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Анастасия\Downloads\"/>
    </mc:Choice>
  </mc:AlternateContent>
  <xr:revisionPtr revIDLastSave="0" documentId="8_{1244CC99-AB80-49BB-B4DB-969B3092BE3F}" xr6:coauthVersionLast="36" xr6:coauthVersionMax="36" xr10:uidLastSave="{00000000-0000-0000-0000-000000000000}"/>
  <bookViews>
    <workbookView xWindow="0" yWindow="0" windowWidth="28800" windowHeight="11805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F45" i="3" l="1"/>
  <c r="D45" i="3"/>
  <c r="I45" i="3"/>
  <c r="V134" i="2" l="1"/>
  <c r="S134" i="2"/>
  <c r="P134" i="2"/>
  <c r="M134" i="2"/>
  <c r="J134" i="2"/>
  <c r="X134" i="2" s="1"/>
  <c r="G134" i="2"/>
  <c r="W134" i="2" s="1"/>
  <c r="Y134" i="2" s="1"/>
  <c r="Z134" i="2" s="1"/>
  <c r="V177" i="2"/>
  <c r="S177" i="2"/>
  <c r="P177" i="2"/>
  <c r="M177" i="2"/>
  <c r="J177" i="2"/>
  <c r="G177" i="2"/>
  <c r="X176" i="2"/>
  <c r="V176" i="2"/>
  <c r="S176" i="2"/>
  <c r="P176" i="2"/>
  <c r="M176" i="2"/>
  <c r="J176" i="2"/>
  <c r="G176" i="2"/>
  <c r="W176" i="2" s="1"/>
  <c r="Y176" i="2" s="1"/>
  <c r="Z176" i="2" s="1"/>
  <c r="V175" i="2"/>
  <c r="S175" i="2"/>
  <c r="P175" i="2"/>
  <c r="M175" i="2"/>
  <c r="J175" i="2"/>
  <c r="X175" i="2" s="1"/>
  <c r="G175" i="2"/>
  <c r="W175" i="2" s="1"/>
  <c r="Y175" i="2" s="1"/>
  <c r="Z175" i="2" s="1"/>
  <c r="V174" i="2"/>
  <c r="S174" i="2"/>
  <c r="P174" i="2"/>
  <c r="M174" i="2"/>
  <c r="J174" i="2"/>
  <c r="X174" i="2" s="1"/>
  <c r="G174" i="2"/>
  <c r="W174" i="2" s="1"/>
  <c r="X173" i="2"/>
  <c r="V173" i="2"/>
  <c r="S173" i="2"/>
  <c r="P173" i="2"/>
  <c r="M173" i="2"/>
  <c r="J173" i="2"/>
  <c r="G173" i="2"/>
  <c r="V172" i="2"/>
  <c r="V169" i="2" s="1"/>
  <c r="S172" i="2"/>
  <c r="P172" i="2"/>
  <c r="M172" i="2"/>
  <c r="J172" i="2"/>
  <c r="G172" i="2"/>
  <c r="W172" i="2" s="1"/>
  <c r="V171" i="2"/>
  <c r="S171" i="2"/>
  <c r="P171" i="2"/>
  <c r="M171" i="2"/>
  <c r="J171" i="2"/>
  <c r="G171" i="2"/>
  <c r="W171" i="2" s="1"/>
  <c r="V170" i="2"/>
  <c r="S170" i="2"/>
  <c r="P170" i="2"/>
  <c r="M170" i="2"/>
  <c r="M169" i="2" s="1"/>
  <c r="J170" i="2"/>
  <c r="G170" i="2"/>
  <c r="T169" i="2"/>
  <c r="Q169" i="2"/>
  <c r="N169" i="2"/>
  <c r="N178" i="2" s="1"/>
  <c r="K169" i="2"/>
  <c r="H169" i="2"/>
  <c r="E169" i="2"/>
  <c r="V168" i="2"/>
  <c r="S168" i="2"/>
  <c r="P168" i="2"/>
  <c r="P165" i="2" s="1"/>
  <c r="M168" i="2"/>
  <c r="J168" i="2"/>
  <c r="G168" i="2"/>
  <c r="W168" i="2" s="1"/>
  <c r="V167" i="2"/>
  <c r="S167" i="2"/>
  <c r="P167" i="2"/>
  <c r="M167" i="2"/>
  <c r="M165" i="2" s="1"/>
  <c r="J167" i="2"/>
  <c r="G167" i="2"/>
  <c r="V166" i="2"/>
  <c r="V165" i="2" s="1"/>
  <c r="S166" i="2"/>
  <c r="P166" i="2"/>
  <c r="M166" i="2"/>
  <c r="J166" i="2"/>
  <c r="X166" i="2" s="1"/>
  <c r="G166" i="2"/>
  <c r="G165" i="2" s="1"/>
  <c r="T165" i="2"/>
  <c r="S165" i="2"/>
  <c r="Q165" i="2"/>
  <c r="N165" i="2"/>
  <c r="K165" i="2"/>
  <c r="H165" i="2"/>
  <c r="E165" i="2"/>
  <c r="V164" i="2"/>
  <c r="S164" i="2"/>
  <c r="P164" i="2"/>
  <c r="M164" i="2"/>
  <c r="J164" i="2"/>
  <c r="X164" i="2" s="1"/>
  <c r="G164" i="2"/>
  <c r="V163" i="2"/>
  <c r="S163" i="2"/>
  <c r="P163" i="2"/>
  <c r="M163" i="2"/>
  <c r="J163" i="2"/>
  <c r="X163" i="2" s="1"/>
  <c r="G163" i="2"/>
  <c r="W163" i="2" s="1"/>
  <c r="Y163" i="2" s="1"/>
  <c r="Z163" i="2" s="1"/>
  <c r="V162" i="2"/>
  <c r="S162" i="2"/>
  <c r="S160" i="2" s="1"/>
  <c r="P162" i="2"/>
  <c r="P160" i="2" s="1"/>
  <c r="M162" i="2"/>
  <c r="J162" i="2"/>
  <c r="G162" i="2"/>
  <c r="X161" i="2"/>
  <c r="V161" i="2"/>
  <c r="S161" i="2"/>
  <c r="P161" i="2"/>
  <c r="M161" i="2"/>
  <c r="J161" i="2"/>
  <c r="G161" i="2"/>
  <c r="W161" i="2" s="1"/>
  <c r="Y161" i="2" s="1"/>
  <c r="Z161" i="2" s="1"/>
  <c r="V160" i="2"/>
  <c r="T160" i="2"/>
  <c r="Q160" i="2"/>
  <c r="N160" i="2"/>
  <c r="M160" i="2"/>
  <c r="K160" i="2"/>
  <c r="H160" i="2"/>
  <c r="E160" i="2"/>
  <c r="V159" i="2"/>
  <c r="S159" i="2"/>
  <c r="P159" i="2"/>
  <c r="P155" i="2" s="1"/>
  <c r="M159" i="2"/>
  <c r="J159" i="2"/>
  <c r="G159" i="2"/>
  <c r="X158" i="2"/>
  <c r="V158" i="2"/>
  <c r="S158" i="2"/>
  <c r="P158" i="2"/>
  <c r="M158" i="2"/>
  <c r="J158" i="2"/>
  <c r="G158" i="2"/>
  <c r="W158" i="2" s="1"/>
  <c r="Y158" i="2" s="1"/>
  <c r="Z158" i="2" s="1"/>
  <c r="V157" i="2"/>
  <c r="S157" i="2"/>
  <c r="P157" i="2"/>
  <c r="M157" i="2"/>
  <c r="J157" i="2"/>
  <c r="X157" i="2" s="1"/>
  <c r="G157" i="2"/>
  <c r="V156" i="2"/>
  <c r="S156" i="2"/>
  <c r="P156" i="2"/>
  <c r="M156" i="2"/>
  <c r="M155" i="2" s="1"/>
  <c r="J156" i="2"/>
  <c r="X156" i="2" s="1"/>
  <c r="G156" i="2"/>
  <c r="W156" i="2" s="1"/>
  <c r="T155" i="2"/>
  <c r="Q155" i="2"/>
  <c r="N155" i="2"/>
  <c r="K155" i="2"/>
  <c r="H155" i="2"/>
  <c r="E155" i="2"/>
  <c r="T153" i="2"/>
  <c r="Q153" i="2"/>
  <c r="N153" i="2"/>
  <c r="M153" i="2"/>
  <c r="K153" i="2"/>
  <c r="H153" i="2"/>
  <c r="E153" i="2"/>
  <c r="V152" i="2"/>
  <c r="S152" i="2"/>
  <c r="P152" i="2"/>
  <c r="M152" i="2"/>
  <c r="J152" i="2"/>
  <c r="G152" i="2"/>
  <c r="X151" i="2"/>
  <c r="V151" i="2"/>
  <c r="S151" i="2"/>
  <c r="P151" i="2"/>
  <c r="M151" i="2"/>
  <c r="J151" i="2"/>
  <c r="G151" i="2"/>
  <c r="W151" i="2" s="1"/>
  <c r="Y151" i="2" s="1"/>
  <c r="Z151" i="2" s="1"/>
  <c r="V150" i="2"/>
  <c r="V153" i="2" s="1"/>
  <c r="S150" i="2"/>
  <c r="P150" i="2"/>
  <c r="M150" i="2"/>
  <c r="X150" i="2"/>
  <c r="G150" i="2"/>
  <c r="G153" i="2" s="1"/>
  <c r="V149" i="2"/>
  <c r="S149" i="2"/>
  <c r="P149" i="2"/>
  <c r="M149" i="2"/>
  <c r="J149" i="2"/>
  <c r="J153" i="2" s="1"/>
  <c r="G149" i="2"/>
  <c r="W149" i="2" s="1"/>
  <c r="T147" i="2"/>
  <c r="Q147" i="2"/>
  <c r="P147" i="2"/>
  <c r="N147" i="2"/>
  <c r="K147" i="2"/>
  <c r="H147" i="2"/>
  <c r="E147" i="2"/>
  <c r="V146" i="2"/>
  <c r="S146" i="2"/>
  <c r="P146" i="2"/>
  <c r="M146" i="2"/>
  <c r="J146" i="2"/>
  <c r="J147" i="2" s="1"/>
  <c r="G146" i="2"/>
  <c r="G147" i="2" s="1"/>
  <c r="V145" i="2"/>
  <c r="S145" i="2"/>
  <c r="S147" i="2" s="1"/>
  <c r="P145" i="2"/>
  <c r="M145" i="2"/>
  <c r="M147" i="2" s="1"/>
  <c r="J145" i="2"/>
  <c r="X145" i="2" s="1"/>
  <c r="G145" i="2"/>
  <c r="W145" i="2" s="1"/>
  <c r="T143" i="2"/>
  <c r="Q143" i="2"/>
  <c r="P143" i="2"/>
  <c r="N143" i="2"/>
  <c r="K143" i="2"/>
  <c r="H143" i="2"/>
  <c r="E143" i="2"/>
  <c r="V142" i="2"/>
  <c r="S142" i="2"/>
  <c r="P142" i="2"/>
  <c r="M142" i="2"/>
  <c r="J142" i="2"/>
  <c r="X142" i="2" s="1"/>
  <c r="G142" i="2"/>
  <c r="W142" i="2" s="1"/>
  <c r="Y142" i="2" s="1"/>
  <c r="Z142" i="2" s="1"/>
  <c r="V141" i="2"/>
  <c r="S141" i="2"/>
  <c r="P141" i="2"/>
  <c r="M141" i="2"/>
  <c r="J141" i="2"/>
  <c r="X141" i="2" s="1"/>
  <c r="G141" i="2"/>
  <c r="W141" i="2" s="1"/>
  <c r="X140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V143" i="2" s="1"/>
  <c r="S138" i="2"/>
  <c r="S143" i="2" s="1"/>
  <c r="P138" i="2"/>
  <c r="M138" i="2"/>
  <c r="J138" i="2"/>
  <c r="G138" i="2"/>
  <c r="W138" i="2" s="1"/>
  <c r="T136" i="2"/>
  <c r="Q136" i="2"/>
  <c r="N136" i="2"/>
  <c r="K136" i="2"/>
  <c r="H136" i="2"/>
  <c r="E136" i="2"/>
  <c r="V135" i="2"/>
  <c r="S135" i="2"/>
  <c r="P135" i="2"/>
  <c r="M135" i="2"/>
  <c r="J135" i="2"/>
  <c r="G135" i="2"/>
  <c r="V133" i="2"/>
  <c r="S133" i="2"/>
  <c r="P133" i="2"/>
  <c r="M133" i="2"/>
  <c r="J133" i="2"/>
  <c r="G133" i="2"/>
  <c r="V132" i="2"/>
  <c r="S132" i="2"/>
  <c r="P132" i="2"/>
  <c r="M132" i="2"/>
  <c r="J132" i="2"/>
  <c r="X132" i="2" s="1"/>
  <c r="G132" i="2"/>
  <c r="V131" i="2"/>
  <c r="S131" i="2"/>
  <c r="P131" i="2"/>
  <c r="M131" i="2"/>
  <c r="J131" i="2"/>
  <c r="X131" i="2" s="1"/>
  <c r="G131" i="2"/>
  <c r="V130" i="2"/>
  <c r="S130" i="2"/>
  <c r="P130" i="2"/>
  <c r="M130" i="2"/>
  <c r="J130" i="2"/>
  <c r="G130" i="2"/>
  <c r="V129" i="2"/>
  <c r="S129" i="2"/>
  <c r="P129" i="2"/>
  <c r="M129" i="2"/>
  <c r="X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V127" i="2" s="1"/>
  <c r="S121" i="2"/>
  <c r="P121" i="2"/>
  <c r="M121" i="2"/>
  <c r="M127" i="2" s="1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X109" i="2" s="1"/>
  <c r="S109" i="2"/>
  <c r="P109" i="2"/>
  <c r="M109" i="2"/>
  <c r="J109" i="2"/>
  <c r="J119" i="2" s="1"/>
  <c r="G109" i="2"/>
  <c r="W109" i="2" s="1"/>
  <c r="V108" i="2"/>
  <c r="S108" i="2"/>
  <c r="P108" i="2"/>
  <c r="P119" i="2" s="1"/>
  <c r="M108" i="2"/>
  <c r="J108" i="2"/>
  <c r="G108" i="2"/>
  <c r="H106" i="2"/>
  <c r="V105" i="2"/>
  <c r="S105" i="2"/>
  <c r="P105" i="2"/>
  <c r="M105" i="2"/>
  <c r="J105" i="2"/>
  <c r="X105" i="2" s="1"/>
  <c r="G105" i="2"/>
  <c r="W105" i="2" s="1"/>
  <c r="Y105" i="2" s="1"/>
  <c r="Z105" i="2" s="1"/>
  <c r="V104" i="2"/>
  <c r="S104" i="2"/>
  <c r="P104" i="2"/>
  <c r="M104" i="2"/>
  <c r="J104" i="2"/>
  <c r="G104" i="2"/>
  <c r="W104" i="2" s="1"/>
  <c r="V103" i="2"/>
  <c r="S103" i="2"/>
  <c r="S102" i="2" s="1"/>
  <c r="P103" i="2"/>
  <c r="M103" i="2"/>
  <c r="M102" i="2" s="1"/>
  <c r="J103" i="2"/>
  <c r="G103" i="2"/>
  <c r="T102" i="2"/>
  <c r="Q102" i="2"/>
  <c r="P102" i="2"/>
  <c r="N102" i="2"/>
  <c r="N106" i="2" s="1"/>
  <c r="K102" i="2"/>
  <c r="H102" i="2"/>
  <c r="E102" i="2"/>
  <c r="E106" i="2" s="1"/>
  <c r="V101" i="2"/>
  <c r="S101" i="2"/>
  <c r="P101" i="2"/>
  <c r="X101" i="2" s="1"/>
  <c r="M101" i="2"/>
  <c r="J101" i="2"/>
  <c r="G101" i="2"/>
  <c r="V100" i="2"/>
  <c r="S100" i="2"/>
  <c r="S98" i="2" s="1"/>
  <c r="P100" i="2"/>
  <c r="P98" i="2" s="1"/>
  <c r="M100" i="2"/>
  <c r="J100" i="2"/>
  <c r="G100" i="2"/>
  <c r="V99" i="2"/>
  <c r="S99" i="2"/>
  <c r="P99" i="2"/>
  <c r="M99" i="2"/>
  <c r="M98" i="2" s="1"/>
  <c r="J99" i="2"/>
  <c r="G99" i="2"/>
  <c r="T98" i="2"/>
  <c r="T106" i="2" s="1"/>
  <c r="Q98" i="2"/>
  <c r="N98" i="2"/>
  <c r="K98" i="2"/>
  <c r="H98" i="2"/>
  <c r="G98" i="2"/>
  <c r="E98" i="2"/>
  <c r="V97" i="2"/>
  <c r="S97" i="2"/>
  <c r="P97" i="2"/>
  <c r="M97" i="2"/>
  <c r="J97" i="2"/>
  <c r="G97" i="2"/>
  <c r="V96" i="2"/>
  <c r="X96" i="2" s="1"/>
  <c r="S96" i="2"/>
  <c r="P96" i="2"/>
  <c r="M96" i="2"/>
  <c r="J96" i="2"/>
  <c r="G96" i="2"/>
  <c r="V95" i="2"/>
  <c r="V94" i="2" s="1"/>
  <c r="S95" i="2"/>
  <c r="S94" i="2" s="1"/>
  <c r="P95" i="2"/>
  <c r="M95" i="2"/>
  <c r="J95" i="2"/>
  <c r="G95" i="2"/>
  <c r="T94" i="2"/>
  <c r="Q94" i="2"/>
  <c r="Q106" i="2" s="1"/>
  <c r="N94" i="2"/>
  <c r="M94" i="2"/>
  <c r="K94" i="2"/>
  <c r="K106" i="2" s="1"/>
  <c r="H94" i="2"/>
  <c r="E94" i="2"/>
  <c r="V91" i="2"/>
  <c r="S91" i="2"/>
  <c r="P91" i="2"/>
  <c r="M91" i="2"/>
  <c r="J91" i="2"/>
  <c r="X91" i="2" s="1"/>
  <c r="G91" i="2"/>
  <c r="W91" i="2" s="1"/>
  <c r="Y91" i="2" s="1"/>
  <c r="Z91" i="2" s="1"/>
  <c r="V90" i="2"/>
  <c r="S90" i="2"/>
  <c r="P90" i="2"/>
  <c r="M90" i="2"/>
  <c r="J90" i="2"/>
  <c r="X90" i="2" s="1"/>
  <c r="G90" i="2"/>
  <c r="W90" i="2" s="1"/>
  <c r="V89" i="2"/>
  <c r="V88" i="2" s="1"/>
  <c r="S89" i="2"/>
  <c r="P89" i="2"/>
  <c r="M89" i="2"/>
  <c r="J89" i="2"/>
  <c r="X89" i="2" s="1"/>
  <c r="X88" i="2" s="1"/>
  <c r="G89" i="2"/>
  <c r="W89" i="2" s="1"/>
  <c r="T88" i="2"/>
  <c r="Q88" i="2"/>
  <c r="P88" i="2"/>
  <c r="N88" i="2"/>
  <c r="M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V84" i="2" s="1"/>
  <c r="S85" i="2"/>
  <c r="P85" i="2"/>
  <c r="M85" i="2"/>
  <c r="J85" i="2"/>
  <c r="G85" i="2"/>
  <c r="G84" i="2" s="1"/>
  <c r="T84" i="2"/>
  <c r="S84" i="2"/>
  <c r="Q84" i="2"/>
  <c r="N84" i="2"/>
  <c r="K84" i="2"/>
  <c r="J84" i="2"/>
  <c r="H84" i="2"/>
  <c r="E84" i="2"/>
  <c r="V83" i="2"/>
  <c r="S83" i="2"/>
  <c r="P83" i="2"/>
  <c r="M83" i="2"/>
  <c r="J83" i="2"/>
  <c r="G83" i="2"/>
  <c r="G80" i="2" s="1"/>
  <c r="V82" i="2"/>
  <c r="V80" i="2" s="1"/>
  <c r="V92" i="2" s="1"/>
  <c r="S82" i="2"/>
  <c r="P82" i="2"/>
  <c r="M82" i="2"/>
  <c r="J82" i="2"/>
  <c r="G82" i="2"/>
  <c r="V81" i="2"/>
  <c r="S81" i="2"/>
  <c r="P81" i="2"/>
  <c r="M81" i="2"/>
  <c r="M80" i="2" s="1"/>
  <c r="J81" i="2"/>
  <c r="G81" i="2"/>
  <c r="W81" i="2" s="1"/>
  <c r="T80" i="2"/>
  <c r="Q80" i="2"/>
  <c r="P80" i="2"/>
  <c r="N80" i="2"/>
  <c r="K80" i="2"/>
  <c r="H80" i="2"/>
  <c r="E80" i="2"/>
  <c r="K78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V74" i="2" s="1"/>
  <c r="S75" i="2"/>
  <c r="P75" i="2"/>
  <c r="M75" i="2"/>
  <c r="J75" i="2"/>
  <c r="G75" i="2"/>
  <c r="T74" i="2"/>
  <c r="Q74" i="2"/>
  <c r="Q78" i="2" s="1"/>
  <c r="N74" i="2"/>
  <c r="K74" i="2"/>
  <c r="J74" i="2"/>
  <c r="H74" i="2"/>
  <c r="E74" i="2"/>
  <c r="V73" i="2"/>
  <c r="S73" i="2"/>
  <c r="P73" i="2"/>
  <c r="M73" i="2"/>
  <c r="J73" i="2"/>
  <c r="G73" i="2"/>
  <c r="V72" i="2"/>
  <c r="V70" i="2" s="1"/>
  <c r="S72" i="2"/>
  <c r="S70" i="2" s="1"/>
  <c r="P72" i="2"/>
  <c r="M72" i="2"/>
  <c r="J72" i="2"/>
  <c r="G72" i="2"/>
  <c r="V71" i="2"/>
  <c r="S71" i="2"/>
  <c r="P71" i="2"/>
  <c r="M71" i="2"/>
  <c r="M70" i="2" s="1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G66" i="2" s="1"/>
  <c r="V66" i="2"/>
  <c r="T66" i="2"/>
  <c r="T78" i="2" s="1"/>
  <c r="S66" i="2"/>
  <c r="Q66" i="2"/>
  <c r="N66" i="2"/>
  <c r="K66" i="2"/>
  <c r="H66" i="2"/>
  <c r="E66" i="2"/>
  <c r="X65" i="2"/>
  <c r="V65" i="2"/>
  <c r="S65" i="2"/>
  <c r="P65" i="2"/>
  <c r="M65" i="2"/>
  <c r="J65" i="2"/>
  <c r="G65" i="2"/>
  <c r="W65" i="2" s="1"/>
  <c r="Y65" i="2" s="1"/>
  <c r="Z65" i="2" s="1"/>
  <c r="V64" i="2"/>
  <c r="S64" i="2"/>
  <c r="P64" i="2"/>
  <c r="M64" i="2"/>
  <c r="J64" i="2"/>
  <c r="X64" i="2" s="1"/>
  <c r="G64" i="2"/>
  <c r="V63" i="2"/>
  <c r="S63" i="2"/>
  <c r="S62" i="2" s="1"/>
  <c r="P63" i="2"/>
  <c r="P62" i="2" s="1"/>
  <c r="M63" i="2"/>
  <c r="J63" i="2"/>
  <c r="G63" i="2"/>
  <c r="V62" i="2"/>
  <c r="T62" i="2"/>
  <c r="Q62" i="2"/>
  <c r="N62" i="2"/>
  <c r="M62" i="2"/>
  <c r="K62" i="2"/>
  <c r="H62" i="2"/>
  <c r="E62" i="2"/>
  <c r="V61" i="2"/>
  <c r="S61" i="2"/>
  <c r="P61" i="2"/>
  <c r="M61" i="2"/>
  <c r="J61" i="2"/>
  <c r="G61" i="2"/>
  <c r="V60" i="2"/>
  <c r="S60" i="2"/>
  <c r="P60" i="2"/>
  <c r="X60" i="2" s="1"/>
  <c r="M60" i="2"/>
  <c r="J60" i="2"/>
  <c r="G60" i="2"/>
  <c r="V59" i="2"/>
  <c r="S59" i="2"/>
  <c r="P59" i="2"/>
  <c r="P58" i="2" s="1"/>
  <c r="M59" i="2"/>
  <c r="M58" i="2" s="1"/>
  <c r="J59" i="2"/>
  <c r="G59" i="2"/>
  <c r="V58" i="2"/>
  <c r="T58" i="2"/>
  <c r="S58" i="2"/>
  <c r="Q58" i="2"/>
  <c r="N58" i="2"/>
  <c r="K58" i="2"/>
  <c r="H58" i="2"/>
  <c r="G58" i="2"/>
  <c r="E58" i="2"/>
  <c r="T56" i="2"/>
  <c r="Q56" i="2"/>
  <c r="K56" i="2"/>
  <c r="H56" i="2"/>
  <c r="V55" i="2"/>
  <c r="X55" i="2" s="1"/>
  <c r="Y55" i="2" s="1"/>
  <c r="Z55" i="2" s="1"/>
  <c r="S55" i="2"/>
  <c r="P55" i="2"/>
  <c r="M55" i="2"/>
  <c r="W55" i="2" s="1"/>
  <c r="V54" i="2"/>
  <c r="V53" i="2" s="1"/>
  <c r="S54" i="2"/>
  <c r="S53" i="2" s="1"/>
  <c r="P54" i="2"/>
  <c r="M54" i="2"/>
  <c r="T53" i="2"/>
  <c r="Q53" i="2"/>
  <c r="P53" i="2"/>
  <c r="N53" i="2"/>
  <c r="K53" i="2"/>
  <c r="V52" i="2"/>
  <c r="S52" i="2"/>
  <c r="P52" i="2"/>
  <c r="M52" i="2"/>
  <c r="J52" i="2"/>
  <c r="G52" i="2"/>
  <c r="V51" i="2"/>
  <c r="S51" i="2"/>
  <c r="P51" i="2"/>
  <c r="X51" i="2" s="1"/>
  <c r="M51" i="2"/>
  <c r="J51" i="2"/>
  <c r="G51" i="2"/>
  <c r="V50" i="2"/>
  <c r="V49" i="2" s="1"/>
  <c r="S50" i="2"/>
  <c r="P50" i="2"/>
  <c r="M50" i="2"/>
  <c r="J50" i="2"/>
  <c r="G50" i="2"/>
  <c r="T49" i="2"/>
  <c r="S49" i="2"/>
  <c r="Q49" i="2"/>
  <c r="N49" i="2"/>
  <c r="M49" i="2"/>
  <c r="K49" i="2"/>
  <c r="J49" i="2"/>
  <c r="J56" i="2" s="1"/>
  <c r="H49" i="2"/>
  <c r="E49" i="2"/>
  <c r="E56" i="2" s="1"/>
  <c r="K47" i="2"/>
  <c r="V46" i="2"/>
  <c r="S46" i="2"/>
  <c r="P46" i="2"/>
  <c r="M46" i="2"/>
  <c r="M43" i="2" s="1"/>
  <c r="J46" i="2"/>
  <c r="G46" i="2"/>
  <c r="V45" i="2"/>
  <c r="S45" i="2"/>
  <c r="P45" i="2"/>
  <c r="M45" i="2"/>
  <c r="J45" i="2"/>
  <c r="G45" i="2"/>
  <c r="V44" i="2"/>
  <c r="S44" i="2"/>
  <c r="S43" i="2" s="1"/>
  <c r="P44" i="2"/>
  <c r="M44" i="2"/>
  <c r="J44" i="2"/>
  <c r="G44" i="2"/>
  <c r="V43" i="2"/>
  <c r="T43" i="2"/>
  <c r="Q43" i="2"/>
  <c r="P43" i="2"/>
  <c r="N43" i="2"/>
  <c r="N47" i="2" s="1"/>
  <c r="K43" i="2"/>
  <c r="H43" i="2"/>
  <c r="H47" i="2" s="1"/>
  <c r="G43" i="2"/>
  <c r="E43" i="2"/>
  <c r="V42" i="2"/>
  <c r="S42" i="2"/>
  <c r="P42" i="2"/>
  <c r="M42" i="2"/>
  <c r="J42" i="2"/>
  <c r="G42" i="2"/>
  <c r="W42" i="2" s="1"/>
  <c r="V41" i="2"/>
  <c r="S41" i="2"/>
  <c r="P41" i="2"/>
  <c r="M41" i="2"/>
  <c r="J41" i="2"/>
  <c r="G41" i="2"/>
  <c r="W41" i="2" s="1"/>
  <c r="V40" i="2"/>
  <c r="V39" i="2" s="1"/>
  <c r="S40" i="2"/>
  <c r="P40" i="2"/>
  <c r="M40" i="2"/>
  <c r="J40" i="2"/>
  <c r="G40" i="2"/>
  <c r="W40" i="2" s="1"/>
  <c r="T39" i="2"/>
  <c r="S39" i="2"/>
  <c r="Q39" i="2"/>
  <c r="P39" i="2"/>
  <c r="N39" i="2"/>
  <c r="K39" i="2"/>
  <c r="J39" i="2"/>
  <c r="H39" i="2"/>
  <c r="E39" i="2"/>
  <c r="V38" i="2"/>
  <c r="S38" i="2"/>
  <c r="P38" i="2"/>
  <c r="X38" i="2" s="1"/>
  <c r="M38" i="2"/>
  <c r="J38" i="2"/>
  <c r="G38" i="2"/>
  <c r="V37" i="2"/>
  <c r="S37" i="2"/>
  <c r="P37" i="2"/>
  <c r="P35" i="2" s="1"/>
  <c r="M37" i="2"/>
  <c r="M35" i="2" s="1"/>
  <c r="J37" i="2"/>
  <c r="G37" i="2"/>
  <c r="V36" i="2"/>
  <c r="S36" i="2"/>
  <c r="S35" i="2" s="1"/>
  <c r="P36" i="2"/>
  <c r="M36" i="2"/>
  <c r="J36" i="2"/>
  <c r="J35" i="2" s="1"/>
  <c r="G36" i="2"/>
  <c r="G35" i="2" s="1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W31" i="2" s="1"/>
  <c r="V30" i="2"/>
  <c r="S30" i="2"/>
  <c r="S29" i="2" s="1"/>
  <c r="P30" i="2"/>
  <c r="M30" i="2"/>
  <c r="J30" i="2"/>
  <c r="G30" i="2"/>
  <c r="V29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S21" i="2" s="1"/>
  <c r="Q28" i="2" s="1"/>
  <c r="S28" i="2" s="1"/>
  <c r="P22" i="2"/>
  <c r="P21" i="2" s="1"/>
  <c r="N28" i="2" s="1"/>
  <c r="P28" i="2" s="1"/>
  <c r="M22" i="2"/>
  <c r="J22" i="2"/>
  <c r="J21" i="2" s="1"/>
  <c r="H28" i="2" s="1"/>
  <c r="J28" i="2" s="1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V17" i="2" s="1"/>
  <c r="T27" i="2" s="1"/>
  <c r="V27" i="2" s="1"/>
  <c r="S18" i="2"/>
  <c r="P18" i="2"/>
  <c r="M18" i="2"/>
  <c r="M17" i="2" s="1"/>
  <c r="K27" i="2" s="1"/>
  <c r="M27" i="2" s="1"/>
  <c r="J18" i="2"/>
  <c r="G18" i="2"/>
  <c r="G17" i="2" s="1"/>
  <c r="E27" i="2" s="1"/>
  <c r="G27" i="2" s="1"/>
  <c r="T17" i="2"/>
  <c r="Q17" i="2"/>
  <c r="N17" i="2"/>
  <c r="K17" i="2"/>
  <c r="J17" i="2"/>
  <c r="H27" i="2" s="1"/>
  <c r="J27" i="2" s="1"/>
  <c r="H17" i="2"/>
  <c r="E17" i="2"/>
  <c r="V16" i="2"/>
  <c r="S16" i="2"/>
  <c r="P16" i="2"/>
  <c r="M16" i="2"/>
  <c r="G16" i="2"/>
  <c r="V15" i="2"/>
  <c r="S15" i="2"/>
  <c r="P15" i="2"/>
  <c r="M15" i="2"/>
  <c r="J15" i="2"/>
  <c r="G15" i="2"/>
  <c r="V14" i="2"/>
  <c r="V13" i="2" s="1"/>
  <c r="S14" i="2"/>
  <c r="S13" i="2" s="1"/>
  <c r="P14" i="2"/>
  <c r="M14" i="2"/>
  <c r="J14" i="2"/>
  <c r="G14" i="2"/>
  <c r="T13" i="2"/>
  <c r="Q13" i="2"/>
  <c r="P13" i="2"/>
  <c r="N13" i="2"/>
  <c r="K13" i="2"/>
  <c r="H13" i="2"/>
  <c r="E13" i="2"/>
  <c r="J30" i="1"/>
  <c r="H30" i="1"/>
  <c r="G30" i="1"/>
  <c r="F30" i="1"/>
  <c r="E30" i="1"/>
  <c r="D30" i="1"/>
  <c r="N29" i="1"/>
  <c r="K29" i="1"/>
  <c r="J29" i="1"/>
  <c r="J28" i="1"/>
  <c r="J27" i="1"/>
  <c r="J155" i="2" l="1"/>
  <c r="G155" i="2"/>
  <c r="E178" i="2"/>
  <c r="J143" i="2"/>
  <c r="G143" i="2"/>
  <c r="M21" i="2"/>
  <c r="K28" i="2" s="1"/>
  <c r="M28" i="2" s="1"/>
  <c r="G62" i="2"/>
  <c r="M74" i="2"/>
  <c r="P84" i="2"/>
  <c r="P17" i="2"/>
  <c r="N27" i="2" s="1"/>
  <c r="P27" i="2" s="1"/>
  <c r="X27" i="2" s="1"/>
  <c r="Y81" i="2"/>
  <c r="Z81" i="2" s="1"/>
  <c r="X30" i="2"/>
  <c r="X50" i="2"/>
  <c r="X54" i="2"/>
  <c r="X53" i="2" s="1"/>
  <c r="X83" i="2"/>
  <c r="W111" i="2"/>
  <c r="W115" i="2"/>
  <c r="Y115" i="2" s="1"/>
  <c r="Z115" i="2" s="1"/>
  <c r="W122" i="2"/>
  <c r="P136" i="2"/>
  <c r="W14" i="2"/>
  <c r="W15" i="2"/>
  <c r="W16" i="2"/>
  <c r="V21" i="2"/>
  <c r="T28" i="2" s="1"/>
  <c r="V28" i="2" s="1"/>
  <c r="X28" i="2" s="1"/>
  <c r="M29" i="2"/>
  <c r="M39" i="2"/>
  <c r="G49" i="2"/>
  <c r="G56" i="2" s="1"/>
  <c r="W68" i="2"/>
  <c r="W72" i="2"/>
  <c r="G70" i="2"/>
  <c r="X95" i="2"/>
  <c r="J94" i="2"/>
  <c r="V98" i="2"/>
  <c r="X111" i="2"/>
  <c r="X112" i="2"/>
  <c r="X113" i="2"/>
  <c r="X114" i="2"/>
  <c r="X115" i="2"/>
  <c r="X117" i="2"/>
  <c r="X118" i="2"/>
  <c r="X122" i="2"/>
  <c r="X124" i="2"/>
  <c r="X125" i="2"/>
  <c r="S136" i="2"/>
  <c r="M47" i="2"/>
  <c r="P74" i="2"/>
  <c r="S17" i="2"/>
  <c r="Q27" i="2" s="1"/>
  <c r="S27" i="2" s="1"/>
  <c r="W27" i="2" s="1"/>
  <c r="Y27" i="2" s="1"/>
  <c r="Z27" i="2" s="1"/>
  <c r="X41" i="2"/>
  <c r="Y41" i="2" s="1"/>
  <c r="Z41" i="2" s="1"/>
  <c r="X81" i="2"/>
  <c r="W96" i="2"/>
  <c r="Y96" i="2" s="1"/>
  <c r="Z96" i="2" s="1"/>
  <c r="X108" i="2"/>
  <c r="W114" i="2"/>
  <c r="Y114" i="2" s="1"/>
  <c r="Z114" i="2" s="1"/>
  <c r="W118" i="2"/>
  <c r="Y118" i="2" s="1"/>
  <c r="Z118" i="2" s="1"/>
  <c r="W125" i="2"/>
  <c r="Y125" i="2" s="1"/>
  <c r="Z125" i="2" s="1"/>
  <c r="X16" i="2"/>
  <c r="Y16" i="2" s="1"/>
  <c r="Z16" i="2" s="1"/>
  <c r="W19" i="2"/>
  <c r="W20" i="2"/>
  <c r="W22" i="2"/>
  <c r="W23" i="2"/>
  <c r="W21" i="2" s="1"/>
  <c r="W24" i="2"/>
  <c r="X37" i="2"/>
  <c r="G39" i="2"/>
  <c r="X52" i="2"/>
  <c r="W54" i="2"/>
  <c r="W59" i="2"/>
  <c r="Y59" i="2" s="1"/>
  <c r="Z59" i="2" s="1"/>
  <c r="W61" i="2"/>
  <c r="Y61" i="2" s="1"/>
  <c r="Z61" i="2" s="1"/>
  <c r="X67" i="2"/>
  <c r="X68" i="2"/>
  <c r="X73" i="2"/>
  <c r="G74" i="2"/>
  <c r="G78" i="2" s="1"/>
  <c r="X87" i="2"/>
  <c r="G88" i="2"/>
  <c r="G92" i="2" s="1"/>
  <c r="S88" i="2"/>
  <c r="W101" i="2"/>
  <c r="Y101" i="2" s="1"/>
  <c r="Z101" i="2" s="1"/>
  <c r="W129" i="2"/>
  <c r="V56" i="2"/>
  <c r="Y90" i="2"/>
  <c r="Z90" i="2" s="1"/>
  <c r="Y109" i="2"/>
  <c r="Z109" i="2" s="1"/>
  <c r="X31" i="2"/>
  <c r="W36" i="2"/>
  <c r="W50" i="2"/>
  <c r="S74" i="2"/>
  <c r="S78" i="2" s="1"/>
  <c r="W112" i="2"/>
  <c r="Y112" i="2" s="1"/>
  <c r="Z112" i="2" s="1"/>
  <c r="W116" i="2"/>
  <c r="W124" i="2"/>
  <c r="X18" i="2"/>
  <c r="X19" i="2"/>
  <c r="Y19" i="2" s="1"/>
  <c r="Z19" i="2" s="1"/>
  <c r="X24" i="2"/>
  <c r="X45" i="2"/>
  <c r="X46" i="2"/>
  <c r="P49" i="2"/>
  <c r="X59" i="2"/>
  <c r="X58" i="2" s="1"/>
  <c r="X61" i="2"/>
  <c r="M66" i="2"/>
  <c r="X76" i="2"/>
  <c r="S80" i="2"/>
  <c r="M84" i="2"/>
  <c r="S119" i="2"/>
  <c r="W133" i="2"/>
  <c r="Y133" i="2" s="1"/>
  <c r="Z133" i="2" s="1"/>
  <c r="W135" i="2"/>
  <c r="G136" i="2"/>
  <c r="J29" i="2"/>
  <c r="G21" i="2"/>
  <c r="E28" i="2" s="1"/>
  <c r="G28" i="2" s="1"/>
  <c r="W28" i="2" s="1"/>
  <c r="J13" i="2"/>
  <c r="G13" i="2"/>
  <c r="E26" i="2" s="1"/>
  <c r="G26" i="2" s="1"/>
  <c r="Q26" i="2"/>
  <c r="W13" i="2"/>
  <c r="Y31" i="2"/>
  <c r="Z31" i="2" s="1"/>
  <c r="W18" i="2"/>
  <c r="S47" i="2"/>
  <c r="T26" i="2"/>
  <c r="W37" i="2"/>
  <c r="Y37" i="2" s="1"/>
  <c r="Z37" i="2" s="1"/>
  <c r="X40" i="2"/>
  <c r="P56" i="2"/>
  <c r="J66" i="2"/>
  <c r="J102" i="2"/>
  <c r="X104" i="2"/>
  <c r="X15" i="2"/>
  <c r="Y15" i="2" s="1"/>
  <c r="Z15" i="2" s="1"/>
  <c r="X36" i="2"/>
  <c r="X35" i="2" s="1"/>
  <c r="X14" i="2"/>
  <c r="X20" i="2"/>
  <c r="P29" i="2"/>
  <c r="T47" i="2"/>
  <c r="Y50" i="2"/>
  <c r="Z50" i="2" s="1"/>
  <c r="X49" i="2"/>
  <c r="X56" i="2" s="1"/>
  <c r="W64" i="2"/>
  <c r="Y64" i="2" s="1"/>
  <c r="Z64" i="2" s="1"/>
  <c r="X71" i="2"/>
  <c r="P70" i="2"/>
  <c r="M106" i="2"/>
  <c r="Y40" i="2"/>
  <c r="Z40" i="2" s="1"/>
  <c r="J58" i="2"/>
  <c r="B29" i="1"/>
  <c r="G29" i="2"/>
  <c r="W30" i="2"/>
  <c r="W32" i="2"/>
  <c r="W39" i="2"/>
  <c r="X42" i="2"/>
  <c r="Y42" i="2" s="1"/>
  <c r="Z42" i="2" s="1"/>
  <c r="E47" i="2"/>
  <c r="P47" i="2"/>
  <c r="X44" i="2"/>
  <c r="X43" i="2" s="1"/>
  <c r="J43" i="2"/>
  <c r="J47" i="2" s="1"/>
  <c r="W52" i="2"/>
  <c r="Y52" i="2" s="1"/>
  <c r="Z52" i="2" s="1"/>
  <c r="S56" i="2"/>
  <c r="X63" i="2"/>
  <c r="X62" i="2" s="1"/>
  <c r="J62" i="2"/>
  <c r="J78" i="2"/>
  <c r="V78" i="2"/>
  <c r="W146" i="2"/>
  <c r="J169" i="2"/>
  <c r="X170" i="2"/>
  <c r="X22" i="2"/>
  <c r="I29" i="1"/>
  <c r="M13" i="2"/>
  <c r="X23" i="2"/>
  <c r="N26" i="2"/>
  <c r="X32" i="2"/>
  <c r="X29" i="2" s="1"/>
  <c r="V35" i="2"/>
  <c r="V47" i="2" s="1"/>
  <c r="W38" i="2"/>
  <c r="Y38" i="2" s="1"/>
  <c r="Z38" i="2" s="1"/>
  <c r="G47" i="2"/>
  <c r="Q47" i="2"/>
  <c r="W45" i="2"/>
  <c r="Y45" i="2" s="1"/>
  <c r="Z45" i="2" s="1"/>
  <c r="W46" i="2"/>
  <c r="Y46" i="2" s="1"/>
  <c r="Z46" i="2" s="1"/>
  <c r="J98" i="2"/>
  <c r="X99" i="2"/>
  <c r="Y54" i="2"/>
  <c r="Z54" i="2" s="1"/>
  <c r="X72" i="2"/>
  <c r="Y72" i="2" s="1"/>
  <c r="Z72" i="2" s="1"/>
  <c r="W73" i="2"/>
  <c r="Y73" i="2" s="1"/>
  <c r="Z73" i="2" s="1"/>
  <c r="N78" i="2"/>
  <c r="W75" i="2"/>
  <c r="W76" i="2"/>
  <c r="Y76" i="2" s="1"/>
  <c r="Z76" i="2" s="1"/>
  <c r="S92" i="2"/>
  <c r="M119" i="2"/>
  <c r="Y111" i="2"/>
  <c r="Z111" i="2" s="1"/>
  <c r="W117" i="2"/>
  <c r="X147" i="2"/>
  <c r="W157" i="2"/>
  <c r="Y157" i="2" s="1"/>
  <c r="Z157" i="2" s="1"/>
  <c r="M178" i="2"/>
  <c r="W60" i="2"/>
  <c r="Y60" i="2" s="1"/>
  <c r="Z60" i="2" s="1"/>
  <c r="P66" i="2"/>
  <c r="W69" i="2"/>
  <c r="X75" i="2"/>
  <c r="P92" i="2"/>
  <c r="W85" i="2"/>
  <c r="S106" i="2"/>
  <c r="W150" i="2"/>
  <c r="W51" i="2"/>
  <c r="Y51" i="2" s="1"/>
  <c r="Z51" i="2" s="1"/>
  <c r="M53" i="2"/>
  <c r="M56" i="2" s="1"/>
  <c r="W67" i="2"/>
  <c r="X69" i="2"/>
  <c r="X66" i="2" s="1"/>
  <c r="W71" i="2"/>
  <c r="E78" i="2"/>
  <c r="W77" i="2"/>
  <c r="M92" i="2"/>
  <c r="W82" i="2"/>
  <c r="W83" i="2"/>
  <c r="Y83" i="2" s="1"/>
  <c r="Z83" i="2" s="1"/>
  <c r="X85" i="2"/>
  <c r="W86" i="2"/>
  <c r="V136" i="2"/>
  <c r="Q178" i="2"/>
  <c r="W44" i="2"/>
  <c r="N56" i="2"/>
  <c r="W53" i="2"/>
  <c r="W63" i="2"/>
  <c r="J70" i="2"/>
  <c r="H78" i="2"/>
  <c r="X77" i="2"/>
  <c r="X82" i="2"/>
  <c r="X80" i="2" s="1"/>
  <c r="X86" i="2"/>
  <c r="W88" i="2"/>
  <c r="Y88" i="2" s="1"/>
  <c r="Z88" i="2" s="1"/>
  <c r="Y89" i="2"/>
  <c r="Z89" i="2" s="1"/>
  <c r="W99" i="2"/>
  <c r="Y104" i="2"/>
  <c r="Z104" i="2" s="1"/>
  <c r="J127" i="2"/>
  <c r="Y129" i="2"/>
  <c r="Z129" i="2" s="1"/>
  <c r="X167" i="2"/>
  <c r="X165" i="2" s="1"/>
  <c r="J165" i="2"/>
  <c r="W87" i="2"/>
  <c r="J88" i="2"/>
  <c r="P94" i="2"/>
  <c r="P106" i="2" s="1"/>
  <c r="G102" i="2"/>
  <c r="G106" i="2" s="1"/>
  <c r="V102" i="2"/>
  <c r="V106" i="2" s="1"/>
  <c r="V119" i="2"/>
  <c r="X116" i="2"/>
  <c r="Y116" i="2" s="1"/>
  <c r="Z116" i="2" s="1"/>
  <c r="J136" i="2"/>
  <c r="X133" i="2"/>
  <c r="X138" i="2"/>
  <c r="X143" i="2" s="1"/>
  <c r="W139" i="2"/>
  <c r="Y139" i="2" s="1"/>
  <c r="Z139" i="2" s="1"/>
  <c r="P153" i="2"/>
  <c r="J160" i="2"/>
  <c r="X168" i="2"/>
  <c r="Y168" i="2" s="1"/>
  <c r="Z168" i="2" s="1"/>
  <c r="T178" i="2"/>
  <c r="X171" i="2"/>
  <c r="Y171" i="2" s="1"/>
  <c r="Z171" i="2" s="1"/>
  <c r="J80" i="2"/>
  <c r="J92" i="2" s="1"/>
  <c r="G94" i="2"/>
  <c r="W95" i="2"/>
  <c r="W97" i="2"/>
  <c r="W100" i="2"/>
  <c r="W103" i="2"/>
  <c r="G119" i="2"/>
  <c r="W108" i="2"/>
  <c r="W110" i="2"/>
  <c r="S127" i="2"/>
  <c r="P127" i="2"/>
  <c r="W123" i="2"/>
  <c r="Y123" i="2" s="1"/>
  <c r="Z123" i="2" s="1"/>
  <c r="W126" i="2"/>
  <c r="Y126" i="2" s="1"/>
  <c r="Z126" i="2" s="1"/>
  <c r="M136" i="2"/>
  <c r="W130" i="2"/>
  <c r="X135" i="2"/>
  <c r="M143" i="2"/>
  <c r="W140" i="2"/>
  <c r="Y140" i="2" s="1"/>
  <c r="Z140" i="2" s="1"/>
  <c r="S153" i="2"/>
  <c r="W152" i="2"/>
  <c r="S155" i="2"/>
  <c r="W159" i="2"/>
  <c r="Y159" i="2" s="1"/>
  <c r="Z159" i="2" s="1"/>
  <c r="W162" i="2"/>
  <c r="H178" i="2"/>
  <c r="X172" i="2"/>
  <c r="Y172" i="2" s="1"/>
  <c r="Z172" i="2" s="1"/>
  <c r="W173" i="2"/>
  <c r="Y173" i="2" s="1"/>
  <c r="Z173" i="2" s="1"/>
  <c r="W177" i="2"/>
  <c r="Y177" i="2" s="1"/>
  <c r="Z177" i="2" s="1"/>
  <c r="X97" i="2"/>
  <c r="X94" i="2" s="1"/>
  <c r="X100" i="2"/>
  <c r="X103" i="2"/>
  <c r="X102" i="2" s="1"/>
  <c r="X110" i="2"/>
  <c r="X123" i="2"/>
  <c r="X126" i="2"/>
  <c r="X130" i="2"/>
  <c r="W131" i="2"/>
  <c r="Y131" i="2" s="1"/>
  <c r="Z131" i="2" s="1"/>
  <c r="V147" i="2"/>
  <c r="X152" i="2"/>
  <c r="V155" i="2"/>
  <c r="V178" i="2" s="1"/>
  <c r="X159" i="2"/>
  <c r="X155" i="2" s="1"/>
  <c r="X162" i="2"/>
  <c r="X160" i="2" s="1"/>
  <c r="W166" i="2"/>
  <c r="K178" i="2"/>
  <c r="P169" i="2"/>
  <c r="P178" i="2" s="1"/>
  <c r="X177" i="2"/>
  <c r="W113" i="2"/>
  <c r="G127" i="2"/>
  <c r="W121" i="2"/>
  <c r="W132" i="2"/>
  <c r="Y132" i="2" s="1"/>
  <c r="Z132" i="2" s="1"/>
  <c r="Y141" i="2"/>
  <c r="Z141" i="2" s="1"/>
  <c r="W147" i="2"/>
  <c r="Y145" i="2"/>
  <c r="Z145" i="2" s="1"/>
  <c r="Y156" i="2"/>
  <c r="Z156" i="2" s="1"/>
  <c r="W155" i="2"/>
  <c r="W164" i="2"/>
  <c r="Y164" i="2" s="1"/>
  <c r="Z164" i="2" s="1"/>
  <c r="W167" i="2"/>
  <c r="Y167" i="2" s="1"/>
  <c r="Z167" i="2" s="1"/>
  <c r="W170" i="2"/>
  <c r="S169" i="2"/>
  <c r="S178" i="2" s="1"/>
  <c r="Y174" i="2"/>
  <c r="Z174" i="2" s="1"/>
  <c r="X121" i="2"/>
  <c r="X139" i="2"/>
  <c r="X146" i="2"/>
  <c r="G160" i="2"/>
  <c r="G169" i="2"/>
  <c r="X149" i="2"/>
  <c r="X13" i="2" l="1"/>
  <c r="G178" i="2"/>
  <c r="W58" i="2"/>
  <c r="Y58" i="2" s="1"/>
  <c r="Z58" i="2" s="1"/>
  <c r="Y24" i="2"/>
  <c r="Z24" i="2" s="1"/>
  <c r="X127" i="2"/>
  <c r="Y135" i="2"/>
  <c r="Z135" i="2" s="1"/>
  <c r="Y36" i="2"/>
  <c r="Z36" i="2" s="1"/>
  <c r="X39" i="2"/>
  <c r="X47" i="2" s="1"/>
  <c r="Y113" i="2"/>
  <c r="Z113" i="2" s="1"/>
  <c r="Y87" i="2"/>
  <c r="Z87" i="2" s="1"/>
  <c r="P78" i="2"/>
  <c r="Y28" i="2"/>
  <c r="Z28" i="2" s="1"/>
  <c r="M78" i="2"/>
  <c r="Y69" i="2"/>
  <c r="Z69" i="2" s="1"/>
  <c r="Y117" i="2"/>
  <c r="Z117" i="2" s="1"/>
  <c r="Y23" i="2"/>
  <c r="Z23" i="2" s="1"/>
  <c r="Y124" i="2"/>
  <c r="Z124" i="2" s="1"/>
  <c r="Y68" i="2"/>
  <c r="Z68" i="2" s="1"/>
  <c r="Y20" i="2"/>
  <c r="Z20" i="2" s="1"/>
  <c r="Y122" i="2"/>
  <c r="Z122" i="2" s="1"/>
  <c r="X136" i="2"/>
  <c r="X119" i="2"/>
  <c r="E25" i="2"/>
  <c r="Y82" i="2"/>
  <c r="Z82" i="2" s="1"/>
  <c r="W80" i="2"/>
  <c r="X169" i="2"/>
  <c r="X178" i="2" s="1"/>
  <c r="W102" i="2"/>
  <c r="Y103" i="2"/>
  <c r="Z103" i="2" s="1"/>
  <c r="W98" i="2"/>
  <c r="Y99" i="2"/>
  <c r="Z99" i="2" s="1"/>
  <c r="P26" i="2"/>
  <c r="P25" i="2" s="1"/>
  <c r="P33" i="2" s="1"/>
  <c r="N25" i="2"/>
  <c r="J178" i="2"/>
  <c r="Y30" i="2"/>
  <c r="Z30" i="2" s="1"/>
  <c r="W29" i="2"/>
  <c r="Y29" i="2" s="1"/>
  <c r="Z29" i="2" s="1"/>
  <c r="X17" i="2"/>
  <c r="Y44" i="2"/>
  <c r="Z44" i="2" s="1"/>
  <c r="W43" i="2"/>
  <c r="Y67" i="2"/>
  <c r="Z67" i="2" s="1"/>
  <c r="W66" i="2"/>
  <c r="Y66" i="2" s="1"/>
  <c r="Z66" i="2" s="1"/>
  <c r="W143" i="2"/>
  <c r="Y143" i="2" s="1"/>
  <c r="Z143" i="2" s="1"/>
  <c r="Y121" i="2"/>
  <c r="Z121" i="2" s="1"/>
  <c r="W127" i="2"/>
  <c r="Y162" i="2"/>
  <c r="Z162" i="2" s="1"/>
  <c r="W160" i="2"/>
  <c r="Y160" i="2" s="1"/>
  <c r="Z160" i="2" s="1"/>
  <c r="Y100" i="2"/>
  <c r="Z100" i="2" s="1"/>
  <c r="Y77" i="2"/>
  <c r="Z77" i="2" s="1"/>
  <c r="Y75" i="2"/>
  <c r="Z75" i="2" s="1"/>
  <c r="W74" i="2"/>
  <c r="X21" i="2"/>
  <c r="Y21" i="2" s="1"/>
  <c r="Z21" i="2" s="1"/>
  <c r="Y146" i="2"/>
  <c r="Z146" i="2" s="1"/>
  <c r="J106" i="2"/>
  <c r="H25" i="2"/>
  <c r="J26" i="2"/>
  <c r="G25" i="2"/>
  <c r="G33" i="2" s="1"/>
  <c r="W169" i="2"/>
  <c r="Y170" i="2"/>
  <c r="Z170" i="2" s="1"/>
  <c r="Y97" i="2"/>
  <c r="Z97" i="2" s="1"/>
  <c r="Y63" i="2"/>
  <c r="Z63" i="2" s="1"/>
  <c r="W62" i="2"/>
  <c r="Y62" i="2" s="1"/>
  <c r="Z62" i="2" s="1"/>
  <c r="Y86" i="2"/>
  <c r="Z86" i="2" s="1"/>
  <c r="Y85" i="2"/>
  <c r="Z85" i="2" s="1"/>
  <c r="W84" i="2"/>
  <c r="X98" i="2"/>
  <c r="X106" i="2" s="1"/>
  <c r="W35" i="2"/>
  <c r="Y35" i="2" s="1"/>
  <c r="Z35" i="2" s="1"/>
  <c r="W49" i="2"/>
  <c r="Y49" i="2" s="1"/>
  <c r="Z49" i="2" s="1"/>
  <c r="W17" i="2"/>
  <c r="Y18" i="2"/>
  <c r="Z18" i="2" s="1"/>
  <c r="Y22" i="2"/>
  <c r="Z22" i="2" s="1"/>
  <c r="Q25" i="2"/>
  <c r="S26" i="2"/>
  <c r="S25" i="2" s="1"/>
  <c r="S33" i="2" s="1"/>
  <c r="S179" i="2" s="1"/>
  <c r="L27" i="1" s="1"/>
  <c r="X153" i="2"/>
  <c r="Y166" i="2"/>
  <c r="Z166" i="2" s="1"/>
  <c r="W165" i="2"/>
  <c r="Y165" i="2" s="1"/>
  <c r="Z165" i="2" s="1"/>
  <c r="Y130" i="2"/>
  <c r="Z130" i="2" s="1"/>
  <c r="Y110" i="2"/>
  <c r="Z110" i="2" s="1"/>
  <c r="Y95" i="2"/>
  <c r="Z95" i="2" s="1"/>
  <c r="W94" i="2"/>
  <c r="Y94" i="2" s="1"/>
  <c r="Z94" i="2" s="1"/>
  <c r="W136" i="2"/>
  <c r="Y53" i="2"/>
  <c r="Z53" i="2" s="1"/>
  <c r="X84" i="2"/>
  <c r="X92" i="2" s="1"/>
  <c r="Y71" i="2"/>
  <c r="Z71" i="2" s="1"/>
  <c r="W70" i="2"/>
  <c r="Y150" i="2"/>
  <c r="Z150" i="2" s="1"/>
  <c r="W153" i="2"/>
  <c r="Y153" i="2" s="1"/>
  <c r="Z153" i="2" s="1"/>
  <c r="X70" i="2"/>
  <c r="T25" i="2"/>
  <c r="V26" i="2"/>
  <c r="V25" i="2" s="1"/>
  <c r="V33" i="2" s="1"/>
  <c r="V179" i="2" s="1"/>
  <c r="L28" i="1" s="1"/>
  <c r="Y14" i="2"/>
  <c r="Z14" i="2" s="1"/>
  <c r="Y32" i="2"/>
  <c r="Z32" i="2" s="1"/>
  <c r="Y155" i="2"/>
  <c r="Z155" i="2" s="1"/>
  <c r="Y149" i="2"/>
  <c r="Z149" i="2" s="1"/>
  <c r="Y147" i="2"/>
  <c r="Z147" i="2" s="1"/>
  <c r="Y152" i="2"/>
  <c r="Z152" i="2" s="1"/>
  <c r="W119" i="2"/>
  <c r="Y108" i="2"/>
  <c r="Z108" i="2" s="1"/>
  <c r="Y138" i="2"/>
  <c r="Z138" i="2" s="1"/>
  <c r="X74" i="2"/>
  <c r="K26" i="2"/>
  <c r="Y39" i="2"/>
  <c r="Z39" i="2" s="1"/>
  <c r="Y13" i="2"/>
  <c r="Z13" i="2" s="1"/>
  <c r="G179" i="2" l="1"/>
  <c r="Y84" i="2"/>
  <c r="Z84" i="2" s="1"/>
  <c r="W56" i="2"/>
  <c r="Y56" i="2" s="1"/>
  <c r="Z56" i="2" s="1"/>
  <c r="Y136" i="2"/>
  <c r="Z136" i="2" s="1"/>
  <c r="Y17" i="2"/>
  <c r="Z17" i="2" s="1"/>
  <c r="Y127" i="2"/>
  <c r="Z127" i="2" s="1"/>
  <c r="P179" i="2"/>
  <c r="P181" i="2" s="1"/>
  <c r="Y119" i="2"/>
  <c r="Z119" i="2" s="1"/>
  <c r="Y169" i="2"/>
  <c r="Z169" i="2" s="1"/>
  <c r="W178" i="2"/>
  <c r="Y178" i="2" s="1"/>
  <c r="Z178" i="2" s="1"/>
  <c r="W106" i="2"/>
  <c r="Y106" i="2" s="1"/>
  <c r="Z106" i="2" s="1"/>
  <c r="Y102" i="2"/>
  <c r="Z102" i="2" s="1"/>
  <c r="M26" i="2"/>
  <c r="K25" i="2"/>
  <c r="G181" i="2"/>
  <c r="N27" i="1"/>
  <c r="B27" i="1" s="1"/>
  <c r="W47" i="2"/>
  <c r="Y47" i="2" s="1"/>
  <c r="Z47" i="2" s="1"/>
  <c r="Y43" i="2"/>
  <c r="Z43" i="2" s="1"/>
  <c r="Y70" i="2"/>
  <c r="Z70" i="2" s="1"/>
  <c r="W78" i="2"/>
  <c r="Y74" i="2"/>
  <c r="Z74" i="2" s="1"/>
  <c r="X78" i="2"/>
  <c r="V181" i="2"/>
  <c r="L30" i="1"/>
  <c r="S181" i="2"/>
  <c r="K27" i="1"/>
  <c r="W92" i="2"/>
  <c r="Y92" i="2" s="1"/>
  <c r="Z92" i="2" s="1"/>
  <c r="Y80" i="2"/>
  <c r="Z80" i="2" s="1"/>
  <c r="X26" i="2"/>
  <c r="X25" i="2" s="1"/>
  <c r="X33" i="2" s="1"/>
  <c r="X179" i="2" s="1"/>
  <c r="J25" i="2"/>
  <c r="J33" i="2" s="1"/>
  <c r="J179" i="2" s="1"/>
  <c r="Y98" i="2"/>
  <c r="Z98" i="2" s="1"/>
  <c r="J181" i="2" l="1"/>
  <c r="C30" i="1"/>
  <c r="N28" i="1"/>
  <c r="B28" i="1" s="1"/>
  <c r="B30" i="1" s="1"/>
  <c r="M25" i="2"/>
  <c r="M33" i="2" s="1"/>
  <c r="M179" i="2" s="1"/>
  <c r="M181" i="2" s="1"/>
  <c r="W26" i="2"/>
  <c r="I27" i="1"/>
  <c r="Y78" i="2"/>
  <c r="Z78" i="2" s="1"/>
  <c r="X181" i="2" l="1"/>
  <c r="N30" i="1"/>
  <c r="I28" i="1"/>
  <c r="I30" i="1" s="1"/>
  <c r="M29" i="1"/>
  <c r="M30" i="1" s="1"/>
  <c r="K28" i="1"/>
  <c r="K30" i="1" s="1"/>
  <c r="Y26" i="2"/>
  <c r="Z26" i="2" s="1"/>
  <c r="W25" i="2"/>
  <c r="Y25" i="2" l="1"/>
  <c r="Z25" i="2" s="1"/>
  <c r="W33" i="2"/>
  <c r="W179" i="2" l="1"/>
  <c r="W181" i="2" s="1"/>
  <c r="Y33" i="2"/>
  <c r="Z33" i="2" l="1"/>
  <c r="Y179" i="2"/>
  <c r="Z179" i="2" s="1"/>
</calcChain>
</file>

<file path=xl/sharedStrings.xml><?xml version="1.0" encoding="utf-8"?>
<sst xmlns="http://schemas.openxmlformats.org/spreadsheetml/2006/main" count="806" uniqueCount="466">
  <si>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</si>
  <si>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</si>
  <si>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</si>
  <si>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</si>
  <si>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</si>
  <si>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</si>
  <si>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</si>
  <si>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</si>
  <si>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</si>
  <si>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</si>
  <si>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</si>
  <si>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</si>
  <si>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</si>
  <si>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</si>
  <si>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</si>
  <si>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</si>
  <si>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</si>
  <si>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</si>
  <si>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</si>
  <si>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</si>
  <si>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</si>
  <si>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</si>
  <si>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</si>
  <si>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</si>
  <si>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</si>
  <si>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</si>
  <si>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</si>
  <si>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</si>
  <si>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</si>
  <si>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</si>
  <si>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</si>
  <si>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</si>
  <si>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</si>
  <si>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</si>
  <si>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</si>
  <si>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</si>
  <si>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</si>
  <si>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</si>
  <si>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</si>
  <si>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</si>
  <si>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</si>
  <si>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</si>
  <si>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</si>
  <si>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</si>
  <si>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</si>
  <si>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</si>
  <si>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</si>
  <si>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</si>
  <si>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</si>
  <si>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</si>
  <si>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</si>
  <si>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</si>
  <si>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</si>
  <si>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</si>
  <si>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</si>
  <si>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</si>
  <si>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</si>
  <si>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</si>
  <si>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</si>
  <si>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</si>
  <si>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</si>
  <si>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</si>
  <si>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</si>
  <si>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</si>
  <si>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</si>
  <si>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</si>
  <si>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</si>
  <si>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</si>
  <si>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</si>
  <si>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</si>
  <si>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</si>
  <si>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</si>
  <si>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</si>
  <si>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</si>
  <si>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</si>
  <si>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</si>
  <si>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</si>
  <si>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</si>
  <si>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</si>
  <si>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</si>
  <si>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</si>
  <si>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</si>
  <si>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</si>
  <si>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</si>
  <si>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</si>
  <si>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</si>
  <si>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</si>
  <si>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</si>
  <si>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</si>
  <si>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</si>
  <si>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</si>
  <si>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</si>
  <si>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</si>
  <si>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</si>
  <si>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</si>
  <si>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</si>
  <si>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</si>
  <si>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</si>
  <si>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</si>
  <si>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</si>
  <si>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</si>
  <si>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</si>
  <si>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</si>
  <si>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</si>
  <si>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</si>
  <si>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</si>
  <si>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</si>
  <si>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</si>
  <si>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</si>
  <si>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</si>
  <si>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</si>
  <si>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</si>
  <si>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</si>
  <si>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</si>
  <si>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</si>
  <si>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</si>
  <si>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</si>
  <si>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</si>
  <si>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</si>
  <si>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</si>
  <si>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</si>
  <si>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</si>
  <si>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</si>
  <si>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</si>
  <si>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</si>
  <si>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</si>
  <si>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</si>
  <si>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</si>
  <si>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</si>
  <si>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</si>
  <si>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</si>
  <si>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</si>
  <si>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</si>
  <si>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</si>
  <si>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</si>
  <si>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</si>
  <si>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</si>
  <si>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</si>
  <si>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</si>
  <si>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</si>
  <si>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</si>
  <si>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</si>
  <si>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</si>
  <si>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</si>
  <si>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</si>
  <si>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</si>
  <si>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</si>
  <si>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</si>
  <si>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</si>
  <si>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</si>
  <si>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</si>
  <si>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</si>
  <si>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</si>
  <si>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</si>
  <si>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</si>
  <si>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</si>
  <si>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</si>
  <si>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</si>
  <si>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</si>
  <si>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</si>
  <si>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</si>
  <si>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</si>
  <si>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</si>
  <si>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</si>
  <si>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</si>
  <si>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</si>
  <si>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</si>
  <si>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</si>
  <si>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</si>
  <si>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</si>
  <si>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</si>
  <si>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</si>
  <si>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</si>
  <si>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</si>
  <si>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</si>
  <si>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</si>
  <si>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</si>
  <si>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</si>
  <si>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</si>
  <si>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</si>
  <si>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</si>
  <si>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</si>
  <si>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</si>
  <si>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</si>
  <si>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</si>
  <si>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</si>
  <si>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</si>
  <si>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</si>
  <si>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</si>
  <si>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</si>
  <si>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</si>
  <si>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</si>
  <si>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</si>
  <si>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</si>
  <si>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</si>
  <si>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</si>
  <si>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</si>
  <si>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</si>
  <si>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</si>
  <si>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</si>
  <si>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</si>
  <si>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</si>
  <si>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</si>
  <si>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</si>
  <si>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</si>
  <si>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</si>
  <si>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</si>
  <si>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</si>
  <si>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</si>
  <si>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</si>
  <si>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</si>
  <si>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</si>
  <si>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</si>
  <si>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</si>
  <si>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</si>
  <si>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</si>
  <si>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</si>
  <si>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</si>
  <si>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</si>
  <si>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</si>
  <si>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</si>
  <si>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</si>
  <si>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</si>
  <si>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</si>
  <si>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</si>
  <si>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</si>
  <si>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</si>
  <si>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</si>
  <si>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</si>
  <si>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</si>
  <si>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</si>
  <si>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</si>
  <si>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</si>
  <si>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</si>
  <si>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</si>
  <si>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</si>
  <si>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</si>
  <si>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</si>
  <si>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</si>
  <si>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</si>
  <si>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</si>
  <si>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</si>
  <si>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</si>
  <si>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</si>
  <si>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</si>
  <si>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</si>
  <si>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</si>
  <si>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</si>
  <si>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</si>
  <si>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</si>
  <si>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</si>
  <si>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</si>
  <si>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</si>
  <si>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</si>
  <si>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</si>
  <si>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</si>
  <si>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</si>
  <si>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</si>
  <si>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</si>
  <si>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</si>
  <si>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</si>
  <si>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</si>
  <si>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</si>
  <si>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</si>
  <si>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</si>
  <si>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</si>
  <si>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</si>
  <si>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</si>
  <si>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</si>
  <si>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</si>
  <si>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</si>
  <si>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</si>
  <si>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</si>
  <si>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</si>
  <si>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</si>
  <si>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</si>
  <si>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</si>
  <si>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</si>
  <si>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</si>
  <si>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</si>
  <si>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</si>
  <si>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</si>
  <si>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</si>
  <si>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</si>
  <si>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</si>
  <si>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</si>
  <si>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</si>
  <si>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</si>
  <si>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</si>
  <si>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</si>
  <si>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</si>
  <si>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</si>
  <si>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</si>
  <si>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</si>
  <si>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</si>
  <si>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</si>
  <si>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</si>
  <si>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</si>
  <si>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</si>
  <si>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</si>
  <si>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</si>
  <si>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</si>
  <si>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</si>
  <si>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</si>
  <si>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</si>
  <si>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</si>
  <si>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</si>
  <si>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</si>
  <si>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</si>
  <si>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</si>
  <si>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</si>
  <si>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</si>
  <si>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</si>
  <si>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</si>
  <si>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</si>
  <si>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</si>
  <si>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</si>
  <si>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</si>
  <si>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</si>
  <si>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</si>
  <si>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</si>
  <si>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</si>
  <si>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</si>
  <si>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</si>
  <si>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</si>
  <si>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</si>
  <si>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</si>
  <si>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</si>
  <si>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</si>
  <si>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</si>
  <si>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</si>
  <si>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</si>
  <si>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Сума оплати, грн.</t>
  </si>
  <si>
    <t>Платіжне доручення (номер п/д, дата списання коштів з рахунку)</t>
  </si>
  <si>
    <t>ЗАГАЛЬНА СУМА:</t>
  </si>
  <si>
    <t xml:space="preserve">Назва проєкту:             </t>
  </si>
  <si>
    <t xml:space="preserve">Дата початку проєкту:           </t>
  </si>
  <si>
    <t>Культура. Туризм. Регіони</t>
  </si>
  <si>
    <t xml:space="preserve">
ЛОТ 2. Локальний музей</t>
  </si>
  <si>
    <t xml:space="preserve">Державний історико-культурний заповідник "ТРИПІЛЬСЬКА КУЛЬТУРА" </t>
  </si>
  <si>
    <t>за період з 19.07.2021 по 15.11.2021 року</t>
  </si>
  <si>
    <t>Трипільска пектораль</t>
  </si>
  <si>
    <t>Чабанюк Владислав Васильович, координатор та куратор проекту</t>
  </si>
  <si>
    <t>Сесь Ніна Василівна, старший науковий співробітник, завфондами, науковий консультант</t>
  </si>
  <si>
    <t>Корвін-Піотровський Олексій Генріхович, науковий консультант</t>
  </si>
  <si>
    <t xml:space="preserve">Назва Грантоотримувача: Державний історико-культурний заповідник "ТРИПІЛЬСЬКА КУЛЬТУРА" </t>
  </si>
  <si>
    <t>Назва проєкту:  Трипільска пектораль</t>
  </si>
  <si>
    <t>Дата початку проєкту:     19.07.2021</t>
  </si>
  <si>
    <t>Дата завершення проєкту:     15.11.2021</t>
  </si>
  <si>
    <t>Гайдукевич-Качуро Анастасія Віталіївна, співкуратор проекту</t>
  </si>
  <si>
    <t xml:space="preserve">Величко Олександр Олександрович, координатор AR-складової </t>
  </si>
  <si>
    <t>Глєбова Анастасія Едуардівна,проектна менеджерка, ФОП</t>
  </si>
  <si>
    <t>Величко Антон Олександрович,
технічний керівник проекту, ФОП</t>
  </si>
  <si>
    <t>Фотофіксація, ФОП</t>
  </si>
  <si>
    <t>Відеофіксація та продакшн відеоматеріалів, ФОП</t>
  </si>
  <si>
    <t>місяць</t>
  </si>
  <si>
    <t xml:space="preserve">Реклама у соц.мережах (Facebook, Instagram, YouTube) </t>
  </si>
  <si>
    <t>Послуги з SMM та таргетингу</t>
  </si>
  <si>
    <t>Піар супровід проєкту</t>
  </si>
  <si>
    <t>Розробка айдентики проекту, логотипів, майстер-макетів для комунікації в соціальних мережах проекту, дизайну лендингової сторінки, Балановський Вадим Васильович, ФОП</t>
  </si>
  <si>
    <t>Витрати зі створення лендингової сторінки, ФОП</t>
  </si>
  <si>
    <t xml:space="preserve">Витрати з обслуговування лендингової сторінки, ФОП </t>
  </si>
  <si>
    <t>Письмовий переклад з української на англійську, ФОП</t>
  </si>
  <si>
    <t>Бухгалтерські послуги, ФОП</t>
  </si>
  <si>
    <t>Юридичні послуги, ТОВ "Інститут права, технологій та інновацій"</t>
  </si>
  <si>
    <t>Розробка 3D моделей експонатів</t>
  </si>
  <si>
    <t>експонат</t>
  </si>
  <si>
    <t>Адаптація контенту (Unity package, Unity WebGL)</t>
  </si>
  <si>
    <t>Договір, додатки до договору   (номер та дата)</t>
  </si>
  <si>
    <t>Акт/Видаткова накладна/Акт списання (номер, дата)</t>
  </si>
  <si>
    <t>1.3 За договорами ЦПХ</t>
  </si>
  <si>
    <t>1.4 Соціальні внески з оплати праці (нарахування ЄСВ)</t>
  </si>
  <si>
    <t>1.5 За договорами з ФОП</t>
  </si>
  <si>
    <t>ФОП Глєбова А.Е., 3632907662</t>
  </si>
  <si>
    <t>Величко Антон Олександрович, технічній керівник проєкту, ФОП</t>
  </si>
  <si>
    <t>ФОП Величко А.О., 2906505031</t>
  </si>
  <si>
    <t>7. Поліграфічні послуги</t>
  </si>
  <si>
    <t>ФОП Тимошенко В.С., 3618807384</t>
  </si>
  <si>
    <t>9. Послуги з просування</t>
  </si>
  <si>
    <t>9.1</t>
  </si>
  <si>
    <t>ФОП Леоненко А.О., 3499705008</t>
  </si>
  <si>
    <t>9.2</t>
  </si>
  <si>
    <t>ФОП Кравченко О.І., 3265605851</t>
  </si>
  <si>
    <t>9.3</t>
  </si>
  <si>
    <t>ФОП Величко Н.О., 2080809689</t>
  </si>
  <si>
    <t>9.4</t>
  </si>
  <si>
    <t>9.5</t>
  </si>
  <si>
    <t>9.6</t>
  </si>
  <si>
    <t>ФОП Балановський В.В., 2834720114</t>
  </si>
  <si>
    <t>10. Створення web-ресурсу</t>
  </si>
  <si>
    <t>10.1</t>
  </si>
  <si>
    <t>12. Послуги з перекладу</t>
  </si>
  <si>
    <t>12.2</t>
  </si>
  <si>
    <t>13. Інші прямі витрати</t>
  </si>
  <si>
    <t>ФОП Альфавіцький М.А., 3504806679</t>
  </si>
  <si>
    <t>1.1.1.</t>
  </si>
  <si>
    <t>1.1.2.</t>
  </si>
  <si>
    <t>1.1.3.</t>
  </si>
  <si>
    <t>1.1. Оплата праці штатних працівників  організації- заявника (лише у вигляді премії)</t>
  </si>
  <si>
    <t xml:space="preserve">Відеофіксація та продакшн відеоматеріалів, ФОП </t>
  </si>
  <si>
    <t>10.3</t>
  </si>
  <si>
    <t>за проектом Трипільска пектораль</t>
  </si>
  <si>
    <t>у період з 19 липня 2021 року по 15 листопада 2021 року</t>
  </si>
  <si>
    <t>Договір №1/1/2021-2 про надання послуг з SMM від 04.09.2021 року    Специфікація № 1 від 04.09.2021 року</t>
  </si>
  <si>
    <t>Акт №1 від 07.09.2021 року</t>
  </si>
  <si>
    <t>ФОП Бащук М.С., 3042216470</t>
  </si>
  <si>
    <t>Договір про надання бухгалтерських послуг №1 від 06.09.2021 року</t>
  </si>
  <si>
    <t>ПД №11 від 08.09.2021 року</t>
  </si>
  <si>
    <t>ТОВ "В-Арт", 43765760</t>
  </si>
  <si>
    <t>Договір про надання послуг з піару №1/1/2021-1 від 04.09.2021 року   Специфікація № 1 від 04.09.2021 року</t>
  </si>
  <si>
    <t>ПД №13 від 08.09.2021 року</t>
  </si>
  <si>
    <t xml:space="preserve">Договір про надання послуг №1 від 04.09.2021 року    </t>
  </si>
  <si>
    <t>ПД №10 від 08.09.2021 року</t>
  </si>
  <si>
    <t xml:space="preserve">Договір про надання послуг №11 від 06.09.2021 року    </t>
  </si>
  <si>
    <t>Договір про надання послуг №1 від 03.09.2021 року</t>
  </si>
  <si>
    <t>ТОВ "Інститут права, технологій та інновацій", 40719360</t>
  </si>
  <si>
    <t>Договір про надання послуг №158 від 03.09.2021 року         Додаток №1 від 03.09.2021 року</t>
  </si>
  <si>
    <t>ПД №5 від 07.09.2021 року</t>
  </si>
  <si>
    <t>Величко О.О., 3056601799</t>
  </si>
  <si>
    <t>Договір ЦПД №1 від 06.09.2021 року</t>
  </si>
  <si>
    <t>Акт №1 від 01.10.2021 року</t>
  </si>
  <si>
    <t>ПД № 33, 34, 35, 40, 41, 42 від 05.11.2021 року</t>
  </si>
  <si>
    <t>Акт №1 від 03.11.2021 року      Акт №2 від 03.11.2021 року</t>
  </si>
  <si>
    <t>Договір ЦПД №284 від 29.10.2021 року</t>
  </si>
  <si>
    <t>Гайдукевич-Качуро А.В., 2995421247</t>
  </si>
  <si>
    <t>ФОП Шуткевич Ю.В., 3550610724</t>
  </si>
  <si>
    <t>Договір про надання послуг №3011 від 03.11.2021 року</t>
  </si>
  <si>
    <t>Акт №1 від 04.11.2021 року</t>
  </si>
  <si>
    <t>ПД №37 від 05.11.2021 року</t>
  </si>
  <si>
    <t>ФОП Величко О.А., 2018310715</t>
  </si>
  <si>
    <t>Договір про надання послуг №8775 від 03.11.2021 року</t>
  </si>
  <si>
    <t>ПД №39 від 05.11.2021 року</t>
  </si>
  <si>
    <t>ФОП Петренюк В.С., 3221817117</t>
  </si>
  <si>
    <t>Договір про надання послуг №8423 від 03.11.2021 року</t>
  </si>
  <si>
    <t>ПД №38 від 05.11.2021 року</t>
  </si>
  <si>
    <t>ПД №12 від 08.09.2021 року      ПД №32 від 05.11.2021 року</t>
  </si>
  <si>
    <t>Акт №1 від 07.09.2021 року         Акт №2 від 03.11.2021 року</t>
  </si>
  <si>
    <t>Чабанюк В.В., 2369404993</t>
  </si>
  <si>
    <t>Сесь Н.В., 2425601296</t>
  </si>
  <si>
    <t>Корвін-Піотровський О.Г., 2097505810</t>
  </si>
  <si>
    <t>Наказ про преміювання №13-К/21 від 02.08.2021 року                                         Наказ про преміювання №19-К/21 від 27.09.2021 року</t>
  </si>
  <si>
    <t>Наказ про преміювання №13-К/21 від 02.08.2021 року                                         Наказ про преміювання №19-К/21 від 27.09.2021 року                                            Наказ про преміювання №32-К/21 від 29.10.2021 року                                          Наказ про преміювання №33-К/21 від 08.11.2021 року</t>
  </si>
  <si>
    <t>ГУ ДПС у Черкаській області, 44131663</t>
  </si>
  <si>
    <t>ПД №23 від 06.10.2021 року    ПД № 36, 43 від 05.11.2021 року    ПД №52 від 10.11.2021 року</t>
  </si>
  <si>
    <t>ПД №20, 21, 22 від 06.10.2021 року                      ПД № 49, 50, 51 від 10.11.2021 року</t>
  </si>
  <si>
    <t xml:space="preserve">Наказ про преміювання №22 від 19.08.2021 року                                   Наказ про преміювання №35 від 22.09.2021 року                                             Наказ про преміювання №50 від 27.10.2021 року                                          Наказ про преміювання №51 від 09.11.2021 року   </t>
  </si>
  <si>
    <t>ПД № 48 від 10.11.2021 року</t>
  </si>
  <si>
    <t>Акт №1 від 10.11.2021 року</t>
  </si>
  <si>
    <t xml:space="preserve">Договір про надання послуг з копірайтингу №2139 від 09.11.2021 року    </t>
  </si>
  <si>
    <t xml:space="preserve">Договір про надання послуг у сфері фотографії №3437 від 09.11.2021 року    </t>
  </si>
  <si>
    <t>Акт № 14 від 15.11.2021 року</t>
  </si>
  <si>
    <t xml:space="preserve">Договір про надання відеопослуг №3357 від 09.11.2021 року    </t>
  </si>
  <si>
    <t>Акт № 1 від 15.11.2021 року</t>
  </si>
  <si>
    <t xml:space="preserve">Договір про надання послуг №3416 від 09.11.2021 року    </t>
  </si>
  <si>
    <t xml:space="preserve">Договір про надання послуг з графічного дизайну №3379 від 09.11.2021 року        Договір про надання послуг з графічного дизайну №3379/1 від 09.11.2021 року    </t>
  </si>
  <si>
    <t>Акт № 1 від 12.11.2021 року           Акт № 1 від 15.11.2021 року</t>
  </si>
  <si>
    <t>Договір про надання послуг №740/11/2021-12 від 12.11.2021 року        Додаток №1 від 12.11.2021 року</t>
  </si>
  <si>
    <t>Акт №1 від 15.11.2021 року</t>
  </si>
  <si>
    <t>ТОВ "Кьюдизайн", 23494714</t>
  </si>
  <si>
    <t xml:space="preserve">ФОП Бороздіна А.А., </t>
  </si>
  <si>
    <t>Договір про надання послуг №3397 від 09.11.2021 року</t>
  </si>
  <si>
    <t>ПД № 4 від 06.09.2021 року      ПД № 19 від 01.10.2021 року   ПД № 31 від 04.11.2021 року      ПД № 47 від 10.11.2021 року      ПД №57 від 12.11.2021 року</t>
  </si>
  <si>
    <t>ПД №60 від 12.11.2021 року</t>
  </si>
  <si>
    <t>ПД №15 від 08.09.2021 року       ПД №58 від 12.11.2021 року</t>
  </si>
  <si>
    <t>ПД №14 від 08.09.2021 року     ПД №59 від 12.11.2021 року</t>
  </si>
  <si>
    <t>ПД № 1, 2, 3 від 06.09.2021 року    ПД № 16, 17, 18 від 01.10.2021 року                     ПД № 28, 29, 30 від 04.11.2021 року                        ПД № 44, 45, 46 від 10.11.2021 року                         ПД № 54, 55, 56 від 12.11.2021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</si>
</sst>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i/>
      <sz val="10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32" fillId="0" borderId="0" xfId="0" applyFont="1" applyAlignment="1">
      <alignment horizontal="right" wrapText="1"/>
    </xf>
    <xf numFmtId="49" fontId="0" fillId="0" borderId="26" xfId="0" applyNumberFormat="1" applyFont="1" applyBorder="1" applyAlignment="1">
      <alignment horizontal="right" wrapText="1"/>
    </xf>
    <xf numFmtId="0" fontId="36" fillId="0" borderId="0" xfId="0" applyFont="1"/>
    <xf numFmtId="0" fontId="36" fillId="0" borderId="0" xfId="0" applyFont="1" applyAlignment="1">
      <alignment wrapText="1"/>
    </xf>
    <xf numFmtId="14" fontId="36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 vertical="center"/>
    </xf>
    <xf numFmtId="0" fontId="37" fillId="0" borderId="61" xfId="0" applyFont="1" applyBorder="1" applyAlignment="1">
      <alignment vertical="top" wrapText="1"/>
    </xf>
    <xf numFmtId="2" fontId="37" fillId="0" borderId="0" xfId="0" applyNumberFormat="1" applyFont="1" applyAlignment="1">
      <alignment horizontal="right" vertical="top"/>
    </xf>
    <xf numFmtId="0" fontId="37" fillId="0" borderId="0" xfId="0" applyFont="1" applyAlignment="1">
      <alignment vertical="top" wrapText="1"/>
    </xf>
    <xf numFmtId="0" fontId="36" fillId="0" borderId="0" xfId="0" applyFont="1" applyAlignment="1">
      <alignment vertical="center"/>
    </xf>
    <xf numFmtId="0" fontId="38" fillId="0" borderId="104" xfId="0" applyFont="1" applyBorder="1" applyAlignment="1">
      <alignment vertical="top" wrapText="1"/>
    </xf>
    <xf numFmtId="0" fontId="38" fillId="0" borderId="53" xfId="0" applyFont="1" applyBorder="1" applyAlignment="1">
      <alignment horizontal="center" vertical="top"/>
    </xf>
    <xf numFmtId="0" fontId="38" fillId="0" borderId="61" xfId="0" applyFont="1" applyBorder="1" applyAlignment="1">
      <alignment vertical="top" wrapText="1"/>
    </xf>
    <xf numFmtId="0" fontId="38" fillId="0" borderId="23" xfId="0" applyFont="1" applyBorder="1" applyAlignment="1">
      <alignment horizontal="center" vertical="top"/>
    </xf>
    <xf numFmtId="0" fontId="38" fillId="0" borderId="76" xfId="0" applyFont="1" applyBorder="1" applyAlignment="1">
      <alignment vertical="top" wrapText="1"/>
    </xf>
    <xf numFmtId="0" fontId="38" fillId="0" borderId="27" xfId="0" applyFont="1" applyBorder="1" applyAlignment="1">
      <alignment horizontal="center" vertical="top"/>
    </xf>
    <xf numFmtId="0" fontId="38" fillId="0" borderId="32" xfId="0" applyFont="1" applyBorder="1" applyAlignment="1">
      <alignment vertical="top" wrapText="1"/>
    </xf>
    <xf numFmtId="0" fontId="38" fillId="0" borderId="63" xfId="0" applyFont="1" applyBorder="1" applyAlignment="1">
      <alignment vertical="top" wrapText="1"/>
    </xf>
    <xf numFmtId="0" fontId="38" fillId="0" borderId="62" xfId="0" applyFont="1" applyBorder="1" applyAlignment="1">
      <alignment vertical="top" wrapText="1"/>
    </xf>
    <xf numFmtId="0" fontId="38" fillId="0" borderId="60" xfId="0" applyFont="1" applyBorder="1" applyAlignment="1">
      <alignment horizontal="center" vertical="top"/>
    </xf>
    <xf numFmtId="0" fontId="39" fillId="0" borderId="0" xfId="0" applyFont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4" fontId="39" fillId="0" borderId="26" xfId="0" applyNumberFormat="1" applyFont="1" applyBorder="1" applyAlignment="1">
      <alignment horizontal="center" vertical="center" wrapText="1"/>
    </xf>
    <xf numFmtId="49" fontId="0" fillId="6" borderId="26" xfId="0" applyNumberFormat="1" applyFont="1" applyFill="1" applyBorder="1" applyAlignment="1">
      <alignment horizontal="right" wrapText="1"/>
    </xf>
    <xf numFmtId="49" fontId="0" fillId="0" borderId="26" xfId="0" applyNumberFormat="1" applyFont="1" applyFill="1" applyBorder="1" applyAlignment="1">
      <alignment horizontal="right" wrapText="1"/>
    </xf>
    <xf numFmtId="49" fontId="0" fillId="8" borderId="26" xfId="0" applyNumberFormat="1" applyFont="1" applyFill="1" applyBorder="1" applyAlignment="1">
      <alignment horizontal="right" wrapText="1"/>
    </xf>
    <xf numFmtId="49" fontId="0" fillId="0" borderId="26" xfId="0" applyNumberFormat="1" applyFont="1" applyBorder="1" applyAlignment="1">
      <alignment horizontal="right" vertical="center" wrapText="1"/>
    </xf>
    <xf numFmtId="0" fontId="0" fillId="0" borderId="26" xfId="0" applyFont="1" applyBorder="1" applyAlignment="1">
      <alignment vertical="center" wrapText="1"/>
    </xf>
    <xf numFmtId="0" fontId="39" fillId="0" borderId="0" xfId="0" applyFont="1" applyAlignment="1">
      <alignment wrapText="1"/>
    </xf>
    <xf numFmtId="4" fontId="39" fillId="0" borderId="26" xfId="0" applyNumberFormat="1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46" xfId="0" applyFont="1" applyFill="1" applyBorder="1" applyAlignment="1">
      <alignment wrapText="1"/>
    </xf>
    <xf numFmtId="0" fontId="0" fillId="8" borderId="46" xfId="0" applyFont="1" applyFill="1" applyBorder="1" applyAlignment="1">
      <alignment wrapText="1"/>
    </xf>
    <xf numFmtId="4" fontId="0" fillId="0" borderId="26" xfId="0" applyNumberFormat="1" applyFont="1" applyBorder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41" fillId="0" borderId="0" xfId="0" applyFont="1" applyAlignment="1">
      <alignment wrapText="1"/>
    </xf>
    <xf numFmtId="0" fontId="41" fillId="0" borderId="0" xfId="0" applyFont="1" applyAlignment="1">
      <alignment vertical="center" wrapText="1"/>
    </xf>
    <xf numFmtId="4" fontId="41" fillId="0" borderId="0" xfId="0" applyNumberFormat="1" applyFont="1" applyAlignment="1">
      <alignment vertical="center" wrapText="1"/>
    </xf>
    <xf numFmtId="49" fontId="0" fillId="9" borderId="26" xfId="0" applyNumberFormat="1" applyFont="1" applyFill="1" applyBorder="1" applyAlignment="1">
      <alignment horizontal="right" wrapText="1"/>
    </xf>
    <xf numFmtId="4" fontId="1" fillId="10" borderId="65" xfId="0" applyNumberFormat="1" applyFont="1" applyFill="1" applyBorder="1" applyAlignment="1">
      <alignment horizontal="right" vertical="top"/>
    </xf>
    <xf numFmtId="4" fontId="1" fillId="10" borderId="66" xfId="0" applyNumberFormat="1" applyFont="1" applyFill="1" applyBorder="1" applyAlignment="1">
      <alignment horizontal="right" vertical="top"/>
    </xf>
    <xf numFmtId="4" fontId="1" fillId="10" borderId="67" xfId="0" applyNumberFormat="1" applyFont="1" applyFill="1" applyBorder="1" applyAlignment="1">
      <alignment horizontal="right" vertical="top"/>
    </xf>
    <xf numFmtId="4" fontId="1" fillId="10" borderId="94" xfId="0" applyNumberFormat="1" applyFont="1" applyFill="1" applyBorder="1" applyAlignment="1">
      <alignment horizontal="right" vertical="top"/>
    </xf>
    <xf numFmtId="4" fontId="1" fillId="10" borderId="71" xfId="0" applyNumberFormat="1" applyFont="1" applyFill="1" applyBorder="1" applyAlignment="1">
      <alignment horizontal="right" vertical="top"/>
    </xf>
    <xf numFmtId="4" fontId="1" fillId="10" borderId="72" xfId="0" applyNumberFormat="1" applyFont="1" applyFill="1" applyBorder="1" applyAlignment="1">
      <alignment horizontal="right" vertical="top"/>
    </xf>
    <xf numFmtId="4" fontId="0" fillId="10" borderId="26" xfId="0" applyNumberFormat="1" applyFont="1" applyFill="1" applyBorder="1" applyAlignment="1">
      <alignment vertical="center" wrapText="1"/>
    </xf>
    <xf numFmtId="0" fontId="0" fillId="10" borderId="26" xfId="0" applyFont="1" applyFill="1" applyBorder="1" applyAlignment="1">
      <alignment vertical="center" wrapText="1"/>
    </xf>
    <xf numFmtId="49" fontId="0" fillId="10" borderId="26" xfId="0" applyNumberFormat="1" applyFont="1" applyFill="1" applyBorder="1" applyAlignment="1">
      <alignment horizontal="right" vertical="center" wrapText="1"/>
    </xf>
    <xf numFmtId="0" fontId="35" fillId="10" borderId="26" xfId="0" applyFont="1" applyFill="1" applyBorder="1" applyAlignment="1">
      <alignment vertical="center" wrapText="1"/>
    </xf>
    <xf numFmtId="49" fontId="0" fillId="10" borderId="26" xfId="0" applyNumberFormat="1" applyFont="1" applyFill="1" applyBorder="1" applyAlignment="1">
      <alignment horizontal="right" wrapText="1"/>
    </xf>
    <xf numFmtId="49" fontId="35" fillId="10" borderId="26" xfId="0" applyNumberFormat="1" applyFont="1" applyFill="1" applyBorder="1" applyAlignment="1">
      <alignment horizontal="right" vertical="center" wrapText="1"/>
    </xf>
    <xf numFmtId="4" fontId="0" fillId="10" borderId="93" xfId="0" applyNumberFormat="1" applyFont="1" applyFill="1" applyBorder="1" applyAlignment="1">
      <alignment vertical="center" wrapText="1"/>
    </xf>
    <xf numFmtId="4" fontId="0" fillId="10" borderId="62" xfId="0" applyNumberFormat="1" applyFont="1" applyFill="1" applyBorder="1" applyAlignment="1">
      <alignment vertical="center" wrapText="1"/>
    </xf>
    <xf numFmtId="49" fontId="0" fillId="8" borderId="26" xfId="0" applyNumberFormat="1" applyFont="1" applyFill="1" applyBorder="1" applyAlignment="1">
      <alignment horizontal="right" vertical="center" wrapText="1"/>
    </xf>
    <xf numFmtId="0" fontId="0" fillId="8" borderId="26" xfId="0" applyFont="1" applyFill="1" applyBorder="1" applyAlignment="1">
      <alignment vertical="center" wrapText="1"/>
    </xf>
    <xf numFmtId="4" fontId="0" fillId="8" borderId="26" xfId="0" applyNumberFormat="1" applyFont="1" applyFill="1" applyBorder="1" applyAlignment="1">
      <alignment vertical="center" wrapText="1"/>
    </xf>
    <xf numFmtId="0" fontId="40" fillId="10" borderId="57" xfId="0" applyFont="1" applyFill="1" applyBorder="1" applyAlignment="1">
      <alignment wrapText="1"/>
    </xf>
    <xf numFmtId="49" fontId="0" fillId="8" borderId="57" xfId="0" applyNumberFormat="1" applyFont="1" applyFill="1" applyBorder="1" applyAlignment="1">
      <alignment horizontal="right" vertical="center" wrapText="1"/>
    </xf>
    <xf numFmtId="0" fontId="0" fillId="8" borderId="57" xfId="0" applyFont="1" applyFill="1" applyBorder="1" applyAlignment="1">
      <alignment horizontal="left" vertical="center" wrapText="1"/>
    </xf>
    <xf numFmtId="0" fontId="0" fillId="8" borderId="66" xfId="0" applyFont="1" applyFill="1" applyBorder="1" applyAlignment="1">
      <alignment vertical="center" wrapText="1"/>
    </xf>
    <xf numFmtId="4" fontId="0" fillId="8" borderId="93" xfId="0" applyNumberFormat="1" applyFont="1" applyFill="1" applyBorder="1" applyAlignment="1">
      <alignment vertical="center" wrapText="1"/>
    </xf>
    <xf numFmtId="0" fontId="40" fillId="10" borderId="116" xfId="0" applyFont="1" applyFill="1" applyBorder="1" applyAlignment="1">
      <alignment wrapText="1"/>
    </xf>
    <xf numFmtId="0" fontId="40" fillId="10" borderId="116" xfId="0" applyFont="1" applyFill="1" applyBorder="1" applyAlignment="1">
      <alignment vertical="center" wrapText="1"/>
    </xf>
    <xf numFmtId="4" fontId="0" fillId="8" borderId="62" xfId="0" applyNumberFormat="1" applyFont="1" applyFill="1" applyBorder="1" applyAlignment="1">
      <alignment vertical="center" wrapText="1"/>
    </xf>
    <xf numFmtId="0" fontId="40" fillId="10" borderId="57" xfId="0" applyFont="1" applyFill="1" applyBorder="1" applyAlignment="1">
      <alignment horizontal="left" vertical="center" wrapText="1"/>
    </xf>
    <xf numFmtId="0" fontId="40" fillId="10" borderId="57" xfId="0" applyFont="1" applyFill="1" applyBorder="1" applyAlignment="1">
      <alignment vertical="center" wrapText="1"/>
    </xf>
    <xf numFmtId="0" fontId="10" fillId="10" borderId="57" xfId="0" applyFont="1" applyFill="1" applyBorder="1" applyAlignment="1">
      <alignment wrapText="1"/>
    </xf>
    <xf numFmtId="0" fontId="35" fillId="8" borderId="26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39" fillId="5" borderId="93" xfId="0" applyFont="1" applyFill="1" applyBorder="1" applyAlignment="1">
      <alignment horizontal="center" vertical="center" wrapText="1"/>
    </xf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4" fontId="39" fillId="5" borderId="93" xfId="0" applyNumberFormat="1" applyFont="1" applyFill="1" applyBorder="1" applyAlignment="1">
      <alignment horizontal="center" vertical="center" wrapText="1"/>
    </xf>
    <xf numFmtId="49" fontId="0" fillId="6" borderId="93" xfId="0" applyNumberFormat="1" applyFont="1" applyFill="1" applyBorder="1" applyAlignment="1">
      <alignment horizontal="left" vertical="center" wrapText="1"/>
    </xf>
    <xf numFmtId="0" fontId="40" fillId="0" borderId="54" xfId="0" applyFont="1" applyBorder="1" applyAlignment="1">
      <alignment wrapText="1"/>
    </xf>
    <xf numFmtId="0" fontId="32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9" fillId="0" borderId="93" xfId="0" applyFont="1" applyBorder="1" applyAlignment="1">
      <alignment horizontal="right" vertical="center" wrapText="1"/>
    </xf>
    <xf numFmtId="49" fontId="35" fillId="6" borderId="93" xfId="0" applyNumberFormat="1" applyFont="1" applyFill="1" applyBorder="1" applyAlignment="1">
      <alignment horizontal="left" vertical="center" wrapText="1"/>
    </xf>
    <xf numFmtId="0" fontId="0" fillId="8" borderId="66" xfId="0" applyFont="1" applyFill="1" applyBorder="1" applyAlignment="1">
      <alignment horizontal="left" vertical="center" wrapText="1"/>
    </xf>
    <xf numFmtId="0" fontId="0" fillId="8" borderId="57" xfId="0" applyFont="1" applyFill="1" applyBorder="1" applyAlignment="1">
      <alignment horizontal="left" vertical="center" wrapText="1"/>
    </xf>
    <xf numFmtId="49" fontId="0" fillId="8" borderId="66" xfId="0" applyNumberFormat="1" applyFont="1" applyFill="1" applyBorder="1" applyAlignment="1">
      <alignment horizontal="right" vertical="center" wrapText="1"/>
    </xf>
    <xf numFmtId="49" fontId="0" fillId="8" borderId="57" xfId="0" applyNumberFormat="1" applyFont="1" applyFill="1" applyBorder="1" applyAlignment="1">
      <alignment horizontal="right" vertical="center" wrapText="1"/>
    </xf>
    <xf numFmtId="0" fontId="0" fillId="10" borderId="66" xfId="0" applyFont="1" applyFill="1" applyBorder="1" applyAlignment="1">
      <alignment horizontal="left" vertical="center" wrapText="1"/>
    </xf>
    <xf numFmtId="0" fontId="0" fillId="10" borderId="115" xfId="0" applyFont="1" applyFill="1" applyBorder="1" applyAlignment="1">
      <alignment horizontal="left" vertical="center" wrapText="1"/>
    </xf>
    <xf numFmtId="0" fontId="0" fillId="10" borderId="57" xfId="0" applyFont="1" applyFill="1" applyBorder="1" applyAlignment="1">
      <alignment horizontal="left" vertical="center" wrapText="1"/>
    </xf>
    <xf numFmtId="0" fontId="0" fillId="10" borderId="93" xfId="0" applyFont="1" applyFill="1" applyBorder="1" applyAlignment="1">
      <alignment horizontal="left" vertical="center" wrapText="1"/>
    </xf>
    <xf numFmtId="0" fontId="0" fillId="10" borderId="62" xfId="0" applyFont="1" applyFill="1" applyBorder="1" applyAlignment="1">
      <alignment horizontal="left" vertical="center" wrapText="1"/>
    </xf>
    <xf numFmtId="0" fontId="0" fillId="10" borderId="96" xfId="0" applyFont="1" applyFill="1" applyBorder="1" applyAlignment="1">
      <alignment horizontal="left" vertical="center" wrapText="1"/>
    </xf>
    <xf numFmtId="0" fontId="0" fillId="10" borderId="68" xfId="0" applyFont="1" applyFill="1" applyBorder="1" applyAlignment="1">
      <alignment horizontal="left" vertical="center" wrapText="1"/>
    </xf>
    <xf numFmtId="0" fontId="0" fillId="10" borderId="116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wrapText="1"/>
    </xf>
    <xf numFmtId="0" fontId="0" fillId="0" borderId="66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7" workbookViewId="0">
      <selection activeCell="A15" sqref="A15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15" t="s">
        <v>0</v>
      </c>
      <c r="B1" s="41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15" t="s">
        <v>2</v>
      </c>
      <c r="I2" s="410"/>
      <c r="J2" s="4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15" t="s">
        <v>3</v>
      </c>
      <c r="I3" s="410"/>
      <c r="J3" s="4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4</v>
      </c>
      <c r="B10" s="1"/>
      <c r="C10" s="340" t="s">
        <v>337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5</v>
      </c>
      <c r="B11" s="1"/>
      <c r="C11" s="341" t="s">
        <v>338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40" t="s">
        <v>6</v>
      </c>
      <c r="B12" s="1"/>
      <c r="C12" s="340" t="s">
        <v>339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40" t="s">
        <v>335</v>
      </c>
      <c r="B13" s="1"/>
      <c r="C13" s="340" t="s">
        <v>341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40" t="s">
        <v>336</v>
      </c>
      <c r="B14" s="1"/>
      <c r="C14" s="343">
        <v>44396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40" t="s">
        <v>7</v>
      </c>
      <c r="B15" s="1"/>
      <c r="C15" s="342">
        <v>44515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16" t="s">
        <v>8</v>
      </c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16" t="s">
        <v>9</v>
      </c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17" t="s">
        <v>340</v>
      </c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18"/>
      <c r="B23" s="411" t="s">
        <v>10</v>
      </c>
      <c r="C23" s="412"/>
      <c r="D23" s="421" t="s">
        <v>11</v>
      </c>
      <c r="E23" s="422"/>
      <c r="F23" s="422"/>
      <c r="G23" s="422"/>
      <c r="H23" s="422"/>
      <c r="I23" s="422"/>
      <c r="J23" s="423"/>
      <c r="K23" s="411" t="s">
        <v>12</v>
      </c>
      <c r="L23" s="412"/>
      <c r="M23" s="411" t="s">
        <v>13</v>
      </c>
      <c r="N23" s="41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19"/>
      <c r="B24" s="413"/>
      <c r="C24" s="414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24" t="s">
        <v>19</v>
      </c>
      <c r="J24" s="414"/>
      <c r="K24" s="413"/>
      <c r="L24" s="414"/>
      <c r="M24" s="413"/>
      <c r="N24" s="41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20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37</v>
      </c>
      <c r="B27" s="33">
        <f t="shared" ref="B27:B29" si="0">C27/N27</f>
        <v>1</v>
      </c>
      <c r="C27" s="34">
        <v>834063.96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витрат'!S179</f>
        <v>0</v>
      </c>
      <c r="M27" s="38">
        <v>1</v>
      </c>
      <c r="N27" s="39">
        <f t="shared" ref="N27:N29" si="4">C27+J27+L27</f>
        <v>834063.96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38</v>
      </c>
      <c r="B28" s="41">
        <f t="shared" si="0"/>
        <v>1</v>
      </c>
      <c r="C28" s="34">
        <v>834063.96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витрат'!V179</f>
        <v>0</v>
      </c>
      <c r="M28" s="46">
        <v>1</v>
      </c>
      <c r="N28" s="47">
        <f t="shared" si="4"/>
        <v>834063.96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39</v>
      </c>
      <c r="B29" s="49">
        <f t="shared" si="0"/>
        <v>1</v>
      </c>
      <c r="C29" s="50">
        <v>625547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0.74999883701964543</v>
      </c>
      <c r="N29" s="55">
        <f t="shared" si="4"/>
        <v>625547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40</v>
      </c>
      <c r="B30" s="57">
        <f t="shared" ref="B30:N30" si="5">B28-B29</f>
        <v>0</v>
      </c>
      <c r="C30" s="58">
        <f t="shared" si="5"/>
        <v>208516.95999999996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0.25000116298035457</v>
      </c>
      <c r="N30" s="64">
        <f t="shared" si="5"/>
        <v>208516.95999999996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425"/>
      <c r="D32" s="426"/>
      <c r="E32" s="426"/>
      <c r="F32" s="65"/>
      <c r="G32" s="66"/>
      <c r="H32" s="66"/>
      <c r="I32" s="67"/>
      <c r="J32" s="425"/>
      <c r="K32" s="426"/>
      <c r="L32" s="426"/>
      <c r="M32" s="426"/>
      <c r="N32" s="426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409" t="s">
        <v>43</v>
      </c>
      <c r="H33" s="410"/>
      <c r="I33" s="13"/>
      <c r="J33" s="409" t="s">
        <v>44</v>
      </c>
      <c r="K33" s="410"/>
      <c r="L33" s="410"/>
      <c r="M33" s="410"/>
      <c r="N33" s="41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1"/>
  <sheetViews>
    <sheetView topLeftCell="A170" workbookViewId="0">
      <selection activeCell="I135" sqref="I135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39.25" customWidth="1"/>
    <col min="4" max="4" width="11.125" customWidth="1"/>
    <col min="5" max="5" width="9.125" customWidth="1"/>
    <col min="6" max="6" width="10.75" customWidth="1"/>
    <col min="7" max="7" width="13.875" customWidth="1"/>
    <col min="8" max="8" width="10.375" customWidth="1"/>
    <col min="9" max="9" width="11.375" customWidth="1"/>
    <col min="10" max="10" width="15.5" customWidth="1"/>
    <col min="11" max="11" width="7.25" customWidth="1" outlineLevel="1"/>
    <col min="12" max="12" width="6.5" customWidth="1" outlineLevel="1"/>
    <col min="13" max="13" width="7.375" customWidth="1" outlineLevel="1"/>
    <col min="14" max="14" width="7.125" customWidth="1" outlineLevel="1"/>
    <col min="15" max="15" width="6.75" customWidth="1" outlineLevel="1"/>
    <col min="16" max="16" width="7.875" customWidth="1" outlineLevel="1"/>
    <col min="17" max="17" width="7" customWidth="1" outlineLevel="1"/>
    <col min="18" max="18" width="7.375" customWidth="1" outlineLevel="1"/>
    <col min="19" max="19" width="8.375" customWidth="1" outlineLevel="1"/>
    <col min="20" max="21" width="7.375" customWidth="1" outlineLevel="1"/>
    <col min="22" max="22" width="8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42" t="s">
        <v>45</v>
      </c>
      <c r="B1" s="410"/>
      <c r="C1" s="410"/>
      <c r="D1" s="410"/>
      <c r="E1" s="41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347" t="s">
        <v>345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40" t="s">
        <v>346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40" t="s">
        <v>347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40" t="s">
        <v>348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43" t="s">
        <v>46</v>
      </c>
      <c r="B7" s="445" t="s">
        <v>47</v>
      </c>
      <c r="C7" s="448" t="s">
        <v>48</v>
      </c>
      <c r="D7" s="451" t="s">
        <v>49</v>
      </c>
      <c r="E7" s="427" t="s">
        <v>50</v>
      </c>
      <c r="F7" s="422"/>
      <c r="G7" s="422"/>
      <c r="H7" s="422"/>
      <c r="I7" s="422"/>
      <c r="J7" s="423"/>
      <c r="K7" s="427" t="s">
        <v>51</v>
      </c>
      <c r="L7" s="422"/>
      <c r="M7" s="422"/>
      <c r="N7" s="422"/>
      <c r="O7" s="422"/>
      <c r="P7" s="423"/>
      <c r="Q7" s="427" t="s">
        <v>52</v>
      </c>
      <c r="R7" s="422"/>
      <c r="S7" s="422"/>
      <c r="T7" s="422"/>
      <c r="U7" s="422"/>
      <c r="V7" s="423"/>
      <c r="W7" s="428" t="s">
        <v>53</v>
      </c>
      <c r="X7" s="422"/>
      <c r="Y7" s="422"/>
      <c r="Z7" s="423"/>
      <c r="AA7" s="429" t="s">
        <v>54</v>
      </c>
      <c r="AB7" s="1"/>
      <c r="AC7" s="1"/>
      <c r="AD7" s="1"/>
      <c r="AE7" s="1"/>
      <c r="AF7" s="1"/>
      <c r="AG7" s="1"/>
    </row>
    <row r="8" spans="1:33" ht="42" customHeight="1" x14ac:dyDescent="0.2">
      <c r="A8" s="419"/>
      <c r="B8" s="446"/>
      <c r="C8" s="449"/>
      <c r="D8" s="452"/>
      <c r="E8" s="430" t="s">
        <v>55</v>
      </c>
      <c r="F8" s="422"/>
      <c r="G8" s="423"/>
      <c r="H8" s="430" t="s">
        <v>56</v>
      </c>
      <c r="I8" s="422"/>
      <c r="J8" s="423"/>
      <c r="K8" s="430" t="s">
        <v>55</v>
      </c>
      <c r="L8" s="422"/>
      <c r="M8" s="423"/>
      <c r="N8" s="430" t="s">
        <v>56</v>
      </c>
      <c r="O8" s="422"/>
      <c r="P8" s="423"/>
      <c r="Q8" s="430" t="s">
        <v>55</v>
      </c>
      <c r="R8" s="422"/>
      <c r="S8" s="423"/>
      <c r="T8" s="430" t="s">
        <v>56</v>
      </c>
      <c r="U8" s="422"/>
      <c r="V8" s="423"/>
      <c r="W8" s="429" t="s">
        <v>57</v>
      </c>
      <c r="X8" s="429" t="s">
        <v>58</v>
      </c>
      <c r="Y8" s="428" t="s">
        <v>59</v>
      </c>
      <c r="Z8" s="423"/>
      <c r="AA8" s="419"/>
      <c r="AB8" s="1"/>
      <c r="AC8" s="1"/>
      <c r="AD8" s="1"/>
      <c r="AE8" s="1"/>
      <c r="AF8" s="1"/>
      <c r="AG8" s="1"/>
    </row>
    <row r="9" spans="1:33" ht="30" customHeight="1" x14ac:dyDescent="0.2">
      <c r="A9" s="444"/>
      <c r="B9" s="447"/>
      <c r="C9" s="450"/>
      <c r="D9" s="453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420"/>
      <c r="X9" s="420"/>
      <c r="Y9" s="87" t="s">
        <v>69</v>
      </c>
      <c r="Z9" s="88" t="s">
        <v>20</v>
      </c>
      <c r="AA9" s="420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74</v>
      </c>
      <c r="B13" s="109" t="s">
        <v>75</v>
      </c>
      <c r="C13" s="110" t="s">
        <v>76</v>
      </c>
      <c r="D13" s="111"/>
      <c r="E13" s="112">
        <f>SUM(E14:E16)</f>
        <v>10</v>
      </c>
      <c r="F13" s="113"/>
      <c r="G13" s="114">
        <f t="shared" ref="G13:H13" si="0">SUM(G14:G16)</f>
        <v>76618</v>
      </c>
      <c r="H13" s="112">
        <f t="shared" si="0"/>
        <v>10</v>
      </c>
      <c r="I13" s="113"/>
      <c r="J13" s="114">
        <f t="shared" ref="J13:K13" si="1">SUM(J14:J16)</f>
        <v>76618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76618</v>
      </c>
      <c r="X13" s="114">
        <f t="shared" si="5"/>
        <v>76618</v>
      </c>
      <c r="Y13" s="115">
        <f t="shared" ref="Y13:Y33" si="6">W13-X13</f>
        <v>0</v>
      </c>
      <c r="Z13" s="116">
        <f t="shared" ref="Z13:Z33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77</v>
      </c>
      <c r="B14" s="120" t="s">
        <v>78</v>
      </c>
      <c r="C14" s="344" t="s">
        <v>342</v>
      </c>
      <c r="D14" s="122" t="s">
        <v>80</v>
      </c>
      <c r="E14" s="123">
        <v>4</v>
      </c>
      <c r="F14" s="345">
        <v>9428</v>
      </c>
      <c r="G14" s="125">
        <f t="shared" ref="G14:G16" si="8">E14*F14</f>
        <v>37712</v>
      </c>
      <c r="H14" s="123">
        <v>4</v>
      </c>
      <c r="I14" s="124">
        <v>9428</v>
      </c>
      <c r="J14" s="125">
        <f t="shared" ref="J14:J15" si="9">H14*I14</f>
        <v>37712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37712</v>
      </c>
      <c r="X14" s="127">
        <f t="shared" ref="X14:X16" si="15">J14+P14+V14</f>
        <v>37712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77</v>
      </c>
      <c r="B15" s="120" t="s">
        <v>81</v>
      </c>
      <c r="C15" s="346" t="s">
        <v>343</v>
      </c>
      <c r="D15" s="122" t="s">
        <v>80</v>
      </c>
      <c r="E15" s="123">
        <v>4</v>
      </c>
      <c r="F15" s="124">
        <v>6889</v>
      </c>
      <c r="G15" s="125">
        <f t="shared" si="8"/>
        <v>27556</v>
      </c>
      <c r="H15" s="123">
        <v>4</v>
      </c>
      <c r="I15" s="124">
        <v>6889</v>
      </c>
      <c r="J15" s="125">
        <f t="shared" si="9"/>
        <v>27556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27556</v>
      </c>
      <c r="X15" s="127">
        <f t="shared" si="15"/>
        <v>27556</v>
      </c>
      <c r="Y15" s="127">
        <f t="shared" si="6"/>
        <v>0</v>
      </c>
      <c r="Z15" s="128">
        <f t="shared" si="7"/>
        <v>0</v>
      </c>
      <c r="AA15" s="129"/>
      <c r="AB15" s="131"/>
      <c r="AC15" s="131"/>
      <c r="AD15" s="131"/>
      <c r="AE15" s="131"/>
      <c r="AF15" s="131"/>
      <c r="AG15" s="131"/>
    </row>
    <row r="16" spans="1:33" ht="30" customHeight="1" thickBot="1" x14ac:dyDescent="0.25">
      <c r="A16" s="132" t="s">
        <v>77</v>
      </c>
      <c r="B16" s="133" t="s">
        <v>82</v>
      </c>
      <c r="C16" s="344" t="s">
        <v>344</v>
      </c>
      <c r="D16" s="134" t="s">
        <v>80</v>
      </c>
      <c r="E16" s="135">
        <v>2</v>
      </c>
      <c r="F16" s="136">
        <v>5675</v>
      </c>
      <c r="G16" s="137">
        <f t="shared" si="8"/>
        <v>11350</v>
      </c>
      <c r="H16" s="380">
        <v>2</v>
      </c>
      <c r="I16" s="381">
        <v>5675</v>
      </c>
      <c r="J16" s="382">
        <v>11350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11350</v>
      </c>
      <c r="X16" s="127">
        <f t="shared" si="15"/>
        <v>11350</v>
      </c>
      <c r="Y16" s="127">
        <f t="shared" si="6"/>
        <v>0</v>
      </c>
      <c r="Z16" s="128">
        <f t="shared" si="7"/>
        <v>0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74</v>
      </c>
      <c r="B21" s="109" t="s">
        <v>88</v>
      </c>
      <c r="C21" s="153" t="s">
        <v>89</v>
      </c>
      <c r="D21" s="141"/>
      <c r="E21" s="142">
        <f>SUM(E22:E24)</f>
        <v>8</v>
      </c>
      <c r="F21" s="143"/>
      <c r="G21" s="144">
        <f t="shared" ref="G21:H21" si="30">SUM(G22:G24)</f>
        <v>82000</v>
      </c>
      <c r="H21" s="142">
        <f t="shared" si="30"/>
        <v>8</v>
      </c>
      <c r="I21" s="143"/>
      <c r="J21" s="144">
        <f t="shared" ref="J21:K21" si="31">SUM(J22:J24)</f>
        <v>82000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82000</v>
      </c>
      <c r="X21" s="144">
        <f t="shared" si="35"/>
        <v>82000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77</v>
      </c>
      <c r="B22" s="120" t="s">
        <v>90</v>
      </c>
      <c r="C22" s="344" t="s">
        <v>349</v>
      </c>
      <c r="D22" s="122" t="s">
        <v>80</v>
      </c>
      <c r="E22" s="123">
        <v>4</v>
      </c>
      <c r="F22" s="124">
        <v>10500</v>
      </c>
      <c r="G22" s="125">
        <f t="shared" ref="G22:G24" si="36">E22*F22</f>
        <v>42000</v>
      </c>
      <c r="H22" s="123">
        <v>4</v>
      </c>
      <c r="I22" s="124">
        <v>10500</v>
      </c>
      <c r="J22" s="125">
        <f t="shared" ref="J22:J24" si="37">H22*I22</f>
        <v>42000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42000</v>
      </c>
      <c r="X22" s="127">
        <f t="shared" ref="X22:X24" si="43">J22+P22+V22</f>
        <v>42000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77</v>
      </c>
      <c r="B23" s="120" t="s">
        <v>92</v>
      </c>
      <c r="C23" s="344" t="s">
        <v>350</v>
      </c>
      <c r="D23" s="122" t="s">
        <v>80</v>
      </c>
      <c r="E23" s="123">
        <v>4</v>
      </c>
      <c r="F23" s="124">
        <v>10000</v>
      </c>
      <c r="G23" s="125">
        <f t="shared" si="36"/>
        <v>40000</v>
      </c>
      <c r="H23" s="123">
        <v>4</v>
      </c>
      <c r="I23" s="124">
        <v>10000</v>
      </c>
      <c r="J23" s="125">
        <f t="shared" si="37"/>
        <v>40000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40000</v>
      </c>
      <c r="X23" s="127">
        <f t="shared" si="43"/>
        <v>40000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32" t="s">
        <v>77</v>
      </c>
      <c r="B24" s="154" t="s">
        <v>93</v>
      </c>
      <c r="C24" s="121" t="s">
        <v>91</v>
      </c>
      <c r="D24" s="134" t="s">
        <v>80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72</v>
      </c>
      <c r="B25" s="155" t="s">
        <v>94</v>
      </c>
      <c r="C25" s="140" t="s">
        <v>95</v>
      </c>
      <c r="D25" s="141"/>
      <c r="E25" s="142">
        <f>SUM(E26:E28)</f>
        <v>158618</v>
      </c>
      <c r="F25" s="143"/>
      <c r="G25" s="144">
        <f t="shared" ref="G25:H25" si="44">SUM(G26:G28)</f>
        <v>34895.96</v>
      </c>
      <c r="H25" s="142">
        <f t="shared" si="44"/>
        <v>158618</v>
      </c>
      <c r="I25" s="143"/>
      <c r="J25" s="144">
        <f t="shared" ref="J25:K25" si="45">SUM(J26:J28)</f>
        <v>34895.96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34895.96</v>
      </c>
      <c r="X25" s="144">
        <f t="shared" si="49"/>
        <v>34895.96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">
      <c r="A26" s="156" t="s">
        <v>77</v>
      </c>
      <c r="B26" s="157" t="s">
        <v>96</v>
      </c>
      <c r="C26" s="121" t="s">
        <v>97</v>
      </c>
      <c r="D26" s="158"/>
      <c r="E26" s="159">
        <f>G13</f>
        <v>76618</v>
      </c>
      <c r="F26" s="160">
        <v>0.22</v>
      </c>
      <c r="G26" s="161">
        <f t="shared" ref="G26:G28" si="50">E26*F26</f>
        <v>16855.96</v>
      </c>
      <c r="H26" s="159">
        <v>76618</v>
      </c>
      <c r="I26" s="160">
        <v>0.22</v>
      </c>
      <c r="J26" s="161">
        <f t="shared" ref="J26:J28" si="51">H26*I26</f>
        <v>16855.96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16855.96</v>
      </c>
      <c r="X26" s="127">
        <f t="shared" ref="X26:X28" si="57">J26+P26+V26</f>
        <v>16855.96</v>
      </c>
      <c r="Y26" s="127">
        <f t="shared" si="6"/>
        <v>0</v>
      </c>
      <c r="Z26" s="128">
        <f t="shared" si="7"/>
        <v>0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">
      <c r="A27" s="119" t="s">
        <v>77</v>
      </c>
      <c r="B27" s="120" t="s">
        <v>98</v>
      </c>
      <c r="C27" s="163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32" t="s">
        <v>77</v>
      </c>
      <c r="B28" s="154" t="s">
        <v>100</v>
      </c>
      <c r="C28" s="164" t="s">
        <v>89</v>
      </c>
      <c r="D28" s="134"/>
      <c r="E28" s="135">
        <f>G21</f>
        <v>82000</v>
      </c>
      <c r="F28" s="136">
        <v>0.22</v>
      </c>
      <c r="G28" s="137">
        <f t="shared" si="50"/>
        <v>18040</v>
      </c>
      <c r="H28" s="135">
        <f>J21</f>
        <v>82000</v>
      </c>
      <c r="I28" s="136">
        <v>0.22</v>
      </c>
      <c r="J28" s="137">
        <f t="shared" si="51"/>
        <v>18040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18040</v>
      </c>
      <c r="X28" s="127">
        <f t="shared" si="57"/>
        <v>18040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74</v>
      </c>
      <c r="B29" s="155" t="s">
        <v>101</v>
      </c>
      <c r="C29" s="140" t="s">
        <v>102</v>
      </c>
      <c r="D29" s="141"/>
      <c r="E29" s="142">
        <f>SUM(E30:E32)</f>
        <v>8</v>
      </c>
      <c r="F29" s="143"/>
      <c r="G29" s="144">
        <f t="shared" ref="G29:H29" si="58">SUM(G30:G32)</f>
        <v>122000</v>
      </c>
      <c r="H29" s="142">
        <f t="shared" si="58"/>
        <v>8</v>
      </c>
      <c r="I29" s="143"/>
      <c r="J29" s="144">
        <f t="shared" ref="J29:K29" si="59">SUM(J30:J32)</f>
        <v>98000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122000</v>
      </c>
      <c r="X29" s="144">
        <f t="shared" si="63"/>
        <v>98000</v>
      </c>
      <c r="Y29" s="144">
        <f t="shared" si="6"/>
        <v>24000</v>
      </c>
      <c r="Z29" s="144">
        <f t="shared" si="7"/>
        <v>0.19672131147540983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77</v>
      </c>
      <c r="B30" s="157" t="s">
        <v>103</v>
      </c>
      <c r="C30" s="344" t="s">
        <v>351</v>
      </c>
      <c r="D30" s="122" t="s">
        <v>80</v>
      </c>
      <c r="E30" s="123">
        <v>4</v>
      </c>
      <c r="F30" s="124">
        <v>15500</v>
      </c>
      <c r="G30" s="125">
        <f t="shared" ref="G30:G32" si="64">E30*F30</f>
        <v>62000</v>
      </c>
      <c r="H30" s="123">
        <v>4</v>
      </c>
      <c r="I30" s="124">
        <v>12250</v>
      </c>
      <c r="J30" s="125">
        <f t="shared" ref="J30:J32" si="65">H30*I30</f>
        <v>49000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62000</v>
      </c>
      <c r="X30" s="127">
        <f t="shared" ref="X30:X32" si="71">J30+P30+V30</f>
        <v>49000</v>
      </c>
      <c r="Y30" s="127">
        <f t="shared" si="6"/>
        <v>13000</v>
      </c>
      <c r="Z30" s="128">
        <f t="shared" si="7"/>
        <v>0.20967741935483872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77</v>
      </c>
      <c r="B31" s="120" t="s">
        <v>104</v>
      </c>
      <c r="C31" s="344" t="s">
        <v>352</v>
      </c>
      <c r="D31" s="122" t="s">
        <v>80</v>
      </c>
      <c r="E31" s="123">
        <v>4</v>
      </c>
      <c r="F31" s="124">
        <v>15000</v>
      </c>
      <c r="G31" s="125">
        <f t="shared" si="64"/>
        <v>60000</v>
      </c>
      <c r="H31" s="123">
        <v>4</v>
      </c>
      <c r="I31" s="124">
        <v>12250</v>
      </c>
      <c r="J31" s="125">
        <f t="shared" si="65"/>
        <v>49000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60000</v>
      </c>
      <c r="X31" s="127">
        <f t="shared" si="71"/>
        <v>49000</v>
      </c>
      <c r="Y31" s="127">
        <f t="shared" si="6"/>
        <v>11000</v>
      </c>
      <c r="Z31" s="128">
        <f t="shared" si="7"/>
        <v>0.18333333333333332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32" t="s">
        <v>77</v>
      </c>
      <c r="B32" s="133" t="s">
        <v>105</v>
      </c>
      <c r="C32" s="165" t="s">
        <v>91</v>
      </c>
      <c r="D32" s="134" t="s">
        <v>80</v>
      </c>
      <c r="E32" s="135"/>
      <c r="F32" s="136"/>
      <c r="G32" s="137">
        <f t="shared" si="64"/>
        <v>0</v>
      </c>
      <c r="H32" s="135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">
      <c r="A33" s="167" t="s">
        <v>106</v>
      </c>
      <c r="B33" s="168"/>
      <c r="C33" s="169"/>
      <c r="D33" s="170"/>
      <c r="E33" s="171"/>
      <c r="F33" s="172"/>
      <c r="G33" s="173">
        <f>G13+G17+G21+G25+G29</f>
        <v>315513.95999999996</v>
      </c>
      <c r="H33" s="171"/>
      <c r="I33" s="172"/>
      <c r="J33" s="173">
        <f>J13+J17+J21+J25+J29</f>
        <v>291513.95999999996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315513.95999999996</v>
      </c>
      <c r="X33" s="175">
        <f t="shared" si="72"/>
        <v>291513.95999999996</v>
      </c>
      <c r="Y33" s="176">
        <f t="shared" si="6"/>
        <v>24000</v>
      </c>
      <c r="Z33" s="177">
        <f t="shared" si="7"/>
        <v>7.6066364860686367E-2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">
      <c r="A34" s="179" t="s">
        <v>72</v>
      </c>
      <c r="B34" s="180">
        <v>2</v>
      </c>
      <c r="C34" s="181" t="s">
        <v>107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">
      <c r="A35" s="108" t="s">
        <v>74</v>
      </c>
      <c r="B35" s="155" t="s">
        <v>108</v>
      </c>
      <c r="C35" s="110" t="s">
        <v>109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">
      <c r="A36" s="119" t="s">
        <v>77</v>
      </c>
      <c r="B36" s="120" t="s">
        <v>110</v>
      </c>
      <c r="C36" s="121" t="s">
        <v>111</v>
      </c>
      <c r="D36" s="122" t="s">
        <v>112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">
      <c r="A37" s="119" t="s">
        <v>77</v>
      </c>
      <c r="B37" s="120" t="s">
        <v>113</v>
      </c>
      <c r="C37" s="121" t="s">
        <v>111</v>
      </c>
      <c r="D37" s="122" t="s">
        <v>112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47" t="s">
        <v>77</v>
      </c>
      <c r="B38" s="154" t="s">
        <v>114</v>
      </c>
      <c r="C38" s="121" t="s">
        <v>111</v>
      </c>
      <c r="D38" s="148" t="s">
        <v>112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08" t="s">
        <v>74</v>
      </c>
      <c r="B39" s="155" t="s">
        <v>115</v>
      </c>
      <c r="C39" s="153" t="s">
        <v>116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">
      <c r="A40" s="119" t="s">
        <v>77</v>
      </c>
      <c r="B40" s="120" t="s">
        <v>117</v>
      </c>
      <c r="C40" s="121" t="s">
        <v>118</v>
      </c>
      <c r="D40" s="122" t="s">
        <v>119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19" t="s">
        <v>77</v>
      </c>
      <c r="B41" s="120" t="s">
        <v>120</v>
      </c>
      <c r="C41" s="188" t="s">
        <v>118</v>
      </c>
      <c r="D41" s="122" t="s">
        <v>119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47" t="s">
        <v>77</v>
      </c>
      <c r="B42" s="154" t="s">
        <v>121</v>
      </c>
      <c r="C42" s="189" t="s">
        <v>118</v>
      </c>
      <c r="D42" s="148" t="s">
        <v>119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08" t="s">
        <v>74</v>
      </c>
      <c r="B43" s="155" t="s">
        <v>122</v>
      </c>
      <c r="C43" s="153" t="s">
        <v>123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">
      <c r="A44" s="119" t="s">
        <v>77</v>
      </c>
      <c r="B44" s="120" t="s">
        <v>124</v>
      </c>
      <c r="C44" s="121" t="s">
        <v>125</v>
      </c>
      <c r="D44" s="122" t="s">
        <v>119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">
      <c r="A45" s="119" t="s">
        <v>77</v>
      </c>
      <c r="B45" s="120" t="s">
        <v>126</v>
      </c>
      <c r="C45" s="121" t="s">
        <v>127</v>
      </c>
      <c r="D45" s="122" t="s">
        <v>119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32" t="s">
        <v>77</v>
      </c>
      <c r="B46" s="133" t="s">
        <v>128</v>
      </c>
      <c r="C46" s="165" t="s">
        <v>125</v>
      </c>
      <c r="D46" s="134" t="s">
        <v>119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67" t="s">
        <v>129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">
      <c r="A48" s="179" t="s">
        <v>72</v>
      </c>
      <c r="B48" s="180">
        <v>3</v>
      </c>
      <c r="C48" s="181" t="s">
        <v>130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">
      <c r="A49" s="108" t="s">
        <v>74</v>
      </c>
      <c r="B49" s="155" t="s">
        <v>131</v>
      </c>
      <c r="C49" s="110" t="s">
        <v>132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">
      <c r="A50" s="119" t="s">
        <v>77</v>
      </c>
      <c r="B50" s="120" t="s">
        <v>133</v>
      </c>
      <c r="C50" s="188" t="s">
        <v>134</v>
      </c>
      <c r="D50" s="122" t="s">
        <v>112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">
      <c r="A51" s="119" t="s">
        <v>77</v>
      </c>
      <c r="B51" s="120" t="s">
        <v>135</v>
      </c>
      <c r="C51" s="188" t="s">
        <v>136</v>
      </c>
      <c r="D51" s="122" t="s">
        <v>112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">
      <c r="A52" s="132" t="s">
        <v>77</v>
      </c>
      <c r="B52" s="133" t="s">
        <v>137</v>
      </c>
      <c r="C52" s="164" t="s">
        <v>138</v>
      </c>
      <c r="D52" s="134" t="s">
        <v>112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">
      <c r="A53" s="108" t="s">
        <v>74</v>
      </c>
      <c r="B53" s="155" t="s">
        <v>139</v>
      </c>
      <c r="C53" s="140" t="s">
        <v>140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77</v>
      </c>
      <c r="B54" s="120" t="s">
        <v>141</v>
      </c>
      <c r="C54" s="188" t="s">
        <v>142</v>
      </c>
      <c r="D54" s="122" t="s">
        <v>143</v>
      </c>
      <c r="E54" s="437" t="s">
        <v>144</v>
      </c>
      <c r="F54" s="438"/>
      <c r="G54" s="439"/>
      <c r="H54" s="437" t="s">
        <v>144</v>
      </c>
      <c r="I54" s="438"/>
      <c r="J54" s="439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32" t="s">
        <v>77</v>
      </c>
      <c r="B55" s="133" t="s">
        <v>145</v>
      </c>
      <c r="C55" s="164" t="s">
        <v>146</v>
      </c>
      <c r="D55" s="134" t="s">
        <v>143</v>
      </c>
      <c r="E55" s="413"/>
      <c r="F55" s="440"/>
      <c r="G55" s="414"/>
      <c r="H55" s="413"/>
      <c r="I55" s="440"/>
      <c r="J55" s="414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67" t="s">
        <v>147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">
      <c r="A57" s="179" t="s">
        <v>72</v>
      </c>
      <c r="B57" s="180">
        <v>4</v>
      </c>
      <c r="C57" s="181" t="s">
        <v>148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">
      <c r="A58" s="108" t="s">
        <v>74</v>
      </c>
      <c r="B58" s="155" t="s">
        <v>149</v>
      </c>
      <c r="C58" s="193" t="s">
        <v>150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">
      <c r="A59" s="119" t="s">
        <v>77</v>
      </c>
      <c r="B59" s="120" t="s">
        <v>151</v>
      </c>
      <c r="C59" s="188" t="s">
        <v>152</v>
      </c>
      <c r="D59" s="195" t="s">
        <v>153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">
      <c r="A60" s="119" t="s">
        <v>77</v>
      </c>
      <c r="B60" s="120" t="s">
        <v>154</v>
      </c>
      <c r="C60" s="188" t="s">
        <v>152</v>
      </c>
      <c r="D60" s="195" t="s">
        <v>153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47" t="s">
        <v>77</v>
      </c>
      <c r="B61" s="133" t="s">
        <v>155</v>
      </c>
      <c r="C61" s="164" t="s">
        <v>152</v>
      </c>
      <c r="D61" s="195" t="s">
        <v>153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08" t="s">
        <v>74</v>
      </c>
      <c r="B62" s="155" t="s">
        <v>156</v>
      </c>
      <c r="C62" s="153" t="s">
        <v>157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">
      <c r="A63" s="119" t="s">
        <v>77</v>
      </c>
      <c r="B63" s="120" t="s">
        <v>158</v>
      </c>
      <c r="C63" s="202" t="s">
        <v>159</v>
      </c>
      <c r="D63" s="203" t="s">
        <v>160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">
      <c r="A64" s="119" t="s">
        <v>77</v>
      </c>
      <c r="B64" s="120" t="s">
        <v>161</v>
      </c>
      <c r="C64" s="202" t="s">
        <v>134</v>
      </c>
      <c r="D64" s="203" t="s">
        <v>160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32" t="s">
        <v>77</v>
      </c>
      <c r="B65" s="154" t="s">
        <v>162</v>
      </c>
      <c r="C65" s="204" t="s">
        <v>136</v>
      </c>
      <c r="D65" s="203" t="s">
        <v>160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08" t="s">
        <v>74</v>
      </c>
      <c r="B66" s="155" t="s">
        <v>163</v>
      </c>
      <c r="C66" s="153" t="s">
        <v>164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">
      <c r="A67" s="119" t="s">
        <v>77</v>
      </c>
      <c r="B67" s="120" t="s">
        <v>165</v>
      </c>
      <c r="C67" s="202" t="s">
        <v>166</v>
      </c>
      <c r="D67" s="203" t="s">
        <v>167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">
      <c r="A68" s="119" t="s">
        <v>77</v>
      </c>
      <c r="B68" s="120" t="s">
        <v>168</v>
      </c>
      <c r="C68" s="202" t="s">
        <v>169</v>
      </c>
      <c r="D68" s="203" t="s">
        <v>167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32" t="s">
        <v>77</v>
      </c>
      <c r="B69" s="154" t="s">
        <v>170</v>
      </c>
      <c r="C69" s="204" t="s">
        <v>171</v>
      </c>
      <c r="D69" s="205" t="s">
        <v>167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08" t="s">
        <v>74</v>
      </c>
      <c r="B70" s="155" t="s">
        <v>172</v>
      </c>
      <c r="C70" s="153" t="s">
        <v>173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">
      <c r="A71" s="119" t="s">
        <v>77</v>
      </c>
      <c r="B71" s="120" t="s">
        <v>174</v>
      </c>
      <c r="C71" s="188" t="s">
        <v>175</v>
      </c>
      <c r="D71" s="203" t="s">
        <v>112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">
      <c r="A72" s="119" t="s">
        <v>77</v>
      </c>
      <c r="B72" s="206" t="s">
        <v>176</v>
      </c>
      <c r="C72" s="188" t="s">
        <v>175</v>
      </c>
      <c r="D72" s="203" t="s">
        <v>112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32" t="s">
        <v>77</v>
      </c>
      <c r="B73" s="207" t="s">
        <v>177</v>
      </c>
      <c r="C73" s="164" t="s">
        <v>175</v>
      </c>
      <c r="D73" s="205" t="s">
        <v>112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08" t="s">
        <v>74</v>
      </c>
      <c r="B74" s="155" t="s">
        <v>178</v>
      </c>
      <c r="C74" s="153" t="s">
        <v>179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">
      <c r="A75" s="119" t="s">
        <v>77</v>
      </c>
      <c r="B75" s="120" t="s">
        <v>180</v>
      </c>
      <c r="C75" s="188" t="s">
        <v>175</v>
      </c>
      <c r="D75" s="203" t="s">
        <v>112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19" t="s">
        <v>77</v>
      </c>
      <c r="B76" s="120" t="s">
        <v>181</v>
      </c>
      <c r="C76" s="188" t="s">
        <v>175</v>
      </c>
      <c r="D76" s="203" t="s">
        <v>112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32" t="s">
        <v>77</v>
      </c>
      <c r="B77" s="154" t="s">
        <v>182</v>
      </c>
      <c r="C77" s="164" t="s">
        <v>175</v>
      </c>
      <c r="D77" s="205" t="s">
        <v>112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67" t="s">
        <v>183</v>
      </c>
      <c r="B78" s="168"/>
      <c r="C78" s="169"/>
      <c r="D78" s="170"/>
      <c r="E78" s="174">
        <f>E74+E70+E66+E62+E58</f>
        <v>0</v>
      </c>
      <c r="F78" s="190"/>
      <c r="G78" s="173">
        <f t="shared" ref="G78:H78" si="226">G74+G70+G66+G62+G58</f>
        <v>0</v>
      </c>
      <c r="H78" s="174">
        <f t="shared" si="226"/>
        <v>0</v>
      </c>
      <c r="I78" s="190"/>
      <c r="J78" s="173">
        <f t="shared" ref="J78:K78" si="227">J74+J70+J66+J62+J58</f>
        <v>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0</v>
      </c>
      <c r="X78" s="208">
        <f t="shared" si="231"/>
        <v>0</v>
      </c>
      <c r="Y78" s="209">
        <f t="shared" si="160"/>
        <v>0</v>
      </c>
      <c r="Z78" s="209" t="e">
        <f t="shared" si="161"/>
        <v>#DIV/0!</v>
      </c>
      <c r="AA78" s="178"/>
      <c r="AB78" s="7"/>
      <c r="AC78" s="7"/>
      <c r="AD78" s="7"/>
      <c r="AE78" s="7"/>
      <c r="AF78" s="7"/>
      <c r="AG78" s="7"/>
    </row>
    <row r="79" spans="1:33" ht="30" customHeight="1" x14ac:dyDescent="0.2">
      <c r="A79" s="210" t="s">
        <v>72</v>
      </c>
      <c r="B79" s="211">
        <v>5</v>
      </c>
      <c r="C79" s="212" t="s">
        <v>184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">
      <c r="A80" s="108" t="s">
        <v>74</v>
      </c>
      <c r="B80" s="155" t="s">
        <v>185</v>
      </c>
      <c r="C80" s="140" t="s">
        <v>186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0</v>
      </c>
      <c r="X80" s="214">
        <f t="shared" si="237"/>
        <v>0</v>
      </c>
      <c r="Y80" s="214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19" t="s">
        <v>77</v>
      </c>
      <c r="B81" s="120" t="s">
        <v>187</v>
      </c>
      <c r="C81" s="215" t="s">
        <v>188</v>
      </c>
      <c r="D81" s="203" t="s">
        <v>189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">
      <c r="A82" s="119" t="s">
        <v>77</v>
      </c>
      <c r="B82" s="120" t="s">
        <v>190</v>
      </c>
      <c r="C82" s="215" t="s">
        <v>188</v>
      </c>
      <c r="D82" s="203" t="s">
        <v>189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32" t="s">
        <v>77</v>
      </c>
      <c r="B83" s="133" t="s">
        <v>191</v>
      </c>
      <c r="C83" s="215" t="s">
        <v>188</v>
      </c>
      <c r="D83" s="205" t="s">
        <v>189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08" t="s">
        <v>74</v>
      </c>
      <c r="B84" s="155" t="s">
        <v>192</v>
      </c>
      <c r="C84" s="140" t="s">
        <v>193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19" t="s">
        <v>77</v>
      </c>
      <c r="B85" s="120" t="s">
        <v>194</v>
      </c>
      <c r="C85" s="215" t="s">
        <v>195</v>
      </c>
      <c r="D85" s="218" t="s">
        <v>112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19" t="s">
        <v>77</v>
      </c>
      <c r="B86" s="120" t="s">
        <v>196</v>
      </c>
      <c r="C86" s="188" t="s">
        <v>195</v>
      </c>
      <c r="D86" s="203" t="s">
        <v>112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32" t="s">
        <v>77</v>
      </c>
      <c r="B87" s="133" t="s">
        <v>197</v>
      </c>
      <c r="C87" s="164" t="s">
        <v>195</v>
      </c>
      <c r="D87" s="205" t="s">
        <v>112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08" t="s">
        <v>74</v>
      </c>
      <c r="B88" s="155" t="s">
        <v>198</v>
      </c>
      <c r="C88" s="219" t="s">
        <v>199</v>
      </c>
      <c r="D88" s="220"/>
      <c r="E88" s="217">
        <f>SUM(E89:E91)</f>
        <v>0</v>
      </c>
      <c r="F88" s="143"/>
      <c r="G88" s="144">
        <f t="shared" ref="G88:H88" si="262">SUM(G89:G91)</f>
        <v>0</v>
      </c>
      <c r="H88" s="217">
        <f t="shared" si="262"/>
        <v>0</v>
      </c>
      <c r="I88" s="143"/>
      <c r="J88" s="144">
        <f t="shared" ref="J88:K88" si="263">SUM(J89:J91)</f>
        <v>0</v>
      </c>
      <c r="K88" s="217">
        <f t="shared" si="263"/>
        <v>0</v>
      </c>
      <c r="L88" s="143"/>
      <c r="M88" s="144">
        <f t="shared" ref="M88:N88" si="264">SUM(M89:M91)</f>
        <v>0</v>
      </c>
      <c r="N88" s="217">
        <f t="shared" si="264"/>
        <v>0</v>
      </c>
      <c r="O88" s="143"/>
      <c r="P88" s="144">
        <f t="shared" ref="P88:Q88" si="265">SUM(P89:P91)</f>
        <v>0</v>
      </c>
      <c r="Q88" s="217">
        <f t="shared" si="265"/>
        <v>0</v>
      </c>
      <c r="R88" s="143"/>
      <c r="S88" s="144">
        <f t="shared" ref="S88:T88" si="266">SUM(S89:S91)</f>
        <v>0</v>
      </c>
      <c r="T88" s="217">
        <f t="shared" si="266"/>
        <v>0</v>
      </c>
      <c r="U88" s="143"/>
      <c r="V88" s="144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19" t="s">
        <v>77</v>
      </c>
      <c r="B89" s="120" t="s">
        <v>200</v>
      </c>
      <c r="C89" s="221" t="s">
        <v>118</v>
      </c>
      <c r="D89" s="222" t="s">
        <v>119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">
      <c r="A90" s="119" t="s">
        <v>77</v>
      </c>
      <c r="B90" s="120" t="s">
        <v>201</v>
      </c>
      <c r="C90" s="221" t="s">
        <v>118</v>
      </c>
      <c r="D90" s="222" t="s">
        <v>119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32" t="s">
        <v>77</v>
      </c>
      <c r="B91" s="133" t="s">
        <v>202</v>
      </c>
      <c r="C91" s="223" t="s">
        <v>118</v>
      </c>
      <c r="D91" s="222" t="s">
        <v>119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">
      <c r="A92" s="441" t="s">
        <v>203</v>
      </c>
      <c r="B92" s="422"/>
      <c r="C92" s="422"/>
      <c r="D92" s="423"/>
      <c r="E92" s="190"/>
      <c r="F92" s="190"/>
      <c r="G92" s="173">
        <f>G80+G84+G88</f>
        <v>0</v>
      </c>
      <c r="H92" s="190"/>
      <c r="I92" s="190"/>
      <c r="J92" s="173">
        <f>J80+J84+J88</f>
        <v>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0</v>
      </c>
      <c r="X92" s="192">
        <f t="shared" si="276"/>
        <v>0</v>
      </c>
      <c r="Y92" s="192">
        <f t="shared" si="238"/>
        <v>0</v>
      </c>
      <c r="Z92" s="192" t="e">
        <f t="shared" si="239"/>
        <v>#DIV/0!</v>
      </c>
      <c r="AA92" s="178"/>
      <c r="AB92" s="5"/>
      <c r="AC92" s="7"/>
      <c r="AD92" s="7"/>
      <c r="AE92" s="7"/>
      <c r="AF92" s="7"/>
      <c r="AG92" s="7"/>
    </row>
    <row r="93" spans="1:33" ht="30" customHeight="1" x14ac:dyDescent="0.2">
      <c r="A93" s="179" t="s">
        <v>72</v>
      </c>
      <c r="B93" s="180">
        <v>6</v>
      </c>
      <c r="C93" s="181" t="s">
        <v>204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">
      <c r="A94" s="108" t="s">
        <v>74</v>
      </c>
      <c r="B94" s="155" t="s">
        <v>205</v>
      </c>
      <c r="C94" s="224" t="s">
        <v>206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customHeight="1" x14ac:dyDescent="0.2">
      <c r="A95" s="119" t="s">
        <v>77</v>
      </c>
      <c r="B95" s="120" t="s">
        <v>207</v>
      </c>
      <c r="C95" s="188" t="s">
        <v>208</v>
      </c>
      <c r="D95" s="122" t="s">
        <v>112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19" t="s">
        <v>77</v>
      </c>
      <c r="B96" s="120" t="s">
        <v>209</v>
      </c>
      <c r="C96" s="188" t="s">
        <v>208</v>
      </c>
      <c r="D96" s="122" t="s">
        <v>112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">
      <c r="A97" s="132" t="s">
        <v>77</v>
      </c>
      <c r="B97" s="133" t="s">
        <v>210</v>
      </c>
      <c r="C97" s="164" t="s">
        <v>208</v>
      </c>
      <c r="D97" s="134" t="s">
        <v>112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08" t="s">
        <v>72</v>
      </c>
      <c r="B98" s="155" t="s">
        <v>211</v>
      </c>
      <c r="C98" s="225" t="s">
        <v>212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2">
      <c r="A99" s="119" t="s">
        <v>77</v>
      </c>
      <c r="B99" s="120" t="s">
        <v>213</v>
      </c>
      <c r="C99" s="188" t="s">
        <v>208</v>
      </c>
      <c r="D99" s="122" t="s">
        <v>112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19" t="s">
        <v>77</v>
      </c>
      <c r="B100" s="120" t="s">
        <v>214</v>
      </c>
      <c r="C100" s="188" t="s">
        <v>208</v>
      </c>
      <c r="D100" s="122" t="s">
        <v>112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">
      <c r="A101" s="132" t="s">
        <v>77</v>
      </c>
      <c r="B101" s="133" t="s">
        <v>215</v>
      </c>
      <c r="C101" s="164" t="s">
        <v>208</v>
      </c>
      <c r="D101" s="134" t="s">
        <v>112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08" t="s">
        <v>72</v>
      </c>
      <c r="B102" s="155" t="s">
        <v>216</v>
      </c>
      <c r="C102" s="225" t="s">
        <v>217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">
      <c r="A103" s="119" t="s">
        <v>77</v>
      </c>
      <c r="B103" s="120" t="s">
        <v>218</v>
      </c>
      <c r="C103" s="188" t="s">
        <v>208</v>
      </c>
      <c r="D103" s="122" t="s">
        <v>112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">
      <c r="A104" s="119" t="s">
        <v>77</v>
      </c>
      <c r="B104" s="120" t="s">
        <v>219</v>
      </c>
      <c r="C104" s="188" t="s">
        <v>208</v>
      </c>
      <c r="D104" s="122" t="s">
        <v>112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">
      <c r="A105" s="132" t="s">
        <v>77</v>
      </c>
      <c r="B105" s="133" t="s">
        <v>220</v>
      </c>
      <c r="C105" s="164" t="s">
        <v>208</v>
      </c>
      <c r="D105" s="134" t="s">
        <v>112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6">
        <f t="shared" si="320"/>
        <v>0</v>
      </c>
      <c r="Y105" s="166">
        <f t="shared" si="283"/>
        <v>0</v>
      </c>
      <c r="Z105" s="226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67" t="s">
        <v>221</v>
      </c>
      <c r="B106" s="168"/>
      <c r="C106" s="169"/>
      <c r="D106" s="170"/>
      <c r="E106" s="174">
        <f>E102+E98+E94</f>
        <v>0</v>
      </c>
      <c r="F106" s="190"/>
      <c r="G106" s="173">
        <f t="shared" ref="G106:H106" si="321">G102+G98+G94</f>
        <v>0</v>
      </c>
      <c r="H106" s="174">
        <f t="shared" si="321"/>
        <v>0</v>
      </c>
      <c r="I106" s="190"/>
      <c r="J106" s="173">
        <f t="shared" ref="J106:K106" si="322">J102+J98+J94</f>
        <v>0</v>
      </c>
      <c r="K106" s="191">
        <f t="shared" si="322"/>
        <v>0</v>
      </c>
      <c r="L106" s="190"/>
      <c r="M106" s="173">
        <f t="shared" ref="M106:N106" si="323">M102+M98+M94</f>
        <v>0</v>
      </c>
      <c r="N106" s="191">
        <f t="shared" si="323"/>
        <v>0</v>
      </c>
      <c r="O106" s="190"/>
      <c r="P106" s="173">
        <f t="shared" ref="P106:Q106" si="324">P102+P98+P94</f>
        <v>0</v>
      </c>
      <c r="Q106" s="191">
        <f t="shared" si="324"/>
        <v>0</v>
      </c>
      <c r="R106" s="190"/>
      <c r="S106" s="173">
        <f t="shared" ref="S106:T106" si="325">S102+S98+S94</f>
        <v>0</v>
      </c>
      <c r="T106" s="191">
        <f t="shared" si="325"/>
        <v>0</v>
      </c>
      <c r="U106" s="190"/>
      <c r="V106" s="175">
        <f t="shared" ref="V106:X106" si="326">V102+V98+V94</f>
        <v>0</v>
      </c>
      <c r="W106" s="227">
        <f t="shared" si="326"/>
        <v>0</v>
      </c>
      <c r="X106" s="228">
        <f t="shared" si="326"/>
        <v>0</v>
      </c>
      <c r="Y106" s="228">
        <f t="shared" si="283"/>
        <v>0</v>
      </c>
      <c r="Z106" s="228" t="e">
        <f t="shared" si="284"/>
        <v>#DIV/0!</v>
      </c>
      <c r="AA106" s="229"/>
      <c r="AB106" s="7"/>
      <c r="AC106" s="7"/>
      <c r="AD106" s="7"/>
      <c r="AE106" s="7"/>
      <c r="AF106" s="7"/>
      <c r="AG106" s="7"/>
    </row>
    <row r="107" spans="1:33" ht="30" customHeight="1" x14ac:dyDescent="0.2">
      <c r="A107" s="179" t="s">
        <v>72</v>
      </c>
      <c r="B107" s="211">
        <v>7</v>
      </c>
      <c r="C107" s="181" t="s">
        <v>222</v>
      </c>
      <c r="D107" s="182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30"/>
      <c r="X107" s="230"/>
      <c r="Y107" s="183"/>
      <c r="Z107" s="230"/>
      <c r="AA107" s="231"/>
      <c r="AB107" s="7"/>
      <c r="AC107" s="7"/>
      <c r="AD107" s="7"/>
      <c r="AE107" s="7"/>
      <c r="AF107" s="7"/>
      <c r="AG107" s="7"/>
    </row>
    <row r="108" spans="1:33" ht="30" customHeight="1" x14ac:dyDescent="0.2">
      <c r="A108" s="119" t="s">
        <v>77</v>
      </c>
      <c r="B108" s="120" t="s">
        <v>223</v>
      </c>
      <c r="C108" s="188" t="s">
        <v>224</v>
      </c>
      <c r="D108" s="122" t="s">
        <v>112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32">
        <f t="shared" ref="V108:V118" si="332">T108*U108</f>
        <v>0</v>
      </c>
      <c r="W108" s="233">
        <f t="shared" ref="W108:W118" si="333">G108+M108+S108</f>
        <v>0</v>
      </c>
      <c r="X108" s="234">
        <f t="shared" ref="X108:X118" si="334">J108+P108+V108</f>
        <v>0</v>
      </c>
      <c r="Y108" s="234">
        <f t="shared" ref="Y108:Y119" si="335">W108-X108</f>
        <v>0</v>
      </c>
      <c r="Z108" s="235" t="e">
        <f t="shared" ref="Z108:Z119" si="336">Y108/W108</f>
        <v>#DIV/0!</v>
      </c>
      <c r="AA108" s="236"/>
      <c r="AB108" s="131"/>
      <c r="AC108" s="131"/>
      <c r="AD108" s="131"/>
      <c r="AE108" s="131"/>
      <c r="AF108" s="131"/>
      <c r="AG108" s="131"/>
    </row>
    <row r="109" spans="1:33" ht="30" customHeight="1" x14ac:dyDescent="0.2">
      <c r="A109" s="119" t="s">
        <v>77</v>
      </c>
      <c r="B109" s="120" t="s">
        <v>225</v>
      </c>
      <c r="C109" s="188" t="s">
        <v>226</v>
      </c>
      <c r="D109" s="122" t="s">
        <v>112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32">
        <f t="shared" si="332"/>
        <v>0</v>
      </c>
      <c r="W109" s="237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">
      <c r="A110" s="119" t="s">
        <v>77</v>
      </c>
      <c r="B110" s="120" t="s">
        <v>227</v>
      </c>
      <c r="C110" s="188" t="s">
        <v>228</v>
      </c>
      <c r="D110" s="122" t="s">
        <v>112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32">
        <f t="shared" si="332"/>
        <v>0</v>
      </c>
      <c r="W110" s="237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77</v>
      </c>
      <c r="B111" s="120" t="s">
        <v>229</v>
      </c>
      <c r="C111" s="188" t="s">
        <v>230</v>
      </c>
      <c r="D111" s="122" t="s">
        <v>112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32">
        <f t="shared" si="332"/>
        <v>0</v>
      </c>
      <c r="W111" s="237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19" t="s">
        <v>77</v>
      </c>
      <c r="B112" s="120" t="s">
        <v>231</v>
      </c>
      <c r="C112" s="188" t="s">
        <v>232</v>
      </c>
      <c r="D112" s="122" t="s">
        <v>112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32">
        <f t="shared" si="332"/>
        <v>0</v>
      </c>
      <c r="W112" s="237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19" t="s">
        <v>77</v>
      </c>
      <c r="B113" s="120" t="s">
        <v>233</v>
      </c>
      <c r="C113" s="188" t="s">
        <v>234</v>
      </c>
      <c r="D113" s="122" t="s">
        <v>112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2">
        <f t="shared" si="332"/>
        <v>0</v>
      </c>
      <c r="W113" s="237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77</v>
      </c>
      <c r="B114" s="120" t="s">
        <v>235</v>
      </c>
      <c r="C114" s="188" t="s">
        <v>236</v>
      </c>
      <c r="D114" s="122" t="s">
        <v>112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2">
        <f t="shared" si="332"/>
        <v>0</v>
      </c>
      <c r="W114" s="237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77</v>
      </c>
      <c r="B115" s="120" t="s">
        <v>237</v>
      </c>
      <c r="C115" s="188" t="s">
        <v>238</v>
      </c>
      <c r="D115" s="122" t="s">
        <v>112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2">
        <f t="shared" si="332"/>
        <v>0</v>
      </c>
      <c r="W115" s="237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32" t="s">
        <v>77</v>
      </c>
      <c r="B116" s="120" t="s">
        <v>239</v>
      </c>
      <c r="C116" s="164" t="s">
        <v>240</v>
      </c>
      <c r="D116" s="122" t="s">
        <v>112</v>
      </c>
      <c r="E116" s="135">
        <v>160000</v>
      </c>
      <c r="F116" s="136">
        <v>0.144375</v>
      </c>
      <c r="G116" s="125">
        <f t="shared" si="327"/>
        <v>23100</v>
      </c>
      <c r="H116" s="135">
        <v>150000</v>
      </c>
      <c r="I116" s="136">
        <v>0.12733332999999999</v>
      </c>
      <c r="J116" s="125">
        <f t="shared" si="328"/>
        <v>19099.999499999998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2">
        <f t="shared" si="332"/>
        <v>0</v>
      </c>
      <c r="W116" s="237">
        <f t="shared" si="333"/>
        <v>23100</v>
      </c>
      <c r="X116" s="127">
        <f t="shared" si="334"/>
        <v>19099.999499999998</v>
      </c>
      <c r="Y116" s="127">
        <f t="shared" si="335"/>
        <v>4000.0005000000019</v>
      </c>
      <c r="Z116" s="128">
        <f t="shared" si="336"/>
        <v>0.1731601948051949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32" t="s">
        <v>77</v>
      </c>
      <c r="B117" s="120" t="s">
        <v>241</v>
      </c>
      <c r="C117" s="164" t="s">
        <v>242</v>
      </c>
      <c r="D117" s="134" t="s">
        <v>112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2">
        <f t="shared" si="332"/>
        <v>0</v>
      </c>
      <c r="W117" s="237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">
      <c r="A118" s="132" t="s">
        <v>77</v>
      </c>
      <c r="B118" s="120" t="s">
        <v>243</v>
      </c>
      <c r="C118" s="238" t="s">
        <v>244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9">
        <f t="shared" si="332"/>
        <v>0</v>
      </c>
      <c r="W118" s="240">
        <f t="shared" si="333"/>
        <v>0</v>
      </c>
      <c r="X118" s="241">
        <f t="shared" si="334"/>
        <v>0</v>
      </c>
      <c r="Y118" s="241">
        <f t="shared" si="335"/>
        <v>0</v>
      </c>
      <c r="Z118" s="242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2">
      <c r="A119" s="167" t="s">
        <v>245</v>
      </c>
      <c r="B119" s="243"/>
      <c r="C119" s="169"/>
      <c r="D119" s="170"/>
      <c r="E119" s="174">
        <f>SUM(E108:E117)</f>
        <v>160000</v>
      </c>
      <c r="F119" s="190"/>
      <c r="G119" s="173">
        <f>SUM(G108:G118)</f>
        <v>23100</v>
      </c>
      <c r="H119" s="174">
        <f>SUM(H108:H117)</f>
        <v>150000</v>
      </c>
      <c r="I119" s="190"/>
      <c r="J119" s="173">
        <f>SUM(J108:J118)</f>
        <v>19099.999499999998</v>
      </c>
      <c r="K119" s="191">
        <f>SUM(K108:K117)</f>
        <v>0</v>
      </c>
      <c r="L119" s="190"/>
      <c r="M119" s="173">
        <f>SUM(M108:M118)</f>
        <v>0</v>
      </c>
      <c r="N119" s="191">
        <f>SUM(N108:N117)</f>
        <v>0</v>
      </c>
      <c r="O119" s="190"/>
      <c r="P119" s="173">
        <f>SUM(P108:P118)</f>
        <v>0</v>
      </c>
      <c r="Q119" s="191">
        <f>SUM(Q108:Q117)</f>
        <v>0</v>
      </c>
      <c r="R119" s="190"/>
      <c r="S119" s="173">
        <f>SUM(S108:S118)</f>
        <v>0</v>
      </c>
      <c r="T119" s="191">
        <f>SUM(T108:T117)</f>
        <v>0</v>
      </c>
      <c r="U119" s="190"/>
      <c r="V119" s="175">
        <f t="shared" ref="V119:X119" si="337">SUM(V108:V118)</f>
        <v>0</v>
      </c>
      <c r="W119" s="227">
        <f t="shared" si="337"/>
        <v>23100</v>
      </c>
      <c r="X119" s="228">
        <f t="shared" si="337"/>
        <v>19099.999499999998</v>
      </c>
      <c r="Y119" s="228">
        <f t="shared" si="335"/>
        <v>4000.0005000000019</v>
      </c>
      <c r="Z119" s="228">
        <f t="shared" si="336"/>
        <v>0.1731601948051949</v>
      </c>
      <c r="AA119" s="229"/>
      <c r="AB119" s="7"/>
      <c r="AC119" s="7"/>
      <c r="AD119" s="7"/>
      <c r="AE119" s="7"/>
      <c r="AF119" s="7"/>
      <c r="AG119" s="7"/>
    </row>
    <row r="120" spans="1:33" ht="30" customHeight="1" x14ac:dyDescent="0.2">
      <c r="A120" s="244" t="s">
        <v>72</v>
      </c>
      <c r="B120" s="211">
        <v>8</v>
      </c>
      <c r="C120" s="245" t="s">
        <v>246</v>
      </c>
      <c r="D120" s="182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30"/>
      <c r="X120" s="230"/>
      <c r="Y120" s="183"/>
      <c r="Z120" s="230"/>
      <c r="AA120" s="231"/>
      <c r="AB120" s="118"/>
      <c r="AC120" s="118"/>
      <c r="AD120" s="118"/>
      <c r="AE120" s="118"/>
      <c r="AF120" s="118"/>
      <c r="AG120" s="118"/>
    </row>
    <row r="121" spans="1:33" ht="30" customHeight="1" x14ac:dyDescent="0.2">
      <c r="A121" s="119" t="s">
        <v>77</v>
      </c>
      <c r="B121" s="120" t="s">
        <v>247</v>
      </c>
      <c r="C121" s="188" t="s">
        <v>248</v>
      </c>
      <c r="D121" s="122" t="s">
        <v>249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32">
        <f t="shared" ref="V121:V126" si="343">T121*U121</f>
        <v>0</v>
      </c>
      <c r="W121" s="233">
        <f t="shared" ref="W121:W126" si="344">G121+M121+S121</f>
        <v>0</v>
      </c>
      <c r="X121" s="234">
        <f t="shared" ref="X121:X126" si="345">J121+P121+V121</f>
        <v>0</v>
      </c>
      <c r="Y121" s="234">
        <f t="shared" ref="Y121:Y127" si="346">W121-X121</f>
        <v>0</v>
      </c>
      <c r="Z121" s="235" t="e">
        <f t="shared" ref="Z121:Z127" si="347">Y121/W121</f>
        <v>#DIV/0!</v>
      </c>
      <c r="AA121" s="236"/>
      <c r="AB121" s="131"/>
      <c r="AC121" s="131"/>
      <c r="AD121" s="131"/>
      <c r="AE121" s="131"/>
      <c r="AF121" s="131"/>
      <c r="AG121" s="131"/>
    </row>
    <row r="122" spans="1:33" ht="30" customHeight="1" x14ac:dyDescent="0.2">
      <c r="A122" s="119" t="s">
        <v>77</v>
      </c>
      <c r="B122" s="120" t="s">
        <v>250</v>
      </c>
      <c r="C122" s="188" t="s">
        <v>251</v>
      </c>
      <c r="D122" s="122" t="s">
        <v>249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32">
        <f t="shared" si="343"/>
        <v>0</v>
      </c>
      <c r="W122" s="237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">
      <c r="A123" s="119" t="s">
        <v>77</v>
      </c>
      <c r="B123" s="120" t="s">
        <v>252</v>
      </c>
      <c r="C123" s="188" t="s">
        <v>253</v>
      </c>
      <c r="D123" s="122" t="s">
        <v>254</v>
      </c>
      <c r="E123" s="246"/>
      <c r="F123" s="247"/>
      <c r="G123" s="125">
        <f t="shared" si="338"/>
        <v>0</v>
      </c>
      <c r="H123" s="246"/>
      <c r="I123" s="247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32">
        <f t="shared" si="343"/>
        <v>0</v>
      </c>
      <c r="W123" s="248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77</v>
      </c>
      <c r="B124" s="120" t="s">
        <v>255</v>
      </c>
      <c r="C124" s="188" t="s">
        <v>256</v>
      </c>
      <c r="D124" s="122" t="s">
        <v>254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6"/>
      <c r="L124" s="247"/>
      <c r="M124" s="125">
        <f t="shared" si="340"/>
        <v>0</v>
      </c>
      <c r="N124" s="246"/>
      <c r="O124" s="247"/>
      <c r="P124" s="125">
        <f t="shared" si="341"/>
        <v>0</v>
      </c>
      <c r="Q124" s="246"/>
      <c r="R124" s="247"/>
      <c r="S124" s="125">
        <f t="shared" si="342"/>
        <v>0</v>
      </c>
      <c r="T124" s="246"/>
      <c r="U124" s="247"/>
      <c r="V124" s="232">
        <f t="shared" si="343"/>
        <v>0</v>
      </c>
      <c r="W124" s="248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77</v>
      </c>
      <c r="B125" s="120" t="s">
        <v>257</v>
      </c>
      <c r="C125" s="188" t="s">
        <v>258</v>
      </c>
      <c r="D125" s="122" t="s">
        <v>254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32">
        <f t="shared" si="343"/>
        <v>0</v>
      </c>
      <c r="W125" s="237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32" t="s">
        <v>77</v>
      </c>
      <c r="B126" s="154" t="s">
        <v>259</v>
      </c>
      <c r="C126" s="165" t="s">
        <v>260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9">
        <f t="shared" si="343"/>
        <v>0</v>
      </c>
      <c r="W126" s="240">
        <f t="shared" si="344"/>
        <v>0</v>
      </c>
      <c r="X126" s="241">
        <f t="shared" si="345"/>
        <v>0</v>
      </c>
      <c r="Y126" s="241">
        <f t="shared" si="346"/>
        <v>0</v>
      </c>
      <c r="Z126" s="242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">
      <c r="A127" s="167" t="s">
        <v>261</v>
      </c>
      <c r="B127" s="249"/>
      <c r="C127" s="169"/>
      <c r="D127" s="170"/>
      <c r="E127" s="174">
        <f>SUM(E121:E125)</f>
        <v>0</v>
      </c>
      <c r="F127" s="190"/>
      <c r="G127" s="174">
        <f>SUM(G121:G126)</f>
        <v>0</v>
      </c>
      <c r="H127" s="174">
        <f>SUM(H121:H125)</f>
        <v>0</v>
      </c>
      <c r="I127" s="190"/>
      <c r="J127" s="174">
        <f>SUM(J121:J126)</f>
        <v>0</v>
      </c>
      <c r="K127" s="174">
        <f>SUM(K121:K125)</f>
        <v>0</v>
      </c>
      <c r="L127" s="190"/>
      <c r="M127" s="174">
        <f>SUM(M121:M126)</f>
        <v>0</v>
      </c>
      <c r="N127" s="174">
        <f>SUM(N121:N125)</f>
        <v>0</v>
      </c>
      <c r="O127" s="190"/>
      <c r="P127" s="174">
        <f>SUM(P121:P126)</f>
        <v>0</v>
      </c>
      <c r="Q127" s="174">
        <f>SUM(Q121:Q125)</f>
        <v>0</v>
      </c>
      <c r="R127" s="190"/>
      <c r="S127" s="174">
        <f>SUM(S121:S126)</f>
        <v>0</v>
      </c>
      <c r="T127" s="174">
        <f>SUM(T121:T125)</f>
        <v>0</v>
      </c>
      <c r="U127" s="190"/>
      <c r="V127" s="250">
        <f t="shared" ref="V127:X127" si="348">SUM(V121:V126)</f>
        <v>0</v>
      </c>
      <c r="W127" s="227">
        <f t="shared" si="348"/>
        <v>0</v>
      </c>
      <c r="X127" s="228">
        <f t="shared" si="348"/>
        <v>0</v>
      </c>
      <c r="Y127" s="228">
        <f t="shared" si="346"/>
        <v>0</v>
      </c>
      <c r="Z127" s="228" t="e">
        <f t="shared" si="347"/>
        <v>#DIV/0!</v>
      </c>
      <c r="AA127" s="229"/>
      <c r="AB127" s="7"/>
      <c r="AC127" s="7"/>
      <c r="AD127" s="7"/>
      <c r="AE127" s="7"/>
      <c r="AF127" s="7"/>
      <c r="AG127" s="7"/>
    </row>
    <row r="128" spans="1:33" ht="30" customHeight="1" x14ac:dyDescent="0.2">
      <c r="A128" s="179" t="s">
        <v>72</v>
      </c>
      <c r="B128" s="180">
        <v>9</v>
      </c>
      <c r="C128" s="181" t="s">
        <v>262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3"/>
      <c r="Z128" s="251"/>
      <c r="AA128" s="252"/>
      <c r="AB128" s="7"/>
      <c r="AC128" s="7"/>
      <c r="AD128" s="7"/>
      <c r="AE128" s="7"/>
      <c r="AF128" s="7"/>
      <c r="AG128" s="7"/>
    </row>
    <row r="129" spans="1:33" ht="30" customHeight="1" x14ac:dyDescent="0.2">
      <c r="A129" s="253" t="s">
        <v>77</v>
      </c>
      <c r="B129" s="254">
        <v>43839</v>
      </c>
      <c r="C129" s="348" t="s">
        <v>353</v>
      </c>
      <c r="D129" s="349" t="s">
        <v>274</v>
      </c>
      <c r="E129" s="256">
        <v>55</v>
      </c>
      <c r="F129" s="257">
        <v>450</v>
      </c>
      <c r="G129" s="258">
        <f t="shared" ref="G129:G135" si="349">E129*F129</f>
        <v>24750</v>
      </c>
      <c r="H129" s="383">
        <v>64</v>
      </c>
      <c r="I129" s="384">
        <v>450</v>
      </c>
      <c r="J129" s="385">
        <v>28750</v>
      </c>
      <c r="K129" s="259"/>
      <c r="L129" s="257"/>
      <c r="M129" s="258">
        <f t="shared" ref="M129:M135" si="350">K129*L129</f>
        <v>0</v>
      </c>
      <c r="N129" s="259"/>
      <c r="O129" s="257"/>
      <c r="P129" s="258">
        <f t="shared" ref="P129:P135" si="351">N129*O129</f>
        <v>0</v>
      </c>
      <c r="Q129" s="259"/>
      <c r="R129" s="257"/>
      <c r="S129" s="258">
        <f t="shared" ref="S129:S135" si="352">Q129*R129</f>
        <v>0</v>
      </c>
      <c r="T129" s="259"/>
      <c r="U129" s="257"/>
      <c r="V129" s="258">
        <f t="shared" ref="V129:V135" si="353">T129*U129</f>
        <v>0</v>
      </c>
      <c r="W129" s="234">
        <f t="shared" ref="W129:W135" si="354">G129+M129+S129</f>
        <v>24750</v>
      </c>
      <c r="X129" s="127">
        <f t="shared" ref="X129:X135" si="355">J129+P129+V129</f>
        <v>28750</v>
      </c>
      <c r="Y129" s="127">
        <f t="shared" ref="Y129:Y136" si="356">W129-X129</f>
        <v>-4000</v>
      </c>
      <c r="Z129" s="128">
        <f t="shared" ref="Z129:Z136" si="357">Y129/W129</f>
        <v>-0.16161616161616163</v>
      </c>
      <c r="AA129" s="236"/>
      <c r="AB129" s="130"/>
      <c r="AC129" s="131"/>
      <c r="AD129" s="131"/>
      <c r="AE129" s="131"/>
      <c r="AF129" s="131"/>
      <c r="AG129" s="131"/>
    </row>
    <row r="130" spans="1:33" ht="30" customHeight="1" x14ac:dyDescent="0.2">
      <c r="A130" s="119" t="s">
        <v>77</v>
      </c>
      <c r="B130" s="260">
        <v>43870</v>
      </c>
      <c r="C130" s="350" t="s">
        <v>354</v>
      </c>
      <c r="D130" s="351" t="s">
        <v>143</v>
      </c>
      <c r="E130" s="262">
        <v>1</v>
      </c>
      <c r="F130" s="124">
        <v>34000</v>
      </c>
      <c r="G130" s="125">
        <f t="shared" si="349"/>
        <v>34000</v>
      </c>
      <c r="H130" s="262">
        <v>1</v>
      </c>
      <c r="I130" s="124">
        <v>34000</v>
      </c>
      <c r="J130" s="125">
        <f t="shared" ref="J130:J135" si="358">H130*I130</f>
        <v>34000</v>
      </c>
      <c r="K130" s="123"/>
      <c r="L130" s="124"/>
      <c r="M130" s="125">
        <f t="shared" si="350"/>
        <v>0</v>
      </c>
      <c r="N130" s="123"/>
      <c r="O130" s="124"/>
      <c r="P130" s="125">
        <f t="shared" si="351"/>
        <v>0</v>
      </c>
      <c r="Q130" s="123"/>
      <c r="R130" s="124"/>
      <c r="S130" s="125">
        <f t="shared" si="352"/>
        <v>0</v>
      </c>
      <c r="T130" s="123"/>
      <c r="U130" s="124"/>
      <c r="V130" s="125">
        <f t="shared" si="353"/>
        <v>0</v>
      </c>
      <c r="W130" s="126">
        <f t="shared" si="354"/>
        <v>34000</v>
      </c>
      <c r="X130" s="127">
        <f t="shared" si="355"/>
        <v>34000</v>
      </c>
      <c r="Y130" s="127">
        <f t="shared" si="356"/>
        <v>0</v>
      </c>
      <c r="Z130" s="128">
        <f t="shared" si="357"/>
        <v>0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">
      <c r="A131" s="119" t="s">
        <v>77</v>
      </c>
      <c r="B131" s="260">
        <v>43899</v>
      </c>
      <c r="C131" s="350" t="s">
        <v>356</v>
      </c>
      <c r="D131" s="351" t="s">
        <v>355</v>
      </c>
      <c r="E131" s="262">
        <v>4</v>
      </c>
      <c r="F131" s="124">
        <v>6800</v>
      </c>
      <c r="G131" s="125">
        <f t="shared" si="349"/>
        <v>27200</v>
      </c>
      <c r="H131" s="262">
        <v>4</v>
      </c>
      <c r="I131" s="124">
        <v>9050</v>
      </c>
      <c r="J131" s="125">
        <f t="shared" si="358"/>
        <v>36200</v>
      </c>
      <c r="K131" s="123"/>
      <c r="L131" s="124"/>
      <c r="M131" s="125">
        <f t="shared" si="350"/>
        <v>0</v>
      </c>
      <c r="N131" s="123"/>
      <c r="O131" s="124"/>
      <c r="P131" s="125">
        <f t="shared" si="351"/>
        <v>0</v>
      </c>
      <c r="Q131" s="123"/>
      <c r="R131" s="124"/>
      <c r="S131" s="125">
        <f t="shared" si="352"/>
        <v>0</v>
      </c>
      <c r="T131" s="123"/>
      <c r="U131" s="124"/>
      <c r="V131" s="125">
        <f t="shared" si="353"/>
        <v>0</v>
      </c>
      <c r="W131" s="126">
        <f t="shared" si="354"/>
        <v>27200</v>
      </c>
      <c r="X131" s="127">
        <f t="shared" si="355"/>
        <v>36200</v>
      </c>
      <c r="Y131" s="127">
        <f t="shared" si="356"/>
        <v>-9000</v>
      </c>
      <c r="Z131" s="128">
        <f t="shared" si="357"/>
        <v>-0.33088235294117646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">
      <c r="A132" s="119" t="s">
        <v>77</v>
      </c>
      <c r="B132" s="260">
        <v>43930</v>
      </c>
      <c r="C132" s="350" t="s">
        <v>357</v>
      </c>
      <c r="D132" s="351" t="s">
        <v>355</v>
      </c>
      <c r="E132" s="262">
        <v>4</v>
      </c>
      <c r="F132" s="124">
        <v>7500</v>
      </c>
      <c r="G132" s="125">
        <f t="shared" si="349"/>
        <v>30000</v>
      </c>
      <c r="H132" s="262">
        <v>4</v>
      </c>
      <c r="I132" s="124">
        <v>7500</v>
      </c>
      <c r="J132" s="125">
        <f t="shared" si="358"/>
        <v>30000</v>
      </c>
      <c r="K132" s="123"/>
      <c r="L132" s="124"/>
      <c r="M132" s="125">
        <f t="shared" si="350"/>
        <v>0</v>
      </c>
      <c r="N132" s="123"/>
      <c r="O132" s="124"/>
      <c r="P132" s="125">
        <f t="shared" si="351"/>
        <v>0</v>
      </c>
      <c r="Q132" s="123"/>
      <c r="R132" s="124"/>
      <c r="S132" s="125">
        <f t="shared" si="352"/>
        <v>0</v>
      </c>
      <c r="T132" s="123"/>
      <c r="U132" s="124"/>
      <c r="V132" s="125">
        <f t="shared" si="353"/>
        <v>0</v>
      </c>
      <c r="W132" s="126">
        <f t="shared" si="354"/>
        <v>30000</v>
      </c>
      <c r="X132" s="127">
        <f t="shared" si="355"/>
        <v>30000</v>
      </c>
      <c r="Y132" s="127">
        <f t="shared" si="356"/>
        <v>0</v>
      </c>
      <c r="Z132" s="128">
        <f t="shared" si="357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32" t="s">
        <v>77</v>
      </c>
      <c r="B133" s="260">
        <v>43960</v>
      </c>
      <c r="C133" s="352" t="s">
        <v>358</v>
      </c>
      <c r="D133" s="353" t="s">
        <v>355</v>
      </c>
      <c r="E133" s="264">
        <v>4</v>
      </c>
      <c r="F133" s="136">
        <v>10000</v>
      </c>
      <c r="G133" s="137">
        <f t="shared" si="349"/>
        <v>40000</v>
      </c>
      <c r="H133" s="264">
        <v>4</v>
      </c>
      <c r="I133" s="136">
        <v>11250</v>
      </c>
      <c r="J133" s="137">
        <f t="shared" si="358"/>
        <v>45000</v>
      </c>
      <c r="K133" s="135"/>
      <c r="L133" s="136"/>
      <c r="M133" s="137">
        <f t="shared" si="350"/>
        <v>0</v>
      </c>
      <c r="N133" s="135"/>
      <c r="O133" s="136"/>
      <c r="P133" s="137">
        <f t="shared" si="351"/>
        <v>0</v>
      </c>
      <c r="Q133" s="135"/>
      <c r="R133" s="136"/>
      <c r="S133" s="137">
        <f t="shared" si="352"/>
        <v>0</v>
      </c>
      <c r="T133" s="135"/>
      <c r="U133" s="136"/>
      <c r="V133" s="137">
        <f t="shared" si="353"/>
        <v>0</v>
      </c>
      <c r="W133" s="138">
        <f t="shared" si="354"/>
        <v>40000</v>
      </c>
      <c r="X133" s="127">
        <f t="shared" si="355"/>
        <v>45000</v>
      </c>
      <c r="Y133" s="127">
        <f t="shared" si="356"/>
        <v>-5000</v>
      </c>
      <c r="Z133" s="128">
        <f t="shared" si="357"/>
        <v>-0.125</v>
      </c>
      <c r="AA133" s="139"/>
      <c r="AB133" s="131"/>
      <c r="AC133" s="131"/>
      <c r="AD133" s="131"/>
      <c r="AE133" s="131"/>
      <c r="AF133" s="131"/>
      <c r="AG133" s="131"/>
    </row>
    <row r="134" spans="1:33" ht="50.25" customHeight="1" x14ac:dyDescent="0.2">
      <c r="A134" s="132" t="s">
        <v>77</v>
      </c>
      <c r="B134" s="260">
        <v>43991</v>
      </c>
      <c r="C134" s="352" t="s">
        <v>359</v>
      </c>
      <c r="D134" s="353" t="s">
        <v>143</v>
      </c>
      <c r="E134" s="264">
        <v>1</v>
      </c>
      <c r="F134" s="136">
        <v>38500</v>
      </c>
      <c r="G134" s="137">
        <f t="shared" ref="G134" si="359">E134*F134</f>
        <v>38500</v>
      </c>
      <c r="H134" s="264">
        <v>1</v>
      </c>
      <c r="I134" s="136">
        <v>42500</v>
      </c>
      <c r="J134" s="137">
        <f t="shared" ref="J134" si="360">H134*I134</f>
        <v>42500</v>
      </c>
      <c r="K134" s="135"/>
      <c r="L134" s="136"/>
      <c r="M134" s="137">
        <f t="shared" ref="M134" si="361">K134*L134</f>
        <v>0</v>
      </c>
      <c r="N134" s="135"/>
      <c r="O134" s="136"/>
      <c r="P134" s="137">
        <f t="shared" ref="P134" si="362">N134*O134</f>
        <v>0</v>
      </c>
      <c r="Q134" s="135"/>
      <c r="R134" s="136"/>
      <c r="S134" s="137">
        <f t="shared" ref="S134" si="363">Q134*R134</f>
        <v>0</v>
      </c>
      <c r="T134" s="135"/>
      <c r="U134" s="136"/>
      <c r="V134" s="137">
        <f t="shared" ref="V134" si="364">T134*U134</f>
        <v>0</v>
      </c>
      <c r="W134" s="138">
        <f t="shared" ref="W134" si="365">G134+M134+S134</f>
        <v>38500</v>
      </c>
      <c r="X134" s="127">
        <f t="shared" ref="X134" si="366">J134+P134+V134</f>
        <v>42500</v>
      </c>
      <c r="Y134" s="127">
        <f t="shared" ref="Y134" si="367">W134-X134</f>
        <v>-4000</v>
      </c>
      <c r="Z134" s="128">
        <f t="shared" ref="Z134" si="368">Y134/W134</f>
        <v>-0.1038961038961039</v>
      </c>
      <c r="AA134" s="139"/>
      <c r="AB134" s="131"/>
      <c r="AC134" s="131"/>
      <c r="AD134" s="131"/>
      <c r="AE134" s="131"/>
      <c r="AF134" s="131"/>
      <c r="AG134" s="131"/>
    </row>
    <row r="135" spans="1:33" ht="30" customHeight="1" thickBot="1" x14ac:dyDescent="0.25">
      <c r="A135" s="132" t="s">
        <v>77</v>
      </c>
      <c r="B135" s="260">
        <v>44021</v>
      </c>
      <c r="C135" s="238" t="s">
        <v>263</v>
      </c>
      <c r="D135" s="148"/>
      <c r="E135" s="135"/>
      <c r="F135" s="136">
        <v>0.22</v>
      </c>
      <c r="G135" s="137">
        <f t="shared" si="349"/>
        <v>0</v>
      </c>
      <c r="H135" s="135"/>
      <c r="I135" s="136">
        <v>0.22</v>
      </c>
      <c r="J135" s="137">
        <f t="shared" si="358"/>
        <v>0</v>
      </c>
      <c r="K135" s="135"/>
      <c r="L135" s="136">
        <v>0.22</v>
      </c>
      <c r="M135" s="137">
        <f t="shared" si="350"/>
        <v>0</v>
      </c>
      <c r="N135" s="135"/>
      <c r="O135" s="136">
        <v>0.22</v>
      </c>
      <c r="P135" s="137">
        <f t="shared" si="351"/>
        <v>0</v>
      </c>
      <c r="Q135" s="135"/>
      <c r="R135" s="136">
        <v>0.22</v>
      </c>
      <c r="S135" s="137">
        <f t="shared" si="352"/>
        <v>0</v>
      </c>
      <c r="T135" s="135"/>
      <c r="U135" s="136">
        <v>0.22</v>
      </c>
      <c r="V135" s="137">
        <f t="shared" si="353"/>
        <v>0</v>
      </c>
      <c r="W135" s="138">
        <f t="shared" si="354"/>
        <v>0</v>
      </c>
      <c r="X135" s="166">
        <f t="shared" si="355"/>
        <v>0</v>
      </c>
      <c r="Y135" s="166">
        <f t="shared" si="356"/>
        <v>0</v>
      </c>
      <c r="Z135" s="226" t="e">
        <f t="shared" si="357"/>
        <v>#DIV/0!</v>
      </c>
      <c r="AA135" s="139"/>
      <c r="AB135" s="7"/>
      <c r="AC135" s="7"/>
      <c r="AD135" s="7"/>
      <c r="AE135" s="7"/>
      <c r="AF135" s="7"/>
      <c r="AG135" s="7"/>
    </row>
    <row r="136" spans="1:33" ht="30" customHeight="1" x14ac:dyDescent="0.2">
      <c r="A136" s="167" t="s">
        <v>264</v>
      </c>
      <c r="B136" s="168"/>
      <c r="C136" s="169"/>
      <c r="D136" s="170"/>
      <c r="E136" s="174">
        <f>SUM(E129:E133)</f>
        <v>68</v>
      </c>
      <c r="F136" s="190"/>
      <c r="G136" s="173">
        <f>SUM(G129:G135)</f>
        <v>194450</v>
      </c>
      <c r="H136" s="174">
        <f>SUM(H129:H133)</f>
        <v>77</v>
      </c>
      <c r="I136" s="190"/>
      <c r="J136" s="173">
        <f>SUM(J129:J135)</f>
        <v>216450</v>
      </c>
      <c r="K136" s="191">
        <f>SUM(K129:K133)</f>
        <v>0</v>
      </c>
      <c r="L136" s="190"/>
      <c r="M136" s="173">
        <f>SUM(M129:M135)</f>
        <v>0</v>
      </c>
      <c r="N136" s="191">
        <f>SUM(N129:N133)</f>
        <v>0</v>
      </c>
      <c r="O136" s="190"/>
      <c r="P136" s="173">
        <f>SUM(P129:P135)</f>
        <v>0</v>
      </c>
      <c r="Q136" s="191">
        <f>SUM(Q129:Q133)</f>
        <v>0</v>
      </c>
      <c r="R136" s="190"/>
      <c r="S136" s="173">
        <f>SUM(S129:S135)</f>
        <v>0</v>
      </c>
      <c r="T136" s="191">
        <f>SUM(T129:T133)</f>
        <v>0</v>
      </c>
      <c r="U136" s="190"/>
      <c r="V136" s="175">
        <f t="shared" ref="V136:X136" si="369">SUM(V129:V135)</f>
        <v>0</v>
      </c>
      <c r="W136" s="227">
        <f t="shared" si="369"/>
        <v>194450</v>
      </c>
      <c r="X136" s="228">
        <f t="shared" si="369"/>
        <v>216450</v>
      </c>
      <c r="Y136" s="228">
        <f t="shared" si="356"/>
        <v>-22000</v>
      </c>
      <c r="Z136" s="228">
        <f t="shared" si="357"/>
        <v>-0.11313962458215479</v>
      </c>
      <c r="AA136" s="229"/>
      <c r="AB136" s="7"/>
      <c r="AC136" s="7"/>
      <c r="AD136" s="7"/>
      <c r="AE136" s="7"/>
      <c r="AF136" s="7"/>
      <c r="AG136" s="7"/>
    </row>
    <row r="137" spans="1:33" ht="30" customHeight="1" x14ac:dyDescent="0.2">
      <c r="A137" s="179" t="s">
        <v>72</v>
      </c>
      <c r="B137" s="211">
        <v>10</v>
      </c>
      <c r="C137" s="265" t="s">
        <v>265</v>
      </c>
      <c r="D137" s="182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30"/>
      <c r="X137" s="230"/>
      <c r="Y137" s="183"/>
      <c r="Z137" s="230"/>
      <c r="AA137" s="231"/>
      <c r="AB137" s="7"/>
      <c r="AC137" s="7"/>
      <c r="AD137" s="7"/>
      <c r="AE137" s="7"/>
      <c r="AF137" s="7"/>
      <c r="AG137" s="7"/>
    </row>
    <row r="138" spans="1:33" ht="30" customHeight="1" x14ac:dyDescent="0.2">
      <c r="A138" s="119" t="s">
        <v>77</v>
      </c>
      <c r="B138" s="260">
        <v>43840</v>
      </c>
      <c r="C138" s="354" t="s">
        <v>360</v>
      </c>
      <c r="D138" s="349" t="s">
        <v>274</v>
      </c>
      <c r="E138" s="267">
        <v>115</v>
      </c>
      <c r="F138" s="160">
        <v>430</v>
      </c>
      <c r="G138" s="161">
        <f t="shared" ref="G138:G142" si="370">E138*F138</f>
        <v>49450</v>
      </c>
      <c r="H138" s="267">
        <v>115</v>
      </c>
      <c r="I138" s="160">
        <v>430</v>
      </c>
      <c r="J138" s="161">
        <f t="shared" ref="J138:J142" si="371">H138*I138</f>
        <v>49450</v>
      </c>
      <c r="K138" s="159"/>
      <c r="L138" s="160"/>
      <c r="M138" s="161">
        <f t="shared" ref="M138:M142" si="372">K138*L138</f>
        <v>0</v>
      </c>
      <c r="N138" s="159"/>
      <c r="O138" s="160"/>
      <c r="P138" s="161">
        <f t="shared" ref="P138:P142" si="373">N138*O138</f>
        <v>0</v>
      </c>
      <c r="Q138" s="159"/>
      <c r="R138" s="160"/>
      <c r="S138" s="161">
        <f t="shared" ref="S138:S142" si="374">Q138*R138</f>
        <v>0</v>
      </c>
      <c r="T138" s="159"/>
      <c r="U138" s="160"/>
      <c r="V138" s="268">
        <f t="shared" ref="V138:V142" si="375">T138*U138</f>
        <v>0</v>
      </c>
      <c r="W138" s="269">
        <f t="shared" ref="W138:W142" si="376">G138+M138+S138</f>
        <v>49450</v>
      </c>
      <c r="X138" s="234">
        <f t="shared" ref="X138:X142" si="377">J138+P138+V138</f>
        <v>49450</v>
      </c>
      <c r="Y138" s="234">
        <f t="shared" ref="Y138:Y143" si="378">W138-X138</f>
        <v>0</v>
      </c>
      <c r="Z138" s="235">
        <f t="shared" ref="Z138:Z143" si="379">Y138/W138</f>
        <v>0</v>
      </c>
      <c r="AA138" s="270"/>
      <c r="AB138" s="131"/>
      <c r="AC138" s="131"/>
      <c r="AD138" s="131"/>
      <c r="AE138" s="131"/>
      <c r="AF138" s="131"/>
      <c r="AG138" s="131"/>
    </row>
    <row r="139" spans="1:33" ht="30" customHeight="1" x14ac:dyDescent="0.2">
      <c r="A139" s="119" t="s">
        <v>77</v>
      </c>
      <c r="B139" s="260">
        <v>43871</v>
      </c>
      <c r="C139" s="266" t="s">
        <v>266</v>
      </c>
      <c r="D139" s="261"/>
      <c r="E139" s="262"/>
      <c r="F139" s="124"/>
      <c r="G139" s="125">
        <f t="shared" si="370"/>
        <v>0</v>
      </c>
      <c r="H139" s="262"/>
      <c r="I139" s="124"/>
      <c r="J139" s="125">
        <f t="shared" si="371"/>
        <v>0</v>
      </c>
      <c r="K139" s="123"/>
      <c r="L139" s="124"/>
      <c r="M139" s="125">
        <f t="shared" si="372"/>
        <v>0</v>
      </c>
      <c r="N139" s="123"/>
      <c r="O139" s="124"/>
      <c r="P139" s="125">
        <f t="shared" si="373"/>
        <v>0</v>
      </c>
      <c r="Q139" s="123"/>
      <c r="R139" s="124"/>
      <c r="S139" s="125">
        <f t="shared" si="374"/>
        <v>0</v>
      </c>
      <c r="T139" s="123"/>
      <c r="U139" s="124"/>
      <c r="V139" s="232">
        <f t="shared" si="375"/>
        <v>0</v>
      </c>
      <c r="W139" s="237">
        <f t="shared" si="376"/>
        <v>0</v>
      </c>
      <c r="X139" s="127">
        <f t="shared" si="377"/>
        <v>0</v>
      </c>
      <c r="Y139" s="127">
        <f t="shared" si="378"/>
        <v>0</v>
      </c>
      <c r="Z139" s="128" t="e">
        <f t="shared" si="37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">
      <c r="A140" s="119" t="s">
        <v>77</v>
      </c>
      <c r="B140" s="260">
        <v>43900</v>
      </c>
      <c r="C140" s="266" t="s">
        <v>266</v>
      </c>
      <c r="D140" s="261"/>
      <c r="E140" s="262"/>
      <c r="F140" s="124"/>
      <c r="G140" s="125">
        <f t="shared" si="370"/>
        <v>0</v>
      </c>
      <c r="H140" s="262"/>
      <c r="I140" s="124"/>
      <c r="J140" s="125">
        <f t="shared" si="371"/>
        <v>0</v>
      </c>
      <c r="K140" s="123"/>
      <c r="L140" s="124"/>
      <c r="M140" s="125">
        <f t="shared" si="372"/>
        <v>0</v>
      </c>
      <c r="N140" s="123"/>
      <c r="O140" s="124"/>
      <c r="P140" s="125">
        <f t="shared" si="373"/>
        <v>0</v>
      </c>
      <c r="Q140" s="123"/>
      <c r="R140" s="124"/>
      <c r="S140" s="125">
        <f t="shared" si="374"/>
        <v>0</v>
      </c>
      <c r="T140" s="123"/>
      <c r="U140" s="124"/>
      <c r="V140" s="232">
        <f t="shared" si="375"/>
        <v>0</v>
      </c>
      <c r="W140" s="237">
        <f t="shared" si="376"/>
        <v>0</v>
      </c>
      <c r="X140" s="127">
        <f t="shared" si="377"/>
        <v>0</v>
      </c>
      <c r="Y140" s="127">
        <f t="shared" si="378"/>
        <v>0</v>
      </c>
      <c r="Z140" s="128" t="e">
        <f t="shared" si="379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32" t="s">
        <v>77</v>
      </c>
      <c r="B141" s="271">
        <v>43931</v>
      </c>
      <c r="C141" s="352" t="s">
        <v>361</v>
      </c>
      <c r="D141" s="263" t="s">
        <v>80</v>
      </c>
      <c r="E141" s="264">
        <v>4</v>
      </c>
      <c r="F141" s="136">
        <v>7525</v>
      </c>
      <c r="G141" s="125">
        <f t="shared" si="370"/>
        <v>30100</v>
      </c>
      <c r="H141" s="264">
        <v>4</v>
      </c>
      <c r="I141" s="136">
        <v>7525</v>
      </c>
      <c r="J141" s="125">
        <f t="shared" si="371"/>
        <v>30100</v>
      </c>
      <c r="K141" s="135"/>
      <c r="L141" s="136"/>
      <c r="M141" s="137">
        <f t="shared" si="372"/>
        <v>0</v>
      </c>
      <c r="N141" s="135"/>
      <c r="O141" s="136"/>
      <c r="P141" s="137">
        <f t="shared" si="373"/>
        <v>0</v>
      </c>
      <c r="Q141" s="135"/>
      <c r="R141" s="136"/>
      <c r="S141" s="137">
        <f t="shared" si="374"/>
        <v>0</v>
      </c>
      <c r="T141" s="135"/>
      <c r="U141" s="136"/>
      <c r="V141" s="239">
        <f t="shared" si="375"/>
        <v>0</v>
      </c>
      <c r="W141" s="272">
        <f t="shared" si="376"/>
        <v>30100</v>
      </c>
      <c r="X141" s="127">
        <f t="shared" si="377"/>
        <v>30100</v>
      </c>
      <c r="Y141" s="127">
        <f t="shared" si="378"/>
        <v>0</v>
      </c>
      <c r="Z141" s="128">
        <f t="shared" si="379"/>
        <v>0</v>
      </c>
      <c r="AA141" s="223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32" t="s">
        <v>77</v>
      </c>
      <c r="B142" s="273">
        <v>43961</v>
      </c>
      <c r="C142" s="238" t="s">
        <v>267</v>
      </c>
      <c r="D142" s="274"/>
      <c r="E142" s="135"/>
      <c r="F142" s="136">
        <v>0.22</v>
      </c>
      <c r="G142" s="137">
        <f t="shared" si="370"/>
        <v>0</v>
      </c>
      <c r="H142" s="135"/>
      <c r="I142" s="136">
        <v>0.22</v>
      </c>
      <c r="J142" s="137">
        <f t="shared" si="371"/>
        <v>0</v>
      </c>
      <c r="K142" s="135"/>
      <c r="L142" s="136">
        <v>0.22</v>
      </c>
      <c r="M142" s="137">
        <f t="shared" si="372"/>
        <v>0</v>
      </c>
      <c r="N142" s="135"/>
      <c r="O142" s="136">
        <v>0.22</v>
      </c>
      <c r="P142" s="137">
        <f t="shared" si="373"/>
        <v>0</v>
      </c>
      <c r="Q142" s="135"/>
      <c r="R142" s="136">
        <v>0.22</v>
      </c>
      <c r="S142" s="137">
        <f t="shared" si="374"/>
        <v>0</v>
      </c>
      <c r="T142" s="135"/>
      <c r="U142" s="136">
        <v>0.22</v>
      </c>
      <c r="V142" s="239">
        <f t="shared" si="375"/>
        <v>0</v>
      </c>
      <c r="W142" s="240">
        <f t="shared" si="376"/>
        <v>0</v>
      </c>
      <c r="X142" s="241">
        <f t="shared" si="377"/>
        <v>0</v>
      </c>
      <c r="Y142" s="241">
        <f t="shared" si="378"/>
        <v>0</v>
      </c>
      <c r="Z142" s="242" t="e">
        <f t="shared" si="379"/>
        <v>#DIV/0!</v>
      </c>
      <c r="AA142" s="275"/>
      <c r="AB142" s="7"/>
      <c r="AC142" s="7"/>
      <c r="AD142" s="7"/>
      <c r="AE142" s="7"/>
      <c r="AF142" s="7"/>
      <c r="AG142" s="7"/>
    </row>
    <row r="143" spans="1:33" ht="30" customHeight="1" x14ac:dyDescent="0.2">
      <c r="A143" s="167" t="s">
        <v>268</v>
      </c>
      <c r="B143" s="168"/>
      <c r="C143" s="169"/>
      <c r="D143" s="170"/>
      <c r="E143" s="174">
        <f>SUM(E138:E141)</f>
        <v>119</v>
      </c>
      <c r="F143" s="190"/>
      <c r="G143" s="173">
        <f>SUM(G138:G142)</f>
        <v>79550</v>
      </c>
      <c r="H143" s="174">
        <f>SUM(H138:H141)</f>
        <v>119</v>
      </c>
      <c r="I143" s="190"/>
      <c r="J143" s="173">
        <f>SUM(J138:J142)</f>
        <v>79550</v>
      </c>
      <c r="K143" s="191">
        <f>SUM(K138:K141)</f>
        <v>0</v>
      </c>
      <c r="L143" s="190"/>
      <c r="M143" s="173">
        <f>SUM(M138:M142)</f>
        <v>0</v>
      </c>
      <c r="N143" s="191">
        <f>SUM(N138:N141)</f>
        <v>0</v>
      </c>
      <c r="O143" s="190"/>
      <c r="P143" s="173">
        <f>SUM(P138:P142)</f>
        <v>0</v>
      </c>
      <c r="Q143" s="191">
        <f>SUM(Q138:Q141)</f>
        <v>0</v>
      </c>
      <c r="R143" s="190"/>
      <c r="S143" s="173">
        <f>SUM(S138:S142)</f>
        <v>0</v>
      </c>
      <c r="T143" s="191">
        <f>SUM(T138:T141)</f>
        <v>0</v>
      </c>
      <c r="U143" s="190"/>
      <c r="V143" s="175">
        <f t="shared" ref="V143:X143" si="380">SUM(V138:V142)</f>
        <v>0</v>
      </c>
      <c r="W143" s="227">
        <f t="shared" si="380"/>
        <v>79550</v>
      </c>
      <c r="X143" s="228">
        <f t="shared" si="380"/>
        <v>79550</v>
      </c>
      <c r="Y143" s="228">
        <f t="shared" si="378"/>
        <v>0</v>
      </c>
      <c r="Z143" s="228">
        <f t="shared" si="379"/>
        <v>0</v>
      </c>
      <c r="AA143" s="229"/>
      <c r="AB143" s="7"/>
      <c r="AC143" s="7"/>
      <c r="AD143" s="7"/>
      <c r="AE143" s="7"/>
      <c r="AF143" s="7"/>
      <c r="AG143" s="7"/>
    </row>
    <row r="144" spans="1:33" ht="30" customHeight="1" x14ac:dyDescent="0.2">
      <c r="A144" s="179" t="s">
        <v>72</v>
      </c>
      <c r="B144" s="211">
        <v>11</v>
      </c>
      <c r="C144" s="181" t="s">
        <v>269</v>
      </c>
      <c r="D144" s="182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30"/>
      <c r="X144" s="230"/>
      <c r="Y144" s="183"/>
      <c r="Z144" s="230"/>
      <c r="AA144" s="231"/>
      <c r="AB144" s="7"/>
      <c r="AC144" s="7"/>
      <c r="AD144" s="7"/>
      <c r="AE144" s="7"/>
      <c r="AF144" s="7"/>
      <c r="AG144" s="7"/>
    </row>
    <row r="145" spans="1:33" ht="30" customHeight="1" x14ac:dyDescent="0.2">
      <c r="A145" s="276" t="s">
        <v>77</v>
      </c>
      <c r="B145" s="260">
        <v>43841</v>
      </c>
      <c r="C145" s="266" t="s">
        <v>270</v>
      </c>
      <c r="D145" s="158" t="s">
        <v>112</v>
      </c>
      <c r="E145" s="159"/>
      <c r="F145" s="160"/>
      <c r="G145" s="161">
        <f t="shared" ref="G145:G146" si="381">E145*F145</f>
        <v>0</v>
      </c>
      <c r="H145" s="159"/>
      <c r="I145" s="160"/>
      <c r="J145" s="161">
        <f t="shared" ref="J145:J146" si="382">H145*I145</f>
        <v>0</v>
      </c>
      <c r="K145" s="159"/>
      <c r="L145" s="160"/>
      <c r="M145" s="161">
        <f t="shared" ref="M145:M146" si="383">K145*L145</f>
        <v>0</v>
      </c>
      <c r="N145" s="159"/>
      <c r="O145" s="160"/>
      <c r="P145" s="161">
        <f t="shared" ref="P145:P146" si="384">N145*O145</f>
        <v>0</v>
      </c>
      <c r="Q145" s="159"/>
      <c r="R145" s="160"/>
      <c r="S145" s="161">
        <f t="shared" ref="S145:S146" si="385">Q145*R145</f>
        <v>0</v>
      </c>
      <c r="T145" s="159"/>
      <c r="U145" s="160"/>
      <c r="V145" s="268">
        <f t="shared" ref="V145:V146" si="386">T145*U145</f>
        <v>0</v>
      </c>
      <c r="W145" s="269">
        <f t="shared" ref="W145:W146" si="387">G145+M145+S145</f>
        <v>0</v>
      </c>
      <c r="X145" s="234">
        <f t="shared" ref="X145:X146" si="388">J145+P145+V145</f>
        <v>0</v>
      </c>
      <c r="Y145" s="234">
        <f t="shared" ref="Y145:Y147" si="389">W145-X145</f>
        <v>0</v>
      </c>
      <c r="Z145" s="235" t="e">
        <f t="shared" ref="Z145:Z147" si="390">Y145/W145</f>
        <v>#DIV/0!</v>
      </c>
      <c r="AA145" s="270"/>
      <c r="AB145" s="131"/>
      <c r="AC145" s="131"/>
      <c r="AD145" s="131"/>
      <c r="AE145" s="131"/>
      <c r="AF145" s="131"/>
      <c r="AG145" s="131"/>
    </row>
    <row r="146" spans="1:33" ht="30" customHeight="1" x14ac:dyDescent="0.2">
      <c r="A146" s="277" t="s">
        <v>77</v>
      </c>
      <c r="B146" s="260">
        <v>43872</v>
      </c>
      <c r="C146" s="164" t="s">
        <v>270</v>
      </c>
      <c r="D146" s="134" t="s">
        <v>112</v>
      </c>
      <c r="E146" s="135"/>
      <c r="F146" s="136"/>
      <c r="G146" s="125">
        <f t="shared" si="381"/>
        <v>0</v>
      </c>
      <c r="H146" s="135"/>
      <c r="I146" s="136"/>
      <c r="J146" s="125">
        <f t="shared" si="382"/>
        <v>0</v>
      </c>
      <c r="K146" s="135"/>
      <c r="L146" s="136"/>
      <c r="M146" s="137">
        <f t="shared" si="383"/>
        <v>0</v>
      </c>
      <c r="N146" s="135"/>
      <c r="O146" s="136"/>
      <c r="P146" s="137">
        <f t="shared" si="384"/>
        <v>0</v>
      </c>
      <c r="Q146" s="135"/>
      <c r="R146" s="136"/>
      <c r="S146" s="137">
        <f t="shared" si="385"/>
        <v>0</v>
      </c>
      <c r="T146" s="135"/>
      <c r="U146" s="136"/>
      <c r="V146" s="239">
        <f t="shared" si="386"/>
        <v>0</v>
      </c>
      <c r="W146" s="278">
        <f t="shared" si="387"/>
        <v>0</v>
      </c>
      <c r="X146" s="241">
        <f t="shared" si="388"/>
        <v>0</v>
      </c>
      <c r="Y146" s="241">
        <f t="shared" si="389"/>
        <v>0</v>
      </c>
      <c r="Z146" s="242" t="e">
        <f t="shared" si="390"/>
        <v>#DIV/0!</v>
      </c>
      <c r="AA146" s="275"/>
      <c r="AB146" s="130"/>
      <c r="AC146" s="131"/>
      <c r="AD146" s="131"/>
      <c r="AE146" s="131"/>
      <c r="AF146" s="131"/>
      <c r="AG146" s="131"/>
    </row>
    <row r="147" spans="1:33" ht="30" customHeight="1" x14ac:dyDescent="0.2">
      <c r="A147" s="431" t="s">
        <v>271</v>
      </c>
      <c r="B147" s="432"/>
      <c r="C147" s="432"/>
      <c r="D147" s="433"/>
      <c r="E147" s="174">
        <f>SUM(E145:E146)</f>
        <v>0</v>
      </c>
      <c r="F147" s="190"/>
      <c r="G147" s="173">
        <f t="shared" ref="G147:H147" si="391">SUM(G145:G146)</f>
        <v>0</v>
      </c>
      <c r="H147" s="174">
        <f t="shared" si="391"/>
        <v>0</v>
      </c>
      <c r="I147" s="190"/>
      <c r="J147" s="173">
        <f t="shared" ref="J147:K147" si="392">SUM(J145:J146)</f>
        <v>0</v>
      </c>
      <c r="K147" s="191">
        <f t="shared" si="392"/>
        <v>0</v>
      </c>
      <c r="L147" s="190"/>
      <c r="M147" s="173">
        <f t="shared" ref="M147:N147" si="393">SUM(M145:M146)</f>
        <v>0</v>
      </c>
      <c r="N147" s="191">
        <f t="shared" si="393"/>
        <v>0</v>
      </c>
      <c r="O147" s="190"/>
      <c r="P147" s="173">
        <f t="shared" ref="P147:Q147" si="394">SUM(P145:P146)</f>
        <v>0</v>
      </c>
      <c r="Q147" s="191">
        <f t="shared" si="394"/>
        <v>0</v>
      </c>
      <c r="R147" s="190"/>
      <c r="S147" s="173">
        <f t="shared" ref="S147:T147" si="395">SUM(S145:S146)</f>
        <v>0</v>
      </c>
      <c r="T147" s="191">
        <f t="shared" si="395"/>
        <v>0</v>
      </c>
      <c r="U147" s="190"/>
      <c r="V147" s="175">
        <f t="shared" ref="V147:X147" si="396">SUM(V145:V146)</f>
        <v>0</v>
      </c>
      <c r="W147" s="227">
        <f t="shared" si="396"/>
        <v>0</v>
      </c>
      <c r="X147" s="228">
        <f t="shared" si="396"/>
        <v>0</v>
      </c>
      <c r="Y147" s="228">
        <f t="shared" si="389"/>
        <v>0</v>
      </c>
      <c r="Z147" s="228" t="e">
        <f t="shared" si="390"/>
        <v>#DIV/0!</v>
      </c>
      <c r="AA147" s="229"/>
      <c r="AB147" s="7"/>
      <c r="AC147" s="7"/>
      <c r="AD147" s="7"/>
      <c r="AE147" s="7"/>
      <c r="AF147" s="7"/>
      <c r="AG147" s="7"/>
    </row>
    <row r="148" spans="1:33" ht="30" customHeight="1" x14ac:dyDescent="0.2">
      <c r="A148" s="210" t="s">
        <v>72</v>
      </c>
      <c r="B148" s="211">
        <v>12</v>
      </c>
      <c r="C148" s="212" t="s">
        <v>272</v>
      </c>
      <c r="D148" s="279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30"/>
      <c r="X148" s="230"/>
      <c r="Y148" s="183"/>
      <c r="Z148" s="230"/>
      <c r="AA148" s="231"/>
      <c r="AB148" s="7"/>
      <c r="AC148" s="7"/>
      <c r="AD148" s="7"/>
      <c r="AE148" s="7"/>
      <c r="AF148" s="7"/>
      <c r="AG148" s="7"/>
    </row>
    <row r="149" spans="1:33" ht="30" customHeight="1" x14ac:dyDescent="0.2">
      <c r="A149" s="156" t="s">
        <v>77</v>
      </c>
      <c r="B149" s="280">
        <v>43842</v>
      </c>
      <c r="C149" s="281" t="s">
        <v>273</v>
      </c>
      <c r="D149" s="255" t="s">
        <v>274</v>
      </c>
      <c r="E149" s="267"/>
      <c r="F149" s="160"/>
      <c r="G149" s="161">
        <f t="shared" ref="G149:G152" si="397">E149*F149</f>
        <v>0</v>
      </c>
      <c r="H149" s="267"/>
      <c r="I149" s="160"/>
      <c r="J149" s="161">
        <f t="shared" ref="J149:J152" si="398">H149*I149</f>
        <v>0</v>
      </c>
      <c r="K149" s="159"/>
      <c r="L149" s="160"/>
      <c r="M149" s="161">
        <f t="shared" ref="M149:M152" si="399">K149*L149</f>
        <v>0</v>
      </c>
      <c r="N149" s="159"/>
      <c r="O149" s="160"/>
      <c r="P149" s="161">
        <f t="shared" ref="P149:P152" si="400">N149*O149</f>
        <v>0</v>
      </c>
      <c r="Q149" s="159"/>
      <c r="R149" s="160"/>
      <c r="S149" s="161">
        <f t="shared" ref="S149:S152" si="401">Q149*R149</f>
        <v>0</v>
      </c>
      <c r="T149" s="159"/>
      <c r="U149" s="160"/>
      <c r="V149" s="268">
        <f t="shared" ref="V149:V152" si="402">T149*U149</f>
        <v>0</v>
      </c>
      <c r="W149" s="269">
        <f t="shared" ref="W149:W152" si="403">G149+M149+S149</f>
        <v>0</v>
      </c>
      <c r="X149" s="234">
        <f t="shared" ref="X149:X152" si="404">J149+P149+V149</f>
        <v>0</v>
      </c>
      <c r="Y149" s="234">
        <f t="shared" ref="Y149:Y153" si="405">W149-X149</f>
        <v>0</v>
      </c>
      <c r="Z149" s="235" t="e">
        <f t="shared" ref="Z149:Z153" si="406">Y149/W149</f>
        <v>#DIV/0!</v>
      </c>
      <c r="AA149" s="282"/>
      <c r="AB149" s="130"/>
      <c r="AC149" s="131"/>
      <c r="AD149" s="131"/>
      <c r="AE149" s="131"/>
      <c r="AF149" s="131"/>
      <c r="AG149" s="131"/>
    </row>
    <row r="150" spans="1:33" ht="30" customHeight="1" x14ac:dyDescent="0.2">
      <c r="A150" s="119" t="s">
        <v>77</v>
      </c>
      <c r="B150" s="260">
        <v>43873</v>
      </c>
      <c r="C150" s="350" t="s">
        <v>362</v>
      </c>
      <c r="D150" s="261" t="s">
        <v>249</v>
      </c>
      <c r="E150" s="262">
        <v>160</v>
      </c>
      <c r="F150" s="124">
        <v>170</v>
      </c>
      <c r="G150" s="125">
        <f t="shared" si="397"/>
        <v>27200</v>
      </c>
      <c r="H150" s="262">
        <v>140.88</v>
      </c>
      <c r="I150" s="124">
        <v>170</v>
      </c>
      <c r="J150" s="125">
        <v>23950</v>
      </c>
      <c r="K150" s="123"/>
      <c r="L150" s="124"/>
      <c r="M150" s="125">
        <f t="shared" si="399"/>
        <v>0</v>
      </c>
      <c r="N150" s="123"/>
      <c r="O150" s="124"/>
      <c r="P150" s="125">
        <f t="shared" si="400"/>
        <v>0</v>
      </c>
      <c r="Q150" s="123"/>
      <c r="R150" s="124"/>
      <c r="S150" s="125">
        <f t="shared" si="401"/>
        <v>0</v>
      </c>
      <c r="T150" s="123"/>
      <c r="U150" s="124"/>
      <c r="V150" s="232">
        <f t="shared" si="402"/>
        <v>0</v>
      </c>
      <c r="W150" s="283">
        <f t="shared" si="403"/>
        <v>27200</v>
      </c>
      <c r="X150" s="127">
        <f t="shared" si="404"/>
        <v>23950</v>
      </c>
      <c r="Y150" s="127">
        <f t="shared" si="405"/>
        <v>3250</v>
      </c>
      <c r="Z150" s="128">
        <f t="shared" si="406"/>
        <v>0.11948529411764706</v>
      </c>
      <c r="AA150" s="284"/>
      <c r="AB150" s="131"/>
      <c r="AC150" s="131"/>
      <c r="AD150" s="131"/>
      <c r="AE150" s="131"/>
      <c r="AF150" s="131"/>
      <c r="AG150" s="131"/>
    </row>
    <row r="151" spans="1:33" ht="30" customHeight="1" x14ac:dyDescent="0.2">
      <c r="A151" s="132" t="s">
        <v>77</v>
      </c>
      <c r="B151" s="271">
        <v>43902</v>
      </c>
      <c r="C151" s="164" t="s">
        <v>275</v>
      </c>
      <c r="D151" s="263" t="s">
        <v>249</v>
      </c>
      <c r="E151" s="264"/>
      <c r="F151" s="136"/>
      <c r="G151" s="137">
        <f t="shared" si="397"/>
        <v>0</v>
      </c>
      <c r="H151" s="264"/>
      <c r="I151" s="136"/>
      <c r="J151" s="137">
        <f t="shared" si="398"/>
        <v>0</v>
      </c>
      <c r="K151" s="135"/>
      <c r="L151" s="136"/>
      <c r="M151" s="137">
        <f t="shared" si="399"/>
        <v>0</v>
      </c>
      <c r="N151" s="135"/>
      <c r="O151" s="136"/>
      <c r="P151" s="137">
        <f t="shared" si="400"/>
        <v>0</v>
      </c>
      <c r="Q151" s="135"/>
      <c r="R151" s="136"/>
      <c r="S151" s="137">
        <f t="shared" si="401"/>
        <v>0</v>
      </c>
      <c r="T151" s="135"/>
      <c r="U151" s="136"/>
      <c r="V151" s="239">
        <f t="shared" si="402"/>
        <v>0</v>
      </c>
      <c r="W151" s="272">
        <f t="shared" si="403"/>
        <v>0</v>
      </c>
      <c r="X151" s="127">
        <f t="shared" si="404"/>
        <v>0</v>
      </c>
      <c r="Y151" s="127">
        <f t="shared" si="405"/>
        <v>0</v>
      </c>
      <c r="Z151" s="128" t="e">
        <f t="shared" si="406"/>
        <v>#DIV/0!</v>
      </c>
      <c r="AA151" s="285"/>
      <c r="AB151" s="131"/>
      <c r="AC151" s="131"/>
      <c r="AD151" s="131"/>
      <c r="AE151" s="131"/>
      <c r="AF151" s="131"/>
      <c r="AG151" s="131"/>
    </row>
    <row r="152" spans="1:33" ht="30" customHeight="1" x14ac:dyDescent="0.2">
      <c r="A152" s="132" t="s">
        <v>77</v>
      </c>
      <c r="B152" s="271">
        <v>43933</v>
      </c>
      <c r="C152" s="238" t="s">
        <v>276</v>
      </c>
      <c r="D152" s="274"/>
      <c r="E152" s="264"/>
      <c r="F152" s="136">
        <v>0.22</v>
      </c>
      <c r="G152" s="137">
        <f t="shared" si="397"/>
        <v>0</v>
      </c>
      <c r="H152" s="264"/>
      <c r="I152" s="136">
        <v>0.22</v>
      </c>
      <c r="J152" s="137">
        <f t="shared" si="398"/>
        <v>0</v>
      </c>
      <c r="K152" s="135"/>
      <c r="L152" s="136">
        <v>0.22</v>
      </c>
      <c r="M152" s="137">
        <f t="shared" si="399"/>
        <v>0</v>
      </c>
      <c r="N152" s="135"/>
      <c r="O152" s="136">
        <v>0.22</v>
      </c>
      <c r="P152" s="137">
        <f t="shared" si="400"/>
        <v>0</v>
      </c>
      <c r="Q152" s="135"/>
      <c r="R152" s="136">
        <v>0.22</v>
      </c>
      <c r="S152" s="137">
        <f t="shared" si="401"/>
        <v>0</v>
      </c>
      <c r="T152" s="135"/>
      <c r="U152" s="136">
        <v>0.22</v>
      </c>
      <c r="V152" s="239">
        <f t="shared" si="402"/>
        <v>0</v>
      </c>
      <c r="W152" s="240">
        <f t="shared" si="403"/>
        <v>0</v>
      </c>
      <c r="X152" s="241">
        <f t="shared" si="404"/>
        <v>0</v>
      </c>
      <c r="Y152" s="241">
        <f t="shared" si="405"/>
        <v>0</v>
      </c>
      <c r="Z152" s="242" t="e">
        <f t="shared" si="406"/>
        <v>#DIV/0!</v>
      </c>
      <c r="AA152" s="152"/>
      <c r="AB152" s="7"/>
      <c r="AC152" s="7"/>
      <c r="AD152" s="7"/>
      <c r="AE152" s="7"/>
      <c r="AF152" s="7"/>
      <c r="AG152" s="7"/>
    </row>
    <row r="153" spans="1:33" ht="30" customHeight="1" x14ac:dyDescent="0.2">
      <c r="A153" s="167" t="s">
        <v>277</v>
      </c>
      <c r="B153" s="168"/>
      <c r="C153" s="169"/>
      <c r="D153" s="286"/>
      <c r="E153" s="174">
        <f>SUM(E149:E151)</f>
        <v>160</v>
      </c>
      <c r="F153" s="190"/>
      <c r="G153" s="173">
        <f>SUM(G149:G152)</f>
        <v>27200</v>
      </c>
      <c r="H153" s="174">
        <f>SUM(H149:H151)</f>
        <v>140.88</v>
      </c>
      <c r="I153" s="190"/>
      <c r="J153" s="173">
        <f>SUM(J149:J152)</f>
        <v>23950</v>
      </c>
      <c r="K153" s="191">
        <f>SUM(K149:K151)</f>
        <v>0</v>
      </c>
      <c r="L153" s="190"/>
      <c r="M153" s="173">
        <f>SUM(M149:M152)</f>
        <v>0</v>
      </c>
      <c r="N153" s="191">
        <f>SUM(N149:N151)</f>
        <v>0</v>
      </c>
      <c r="O153" s="190"/>
      <c r="P153" s="173">
        <f>SUM(P149:P152)</f>
        <v>0</v>
      </c>
      <c r="Q153" s="191">
        <f>SUM(Q149:Q151)</f>
        <v>0</v>
      </c>
      <c r="R153" s="190"/>
      <c r="S153" s="173">
        <f>SUM(S149:S152)</f>
        <v>0</v>
      </c>
      <c r="T153" s="191">
        <f>SUM(T149:T151)</f>
        <v>0</v>
      </c>
      <c r="U153" s="190"/>
      <c r="V153" s="175">
        <f t="shared" ref="V153:X153" si="407">SUM(V149:V152)</f>
        <v>0</v>
      </c>
      <c r="W153" s="227">
        <f t="shared" si="407"/>
        <v>27200</v>
      </c>
      <c r="X153" s="228">
        <f t="shared" si="407"/>
        <v>23950</v>
      </c>
      <c r="Y153" s="228">
        <f t="shared" si="405"/>
        <v>3250</v>
      </c>
      <c r="Z153" s="228">
        <f t="shared" si="406"/>
        <v>0.11948529411764706</v>
      </c>
      <c r="AA153" s="229"/>
      <c r="AB153" s="7"/>
      <c r="AC153" s="7"/>
      <c r="AD153" s="7"/>
      <c r="AE153" s="7"/>
      <c r="AF153" s="7"/>
      <c r="AG153" s="7"/>
    </row>
    <row r="154" spans="1:33" ht="30" customHeight="1" x14ac:dyDescent="0.2">
      <c r="A154" s="210" t="s">
        <v>72</v>
      </c>
      <c r="B154" s="287">
        <v>13</v>
      </c>
      <c r="C154" s="212" t="s">
        <v>278</v>
      </c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30"/>
      <c r="X154" s="230"/>
      <c r="Y154" s="183"/>
      <c r="Z154" s="230"/>
      <c r="AA154" s="231"/>
      <c r="AB154" s="6"/>
      <c r="AC154" s="7"/>
      <c r="AD154" s="7"/>
      <c r="AE154" s="7"/>
      <c r="AF154" s="7"/>
      <c r="AG154" s="7"/>
    </row>
    <row r="155" spans="1:33" ht="30" customHeight="1" x14ac:dyDescent="0.2">
      <c r="A155" s="108" t="s">
        <v>74</v>
      </c>
      <c r="B155" s="288" t="s">
        <v>279</v>
      </c>
      <c r="C155" s="289" t="s">
        <v>280</v>
      </c>
      <c r="D155" s="141"/>
      <c r="E155" s="142">
        <f>SUM(E156:E158)</f>
        <v>5</v>
      </c>
      <c r="F155" s="143"/>
      <c r="G155" s="144">
        <f>SUM(G156:G159)</f>
        <v>61500</v>
      </c>
      <c r="H155" s="142">
        <f>SUM(H156:H158)</f>
        <v>5</v>
      </c>
      <c r="I155" s="143"/>
      <c r="J155" s="144">
        <f>SUM(J156:J159)</f>
        <v>69000</v>
      </c>
      <c r="K155" s="142">
        <f>SUM(K156:K158)</f>
        <v>0</v>
      </c>
      <c r="L155" s="143"/>
      <c r="M155" s="144">
        <f>SUM(M156:M159)</f>
        <v>0</v>
      </c>
      <c r="N155" s="142">
        <f>SUM(N156:N158)</f>
        <v>0</v>
      </c>
      <c r="O155" s="143"/>
      <c r="P155" s="144">
        <f>SUM(P156:P159)</f>
        <v>0</v>
      </c>
      <c r="Q155" s="142">
        <f>SUM(Q156:Q158)</f>
        <v>0</v>
      </c>
      <c r="R155" s="143"/>
      <c r="S155" s="144">
        <f>SUM(S156:S159)</f>
        <v>0</v>
      </c>
      <c r="T155" s="142">
        <f>SUM(T156:T158)</f>
        <v>0</v>
      </c>
      <c r="U155" s="143"/>
      <c r="V155" s="290">
        <f t="shared" ref="V155:X155" si="408">SUM(V156:V159)</f>
        <v>0</v>
      </c>
      <c r="W155" s="291">
        <f t="shared" si="408"/>
        <v>61500</v>
      </c>
      <c r="X155" s="144">
        <f t="shared" si="408"/>
        <v>69000</v>
      </c>
      <c r="Y155" s="144">
        <f t="shared" ref="Y155:Y178" si="409">W155-X155</f>
        <v>-7500</v>
      </c>
      <c r="Z155" s="144">
        <f t="shared" ref="Z155:Z179" si="410">Y155/W155</f>
        <v>-0.12195121951219512</v>
      </c>
      <c r="AA155" s="146"/>
      <c r="AB155" s="118"/>
      <c r="AC155" s="118"/>
      <c r="AD155" s="118"/>
      <c r="AE155" s="118"/>
      <c r="AF155" s="118"/>
      <c r="AG155" s="118"/>
    </row>
    <row r="156" spans="1:33" ht="30" customHeight="1" x14ac:dyDescent="0.2">
      <c r="A156" s="119" t="s">
        <v>77</v>
      </c>
      <c r="B156" s="120" t="s">
        <v>281</v>
      </c>
      <c r="C156" s="355" t="s">
        <v>363</v>
      </c>
      <c r="D156" s="357" t="s">
        <v>355</v>
      </c>
      <c r="E156" s="123">
        <v>4</v>
      </c>
      <c r="F156" s="124">
        <v>6000</v>
      </c>
      <c r="G156" s="125">
        <f t="shared" ref="G156:G159" si="411">E156*F156</f>
        <v>24000</v>
      </c>
      <c r="H156" s="123">
        <v>4</v>
      </c>
      <c r="I156" s="124">
        <v>6000</v>
      </c>
      <c r="J156" s="125">
        <f t="shared" ref="J156:J159" si="412">H156*I156</f>
        <v>24000</v>
      </c>
      <c r="K156" s="123"/>
      <c r="L156" s="124"/>
      <c r="M156" s="125">
        <f t="shared" ref="M156:M159" si="413">K156*L156</f>
        <v>0</v>
      </c>
      <c r="N156" s="123"/>
      <c r="O156" s="124"/>
      <c r="P156" s="125">
        <f t="shared" ref="P156:P159" si="414">N156*O156</f>
        <v>0</v>
      </c>
      <c r="Q156" s="123"/>
      <c r="R156" s="124"/>
      <c r="S156" s="125">
        <f t="shared" ref="S156:S159" si="415">Q156*R156</f>
        <v>0</v>
      </c>
      <c r="T156" s="123"/>
      <c r="U156" s="124"/>
      <c r="V156" s="232">
        <f t="shared" ref="V156:V159" si="416">T156*U156</f>
        <v>0</v>
      </c>
      <c r="W156" s="237">
        <f t="shared" ref="W156:W159" si="417">G156+M156+S156</f>
        <v>24000</v>
      </c>
      <c r="X156" s="127">
        <f t="shared" ref="X156:X159" si="418">J156+P156+V156</f>
        <v>24000</v>
      </c>
      <c r="Y156" s="127">
        <f t="shared" si="409"/>
        <v>0</v>
      </c>
      <c r="Z156" s="128">
        <f t="shared" si="410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">
      <c r="A157" s="119" t="s">
        <v>77</v>
      </c>
      <c r="B157" s="120" t="s">
        <v>282</v>
      </c>
      <c r="C157" s="356" t="s">
        <v>364</v>
      </c>
      <c r="D157" s="122" t="s">
        <v>143</v>
      </c>
      <c r="E157" s="123">
        <v>1</v>
      </c>
      <c r="F157" s="124">
        <v>37500</v>
      </c>
      <c r="G157" s="125">
        <f t="shared" si="411"/>
        <v>37500</v>
      </c>
      <c r="H157" s="123">
        <v>1</v>
      </c>
      <c r="I157" s="124">
        <v>45000</v>
      </c>
      <c r="J157" s="125">
        <f t="shared" si="412"/>
        <v>45000</v>
      </c>
      <c r="K157" s="123"/>
      <c r="L157" s="124"/>
      <c r="M157" s="125">
        <f t="shared" si="413"/>
        <v>0</v>
      </c>
      <c r="N157" s="123"/>
      <c r="O157" s="124"/>
      <c r="P157" s="125">
        <f t="shared" si="414"/>
        <v>0</v>
      </c>
      <c r="Q157" s="123"/>
      <c r="R157" s="124"/>
      <c r="S157" s="125">
        <f t="shared" si="415"/>
        <v>0</v>
      </c>
      <c r="T157" s="123"/>
      <c r="U157" s="124"/>
      <c r="V157" s="232">
        <f t="shared" si="416"/>
        <v>0</v>
      </c>
      <c r="W157" s="237">
        <f t="shared" si="417"/>
        <v>37500</v>
      </c>
      <c r="X157" s="127">
        <f t="shared" si="418"/>
        <v>45000</v>
      </c>
      <c r="Y157" s="127">
        <f t="shared" si="409"/>
        <v>-7500</v>
      </c>
      <c r="Z157" s="128">
        <f t="shared" si="410"/>
        <v>-0.2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119" t="s">
        <v>77</v>
      </c>
      <c r="B158" s="120" t="s">
        <v>283</v>
      </c>
      <c r="C158" s="292" t="s">
        <v>284</v>
      </c>
      <c r="D158" s="122" t="s">
        <v>143</v>
      </c>
      <c r="E158" s="123"/>
      <c r="F158" s="124"/>
      <c r="G158" s="125">
        <f t="shared" si="411"/>
        <v>0</v>
      </c>
      <c r="H158" s="123"/>
      <c r="I158" s="124"/>
      <c r="J158" s="125">
        <f t="shared" si="412"/>
        <v>0</v>
      </c>
      <c r="K158" s="123"/>
      <c r="L158" s="124"/>
      <c r="M158" s="125">
        <f t="shared" si="413"/>
        <v>0</v>
      </c>
      <c r="N158" s="123"/>
      <c r="O158" s="124"/>
      <c r="P158" s="125">
        <f t="shared" si="414"/>
        <v>0</v>
      </c>
      <c r="Q158" s="123"/>
      <c r="R158" s="124"/>
      <c r="S158" s="125">
        <f t="shared" si="415"/>
        <v>0</v>
      </c>
      <c r="T158" s="123"/>
      <c r="U158" s="124"/>
      <c r="V158" s="232">
        <f t="shared" si="416"/>
        <v>0</v>
      </c>
      <c r="W158" s="237">
        <f t="shared" si="417"/>
        <v>0</v>
      </c>
      <c r="X158" s="127">
        <f t="shared" si="418"/>
        <v>0</v>
      </c>
      <c r="Y158" s="127">
        <f t="shared" si="409"/>
        <v>0</v>
      </c>
      <c r="Z158" s="128" t="e">
        <f t="shared" si="410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147" t="s">
        <v>77</v>
      </c>
      <c r="B159" s="154" t="s">
        <v>285</v>
      </c>
      <c r="C159" s="292" t="s">
        <v>286</v>
      </c>
      <c r="D159" s="148"/>
      <c r="E159" s="149"/>
      <c r="F159" s="150">
        <v>0.22</v>
      </c>
      <c r="G159" s="151">
        <f t="shared" si="411"/>
        <v>0</v>
      </c>
      <c r="H159" s="149"/>
      <c r="I159" s="150">
        <v>0.22</v>
      </c>
      <c r="J159" s="151">
        <f t="shared" si="412"/>
        <v>0</v>
      </c>
      <c r="K159" s="149"/>
      <c r="L159" s="150">
        <v>0.22</v>
      </c>
      <c r="M159" s="151">
        <f t="shared" si="413"/>
        <v>0</v>
      </c>
      <c r="N159" s="149"/>
      <c r="O159" s="150">
        <v>0.22</v>
      </c>
      <c r="P159" s="151">
        <f t="shared" si="414"/>
        <v>0</v>
      </c>
      <c r="Q159" s="149"/>
      <c r="R159" s="150">
        <v>0.22</v>
      </c>
      <c r="S159" s="151">
        <f t="shared" si="415"/>
        <v>0</v>
      </c>
      <c r="T159" s="149"/>
      <c r="U159" s="150">
        <v>0.22</v>
      </c>
      <c r="V159" s="293">
        <f t="shared" si="416"/>
        <v>0</v>
      </c>
      <c r="W159" s="240">
        <f t="shared" si="417"/>
        <v>0</v>
      </c>
      <c r="X159" s="241">
        <f t="shared" si="418"/>
        <v>0</v>
      </c>
      <c r="Y159" s="241">
        <f t="shared" si="409"/>
        <v>0</v>
      </c>
      <c r="Z159" s="242" t="e">
        <f t="shared" si="410"/>
        <v>#DIV/0!</v>
      </c>
      <c r="AA159" s="152"/>
      <c r="AB159" s="131"/>
      <c r="AC159" s="131"/>
      <c r="AD159" s="131"/>
      <c r="AE159" s="131"/>
      <c r="AF159" s="131"/>
      <c r="AG159" s="131"/>
    </row>
    <row r="160" spans="1:33" ht="30" customHeight="1" x14ac:dyDescent="0.2">
      <c r="A160" s="294" t="s">
        <v>74</v>
      </c>
      <c r="B160" s="295" t="s">
        <v>287</v>
      </c>
      <c r="C160" s="225" t="s">
        <v>288</v>
      </c>
      <c r="D160" s="111"/>
      <c r="E160" s="112">
        <f>SUM(E161:E163)</f>
        <v>0</v>
      </c>
      <c r="F160" s="113"/>
      <c r="G160" s="114">
        <f>SUM(G161:G164)</f>
        <v>0</v>
      </c>
      <c r="H160" s="112">
        <f>SUM(H161:H163)</f>
        <v>0</v>
      </c>
      <c r="I160" s="113"/>
      <c r="J160" s="114">
        <f>SUM(J161:J164)</f>
        <v>0</v>
      </c>
      <c r="K160" s="112">
        <f>SUM(K161:K163)</f>
        <v>0</v>
      </c>
      <c r="L160" s="113"/>
      <c r="M160" s="114">
        <f>SUM(M161:M164)</f>
        <v>0</v>
      </c>
      <c r="N160" s="112">
        <f>SUM(N161:N163)</f>
        <v>0</v>
      </c>
      <c r="O160" s="113"/>
      <c r="P160" s="114">
        <f>SUM(P161:P164)</f>
        <v>0</v>
      </c>
      <c r="Q160" s="112">
        <f>SUM(Q161:Q163)</f>
        <v>0</v>
      </c>
      <c r="R160" s="113"/>
      <c r="S160" s="114">
        <f>SUM(S161:S164)</f>
        <v>0</v>
      </c>
      <c r="T160" s="112">
        <f>SUM(T161:T163)</f>
        <v>0</v>
      </c>
      <c r="U160" s="113"/>
      <c r="V160" s="114">
        <f t="shared" ref="V160:X160" si="419">SUM(V161:V164)</f>
        <v>0</v>
      </c>
      <c r="W160" s="114">
        <f t="shared" si="419"/>
        <v>0</v>
      </c>
      <c r="X160" s="114">
        <f t="shared" si="419"/>
        <v>0</v>
      </c>
      <c r="Y160" s="114">
        <f t="shared" si="409"/>
        <v>0</v>
      </c>
      <c r="Z160" s="114" t="e">
        <f t="shared" si="410"/>
        <v>#DIV/0!</v>
      </c>
      <c r="AA160" s="114"/>
      <c r="AB160" s="118"/>
      <c r="AC160" s="118"/>
      <c r="AD160" s="118"/>
      <c r="AE160" s="118"/>
      <c r="AF160" s="118"/>
      <c r="AG160" s="118"/>
    </row>
    <row r="161" spans="1:33" ht="30" customHeight="1" x14ac:dyDescent="0.2">
      <c r="A161" s="119" t="s">
        <v>77</v>
      </c>
      <c r="B161" s="120" t="s">
        <v>289</v>
      </c>
      <c r="C161" s="188" t="s">
        <v>290</v>
      </c>
      <c r="D161" s="122"/>
      <c r="E161" s="123"/>
      <c r="F161" s="124"/>
      <c r="G161" s="125">
        <f t="shared" ref="G161:G164" si="420">E161*F161</f>
        <v>0</v>
      </c>
      <c r="H161" s="123"/>
      <c r="I161" s="124"/>
      <c r="J161" s="125">
        <f t="shared" ref="J161:J164" si="421">H161*I161</f>
        <v>0</v>
      </c>
      <c r="K161" s="123"/>
      <c r="L161" s="124"/>
      <c r="M161" s="125">
        <f t="shared" ref="M161:M164" si="422">K161*L161</f>
        <v>0</v>
      </c>
      <c r="N161" s="123"/>
      <c r="O161" s="124"/>
      <c r="P161" s="125">
        <f t="shared" ref="P161:P164" si="423">N161*O161</f>
        <v>0</v>
      </c>
      <c r="Q161" s="123"/>
      <c r="R161" s="124"/>
      <c r="S161" s="125">
        <f t="shared" ref="S161:S164" si="424">Q161*R161</f>
        <v>0</v>
      </c>
      <c r="T161" s="123"/>
      <c r="U161" s="124"/>
      <c r="V161" s="125">
        <f t="shared" ref="V161:V164" si="425">T161*U161</f>
        <v>0</v>
      </c>
      <c r="W161" s="126">
        <f t="shared" ref="W161:W164" si="426">G161+M161+S161</f>
        <v>0</v>
      </c>
      <c r="X161" s="127">
        <f t="shared" ref="X161:X164" si="427">J161+P161+V161</f>
        <v>0</v>
      </c>
      <c r="Y161" s="127">
        <f t="shared" si="409"/>
        <v>0</v>
      </c>
      <c r="Z161" s="128" t="e">
        <f t="shared" si="41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">
      <c r="A162" s="119" t="s">
        <v>77</v>
      </c>
      <c r="B162" s="120" t="s">
        <v>291</v>
      </c>
      <c r="C162" s="188" t="s">
        <v>290</v>
      </c>
      <c r="D162" s="122"/>
      <c r="E162" s="123"/>
      <c r="F162" s="124"/>
      <c r="G162" s="125">
        <f t="shared" si="420"/>
        <v>0</v>
      </c>
      <c r="H162" s="123"/>
      <c r="I162" s="124"/>
      <c r="J162" s="125">
        <f t="shared" si="421"/>
        <v>0</v>
      </c>
      <c r="K162" s="123"/>
      <c r="L162" s="124"/>
      <c r="M162" s="125">
        <f t="shared" si="422"/>
        <v>0</v>
      </c>
      <c r="N162" s="123"/>
      <c r="O162" s="124"/>
      <c r="P162" s="125">
        <f t="shared" si="423"/>
        <v>0</v>
      </c>
      <c r="Q162" s="123"/>
      <c r="R162" s="124"/>
      <c r="S162" s="125">
        <f t="shared" si="424"/>
        <v>0</v>
      </c>
      <c r="T162" s="123"/>
      <c r="U162" s="124"/>
      <c r="V162" s="125">
        <f t="shared" si="425"/>
        <v>0</v>
      </c>
      <c r="W162" s="126">
        <f t="shared" si="426"/>
        <v>0</v>
      </c>
      <c r="X162" s="127">
        <f t="shared" si="427"/>
        <v>0</v>
      </c>
      <c r="Y162" s="127">
        <f t="shared" si="409"/>
        <v>0</v>
      </c>
      <c r="Z162" s="128" t="e">
        <f t="shared" si="410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">
      <c r="A163" s="132" t="s">
        <v>77</v>
      </c>
      <c r="B163" s="133" t="s">
        <v>292</v>
      </c>
      <c r="C163" s="188" t="s">
        <v>290</v>
      </c>
      <c r="D163" s="134"/>
      <c r="E163" s="135"/>
      <c r="F163" s="136"/>
      <c r="G163" s="137">
        <f t="shared" si="420"/>
        <v>0</v>
      </c>
      <c r="H163" s="135"/>
      <c r="I163" s="136"/>
      <c r="J163" s="137">
        <f t="shared" si="421"/>
        <v>0</v>
      </c>
      <c r="K163" s="135"/>
      <c r="L163" s="136"/>
      <c r="M163" s="137">
        <f t="shared" si="422"/>
        <v>0</v>
      </c>
      <c r="N163" s="135"/>
      <c r="O163" s="136"/>
      <c r="P163" s="137">
        <f t="shared" si="423"/>
        <v>0</v>
      </c>
      <c r="Q163" s="135"/>
      <c r="R163" s="136"/>
      <c r="S163" s="137">
        <f t="shared" si="424"/>
        <v>0</v>
      </c>
      <c r="T163" s="135"/>
      <c r="U163" s="136"/>
      <c r="V163" s="137">
        <f t="shared" si="425"/>
        <v>0</v>
      </c>
      <c r="W163" s="138">
        <f t="shared" si="426"/>
        <v>0</v>
      </c>
      <c r="X163" s="127">
        <f t="shared" si="427"/>
        <v>0</v>
      </c>
      <c r="Y163" s="127">
        <f t="shared" si="409"/>
        <v>0</v>
      </c>
      <c r="Z163" s="128" t="e">
        <f t="shared" si="410"/>
        <v>#DIV/0!</v>
      </c>
      <c r="AA163" s="139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132" t="s">
        <v>77</v>
      </c>
      <c r="B164" s="133" t="s">
        <v>293</v>
      </c>
      <c r="C164" s="189" t="s">
        <v>294</v>
      </c>
      <c r="D164" s="148"/>
      <c r="E164" s="135"/>
      <c r="F164" s="136">
        <v>0.22</v>
      </c>
      <c r="G164" s="137">
        <f t="shared" si="420"/>
        <v>0</v>
      </c>
      <c r="H164" s="135"/>
      <c r="I164" s="136">
        <v>0.22</v>
      </c>
      <c r="J164" s="137">
        <f t="shared" si="421"/>
        <v>0</v>
      </c>
      <c r="K164" s="135"/>
      <c r="L164" s="136">
        <v>0.22</v>
      </c>
      <c r="M164" s="137">
        <f t="shared" si="422"/>
        <v>0</v>
      </c>
      <c r="N164" s="135"/>
      <c r="O164" s="136">
        <v>0.22</v>
      </c>
      <c r="P164" s="137">
        <f t="shared" si="423"/>
        <v>0</v>
      </c>
      <c r="Q164" s="135"/>
      <c r="R164" s="136">
        <v>0.22</v>
      </c>
      <c r="S164" s="137">
        <f t="shared" si="424"/>
        <v>0</v>
      </c>
      <c r="T164" s="135"/>
      <c r="U164" s="136">
        <v>0.22</v>
      </c>
      <c r="V164" s="137">
        <f t="shared" si="425"/>
        <v>0</v>
      </c>
      <c r="W164" s="138">
        <f t="shared" si="426"/>
        <v>0</v>
      </c>
      <c r="X164" s="127">
        <f t="shared" si="427"/>
        <v>0</v>
      </c>
      <c r="Y164" s="127">
        <f t="shared" si="409"/>
        <v>0</v>
      </c>
      <c r="Z164" s="128" t="e">
        <f t="shared" si="410"/>
        <v>#DIV/0!</v>
      </c>
      <c r="AA164" s="152"/>
      <c r="AB164" s="131"/>
      <c r="AC164" s="131"/>
      <c r="AD164" s="131"/>
      <c r="AE164" s="131"/>
      <c r="AF164" s="131"/>
      <c r="AG164" s="131"/>
    </row>
    <row r="165" spans="1:33" ht="30" customHeight="1" x14ac:dyDescent="0.2">
      <c r="A165" s="108" t="s">
        <v>74</v>
      </c>
      <c r="B165" s="155" t="s">
        <v>295</v>
      </c>
      <c r="C165" s="225" t="s">
        <v>296</v>
      </c>
      <c r="D165" s="141"/>
      <c r="E165" s="142">
        <f>SUM(E166:E168)</f>
        <v>0</v>
      </c>
      <c r="F165" s="143"/>
      <c r="G165" s="144">
        <f t="shared" ref="G165:H165" si="428">SUM(G166:G168)</f>
        <v>0</v>
      </c>
      <c r="H165" s="142">
        <f t="shared" si="428"/>
        <v>0</v>
      </c>
      <c r="I165" s="143"/>
      <c r="J165" s="144">
        <f t="shared" ref="J165:K165" si="429">SUM(J166:J168)</f>
        <v>0</v>
      </c>
      <c r="K165" s="142">
        <f t="shared" si="429"/>
        <v>0</v>
      </c>
      <c r="L165" s="143"/>
      <c r="M165" s="144">
        <f t="shared" ref="M165:N165" si="430">SUM(M166:M168)</f>
        <v>0</v>
      </c>
      <c r="N165" s="142">
        <f t="shared" si="430"/>
        <v>0</v>
      </c>
      <c r="O165" s="143"/>
      <c r="P165" s="144">
        <f t="shared" ref="P165:Q165" si="431">SUM(P166:P168)</f>
        <v>0</v>
      </c>
      <c r="Q165" s="142">
        <f t="shared" si="431"/>
        <v>0</v>
      </c>
      <c r="R165" s="143"/>
      <c r="S165" s="144">
        <f t="shared" ref="S165:T165" si="432">SUM(S166:S168)</f>
        <v>0</v>
      </c>
      <c r="T165" s="142">
        <f t="shared" si="432"/>
        <v>0</v>
      </c>
      <c r="U165" s="143"/>
      <c r="V165" s="144">
        <f t="shared" ref="V165:X165" si="433">SUM(V166:V168)</f>
        <v>0</v>
      </c>
      <c r="W165" s="144">
        <f t="shared" si="433"/>
        <v>0</v>
      </c>
      <c r="X165" s="144">
        <f t="shared" si="433"/>
        <v>0</v>
      </c>
      <c r="Y165" s="144">
        <f t="shared" si="409"/>
        <v>0</v>
      </c>
      <c r="Z165" s="144" t="e">
        <f t="shared" si="410"/>
        <v>#DIV/0!</v>
      </c>
      <c r="AA165" s="296"/>
      <c r="AB165" s="118"/>
      <c r="AC165" s="118"/>
      <c r="AD165" s="118"/>
      <c r="AE165" s="118"/>
      <c r="AF165" s="118"/>
      <c r="AG165" s="118"/>
    </row>
    <row r="166" spans="1:33" ht="30" customHeight="1" x14ac:dyDescent="0.2">
      <c r="A166" s="119" t="s">
        <v>77</v>
      </c>
      <c r="B166" s="120" t="s">
        <v>297</v>
      </c>
      <c r="C166" s="188" t="s">
        <v>298</v>
      </c>
      <c r="D166" s="122"/>
      <c r="E166" s="123"/>
      <c r="F166" s="124"/>
      <c r="G166" s="125">
        <f t="shared" ref="G166:G168" si="434">E166*F166</f>
        <v>0</v>
      </c>
      <c r="H166" s="123"/>
      <c r="I166" s="124"/>
      <c r="J166" s="125">
        <f t="shared" ref="J166:J168" si="435">H166*I166</f>
        <v>0</v>
      </c>
      <c r="K166" s="123"/>
      <c r="L166" s="124"/>
      <c r="M166" s="125">
        <f t="shared" ref="M166:M168" si="436">K166*L166</f>
        <v>0</v>
      </c>
      <c r="N166" s="123"/>
      <c r="O166" s="124"/>
      <c r="P166" s="125">
        <f t="shared" ref="P166:P168" si="437">N166*O166</f>
        <v>0</v>
      </c>
      <c r="Q166" s="123"/>
      <c r="R166" s="124"/>
      <c r="S166" s="125">
        <f t="shared" ref="S166:S168" si="438">Q166*R166</f>
        <v>0</v>
      </c>
      <c r="T166" s="123"/>
      <c r="U166" s="124"/>
      <c r="V166" s="125">
        <f t="shared" ref="V166:V168" si="439">T166*U166</f>
        <v>0</v>
      </c>
      <c r="W166" s="126">
        <f t="shared" ref="W166:W168" si="440">G166+M166+S166</f>
        <v>0</v>
      </c>
      <c r="X166" s="127">
        <f t="shared" ref="X166:X168" si="441">J166+P166+V166</f>
        <v>0</v>
      </c>
      <c r="Y166" s="127">
        <f t="shared" si="409"/>
        <v>0</v>
      </c>
      <c r="Z166" s="128" t="e">
        <f t="shared" si="410"/>
        <v>#DIV/0!</v>
      </c>
      <c r="AA166" s="284"/>
      <c r="AB166" s="131"/>
      <c r="AC166" s="131"/>
      <c r="AD166" s="131"/>
      <c r="AE166" s="131"/>
      <c r="AF166" s="131"/>
      <c r="AG166" s="131"/>
    </row>
    <row r="167" spans="1:33" ht="30" customHeight="1" x14ac:dyDescent="0.2">
      <c r="A167" s="119" t="s">
        <v>77</v>
      </c>
      <c r="B167" s="120" t="s">
        <v>299</v>
      </c>
      <c r="C167" s="188" t="s">
        <v>298</v>
      </c>
      <c r="D167" s="122"/>
      <c r="E167" s="123"/>
      <c r="F167" s="124"/>
      <c r="G167" s="125">
        <f t="shared" si="434"/>
        <v>0</v>
      </c>
      <c r="H167" s="123"/>
      <c r="I167" s="124"/>
      <c r="J167" s="125">
        <f t="shared" si="435"/>
        <v>0</v>
      </c>
      <c r="K167" s="123"/>
      <c r="L167" s="124"/>
      <c r="M167" s="125">
        <f t="shared" si="436"/>
        <v>0</v>
      </c>
      <c r="N167" s="123"/>
      <c r="O167" s="124"/>
      <c r="P167" s="125">
        <f t="shared" si="437"/>
        <v>0</v>
      </c>
      <c r="Q167" s="123"/>
      <c r="R167" s="124"/>
      <c r="S167" s="125">
        <f t="shared" si="438"/>
        <v>0</v>
      </c>
      <c r="T167" s="123"/>
      <c r="U167" s="124"/>
      <c r="V167" s="125">
        <f t="shared" si="439"/>
        <v>0</v>
      </c>
      <c r="W167" s="126">
        <f t="shared" si="440"/>
        <v>0</v>
      </c>
      <c r="X167" s="127">
        <f t="shared" si="441"/>
        <v>0</v>
      </c>
      <c r="Y167" s="127">
        <f t="shared" si="409"/>
        <v>0</v>
      </c>
      <c r="Z167" s="128" t="e">
        <f t="shared" si="410"/>
        <v>#DIV/0!</v>
      </c>
      <c r="AA167" s="284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32" t="s">
        <v>77</v>
      </c>
      <c r="B168" s="133" t="s">
        <v>300</v>
      </c>
      <c r="C168" s="164" t="s">
        <v>298</v>
      </c>
      <c r="D168" s="134"/>
      <c r="E168" s="135"/>
      <c r="F168" s="136"/>
      <c r="G168" s="137">
        <f t="shared" si="434"/>
        <v>0</v>
      </c>
      <c r="H168" s="135"/>
      <c r="I168" s="136"/>
      <c r="J168" s="137">
        <f t="shared" si="435"/>
        <v>0</v>
      </c>
      <c r="K168" s="135"/>
      <c r="L168" s="136"/>
      <c r="M168" s="137">
        <f t="shared" si="436"/>
        <v>0</v>
      </c>
      <c r="N168" s="135"/>
      <c r="O168" s="136"/>
      <c r="P168" s="137">
        <f t="shared" si="437"/>
        <v>0</v>
      </c>
      <c r="Q168" s="135"/>
      <c r="R168" s="136"/>
      <c r="S168" s="137">
        <f t="shared" si="438"/>
        <v>0</v>
      </c>
      <c r="T168" s="135"/>
      <c r="U168" s="136"/>
      <c r="V168" s="137">
        <f t="shared" si="439"/>
        <v>0</v>
      </c>
      <c r="W168" s="138">
        <f t="shared" si="440"/>
        <v>0</v>
      </c>
      <c r="X168" s="127">
        <f t="shared" si="441"/>
        <v>0</v>
      </c>
      <c r="Y168" s="127">
        <f t="shared" si="409"/>
        <v>0</v>
      </c>
      <c r="Z168" s="128" t="e">
        <f t="shared" si="410"/>
        <v>#DIV/0!</v>
      </c>
      <c r="AA168" s="285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08" t="s">
        <v>74</v>
      </c>
      <c r="B169" s="155" t="s">
        <v>301</v>
      </c>
      <c r="C169" s="297" t="s">
        <v>278</v>
      </c>
      <c r="D169" s="141"/>
      <c r="E169" s="142">
        <f>SUM(E170:E176)</f>
        <v>100</v>
      </c>
      <c r="F169" s="143"/>
      <c r="G169" s="144">
        <f>SUM(G170:G177)</f>
        <v>132750</v>
      </c>
      <c r="H169" s="142">
        <f>SUM(H170:H176)</f>
        <v>100</v>
      </c>
      <c r="I169" s="143"/>
      <c r="J169" s="144">
        <f>SUM(J170:J177)</f>
        <v>134500</v>
      </c>
      <c r="K169" s="142">
        <f>SUM(K170:K176)</f>
        <v>0</v>
      </c>
      <c r="L169" s="143"/>
      <c r="M169" s="144">
        <f>SUM(M170:M177)</f>
        <v>0</v>
      </c>
      <c r="N169" s="142">
        <f>SUM(N170:N176)</f>
        <v>0</v>
      </c>
      <c r="O169" s="143"/>
      <c r="P169" s="144">
        <f>SUM(P170:P177)</f>
        <v>0</v>
      </c>
      <c r="Q169" s="142">
        <f>SUM(Q170:Q176)</f>
        <v>0</v>
      </c>
      <c r="R169" s="143"/>
      <c r="S169" s="144">
        <f>SUM(S170:S177)</f>
        <v>0</v>
      </c>
      <c r="T169" s="142">
        <f>SUM(T170:T176)</f>
        <v>0</v>
      </c>
      <c r="U169" s="143"/>
      <c r="V169" s="144">
        <f t="shared" ref="V169:X169" si="442">SUM(V170:V177)</f>
        <v>0</v>
      </c>
      <c r="W169" s="144">
        <f t="shared" si="442"/>
        <v>132750</v>
      </c>
      <c r="X169" s="144">
        <f t="shared" si="442"/>
        <v>134500</v>
      </c>
      <c r="Y169" s="144">
        <f t="shared" si="409"/>
        <v>-1750</v>
      </c>
      <c r="Z169" s="144">
        <f t="shared" si="410"/>
        <v>-1.3182674199623353E-2</v>
      </c>
      <c r="AA169" s="296"/>
      <c r="AB169" s="118"/>
      <c r="AC169" s="118"/>
      <c r="AD169" s="118"/>
      <c r="AE169" s="118"/>
      <c r="AF169" s="118"/>
      <c r="AG169" s="118"/>
    </row>
    <row r="170" spans="1:33" ht="30" customHeight="1" x14ac:dyDescent="0.2">
      <c r="A170" s="119" t="s">
        <v>77</v>
      </c>
      <c r="B170" s="120" t="s">
        <v>302</v>
      </c>
      <c r="C170" s="188" t="s">
        <v>303</v>
      </c>
      <c r="D170" s="122"/>
      <c r="E170" s="123"/>
      <c r="F170" s="124"/>
      <c r="G170" s="125">
        <f t="shared" ref="G170:G177" si="443">E170*F170</f>
        <v>0</v>
      </c>
      <c r="H170" s="123"/>
      <c r="I170" s="124"/>
      <c r="J170" s="125">
        <f t="shared" ref="J170:J177" si="444">H170*I170</f>
        <v>0</v>
      </c>
      <c r="K170" s="123"/>
      <c r="L170" s="124"/>
      <c r="M170" s="125">
        <f t="shared" ref="M170:M177" si="445">K170*L170</f>
        <v>0</v>
      </c>
      <c r="N170" s="123"/>
      <c r="O170" s="124"/>
      <c r="P170" s="125">
        <f t="shared" ref="P170:P177" si="446">N170*O170</f>
        <v>0</v>
      </c>
      <c r="Q170" s="123"/>
      <c r="R170" s="124"/>
      <c r="S170" s="125">
        <f t="shared" ref="S170:S177" si="447">Q170*R170</f>
        <v>0</v>
      </c>
      <c r="T170" s="123"/>
      <c r="U170" s="124"/>
      <c r="V170" s="125">
        <f t="shared" ref="V170:V177" si="448">T170*U170</f>
        <v>0</v>
      </c>
      <c r="W170" s="126">
        <f t="shared" ref="W170:W177" si="449">G170+M170+S170</f>
        <v>0</v>
      </c>
      <c r="X170" s="127">
        <f t="shared" ref="X170:X177" si="450">J170+P170+V170</f>
        <v>0</v>
      </c>
      <c r="Y170" s="127">
        <f t="shared" si="409"/>
        <v>0</v>
      </c>
      <c r="Z170" s="128" t="e">
        <f t="shared" si="410"/>
        <v>#DIV/0!</v>
      </c>
      <c r="AA170" s="284"/>
      <c r="AB170" s="131"/>
      <c r="AC170" s="131"/>
      <c r="AD170" s="131"/>
      <c r="AE170" s="131"/>
      <c r="AF170" s="131"/>
      <c r="AG170" s="131"/>
    </row>
    <row r="171" spans="1:33" ht="30" customHeight="1" x14ac:dyDescent="0.2">
      <c r="A171" s="119" t="s">
        <v>77</v>
      </c>
      <c r="B171" s="120" t="s">
        <v>304</v>
      </c>
      <c r="C171" s="188" t="s">
        <v>305</v>
      </c>
      <c r="D171" s="122"/>
      <c r="E171" s="123"/>
      <c r="F171" s="124"/>
      <c r="G171" s="125">
        <f t="shared" si="443"/>
        <v>0</v>
      </c>
      <c r="H171" s="123"/>
      <c r="I171" s="124"/>
      <c r="J171" s="125">
        <f t="shared" si="444"/>
        <v>0</v>
      </c>
      <c r="K171" s="123"/>
      <c r="L171" s="124"/>
      <c r="M171" s="125">
        <f t="shared" si="445"/>
        <v>0</v>
      </c>
      <c r="N171" s="123"/>
      <c r="O171" s="124"/>
      <c r="P171" s="125">
        <f t="shared" si="446"/>
        <v>0</v>
      </c>
      <c r="Q171" s="123"/>
      <c r="R171" s="124"/>
      <c r="S171" s="125">
        <f t="shared" si="447"/>
        <v>0</v>
      </c>
      <c r="T171" s="123"/>
      <c r="U171" s="124"/>
      <c r="V171" s="125">
        <f t="shared" si="448"/>
        <v>0</v>
      </c>
      <c r="W171" s="138">
        <f t="shared" si="449"/>
        <v>0</v>
      </c>
      <c r="X171" s="127">
        <f t="shared" si="450"/>
        <v>0</v>
      </c>
      <c r="Y171" s="127">
        <f t="shared" si="409"/>
        <v>0</v>
      </c>
      <c r="Z171" s="128" t="e">
        <f t="shared" si="410"/>
        <v>#DIV/0!</v>
      </c>
      <c r="AA171" s="284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19" t="s">
        <v>77</v>
      </c>
      <c r="B172" s="120" t="s">
        <v>306</v>
      </c>
      <c r="C172" s="188" t="s">
        <v>307</v>
      </c>
      <c r="D172" s="122"/>
      <c r="E172" s="123"/>
      <c r="F172" s="124"/>
      <c r="G172" s="125">
        <f t="shared" si="443"/>
        <v>0</v>
      </c>
      <c r="H172" s="123"/>
      <c r="I172" s="124"/>
      <c r="J172" s="125">
        <f t="shared" si="444"/>
        <v>0</v>
      </c>
      <c r="K172" s="123"/>
      <c r="L172" s="124"/>
      <c r="M172" s="125">
        <f t="shared" si="445"/>
        <v>0</v>
      </c>
      <c r="N172" s="123"/>
      <c r="O172" s="124"/>
      <c r="P172" s="125">
        <f t="shared" si="446"/>
        <v>0</v>
      </c>
      <c r="Q172" s="123"/>
      <c r="R172" s="124"/>
      <c r="S172" s="125">
        <f t="shared" si="447"/>
        <v>0</v>
      </c>
      <c r="T172" s="123"/>
      <c r="U172" s="124"/>
      <c r="V172" s="125">
        <f t="shared" si="448"/>
        <v>0</v>
      </c>
      <c r="W172" s="138">
        <f t="shared" si="449"/>
        <v>0</v>
      </c>
      <c r="X172" s="127">
        <f t="shared" si="450"/>
        <v>0</v>
      </c>
      <c r="Y172" s="127">
        <f t="shared" si="409"/>
        <v>0</v>
      </c>
      <c r="Z172" s="128" t="e">
        <f t="shared" si="410"/>
        <v>#DIV/0!</v>
      </c>
      <c r="AA172" s="284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77</v>
      </c>
      <c r="B173" s="120" t="s">
        <v>308</v>
      </c>
      <c r="C173" s="188" t="s">
        <v>309</v>
      </c>
      <c r="D173" s="122"/>
      <c r="E173" s="123"/>
      <c r="F173" s="124"/>
      <c r="G173" s="125">
        <f t="shared" si="443"/>
        <v>0</v>
      </c>
      <c r="H173" s="123"/>
      <c r="I173" s="124"/>
      <c r="J173" s="125">
        <f t="shared" si="444"/>
        <v>0</v>
      </c>
      <c r="K173" s="123"/>
      <c r="L173" s="124"/>
      <c r="M173" s="125">
        <f t="shared" si="445"/>
        <v>0</v>
      </c>
      <c r="N173" s="123"/>
      <c r="O173" s="124"/>
      <c r="P173" s="125">
        <f t="shared" si="446"/>
        <v>0</v>
      </c>
      <c r="Q173" s="123"/>
      <c r="R173" s="124"/>
      <c r="S173" s="125">
        <f t="shared" si="447"/>
        <v>0</v>
      </c>
      <c r="T173" s="123"/>
      <c r="U173" s="124"/>
      <c r="V173" s="125">
        <f t="shared" si="448"/>
        <v>0</v>
      </c>
      <c r="W173" s="138">
        <f t="shared" si="449"/>
        <v>0</v>
      </c>
      <c r="X173" s="127">
        <f t="shared" si="450"/>
        <v>0</v>
      </c>
      <c r="Y173" s="127">
        <f t="shared" si="409"/>
        <v>0</v>
      </c>
      <c r="Z173" s="128" t="e">
        <f t="shared" si="410"/>
        <v>#DIV/0!</v>
      </c>
      <c r="AA173" s="284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77</v>
      </c>
      <c r="B174" s="120" t="s">
        <v>310</v>
      </c>
      <c r="C174" s="352" t="s">
        <v>365</v>
      </c>
      <c r="D174" s="357" t="s">
        <v>366</v>
      </c>
      <c r="E174" s="123">
        <v>50</v>
      </c>
      <c r="F174" s="124">
        <v>1680</v>
      </c>
      <c r="G174" s="125">
        <f t="shared" si="443"/>
        <v>84000</v>
      </c>
      <c r="H174" s="123">
        <v>50</v>
      </c>
      <c r="I174" s="124">
        <v>1715</v>
      </c>
      <c r="J174" s="125">
        <f t="shared" si="444"/>
        <v>85750</v>
      </c>
      <c r="K174" s="123"/>
      <c r="L174" s="124"/>
      <c r="M174" s="125">
        <f t="shared" si="445"/>
        <v>0</v>
      </c>
      <c r="N174" s="123"/>
      <c r="O174" s="124"/>
      <c r="P174" s="125">
        <f t="shared" si="446"/>
        <v>0</v>
      </c>
      <c r="Q174" s="123"/>
      <c r="R174" s="124"/>
      <c r="S174" s="125">
        <f t="shared" si="447"/>
        <v>0</v>
      </c>
      <c r="T174" s="123"/>
      <c r="U174" s="124"/>
      <c r="V174" s="125">
        <f t="shared" si="448"/>
        <v>0</v>
      </c>
      <c r="W174" s="138">
        <f t="shared" si="449"/>
        <v>84000</v>
      </c>
      <c r="X174" s="127">
        <f t="shared" si="450"/>
        <v>85750</v>
      </c>
      <c r="Y174" s="127">
        <f t="shared" si="409"/>
        <v>-1750</v>
      </c>
      <c r="Z174" s="128">
        <f t="shared" si="410"/>
        <v>-2.0833333333333332E-2</v>
      </c>
      <c r="AA174" s="284"/>
      <c r="AB174" s="130"/>
      <c r="AC174" s="131"/>
      <c r="AD174" s="131"/>
      <c r="AE174" s="131"/>
      <c r="AF174" s="131"/>
      <c r="AG174" s="131"/>
    </row>
    <row r="175" spans="1:33" ht="30" customHeight="1" x14ac:dyDescent="0.2">
      <c r="A175" s="119" t="s">
        <v>77</v>
      </c>
      <c r="B175" s="120" t="s">
        <v>312</v>
      </c>
      <c r="C175" s="352" t="s">
        <v>367</v>
      </c>
      <c r="D175" s="357" t="s">
        <v>366</v>
      </c>
      <c r="E175" s="123">
        <v>50</v>
      </c>
      <c r="F175" s="124">
        <v>975</v>
      </c>
      <c r="G175" s="125">
        <f t="shared" si="443"/>
        <v>48750</v>
      </c>
      <c r="H175" s="123">
        <v>50</v>
      </c>
      <c r="I175" s="124">
        <v>975</v>
      </c>
      <c r="J175" s="125">
        <f t="shared" si="444"/>
        <v>48750</v>
      </c>
      <c r="K175" s="123"/>
      <c r="L175" s="124"/>
      <c r="M175" s="125">
        <f t="shared" si="445"/>
        <v>0</v>
      </c>
      <c r="N175" s="123"/>
      <c r="O175" s="124"/>
      <c r="P175" s="125">
        <f t="shared" si="446"/>
        <v>0</v>
      </c>
      <c r="Q175" s="123"/>
      <c r="R175" s="124"/>
      <c r="S175" s="125">
        <f t="shared" si="447"/>
        <v>0</v>
      </c>
      <c r="T175" s="123"/>
      <c r="U175" s="124"/>
      <c r="V175" s="125">
        <f t="shared" si="448"/>
        <v>0</v>
      </c>
      <c r="W175" s="138">
        <f t="shared" si="449"/>
        <v>48750</v>
      </c>
      <c r="X175" s="127">
        <f t="shared" si="450"/>
        <v>48750</v>
      </c>
      <c r="Y175" s="127">
        <f t="shared" si="409"/>
        <v>0</v>
      </c>
      <c r="Z175" s="128">
        <f t="shared" si="410"/>
        <v>0</v>
      </c>
      <c r="AA175" s="284"/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32" t="s">
        <v>77</v>
      </c>
      <c r="B176" s="133" t="s">
        <v>313</v>
      </c>
      <c r="C176" s="164" t="s">
        <v>311</v>
      </c>
      <c r="D176" s="134"/>
      <c r="E176" s="135"/>
      <c r="F176" s="136"/>
      <c r="G176" s="137">
        <f t="shared" si="443"/>
        <v>0</v>
      </c>
      <c r="H176" s="135"/>
      <c r="I176" s="136"/>
      <c r="J176" s="137">
        <f t="shared" si="444"/>
        <v>0</v>
      </c>
      <c r="K176" s="135"/>
      <c r="L176" s="136"/>
      <c r="M176" s="137">
        <f t="shared" si="445"/>
        <v>0</v>
      </c>
      <c r="N176" s="135"/>
      <c r="O176" s="136"/>
      <c r="P176" s="137">
        <f t="shared" si="446"/>
        <v>0</v>
      </c>
      <c r="Q176" s="135"/>
      <c r="R176" s="136"/>
      <c r="S176" s="137">
        <f t="shared" si="447"/>
        <v>0</v>
      </c>
      <c r="T176" s="135"/>
      <c r="U176" s="136"/>
      <c r="V176" s="137">
        <f t="shared" si="448"/>
        <v>0</v>
      </c>
      <c r="W176" s="138">
        <f t="shared" si="449"/>
        <v>0</v>
      </c>
      <c r="X176" s="127">
        <f t="shared" si="450"/>
        <v>0</v>
      </c>
      <c r="Y176" s="127">
        <f t="shared" si="409"/>
        <v>0</v>
      </c>
      <c r="Z176" s="128" t="e">
        <f t="shared" si="410"/>
        <v>#DIV/0!</v>
      </c>
      <c r="AA176" s="285"/>
      <c r="AB176" s="131"/>
      <c r="AC176" s="131"/>
      <c r="AD176" s="131"/>
      <c r="AE176" s="131"/>
      <c r="AF176" s="131"/>
      <c r="AG176" s="131"/>
    </row>
    <row r="177" spans="1:33" ht="30" customHeight="1" x14ac:dyDescent="0.2">
      <c r="A177" s="132" t="s">
        <v>77</v>
      </c>
      <c r="B177" s="154" t="s">
        <v>314</v>
      </c>
      <c r="C177" s="189" t="s">
        <v>315</v>
      </c>
      <c r="D177" s="148"/>
      <c r="E177" s="135"/>
      <c r="F177" s="136">
        <v>0.22</v>
      </c>
      <c r="G177" s="137">
        <f t="shared" si="443"/>
        <v>0</v>
      </c>
      <c r="H177" s="135"/>
      <c r="I177" s="136">
        <v>0.22</v>
      </c>
      <c r="J177" s="137">
        <f t="shared" si="444"/>
        <v>0</v>
      </c>
      <c r="K177" s="135"/>
      <c r="L177" s="136">
        <v>0.22</v>
      </c>
      <c r="M177" s="137">
        <f t="shared" si="445"/>
        <v>0</v>
      </c>
      <c r="N177" s="135"/>
      <c r="O177" s="136">
        <v>0.22</v>
      </c>
      <c r="P177" s="137">
        <f t="shared" si="446"/>
        <v>0</v>
      </c>
      <c r="Q177" s="135"/>
      <c r="R177" s="136">
        <v>0.22</v>
      </c>
      <c r="S177" s="137">
        <f t="shared" si="447"/>
        <v>0</v>
      </c>
      <c r="T177" s="135"/>
      <c r="U177" s="136">
        <v>0.22</v>
      </c>
      <c r="V177" s="137">
        <f t="shared" si="448"/>
        <v>0</v>
      </c>
      <c r="W177" s="138">
        <f t="shared" si="449"/>
        <v>0</v>
      </c>
      <c r="X177" s="127">
        <f t="shared" si="450"/>
        <v>0</v>
      </c>
      <c r="Y177" s="127">
        <f t="shared" si="409"/>
        <v>0</v>
      </c>
      <c r="Z177" s="128" t="e">
        <f t="shared" si="410"/>
        <v>#DIV/0!</v>
      </c>
      <c r="AA177" s="152"/>
      <c r="AB177" s="7"/>
      <c r="AC177" s="7"/>
      <c r="AD177" s="7"/>
      <c r="AE177" s="7"/>
      <c r="AF177" s="7"/>
      <c r="AG177" s="7"/>
    </row>
    <row r="178" spans="1:33" ht="30" customHeight="1" x14ac:dyDescent="0.2">
      <c r="A178" s="298" t="s">
        <v>316</v>
      </c>
      <c r="B178" s="299"/>
      <c r="C178" s="300"/>
      <c r="D178" s="301"/>
      <c r="E178" s="174">
        <f>E169+E165+E160+E155</f>
        <v>105</v>
      </c>
      <c r="F178" s="190"/>
      <c r="G178" s="302">
        <f t="shared" ref="G178:H178" si="451">G169+G165+G160+G155</f>
        <v>194250</v>
      </c>
      <c r="H178" s="174">
        <f t="shared" si="451"/>
        <v>105</v>
      </c>
      <c r="I178" s="190"/>
      <c r="J178" s="302">
        <f t="shared" ref="J178:K178" si="452">J169+J165+J160+J155</f>
        <v>203500</v>
      </c>
      <c r="K178" s="174">
        <f t="shared" si="452"/>
        <v>0</v>
      </c>
      <c r="L178" s="190"/>
      <c r="M178" s="302">
        <f t="shared" ref="M178:N178" si="453">M169+M165+M160+M155</f>
        <v>0</v>
      </c>
      <c r="N178" s="174">
        <f t="shared" si="453"/>
        <v>0</v>
      </c>
      <c r="O178" s="190"/>
      <c r="P178" s="302">
        <f t="shared" ref="P178:Q178" si="454">P169+P165+P160+P155</f>
        <v>0</v>
      </c>
      <c r="Q178" s="174">
        <f t="shared" si="454"/>
        <v>0</v>
      </c>
      <c r="R178" s="190"/>
      <c r="S178" s="302">
        <f t="shared" ref="S178:T178" si="455">S169+S165+S160+S155</f>
        <v>0</v>
      </c>
      <c r="T178" s="174">
        <f t="shared" si="455"/>
        <v>0</v>
      </c>
      <c r="U178" s="190"/>
      <c r="V178" s="302">
        <f>V169+V165+V160+V155</f>
        <v>0</v>
      </c>
      <c r="W178" s="228">
        <f t="shared" ref="W178:X178" si="456">W169+W155+W165+W160</f>
        <v>194250</v>
      </c>
      <c r="X178" s="228">
        <f t="shared" si="456"/>
        <v>203500</v>
      </c>
      <c r="Y178" s="228">
        <f t="shared" si="409"/>
        <v>-9250</v>
      </c>
      <c r="Z178" s="228">
        <f t="shared" si="410"/>
        <v>-4.7619047619047616E-2</v>
      </c>
      <c r="AA178" s="229"/>
      <c r="AB178" s="7"/>
      <c r="AC178" s="7"/>
      <c r="AD178" s="7"/>
      <c r="AE178" s="7"/>
      <c r="AF178" s="7"/>
      <c r="AG178" s="7"/>
    </row>
    <row r="179" spans="1:33" ht="30" customHeight="1" x14ac:dyDescent="0.2">
      <c r="A179" s="303" t="s">
        <v>317</v>
      </c>
      <c r="B179" s="304"/>
      <c r="C179" s="305"/>
      <c r="D179" s="306"/>
      <c r="E179" s="307"/>
      <c r="F179" s="308"/>
      <c r="G179" s="309">
        <f>G33+G47+G56+G78+G92+G106+G119+G127+G136+G143+G147+G153+G178</f>
        <v>834063.96</v>
      </c>
      <c r="H179" s="307"/>
      <c r="I179" s="308"/>
      <c r="J179" s="309">
        <f>J33+J47+J56+J78+J92+J106+J119+J127+J136+J143+J147+J153+J178</f>
        <v>834063.95949999988</v>
      </c>
      <c r="K179" s="307"/>
      <c r="L179" s="308"/>
      <c r="M179" s="309">
        <f>M33+M47+M56+M78+M92+M106+M119+M127+M136+M143+M147+M153+M178</f>
        <v>0</v>
      </c>
      <c r="N179" s="307"/>
      <c r="O179" s="308"/>
      <c r="P179" s="309">
        <f>P33+P47+P56+P78+P92+P106+P119+P127+P136+P143+P147+P153+P178</f>
        <v>0</v>
      </c>
      <c r="Q179" s="307"/>
      <c r="R179" s="308"/>
      <c r="S179" s="309">
        <f>S33+S47+S56+S78+S92+S106+S119+S127+S136+S143+S147+S153+S178</f>
        <v>0</v>
      </c>
      <c r="T179" s="307"/>
      <c r="U179" s="308"/>
      <c r="V179" s="309">
        <f t="shared" ref="V179:Y179" si="457">V33+V47+V56+V78+V92+V106+V119+V127+V136+V143+V147+V153+V178</f>
        <v>0</v>
      </c>
      <c r="W179" s="309">
        <f t="shared" si="457"/>
        <v>834063.96</v>
      </c>
      <c r="X179" s="309">
        <f t="shared" si="457"/>
        <v>834063.95949999988</v>
      </c>
      <c r="Y179" s="309">
        <f t="shared" si="457"/>
        <v>5.0000000192085281E-4</v>
      </c>
      <c r="Z179" s="310">
        <f t="shared" si="410"/>
        <v>5.994744119154277E-10</v>
      </c>
      <c r="AA179" s="311"/>
      <c r="AB179" s="7"/>
      <c r="AC179" s="7"/>
      <c r="AD179" s="7"/>
      <c r="AE179" s="7"/>
      <c r="AF179" s="7"/>
      <c r="AG179" s="7"/>
    </row>
    <row r="180" spans="1:33" ht="15" customHeight="1" x14ac:dyDescent="0.2">
      <c r="A180" s="434"/>
      <c r="B180" s="410"/>
      <c r="C180" s="410"/>
      <c r="D180" s="74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312"/>
      <c r="X180" s="312"/>
      <c r="Y180" s="312"/>
      <c r="Z180" s="312"/>
      <c r="AA180" s="83"/>
      <c r="AB180" s="7"/>
      <c r="AC180" s="7"/>
      <c r="AD180" s="7"/>
      <c r="AE180" s="7"/>
      <c r="AF180" s="7"/>
      <c r="AG180" s="7"/>
    </row>
    <row r="181" spans="1:33" ht="30" customHeight="1" x14ac:dyDescent="0.2">
      <c r="A181" s="435" t="s">
        <v>318</v>
      </c>
      <c r="B181" s="422"/>
      <c r="C181" s="436"/>
      <c r="D181" s="313"/>
      <c r="E181" s="307"/>
      <c r="F181" s="308"/>
      <c r="G181" s="314">
        <f>Фінансування!C27-'Кошторис  витрат'!G179</f>
        <v>0</v>
      </c>
      <c r="H181" s="307"/>
      <c r="I181" s="308"/>
      <c r="J181" s="314">
        <f>Фінансування!C28-'Кошторис  витрат'!J179</f>
        <v>5.0000008195638657E-4</v>
      </c>
      <c r="K181" s="307"/>
      <c r="L181" s="308"/>
      <c r="M181" s="314">
        <f>Фінансування!J27-'Кошторис  витрат'!M179</f>
        <v>0</v>
      </c>
      <c r="N181" s="307"/>
      <c r="O181" s="308"/>
      <c r="P181" s="314">
        <f>Фінансування!J28-'Кошторис  витрат'!P179</f>
        <v>0</v>
      </c>
      <c r="Q181" s="307"/>
      <c r="R181" s="308"/>
      <c r="S181" s="314">
        <f>Фінансування!L27-'Кошторис  витрат'!S179</f>
        <v>0</v>
      </c>
      <c r="T181" s="307"/>
      <c r="U181" s="308"/>
      <c r="V181" s="314">
        <f>Фінансування!L28-'Кошторис  витрат'!V179</f>
        <v>0</v>
      </c>
      <c r="W181" s="315">
        <f>Фінансування!N27-'Кошторис  витрат'!W179</f>
        <v>0</v>
      </c>
      <c r="X181" s="315">
        <f>Фінансування!N28-'Кошторис  витрат'!X179</f>
        <v>5.0000008195638657E-4</v>
      </c>
      <c r="Y181" s="315"/>
      <c r="Z181" s="315"/>
      <c r="AA181" s="316"/>
      <c r="AB181" s="7"/>
      <c r="AC181" s="7"/>
      <c r="AD181" s="7"/>
      <c r="AE181" s="7"/>
      <c r="AF181" s="7"/>
      <c r="AG181" s="7"/>
    </row>
    <row r="182" spans="1:33" ht="15.75" customHeight="1" x14ac:dyDescent="0.2">
      <c r="A182" s="1"/>
      <c r="B182" s="317"/>
      <c r="C182" s="2"/>
      <c r="D182" s="318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317"/>
      <c r="C183" s="2"/>
      <c r="D183" s="318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317"/>
      <c r="C184" s="2"/>
      <c r="D184" s="318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">
      <c r="A185" s="319"/>
      <c r="B185" s="320"/>
      <c r="C185" s="321"/>
      <c r="D185" s="318"/>
      <c r="E185" s="322"/>
      <c r="F185" s="322"/>
      <c r="G185" s="70"/>
      <c r="H185" s="323"/>
      <c r="I185" s="319"/>
      <c r="J185" s="322"/>
      <c r="K185" s="324"/>
      <c r="L185" s="2"/>
      <c r="M185" s="70"/>
      <c r="N185" s="324"/>
      <c r="O185" s="2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2"/>
      <c r="AD185" s="1"/>
      <c r="AE185" s="1"/>
      <c r="AF185" s="1"/>
      <c r="AG185" s="1"/>
    </row>
    <row r="186" spans="1:33" ht="15.75" customHeight="1" x14ac:dyDescent="0.2">
      <c r="A186" s="325"/>
      <c r="B186" s="326"/>
      <c r="C186" s="327" t="s">
        <v>319</v>
      </c>
      <c r="D186" s="328"/>
      <c r="E186" s="329" t="s">
        <v>320</v>
      </c>
      <c r="F186" s="329"/>
      <c r="G186" s="330"/>
      <c r="H186" s="331"/>
      <c r="I186" s="332" t="s">
        <v>321</v>
      </c>
      <c r="J186" s="330"/>
      <c r="K186" s="331"/>
      <c r="L186" s="332"/>
      <c r="M186" s="330"/>
      <c r="N186" s="331"/>
      <c r="O186" s="332"/>
      <c r="P186" s="330"/>
      <c r="Q186" s="330"/>
      <c r="R186" s="330"/>
      <c r="S186" s="330"/>
      <c r="T186" s="330"/>
      <c r="U186" s="330"/>
      <c r="V186" s="330"/>
      <c r="W186" s="333"/>
      <c r="X186" s="333"/>
      <c r="Y186" s="333"/>
      <c r="Z186" s="333"/>
      <c r="AA186" s="334"/>
      <c r="AB186" s="335"/>
      <c r="AC186" s="334"/>
      <c r="AD186" s="335"/>
      <c r="AE186" s="335"/>
      <c r="AF186" s="335"/>
      <c r="AG186" s="335"/>
    </row>
    <row r="187" spans="1:33" ht="15.75" customHeight="1" x14ac:dyDescent="0.2">
      <c r="A187" s="1"/>
      <c r="B187" s="317"/>
      <c r="C187" s="2"/>
      <c r="D187" s="318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17"/>
      <c r="C188" s="2"/>
      <c r="D188" s="31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7"/>
      <c r="C189" s="2"/>
      <c r="D189" s="318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7"/>
      <c r="C190" s="2"/>
      <c r="D190" s="31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6"/>
      <c r="X190" s="336"/>
      <c r="Y190" s="336"/>
      <c r="Z190" s="336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7"/>
      <c r="C191" s="2"/>
      <c r="D191" s="31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6"/>
      <c r="X191" s="336"/>
      <c r="Y191" s="336"/>
      <c r="Z191" s="336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7"/>
      <c r="C192" s="2"/>
      <c r="D192" s="31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6"/>
      <c r="X192" s="336"/>
      <c r="Y192" s="336"/>
      <c r="Z192" s="336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7"/>
      <c r="C193" s="2"/>
      <c r="D193" s="318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6"/>
      <c r="X193" s="336"/>
      <c r="Y193" s="336"/>
      <c r="Z193" s="336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7"/>
      <c r="C194" s="2"/>
      <c r="D194" s="31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6"/>
      <c r="X194" s="336"/>
      <c r="Y194" s="336"/>
      <c r="Z194" s="336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7"/>
      <c r="C195" s="2"/>
      <c r="D195" s="31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6"/>
      <c r="X195" s="336"/>
      <c r="Y195" s="336"/>
      <c r="Z195" s="336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7"/>
      <c r="C196" s="2"/>
      <c r="D196" s="31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6"/>
      <c r="X196" s="336"/>
      <c r="Y196" s="336"/>
      <c r="Z196" s="336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7"/>
      <c r="C197" s="2"/>
      <c r="D197" s="318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6"/>
      <c r="X197" s="336"/>
      <c r="Y197" s="336"/>
      <c r="Z197" s="336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7"/>
      <c r="C198" s="2"/>
      <c r="D198" s="31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6"/>
      <c r="X198" s="336"/>
      <c r="Y198" s="336"/>
      <c r="Z198" s="336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7"/>
      <c r="C199" s="2"/>
      <c r="D199" s="31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6"/>
      <c r="X199" s="336"/>
      <c r="Y199" s="336"/>
      <c r="Z199" s="336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7"/>
      <c r="C200" s="2"/>
      <c r="D200" s="31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6"/>
      <c r="X200" s="336"/>
      <c r="Y200" s="336"/>
      <c r="Z200" s="336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7"/>
      <c r="C201" s="2"/>
      <c r="D201" s="318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6"/>
      <c r="X201" s="336"/>
      <c r="Y201" s="336"/>
      <c r="Z201" s="336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7"/>
      <c r="C202" s="2"/>
      <c r="D202" s="318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6"/>
      <c r="X202" s="336"/>
      <c r="Y202" s="336"/>
      <c r="Z202" s="336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7"/>
      <c r="C203" s="2"/>
      <c r="D203" s="318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6"/>
      <c r="X203" s="336"/>
      <c r="Y203" s="336"/>
      <c r="Z203" s="336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7"/>
      <c r="C204" s="2"/>
      <c r="D204" s="318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6"/>
      <c r="X204" s="336"/>
      <c r="Y204" s="336"/>
      <c r="Z204" s="336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7"/>
      <c r="C205" s="2"/>
      <c r="D205" s="318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6"/>
      <c r="X205" s="336"/>
      <c r="Y205" s="336"/>
      <c r="Z205" s="336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7"/>
      <c r="C206" s="2"/>
      <c r="D206" s="318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6"/>
      <c r="X206" s="336"/>
      <c r="Y206" s="336"/>
      <c r="Z206" s="336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7"/>
      <c r="C207" s="2"/>
      <c r="D207" s="318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6"/>
      <c r="X207" s="336"/>
      <c r="Y207" s="336"/>
      <c r="Z207" s="336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7"/>
      <c r="C208" s="2"/>
      <c r="D208" s="318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6"/>
      <c r="X208" s="336"/>
      <c r="Y208" s="336"/>
      <c r="Z208" s="336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7"/>
      <c r="C209" s="2"/>
      <c r="D209" s="318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6"/>
      <c r="X209" s="336"/>
      <c r="Y209" s="336"/>
      <c r="Z209" s="336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7"/>
      <c r="C210" s="2"/>
      <c r="D210" s="318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6"/>
      <c r="X210" s="336"/>
      <c r="Y210" s="336"/>
      <c r="Z210" s="336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7"/>
      <c r="C211" s="2"/>
      <c r="D211" s="318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6"/>
      <c r="X211" s="336"/>
      <c r="Y211" s="336"/>
      <c r="Z211" s="336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7"/>
      <c r="C212" s="2"/>
      <c r="D212" s="318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6"/>
      <c r="X212" s="336"/>
      <c r="Y212" s="336"/>
      <c r="Z212" s="336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7"/>
      <c r="C213" s="2"/>
      <c r="D213" s="318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6"/>
      <c r="X213" s="336"/>
      <c r="Y213" s="336"/>
      <c r="Z213" s="336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7"/>
      <c r="C214" s="2"/>
      <c r="D214" s="318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6"/>
      <c r="X214" s="336"/>
      <c r="Y214" s="336"/>
      <c r="Z214" s="336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7"/>
      <c r="C215" s="2"/>
      <c r="D215" s="318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6"/>
      <c r="X215" s="336"/>
      <c r="Y215" s="336"/>
      <c r="Z215" s="336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7"/>
      <c r="C216" s="2"/>
      <c r="D216" s="318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6"/>
      <c r="X216" s="336"/>
      <c r="Y216" s="336"/>
      <c r="Z216" s="336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7"/>
      <c r="C217" s="2"/>
      <c r="D217" s="318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6"/>
      <c r="X217" s="336"/>
      <c r="Y217" s="336"/>
      <c r="Z217" s="336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7"/>
      <c r="C218" s="2"/>
      <c r="D218" s="318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6"/>
      <c r="X218" s="336"/>
      <c r="Y218" s="336"/>
      <c r="Z218" s="336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7"/>
      <c r="C219" s="2"/>
      <c r="D219" s="318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6"/>
      <c r="X219" s="336"/>
      <c r="Y219" s="336"/>
      <c r="Z219" s="336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7"/>
      <c r="C220" s="2"/>
      <c r="D220" s="318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6"/>
      <c r="X220" s="336"/>
      <c r="Y220" s="336"/>
      <c r="Z220" s="336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7"/>
      <c r="C221" s="2"/>
      <c r="D221" s="318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6"/>
      <c r="X221" s="336"/>
      <c r="Y221" s="336"/>
      <c r="Z221" s="336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7"/>
      <c r="C222" s="2"/>
      <c r="D222" s="318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6"/>
      <c r="X222" s="336"/>
      <c r="Y222" s="336"/>
      <c r="Z222" s="336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7"/>
      <c r="C223" s="2"/>
      <c r="D223" s="318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6"/>
      <c r="X223" s="336"/>
      <c r="Y223" s="336"/>
      <c r="Z223" s="336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7"/>
      <c r="C224" s="2"/>
      <c r="D224" s="318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6"/>
      <c r="X224" s="336"/>
      <c r="Y224" s="336"/>
      <c r="Z224" s="336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7"/>
      <c r="C225" s="2"/>
      <c r="D225" s="318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6"/>
      <c r="X225" s="336"/>
      <c r="Y225" s="336"/>
      <c r="Z225" s="336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7"/>
      <c r="C226" s="2"/>
      <c r="D226" s="318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6"/>
      <c r="X226" s="336"/>
      <c r="Y226" s="336"/>
      <c r="Z226" s="336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7"/>
      <c r="C227" s="2"/>
      <c r="D227" s="318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6"/>
      <c r="X227" s="336"/>
      <c r="Y227" s="336"/>
      <c r="Z227" s="336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7"/>
      <c r="C228" s="2"/>
      <c r="D228" s="318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6"/>
      <c r="X228" s="336"/>
      <c r="Y228" s="336"/>
      <c r="Z228" s="336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7"/>
      <c r="C229" s="2"/>
      <c r="D229" s="318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6"/>
      <c r="X229" s="336"/>
      <c r="Y229" s="336"/>
      <c r="Z229" s="336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7"/>
      <c r="C230" s="2"/>
      <c r="D230" s="318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6"/>
      <c r="X230" s="336"/>
      <c r="Y230" s="336"/>
      <c r="Z230" s="336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7"/>
      <c r="C231" s="2"/>
      <c r="D231" s="318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6"/>
      <c r="X231" s="336"/>
      <c r="Y231" s="336"/>
      <c r="Z231" s="336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7"/>
      <c r="C232" s="2"/>
      <c r="D232" s="318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6"/>
      <c r="X232" s="336"/>
      <c r="Y232" s="336"/>
      <c r="Z232" s="336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7"/>
      <c r="C233" s="2"/>
      <c r="D233" s="318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6"/>
      <c r="X233" s="336"/>
      <c r="Y233" s="336"/>
      <c r="Z233" s="336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7"/>
      <c r="C234" s="2"/>
      <c r="D234" s="318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6"/>
      <c r="X234" s="336"/>
      <c r="Y234" s="336"/>
      <c r="Z234" s="336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7"/>
      <c r="C235" s="2"/>
      <c r="D235" s="318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6"/>
      <c r="X235" s="336"/>
      <c r="Y235" s="336"/>
      <c r="Z235" s="336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7"/>
      <c r="C236" s="2"/>
      <c r="D236" s="318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6"/>
      <c r="X236" s="336"/>
      <c r="Y236" s="336"/>
      <c r="Z236" s="336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7"/>
      <c r="C237" s="2"/>
      <c r="D237" s="318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6"/>
      <c r="X237" s="336"/>
      <c r="Y237" s="336"/>
      <c r="Z237" s="336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7"/>
      <c r="C238" s="2"/>
      <c r="D238" s="318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6"/>
      <c r="X238" s="336"/>
      <c r="Y238" s="336"/>
      <c r="Z238" s="336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7"/>
      <c r="C239" s="2"/>
      <c r="D239" s="318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6"/>
      <c r="X239" s="336"/>
      <c r="Y239" s="336"/>
      <c r="Z239" s="336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7"/>
      <c r="C240" s="2"/>
      <c r="D240" s="318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6"/>
      <c r="X240" s="336"/>
      <c r="Y240" s="336"/>
      <c r="Z240" s="336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7"/>
      <c r="C241" s="2"/>
      <c r="D241" s="318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6"/>
      <c r="X241" s="336"/>
      <c r="Y241" s="336"/>
      <c r="Z241" s="336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7"/>
      <c r="C242" s="2"/>
      <c r="D242" s="318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6"/>
      <c r="X242" s="336"/>
      <c r="Y242" s="336"/>
      <c r="Z242" s="336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7"/>
      <c r="C243" s="2"/>
      <c r="D243" s="318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6"/>
      <c r="X243" s="336"/>
      <c r="Y243" s="336"/>
      <c r="Z243" s="336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7"/>
      <c r="C244" s="2"/>
      <c r="D244" s="318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6"/>
      <c r="X244" s="336"/>
      <c r="Y244" s="336"/>
      <c r="Z244" s="336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7"/>
      <c r="C245" s="2"/>
      <c r="D245" s="318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6"/>
      <c r="X245" s="336"/>
      <c r="Y245" s="336"/>
      <c r="Z245" s="336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7"/>
      <c r="C246" s="2"/>
      <c r="D246" s="318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6"/>
      <c r="X246" s="336"/>
      <c r="Y246" s="336"/>
      <c r="Z246" s="336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7"/>
      <c r="C247" s="2"/>
      <c r="D247" s="318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6"/>
      <c r="X247" s="336"/>
      <c r="Y247" s="336"/>
      <c r="Z247" s="336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7"/>
      <c r="C248" s="2"/>
      <c r="D248" s="318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6"/>
      <c r="X248" s="336"/>
      <c r="Y248" s="336"/>
      <c r="Z248" s="336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7"/>
      <c r="C249" s="2"/>
      <c r="D249" s="318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6"/>
      <c r="X249" s="336"/>
      <c r="Y249" s="336"/>
      <c r="Z249" s="336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7"/>
      <c r="C250" s="2"/>
      <c r="D250" s="318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6"/>
      <c r="X250" s="336"/>
      <c r="Y250" s="336"/>
      <c r="Z250" s="336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7"/>
      <c r="C251" s="2"/>
      <c r="D251" s="318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6"/>
      <c r="X251" s="336"/>
      <c r="Y251" s="336"/>
      <c r="Z251" s="336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7"/>
      <c r="C252" s="2"/>
      <c r="D252" s="318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6"/>
      <c r="X252" s="336"/>
      <c r="Y252" s="336"/>
      <c r="Z252" s="336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7"/>
      <c r="C253" s="2"/>
      <c r="D253" s="318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6"/>
      <c r="X253" s="336"/>
      <c r="Y253" s="336"/>
      <c r="Z253" s="336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7"/>
      <c r="C254" s="2"/>
      <c r="D254" s="318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6"/>
      <c r="X254" s="336"/>
      <c r="Y254" s="336"/>
      <c r="Z254" s="336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7"/>
      <c r="C255" s="2"/>
      <c r="D255" s="318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6"/>
      <c r="X255" s="336"/>
      <c r="Y255" s="336"/>
      <c r="Z255" s="336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7"/>
      <c r="C256" s="2"/>
      <c r="D256" s="318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6"/>
      <c r="X256" s="336"/>
      <c r="Y256" s="336"/>
      <c r="Z256" s="336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7"/>
      <c r="C257" s="2"/>
      <c r="D257" s="318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6"/>
      <c r="X257" s="336"/>
      <c r="Y257" s="336"/>
      <c r="Z257" s="336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7"/>
      <c r="C258" s="2"/>
      <c r="D258" s="318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6"/>
      <c r="X258" s="336"/>
      <c r="Y258" s="336"/>
      <c r="Z258" s="336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7"/>
      <c r="C259" s="2"/>
      <c r="D259" s="318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6"/>
      <c r="X259" s="336"/>
      <c r="Y259" s="336"/>
      <c r="Z259" s="336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7"/>
      <c r="C260" s="2"/>
      <c r="D260" s="318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6"/>
      <c r="X260" s="336"/>
      <c r="Y260" s="336"/>
      <c r="Z260" s="336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7"/>
      <c r="C261" s="2"/>
      <c r="D261" s="318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6"/>
      <c r="X261" s="336"/>
      <c r="Y261" s="336"/>
      <c r="Z261" s="336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7"/>
      <c r="C262" s="2"/>
      <c r="D262" s="318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6"/>
      <c r="X262" s="336"/>
      <c r="Y262" s="336"/>
      <c r="Z262" s="336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7"/>
      <c r="C263" s="2"/>
      <c r="D263" s="318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6"/>
      <c r="X263" s="336"/>
      <c r="Y263" s="336"/>
      <c r="Z263" s="336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7"/>
      <c r="C264" s="2"/>
      <c r="D264" s="318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6"/>
      <c r="X264" s="336"/>
      <c r="Y264" s="336"/>
      <c r="Z264" s="336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7"/>
      <c r="C265" s="2"/>
      <c r="D265" s="318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6"/>
      <c r="X265" s="336"/>
      <c r="Y265" s="336"/>
      <c r="Z265" s="336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7"/>
      <c r="C266" s="2"/>
      <c r="D266" s="318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6"/>
      <c r="X266" s="336"/>
      <c r="Y266" s="336"/>
      <c r="Z266" s="336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7"/>
      <c r="C267" s="2"/>
      <c r="D267" s="318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6"/>
      <c r="X267" s="336"/>
      <c r="Y267" s="336"/>
      <c r="Z267" s="336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7"/>
      <c r="C268" s="2"/>
      <c r="D268" s="318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6"/>
      <c r="X268" s="336"/>
      <c r="Y268" s="336"/>
      <c r="Z268" s="336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7"/>
      <c r="C269" s="2"/>
      <c r="D269" s="318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6"/>
      <c r="X269" s="336"/>
      <c r="Y269" s="336"/>
      <c r="Z269" s="336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7"/>
      <c r="C270" s="2"/>
      <c r="D270" s="318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6"/>
      <c r="X270" s="336"/>
      <c r="Y270" s="336"/>
      <c r="Z270" s="336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7"/>
      <c r="C271" s="2"/>
      <c r="D271" s="318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6"/>
      <c r="X271" s="336"/>
      <c r="Y271" s="336"/>
      <c r="Z271" s="336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7"/>
      <c r="C272" s="2"/>
      <c r="D272" s="318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6"/>
      <c r="X272" s="336"/>
      <c r="Y272" s="336"/>
      <c r="Z272" s="336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7"/>
      <c r="C273" s="2"/>
      <c r="D273" s="318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6"/>
      <c r="X273" s="336"/>
      <c r="Y273" s="336"/>
      <c r="Z273" s="336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7"/>
      <c r="C274" s="2"/>
      <c r="D274" s="318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6"/>
      <c r="X274" s="336"/>
      <c r="Y274" s="336"/>
      <c r="Z274" s="336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7"/>
      <c r="C275" s="2"/>
      <c r="D275" s="318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6"/>
      <c r="X275" s="336"/>
      <c r="Y275" s="336"/>
      <c r="Z275" s="336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7"/>
      <c r="C276" s="2"/>
      <c r="D276" s="318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6"/>
      <c r="X276" s="336"/>
      <c r="Y276" s="336"/>
      <c r="Z276" s="336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7"/>
      <c r="C277" s="2"/>
      <c r="D277" s="318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6"/>
      <c r="X277" s="336"/>
      <c r="Y277" s="336"/>
      <c r="Z277" s="336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7"/>
      <c r="C278" s="2"/>
      <c r="D278" s="318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6"/>
      <c r="X278" s="336"/>
      <c r="Y278" s="336"/>
      <c r="Z278" s="336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7"/>
      <c r="C279" s="2"/>
      <c r="D279" s="318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6"/>
      <c r="X279" s="336"/>
      <c r="Y279" s="336"/>
      <c r="Z279" s="336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7"/>
      <c r="C280" s="2"/>
      <c r="D280" s="318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6"/>
      <c r="X280" s="336"/>
      <c r="Y280" s="336"/>
      <c r="Z280" s="336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7"/>
      <c r="C281" s="2"/>
      <c r="D281" s="318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6"/>
      <c r="X281" s="336"/>
      <c r="Y281" s="336"/>
      <c r="Z281" s="336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7"/>
      <c r="C282" s="2"/>
      <c r="D282" s="318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6"/>
      <c r="X282" s="336"/>
      <c r="Y282" s="336"/>
      <c r="Z282" s="336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7"/>
      <c r="C283" s="2"/>
      <c r="D283" s="318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6"/>
      <c r="X283" s="336"/>
      <c r="Y283" s="336"/>
      <c r="Z283" s="336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7"/>
      <c r="C284" s="2"/>
      <c r="D284" s="318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6"/>
      <c r="X284" s="336"/>
      <c r="Y284" s="336"/>
      <c r="Z284" s="336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7"/>
      <c r="C285" s="2"/>
      <c r="D285" s="318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6"/>
      <c r="X285" s="336"/>
      <c r="Y285" s="336"/>
      <c r="Z285" s="336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7"/>
      <c r="C286" s="2"/>
      <c r="D286" s="318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6"/>
      <c r="X286" s="336"/>
      <c r="Y286" s="336"/>
      <c r="Z286" s="336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7"/>
      <c r="C287" s="2"/>
      <c r="D287" s="318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6"/>
      <c r="X287" s="336"/>
      <c r="Y287" s="336"/>
      <c r="Z287" s="336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7"/>
      <c r="C288" s="2"/>
      <c r="D288" s="318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6"/>
      <c r="X288" s="336"/>
      <c r="Y288" s="336"/>
      <c r="Z288" s="336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7"/>
      <c r="C289" s="2"/>
      <c r="D289" s="318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6"/>
      <c r="X289" s="336"/>
      <c r="Y289" s="336"/>
      <c r="Z289" s="336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7"/>
      <c r="C290" s="2"/>
      <c r="D290" s="318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6"/>
      <c r="X290" s="336"/>
      <c r="Y290" s="336"/>
      <c r="Z290" s="336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7"/>
      <c r="C291" s="2"/>
      <c r="D291" s="318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6"/>
      <c r="X291" s="336"/>
      <c r="Y291" s="336"/>
      <c r="Z291" s="336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7"/>
      <c r="C292" s="2"/>
      <c r="D292" s="318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6"/>
      <c r="X292" s="336"/>
      <c r="Y292" s="336"/>
      <c r="Z292" s="336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7"/>
      <c r="C293" s="2"/>
      <c r="D293" s="318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6"/>
      <c r="X293" s="336"/>
      <c r="Y293" s="336"/>
      <c r="Z293" s="336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7"/>
      <c r="C294" s="2"/>
      <c r="D294" s="318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6"/>
      <c r="X294" s="336"/>
      <c r="Y294" s="336"/>
      <c r="Z294" s="336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7"/>
      <c r="C295" s="2"/>
      <c r="D295" s="318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6"/>
      <c r="X295" s="336"/>
      <c r="Y295" s="336"/>
      <c r="Z295" s="336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7"/>
      <c r="C296" s="2"/>
      <c r="D296" s="318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6"/>
      <c r="X296" s="336"/>
      <c r="Y296" s="336"/>
      <c r="Z296" s="336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7"/>
      <c r="C297" s="2"/>
      <c r="D297" s="318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6"/>
      <c r="X297" s="336"/>
      <c r="Y297" s="336"/>
      <c r="Z297" s="336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7"/>
      <c r="C298" s="2"/>
      <c r="D298" s="318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6"/>
      <c r="X298" s="336"/>
      <c r="Y298" s="336"/>
      <c r="Z298" s="336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7"/>
      <c r="C299" s="2"/>
      <c r="D299" s="318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6"/>
      <c r="X299" s="336"/>
      <c r="Y299" s="336"/>
      <c r="Z299" s="336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7"/>
      <c r="C300" s="2"/>
      <c r="D300" s="318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6"/>
      <c r="X300" s="336"/>
      <c r="Y300" s="336"/>
      <c r="Z300" s="336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7"/>
      <c r="C301" s="2"/>
      <c r="D301" s="318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6"/>
      <c r="X301" s="336"/>
      <c r="Y301" s="336"/>
      <c r="Z301" s="336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7"/>
      <c r="C302" s="2"/>
      <c r="D302" s="318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6"/>
      <c r="X302" s="336"/>
      <c r="Y302" s="336"/>
      <c r="Z302" s="336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7"/>
      <c r="C303" s="2"/>
      <c r="D303" s="318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6"/>
      <c r="X303" s="336"/>
      <c r="Y303" s="336"/>
      <c r="Z303" s="336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7"/>
      <c r="C304" s="2"/>
      <c r="D304" s="318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6"/>
      <c r="X304" s="336"/>
      <c r="Y304" s="336"/>
      <c r="Z304" s="336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7"/>
      <c r="C305" s="2"/>
      <c r="D305" s="318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6"/>
      <c r="X305" s="336"/>
      <c r="Y305" s="336"/>
      <c r="Z305" s="336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7"/>
      <c r="C306" s="2"/>
      <c r="D306" s="318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6"/>
      <c r="X306" s="336"/>
      <c r="Y306" s="336"/>
      <c r="Z306" s="336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7"/>
      <c r="C307" s="2"/>
      <c r="D307" s="318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6"/>
      <c r="X307" s="336"/>
      <c r="Y307" s="336"/>
      <c r="Z307" s="336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7"/>
      <c r="C308" s="2"/>
      <c r="D308" s="318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6"/>
      <c r="X308" s="336"/>
      <c r="Y308" s="336"/>
      <c r="Z308" s="336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7"/>
      <c r="C309" s="2"/>
      <c r="D309" s="318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6"/>
      <c r="X309" s="336"/>
      <c r="Y309" s="336"/>
      <c r="Z309" s="336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7"/>
      <c r="C310" s="2"/>
      <c r="D310" s="318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6"/>
      <c r="X310" s="336"/>
      <c r="Y310" s="336"/>
      <c r="Z310" s="336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7"/>
      <c r="C311" s="2"/>
      <c r="D311" s="318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6"/>
      <c r="X311" s="336"/>
      <c r="Y311" s="336"/>
      <c r="Z311" s="336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7"/>
      <c r="C312" s="2"/>
      <c r="D312" s="318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6"/>
      <c r="X312" s="336"/>
      <c r="Y312" s="336"/>
      <c r="Z312" s="336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7"/>
      <c r="C313" s="2"/>
      <c r="D313" s="318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6"/>
      <c r="X313" s="336"/>
      <c r="Y313" s="336"/>
      <c r="Z313" s="336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7"/>
      <c r="C314" s="2"/>
      <c r="D314" s="318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6"/>
      <c r="X314" s="336"/>
      <c r="Y314" s="336"/>
      <c r="Z314" s="336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7"/>
      <c r="C315" s="2"/>
      <c r="D315" s="318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6"/>
      <c r="X315" s="336"/>
      <c r="Y315" s="336"/>
      <c r="Z315" s="336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7"/>
      <c r="C316" s="2"/>
      <c r="D316" s="318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6"/>
      <c r="X316" s="336"/>
      <c r="Y316" s="336"/>
      <c r="Z316" s="336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7"/>
      <c r="C317" s="2"/>
      <c r="D317" s="318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6"/>
      <c r="X317" s="336"/>
      <c r="Y317" s="336"/>
      <c r="Z317" s="336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7"/>
      <c r="C318" s="2"/>
      <c r="D318" s="318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6"/>
      <c r="X318" s="336"/>
      <c r="Y318" s="336"/>
      <c r="Z318" s="336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7"/>
      <c r="C319" s="2"/>
      <c r="D319" s="318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6"/>
      <c r="X319" s="336"/>
      <c r="Y319" s="336"/>
      <c r="Z319" s="336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7"/>
      <c r="C320" s="2"/>
      <c r="D320" s="318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6"/>
      <c r="X320" s="336"/>
      <c r="Y320" s="336"/>
      <c r="Z320" s="336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7"/>
      <c r="C321" s="2"/>
      <c r="D321" s="318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6"/>
      <c r="X321" s="336"/>
      <c r="Y321" s="336"/>
      <c r="Z321" s="336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7"/>
      <c r="C322" s="2"/>
      <c r="D322" s="318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6"/>
      <c r="X322" s="336"/>
      <c r="Y322" s="336"/>
      <c r="Z322" s="336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7"/>
      <c r="C323" s="2"/>
      <c r="D323" s="318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6"/>
      <c r="X323" s="336"/>
      <c r="Y323" s="336"/>
      <c r="Z323" s="336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7"/>
      <c r="C324" s="2"/>
      <c r="D324" s="318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6"/>
      <c r="X324" s="336"/>
      <c r="Y324" s="336"/>
      <c r="Z324" s="336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7"/>
      <c r="C325" s="2"/>
      <c r="D325" s="318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6"/>
      <c r="X325" s="336"/>
      <c r="Y325" s="336"/>
      <c r="Z325" s="336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7"/>
      <c r="C326" s="2"/>
      <c r="D326" s="318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6"/>
      <c r="X326" s="336"/>
      <c r="Y326" s="336"/>
      <c r="Z326" s="336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7"/>
      <c r="C327" s="2"/>
      <c r="D327" s="318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6"/>
      <c r="X327" s="336"/>
      <c r="Y327" s="336"/>
      <c r="Z327" s="336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7"/>
      <c r="C328" s="2"/>
      <c r="D328" s="318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6"/>
      <c r="X328" s="336"/>
      <c r="Y328" s="336"/>
      <c r="Z328" s="336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7"/>
      <c r="C329" s="2"/>
      <c r="D329" s="318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6"/>
      <c r="X329" s="336"/>
      <c r="Y329" s="336"/>
      <c r="Z329" s="336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7"/>
      <c r="C330" s="2"/>
      <c r="D330" s="318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6"/>
      <c r="X330" s="336"/>
      <c r="Y330" s="336"/>
      <c r="Z330" s="336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7"/>
      <c r="C331" s="2"/>
      <c r="D331" s="318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6"/>
      <c r="X331" s="336"/>
      <c r="Y331" s="336"/>
      <c r="Z331" s="336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7"/>
      <c r="C332" s="2"/>
      <c r="D332" s="318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6"/>
      <c r="X332" s="336"/>
      <c r="Y332" s="336"/>
      <c r="Z332" s="336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7"/>
      <c r="C333" s="2"/>
      <c r="D333" s="318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6"/>
      <c r="X333" s="336"/>
      <c r="Y333" s="336"/>
      <c r="Z333" s="336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7"/>
      <c r="C334" s="2"/>
      <c r="D334" s="318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6"/>
      <c r="X334" s="336"/>
      <c r="Y334" s="336"/>
      <c r="Z334" s="336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7"/>
      <c r="C335" s="2"/>
      <c r="D335" s="318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6"/>
      <c r="X335" s="336"/>
      <c r="Y335" s="336"/>
      <c r="Z335" s="336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7"/>
      <c r="C336" s="2"/>
      <c r="D336" s="318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6"/>
      <c r="X336" s="336"/>
      <c r="Y336" s="336"/>
      <c r="Z336" s="336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7"/>
      <c r="C337" s="2"/>
      <c r="D337" s="318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6"/>
      <c r="X337" s="336"/>
      <c r="Y337" s="336"/>
      <c r="Z337" s="336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7"/>
      <c r="C338" s="2"/>
      <c r="D338" s="318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6"/>
      <c r="X338" s="336"/>
      <c r="Y338" s="336"/>
      <c r="Z338" s="336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7"/>
      <c r="C339" s="2"/>
      <c r="D339" s="318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6"/>
      <c r="X339" s="336"/>
      <c r="Y339" s="336"/>
      <c r="Z339" s="336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7"/>
      <c r="C340" s="2"/>
      <c r="D340" s="318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6"/>
      <c r="X340" s="336"/>
      <c r="Y340" s="336"/>
      <c r="Z340" s="336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7"/>
      <c r="C341" s="2"/>
      <c r="D341" s="318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6"/>
      <c r="X341" s="336"/>
      <c r="Y341" s="336"/>
      <c r="Z341" s="336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7"/>
      <c r="C342" s="2"/>
      <c r="D342" s="318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6"/>
      <c r="X342" s="336"/>
      <c r="Y342" s="336"/>
      <c r="Z342" s="336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7"/>
      <c r="C343" s="2"/>
      <c r="D343" s="318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6"/>
      <c r="X343" s="336"/>
      <c r="Y343" s="336"/>
      <c r="Z343" s="336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7"/>
      <c r="C344" s="2"/>
      <c r="D344" s="318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6"/>
      <c r="X344" s="336"/>
      <c r="Y344" s="336"/>
      <c r="Z344" s="336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7"/>
      <c r="C345" s="2"/>
      <c r="D345" s="318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6"/>
      <c r="X345" s="336"/>
      <c r="Y345" s="336"/>
      <c r="Z345" s="336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7"/>
      <c r="C346" s="2"/>
      <c r="D346" s="318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6"/>
      <c r="X346" s="336"/>
      <c r="Y346" s="336"/>
      <c r="Z346" s="336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7"/>
      <c r="C347" s="2"/>
      <c r="D347" s="318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6"/>
      <c r="X347" s="336"/>
      <c r="Y347" s="336"/>
      <c r="Z347" s="336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7"/>
      <c r="C348" s="2"/>
      <c r="D348" s="318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6"/>
      <c r="X348" s="336"/>
      <c r="Y348" s="336"/>
      <c r="Z348" s="336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7"/>
      <c r="C349" s="2"/>
      <c r="D349" s="318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6"/>
      <c r="X349" s="336"/>
      <c r="Y349" s="336"/>
      <c r="Z349" s="336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7"/>
      <c r="C350" s="2"/>
      <c r="D350" s="318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6"/>
      <c r="X350" s="336"/>
      <c r="Y350" s="336"/>
      <c r="Z350" s="336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7"/>
      <c r="C351" s="2"/>
      <c r="D351" s="318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6"/>
      <c r="X351" s="336"/>
      <c r="Y351" s="336"/>
      <c r="Z351" s="336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7"/>
      <c r="C352" s="2"/>
      <c r="D352" s="318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6"/>
      <c r="X352" s="336"/>
      <c r="Y352" s="336"/>
      <c r="Z352" s="336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7"/>
      <c r="C353" s="2"/>
      <c r="D353" s="318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6"/>
      <c r="X353" s="336"/>
      <c r="Y353" s="336"/>
      <c r="Z353" s="336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7"/>
      <c r="C354" s="2"/>
      <c r="D354" s="318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6"/>
      <c r="X354" s="336"/>
      <c r="Y354" s="336"/>
      <c r="Z354" s="336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7"/>
      <c r="C355" s="2"/>
      <c r="D355" s="318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6"/>
      <c r="X355" s="336"/>
      <c r="Y355" s="336"/>
      <c r="Z355" s="336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7"/>
      <c r="C356" s="2"/>
      <c r="D356" s="318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6"/>
      <c r="X356" s="336"/>
      <c r="Y356" s="336"/>
      <c r="Z356" s="336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7"/>
      <c r="C357" s="2"/>
      <c r="D357" s="318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6"/>
      <c r="X357" s="336"/>
      <c r="Y357" s="336"/>
      <c r="Z357" s="336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7"/>
      <c r="C358" s="2"/>
      <c r="D358" s="318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6"/>
      <c r="X358" s="336"/>
      <c r="Y358" s="336"/>
      <c r="Z358" s="336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7"/>
      <c r="C359" s="2"/>
      <c r="D359" s="318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6"/>
      <c r="X359" s="336"/>
      <c r="Y359" s="336"/>
      <c r="Z359" s="336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7"/>
      <c r="C360" s="2"/>
      <c r="D360" s="318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6"/>
      <c r="X360" s="336"/>
      <c r="Y360" s="336"/>
      <c r="Z360" s="336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7"/>
      <c r="C361" s="2"/>
      <c r="D361" s="318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6"/>
      <c r="X361" s="336"/>
      <c r="Y361" s="336"/>
      <c r="Z361" s="336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7"/>
      <c r="C362" s="2"/>
      <c r="D362" s="318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6"/>
      <c r="X362" s="336"/>
      <c r="Y362" s="336"/>
      <c r="Z362" s="336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7"/>
      <c r="C363" s="2"/>
      <c r="D363" s="318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6"/>
      <c r="X363" s="336"/>
      <c r="Y363" s="336"/>
      <c r="Z363" s="336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7"/>
      <c r="C364" s="2"/>
      <c r="D364" s="318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6"/>
      <c r="X364" s="336"/>
      <c r="Y364" s="336"/>
      <c r="Z364" s="336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7"/>
      <c r="C365" s="2"/>
      <c r="D365" s="318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6"/>
      <c r="X365" s="336"/>
      <c r="Y365" s="336"/>
      <c r="Z365" s="336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7"/>
      <c r="C366" s="2"/>
      <c r="D366" s="318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6"/>
      <c r="X366" s="336"/>
      <c r="Y366" s="336"/>
      <c r="Z366" s="336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7"/>
      <c r="C367" s="2"/>
      <c r="D367" s="318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6"/>
      <c r="X367" s="336"/>
      <c r="Y367" s="336"/>
      <c r="Z367" s="336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7"/>
      <c r="C368" s="2"/>
      <c r="D368" s="318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6"/>
      <c r="X368" s="336"/>
      <c r="Y368" s="336"/>
      <c r="Z368" s="336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7"/>
      <c r="C369" s="2"/>
      <c r="D369" s="318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6"/>
      <c r="X369" s="336"/>
      <c r="Y369" s="336"/>
      <c r="Z369" s="336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7"/>
      <c r="C370" s="2"/>
      <c r="D370" s="318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6"/>
      <c r="X370" s="336"/>
      <c r="Y370" s="336"/>
      <c r="Z370" s="336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7"/>
      <c r="C371" s="2"/>
      <c r="D371" s="318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6"/>
      <c r="X371" s="336"/>
      <c r="Y371" s="336"/>
      <c r="Z371" s="336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7"/>
      <c r="C372" s="2"/>
      <c r="D372" s="318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6"/>
      <c r="X372" s="336"/>
      <c r="Y372" s="336"/>
      <c r="Z372" s="336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7"/>
      <c r="C373" s="2"/>
      <c r="D373" s="318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6"/>
      <c r="X373" s="336"/>
      <c r="Y373" s="336"/>
      <c r="Z373" s="336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7"/>
      <c r="C374" s="2"/>
      <c r="D374" s="318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6"/>
      <c r="X374" s="336"/>
      <c r="Y374" s="336"/>
      <c r="Z374" s="336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7"/>
      <c r="C375" s="2"/>
      <c r="D375" s="318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6"/>
      <c r="X375" s="336"/>
      <c r="Y375" s="336"/>
      <c r="Z375" s="336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7"/>
      <c r="C376" s="2"/>
      <c r="D376" s="318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6"/>
      <c r="X376" s="336"/>
      <c r="Y376" s="336"/>
      <c r="Z376" s="336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7"/>
      <c r="C377" s="2"/>
      <c r="D377" s="318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6"/>
      <c r="X377" s="336"/>
      <c r="Y377" s="336"/>
      <c r="Z377" s="336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7"/>
      <c r="C378" s="2"/>
      <c r="D378" s="318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6"/>
      <c r="X378" s="336"/>
      <c r="Y378" s="336"/>
      <c r="Z378" s="336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7"/>
      <c r="C379" s="2"/>
      <c r="D379" s="318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6"/>
      <c r="X379" s="336"/>
      <c r="Y379" s="336"/>
      <c r="Z379" s="336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7"/>
      <c r="C380" s="2"/>
      <c r="D380" s="318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6"/>
      <c r="X380" s="336"/>
      <c r="Y380" s="336"/>
      <c r="Z380" s="336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7"/>
      <c r="C381" s="2"/>
      <c r="D381" s="318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6"/>
      <c r="X381" s="336"/>
      <c r="Y381" s="336"/>
      <c r="Z381" s="336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318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6"/>
      <c r="X382" s="336"/>
      <c r="Y382" s="336"/>
      <c r="Z382" s="336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18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6"/>
      <c r="X383" s="336"/>
      <c r="Y383" s="336"/>
      <c r="Z383" s="336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18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6"/>
      <c r="X384" s="336"/>
      <c r="Y384" s="336"/>
      <c r="Z384" s="336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18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6"/>
      <c r="X385" s="336"/>
      <c r="Y385" s="336"/>
      <c r="Z385" s="336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18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6"/>
      <c r="X386" s="336"/>
      <c r="Y386" s="336"/>
      <c r="Z386" s="336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7:D147"/>
    <mergeCell ref="A180:C180"/>
    <mergeCell ref="A181:C181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971"/>
  <sheetViews>
    <sheetView tabSelected="1" topLeftCell="B1" workbookViewId="0">
      <selection activeCell="J31" sqref="J31"/>
    </sheetView>
  </sheetViews>
  <sheetFormatPr defaultColWidth="12.625" defaultRowHeight="15" customHeight="1" x14ac:dyDescent="0.2"/>
  <cols>
    <col min="1" max="1" width="14.75" style="337" hidden="1" customWidth="1"/>
    <col min="2" max="2" width="12.125" style="337" customWidth="1"/>
    <col min="3" max="3" width="37.375" style="337" customWidth="1"/>
    <col min="4" max="4" width="14.375" style="337" customWidth="1"/>
    <col min="5" max="5" width="15.625" style="337" customWidth="1"/>
    <col min="6" max="6" width="14.375" style="337" customWidth="1"/>
    <col min="7" max="8" width="17.75" style="337" customWidth="1"/>
    <col min="9" max="9" width="12" style="337" customWidth="1"/>
    <col min="10" max="10" width="16.5" style="337" customWidth="1"/>
    <col min="11" max="12" width="7.625" style="337" customWidth="1"/>
    <col min="13" max="13" width="15.125" style="337" customWidth="1"/>
    <col min="14" max="25" width="7.625" style="337" customWidth="1"/>
    <col min="26" max="16384" width="12.625" style="337"/>
  </cols>
  <sheetData>
    <row r="1" spans="1:10" ht="14.25" customHeight="1" x14ac:dyDescent="0.25">
      <c r="D1" s="370"/>
      <c r="F1" s="370"/>
      <c r="J1" s="338" t="s">
        <v>322</v>
      </c>
    </row>
    <row r="2" spans="1:10" ht="14.25" customHeight="1" x14ac:dyDescent="0.25">
      <c r="D2" s="370"/>
      <c r="F2" s="370"/>
      <c r="H2" s="460" t="s">
        <v>323</v>
      </c>
      <c r="I2" s="461"/>
      <c r="J2" s="461"/>
    </row>
    <row r="3" spans="1:10" ht="14.25" customHeight="1" x14ac:dyDescent="0.2">
      <c r="D3" s="370"/>
      <c r="F3" s="370"/>
    </row>
    <row r="4" spans="1:10" ht="14.25" customHeight="1" x14ac:dyDescent="0.3">
      <c r="B4" s="462" t="s">
        <v>324</v>
      </c>
      <c r="C4" s="461"/>
      <c r="D4" s="461"/>
      <c r="E4" s="461"/>
      <c r="F4" s="461"/>
      <c r="G4" s="461"/>
      <c r="H4" s="461"/>
      <c r="I4" s="461"/>
      <c r="J4" s="461"/>
    </row>
    <row r="5" spans="1:10" ht="19.5" customHeight="1" x14ac:dyDescent="0.3">
      <c r="B5" s="462" t="s">
        <v>401</v>
      </c>
      <c r="C5" s="461"/>
      <c r="D5" s="461"/>
      <c r="E5" s="461"/>
      <c r="F5" s="461"/>
      <c r="G5" s="461"/>
      <c r="H5" s="461"/>
      <c r="I5" s="461"/>
      <c r="J5" s="461"/>
    </row>
    <row r="6" spans="1:10" ht="21.75" customHeight="1" x14ac:dyDescent="0.3">
      <c r="B6" s="463" t="s">
        <v>325</v>
      </c>
      <c r="C6" s="461"/>
      <c r="D6" s="461"/>
      <c r="E6" s="461"/>
      <c r="F6" s="461"/>
      <c r="G6" s="461"/>
      <c r="H6" s="461"/>
      <c r="I6" s="461"/>
      <c r="J6" s="461"/>
    </row>
    <row r="7" spans="1:10" ht="14.25" customHeight="1" x14ac:dyDescent="0.3">
      <c r="B7" s="462" t="s">
        <v>402</v>
      </c>
      <c r="C7" s="461"/>
      <c r="D7" s="461"/>
      <c r="E7" s="461"/>
      <c r="F7" s="461"/>
      <c r="G7" s="461"/>
      <c r="H7" s="461"/>
      <c r="I7" s="461"/>
      <c r="J7" s="461"/>
    </row>
    <row r="8" spans="1:10" ht="14.25" customHeight="1" x14ac:dyDescent="0.2">
      <c r="D8" s="370"/>
      <c r="F8" s="370"/>
    </row>
    <row r="9" spans="1:10" ht="13.5" customHeight="1" x14ac:dyDescent="0.2">
      <c r="A9" s="358"/>
      <c r="B9" s="454" t="s">
        <v>326</v>
      </c>
      <c r="C9" s="455"/>
      <c r="D9" s="456"/>
      <c r="E9" s="457" t="s">
        <v>327</v>
      </c>
      <c r="F9" s="455"/>
      <c r="G9" s="455"/>
      <c r="H9" s="455"/>
      <c r="I9" s="455"/>
      <c r="J9" s="456"/>
    </row>
    <row r="10" spans="1:10" ht="60.75" customHeight="1" x14ac:dyDescent="0.2">
      <c r="A10" s="359" t="s">
        <v>328</v>
      </c>
      <c r="B10" s="359" t="s">
        <v>329</v>
      </c>
      <c r="C10" s="359" t="s">
        <v>48</v>
      </c>
      <c r="D10" s="360" t="s">
        <v>330</v>
      </c>
      <c r="E10" s="359" t="s">
        <v>331</v>
      </c>
      <c r="F10" s="360" t="s">
        <v>330</v>
      </c>
      <c r="G10" s="359" t="s">
        <v>368</v>
      </c>
      <c r="H10" s="359" t="s">
        <v>369</v>
      </c>
      <c r="I10" s="359" t="s">
        <v>332</v>
      </c>
      <c r="J10" s="359" t="s">
        <v>333</v>
      </c>
    </row>
    <row r="11" spans="1:10" ht="17.25" customHeight="1" x14ac:dyDescent="0.2">
      <c r="A11" s="361"/>
      <c r="B11" s="465" t="s">
        <v>398</v>
      </c>
      <c r="C11" s="455"/>
      <c r="D11" s="455"/>
      <c r="E11" s="455"/>
      <c r="F11" s="455"/>
      <c r="G11" s="455"/>
      <c r="H11" s="455"/>
      <c r="I11" s="455"/>
      <c r="J11" s="456"/>
    </row>
    <row r="12" spans="1:10" s="371" customFormat="1" ht="114.75" customHeight="1" x14ac:dyDescent="0.2">
      <c r="A12" s="362"/>
      <c r="B12" s="391" t="s">
        <v>395</v>
      </c>
      <c r="C12" s="389" t="s">
        <v>342</v>
      </c>
      <c r="D12" s="386">
        <v>37712</v>
      </c>
      <c r="E12" s="387" t="s">
        <v>437</v>
      </c>
      <c r="F12" s="386">
        <v>37712</v>
      </c>
      <c r="G12" s="473" t="s">
        <v>445</v>
      </c>
      <c r="H12" s="474"/>
      <c r="I12" s="386">
        <v>37712</v>
      </c>
      <c r="J12" s="470" t="s">
        <v>465</v>
      </c>
    </row>
    <row r="13" spans="1:10" s="371" customFormat="1" ht="111.75" customHeight="1" x14ac:dyDescent="0.2">
      <c r="A13" s="362"/>
      <c r="B13" s="391" t="s">
        <v>396</v>
      </c>
      <c r="C13" s="389" t="s">
        <v>343</v>
      </c>
      <c r="D13" s="386">
        <v>27556</v>
      </c>
      <c r="E13" s="387" t="s">
        <v>438</v>
      </c>
      <c r="F13" s="386">
        <v>27556</v>
      </c>
      <c r="G13" s="475" t="s">
        <v>441</v>
      </c>
      <c r="H13" s="476"/>
      <c r="I13" s="386">
        <v>27556</v>
      </c>
      <c r="J13" s="471"/>
    </row>
    <row r="14" spans="1:10" s="371" customFormat="1" ht="42.75" x14ac:dyDescent="0.2">
      <c r="A14" s="362"/>
      <c r="B14" s="391" t="s">
        <v>397</v>
      </c>
      <c r="C14" s="389" t="s">
        <v>344</v>
      </c>
      <c r="D14" s="386">
        <v>11350</v>
      </c>
      <c r="E14" s="387" t="s">
        <v>439</v>
      </c>
      <c r="F14" s="392">
        <v>11350</v>
      </c>
      <c r="G14" s="477" t="s">
        <v>440</v>
      </c>
      <c r="H14" s="477"/>
      <c r="I14" s="393">
        <v>11350</v>
      </c>
      <c r="J14" s="472"/>
    </row>
    <row r="15" spans="1:10" ht="17.25" customHeight="1" x14ac:dyDescent="0.2">
      <c r="A15" s="361"/>
      <c r="B15" s="458" t="s">
        <v>370</v>
      </c>
      <c r="C15" s="455"/>
      <c r="D15" s="455"/>
      <c r="E15" s="455"/>
      <c r="F15" s="455"/>
      <c r="G15" s="459"/>
      <c r="H15" s="459"/>
      <c r="I15" s="455"/>
      <c r="J15" s="456"/>
    </row>
    <row r="16" spans="1:10" s="371" customFormat="1" ht="57" x14ac:dyDescent="0.2">
      <c r="A16" s="390"/>
      <c r="B16" s="388" t="s">
        <v>90</v>
      </c>
      <c r="C16" s="389" t="s">
        <v>349</v>
      </c>
      <c r="D16" s="386">
        <v>42000</v>
      </c>
      <c r="E16" s="387" t="s">
        <v>424</v>
      </c>
      <c r="F16" s="386">
        <v>42000</v>
      </c>
      <c r="G16" s="387" t="s">
        <v>423</v>
      </c>
      <c r="H16" s="387" t="s">
        <v>422</v>
      </c>
      <c r="I16" s="386">
        <v>42000</v>
      </c>
      <c r="J16" s="387" t="s">
        <v>421</v>
      </c>
    </row>
    <row r="17" spans="1:25" s="371" customFormat="1" ht="85.5" customHeight="1" x14ac:dyDescent="0.2">
      <c r="A17" s="362"/>
      <c r="B17" s="388" t="s">
        <v>92</v>
      </c>
      <c r="C17" s="389" t="s">
        <v>350</v>
      </c>
      <c r="D17" s="386">
        <v>40000</v>
      </c>
      <c r="E17" s="387" t="s">
        <v>418</v>
      </c>
      <c r="F17" s="386">
        <v>40000</v>
      </c>
      <c r="G17" s="387" t="s">
        <v>419</v>
      </c>
      <c r="H17" s="387" t="s">
        <v>420</v>
      </c>
      <c r="I17" s="386">
        <v>40000</v>
      </c>
      <c r="J17" s="387" t="s">
        <v>444</v>
      </c>
    </row>
    <row r="18" spans="1:25" ht="17.25" customHeight="1" x14ac:dyDescent="0.2">
      <c r="A18" s="361"/>
      <c r="B18" s="458" t="s">
        <v>371</v>
      </c>
      <c r="C18" s="455"/>
      <c r="D18" s="455"/>
      <c r="E18" s="455"/>
      <c r="F18" s="455"/>
      <c r="G18" s="455"/>
      <c r="H18" s="455"/>
      <c r="I18" s="455"/>
      <c r="J18" s="456"/>
    </row>
    <row r="19" spans="1:25" s="371" customFormat="1" ht="157.5" customHeight="1" x14ac:dyDescent="0.2">
      <c r="A19" s="390"/>
      <c r="B19" s="388" t="s">
        <v>96</v>
      </c>
      <c r="C19" s="387" t="s">
        <v>97</v>
      </c>
      <c r="D19" s="386">
        <v>16855.96</v>
      </c>
      <c r="E19" s="387" t="s">
        <v>442</v>
      </c>
      <c r="F19" s="386">
        <v>16855.96</v>
      </c>
      <c r="G19" s="387"/>
      <c r="H19" s="387"/>
      <c r="I19" s="386">
        <v>16855.96</v>
      </c>
      <c r="J19" s="387" t="s">
        <v>461</v>
      </c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</row>
    <row r="20" spans="1:25" s="371" customFormat="1" ht="108.75" customHeight="1" x14ac:dyDescent="0.2">
      <c r="A20" s="390"/>
      <c r="B20" s="388" t="s">
        <v>100</v>
      </c>
      <c r="C20" s="387" t="s">
        <v>89</v>
      </c>
      <c r="D20" s="386">
        <v>18040</v>
      </c>
      <c r="E20" s="387" t="s">
        <v>442</v>
      </c>
      <c r="F20" s="386">
        <v>18040</v>
      </c>
      <c r="G20" s="387"/>
      <c r="H20" s="387"/>
      <c r="I20" s="386">
        <v>18040</v>
      </c>
      <c r="J20" s="387" t="s">
        <v>443</v>
      </c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</row>
    <row r="21" spans="1:25" ht="17.25" customHeight="1" x14ac:dyDescent="0.2">
      <c r="A21" s="361"/>
      <c r="B21" s="458" t="s">
        <v>372</v>
      </c>
      <c r="C21" s="455"/>
      <c r="D21" s="455"/>
      <c r="E21" s="455"/>
      <c r="F21" s="455"/>
      <c r="G21" s="455"/>
      <c r="H21" s="455"/>
      <c r="I21" s="455"/>
      <c r="J21" s="456"/>
    </row>
    <row r="22" spans="1:25" ht="57.75" customHeight="1" x14ac:dyDescent="0.2">
      <c r="A22" s="379"/>
      <c r="B22" s="394" t="s">
        <v>103</v>
      </c>
      <c r="C22" s="395" t="s">
        <v>351</v>
      </c>
      <c r="D22" s="396">
        <v>49000</v>
      </c>
      <c r="E22" s="395" t="s">
        <v>373</v>
      </c>
      <c r="F22" s="396">
        <v>49000</v>
      </c>
      <c r="G22" s="387" t="s">
        <v>413</v>
      </c>
      <c r="H22" s="387" t="s">
        <v>404</v>
      </c>
      <c r="I22" s="396">
        <v>49000</v>
      </c>
      <c r="J22" s="478" t="s">
        <v>463</v>
      </c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</row>
    <row r="23" spans="1:25" ht="61.5" customHeight="1" x14ac:dyDescent="0.2">
      <c r="A23" s="379"/>
      <c r="B23" s="394" t="s">
        <v>104</v>
      </c>
      <c r="C23" s="395" t="s">
        <v>374</v>
      </c>
      <c r="D23" s="396">
        <v>49000</v>
      </c>
      <c r="E23" s="408" t="s">
        <v>375</v>
      </c>
      <c r="F23" s="396">
        <v>49000</v>
      </c>
      <c r="G23" s="387" t="s">
        <v>411</v>
      </c>
      <c r="H23" s="387" t="s">
        <v>404</v>
      </c>
      <c r="I23" s="396">
        <v>49000</v>
      </c>
      <c r="J23" s="478" t="s">
        <v>464</v>
      </c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</row>
    <row r="24" spans="1:25" ht="17.25" customHeight="1" x14ac:dyDescent="0.2">
      <c r="A24" s="361"/>
      <c r="B24" s="458" t="s">
        <v>376</v>
      </c>
      <c r="C24" s="455"/>
      <c r="D24" s="455"/>
      <c r="E24" s="455"/>
      <c r="F24" s="455"/>
      <c r="G24" s="455"/>
      <c r="H24" s="455"/>
      <c r="I24" s="455"/>
      <c r="J24" s="456"/>
    </row>
    <row r="25" spans="1:25" ht="76.5" customHeight="1" x14ac:dyDescent="0.2">
      <c r="A25" s="363"/>
      <c r="B25" s="394" t="s">
        <v>239</v>
      </c>
      <c r="C25" s="395" t="s">
        <v>240</v>
      </c>
      <c r="D25" s="396">
        <v>19100</v>
      </c>
      <c r="E25" s="395" t="s">
        <v>377</v>
      </c>
      <c r="F25" s="396">
        <v>19100</v>
      </c>
      <c r="G25" s="387" t="s">
        <v>448</v>
      </c>
      <c r="H25" s="387" t="s">
        <v>447</v>
      </c>
      <c r="I25" s="396">
        <v>19100</v>
      </c>
      <c r="J25" s="395" t="s">
        <v>446</v>
      </c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</row>
    <row r="26" spans="1:25" ht="17.25" customHeight="1" x14ac:dyDescent="0.2">
      <c r="A26" s="361"/>
      <c r="B26" s="458" t="s">
        <v>378</v>
      </c>
      <c r="C26" s="455"/>
      <c r="D26" s="455"/>
      <c r="E26" s="455"/>
      <c r="F26" s="455"/>
      <c r="G26" s="455"/>
      <c r="H26" s="455"/>
      <c r="I26" s="455"/>
      <c r="J26" s="456"/>
    </row>
    <row r="27" spans="1:25" ht="89.25" customHeight="1" x14ac:dyDescent="0.2">
      <c r="A27" s="363"/>
      <c r="B27" s="394" t="s">
        <v>379</v>
      </c>
      <c r="C27" s="395" t="s">
        <v>353</v>
      </c>
      <c r="D27" s="396">
        <v>28750</v>
      </c>
      <c r="E27" s="395" t="s">
        <v>380</v>
      </c>
      <c r="F27" s="396">
        <v>28750</v>
      </c>
      <c r="G27" s="387" t="s">
        <v>449</v>
      </c>
      <c r="H27" s="387" t="s">
        <v>450</v>
      </c>
      <c r="I27" s="396">
        <v>0</v>
      </c>
      <c r="J27" s="395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</row>
    <row r="28" spans="1:25" ht="93.75" customHeight="1" x14ac:dyDescent="0.2">
      <c r="A28" s="363"/>
      <c r="B28" s="398" t="s">
        <v>381</v>
      </c>
      <c r="C28" s="399" t="s">
        <v>399</v>
      </c>
      <c r="D28" s="396">
        <v>34000</v>
      </c>
      <c r="E28" s="395" t="s">
        <v>382</v>
      </c>
      <c r="F28" s="396">
        <v>34000</v>
      </c>
      <c r="G28" s="387" t="s">
        <v>451</v>
      </c>
      <c r="H28" s="387" t="s">
        <v>452</v>
      </c>
      <c r="I28" s="396">
        <v>0</v>
      </c>
      <c r="J28" s="395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</row>
    <row r="29" spans="1:25" ht="60" customHeight="1" x14ac:dyDescent="0.2">
      <c r="A29" s="363"/>
      <c r="B29" s="394" t="s">
        <v>383</v>
      </c>
      <c r="C29" s="395" t="s">
        <v>356</v>
      </c>
      <c r="D29" s="396">
        <v>36200</v>
      </c>
      <c r="E29" s="400" t="s">
        <v>384</v>
      </c>
      <c r="F29" s="396">
        <v>36200</v>
      </c>
      <c r="G29" s="387" t="s">
        <v>453</v>
      </c>
      <c r="H29" s="387" t="s">
        <v>452</v>
      </c>
      <c r="I29" s="396">
        <v>0</v>
      </c>
      <c r="J29" s="400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</row>
    <row r="30" spans="1:25" ht="86.25" customHeight="1" x14ac:dyDescent="0.2">
      <c r="A30" s="363"/>
      <c r="B30" s="394" t="s">
        <v>385</v>
      </c>
      <c r="C30" s="395" t="s">
        <v>357</v>
      </c>
      <c r="D30" s="396">
        <v>30000</v>
      </c>
      <c r="E30" s="395" t="s">
        <v>377</v>
      </c>
      <c r="F30" s="401">
        <v>30000</v>
      </c>
      <c r="G30" s="402" t="s">
        <v>403</v>
      </c>
      <c r="H30" s="403" t="s">
        <v>436</v>
      </c>
      <c r="I30" s="404">
        <v>30000</v>
      </c>
      <c r="J30" s="405" t="s">
        <v>435</v>
      </c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</row>
    <row r="31" spans="1:25" ht="84" customHeight="1" x14ac:dyDescent="0.2">
      <c r="A31" s="363"/>
      <c r="B31" s="394" t="s">
        <v>386</v>
      </c>
      <c r="C31" s="395" t="s">
        <v>358</v>
      </c>
      <c r="D31" s="396">
        <v>45000</v>
      </c>
      <c r="E31" s="406" t="s">
        <v>408</v>
      </c>
      <c r="F31" s="396">
        <v>45000</v>
      </c>
      <c r="G31" s="397" t="s">
        <v>409</v>
      </c>
      <c r="H31" s="405" t="s">
        <v>404</v>
      </c>
      <c r="I31" s="396">
        <v>45000</v>
      </c>
      <c r="J31" s="480" t="s">
        <v>410</v>
      </c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</row>
    <row r="32" spans="1:25" ht="155.25" customHeight="1" x14ac:dyDescent="0.2">
      <c r="A32" s="363"/>
      <c r="B32" s="394" t="s">
        <v>387</v>
      </c>
      <c r="C32" s="395" t="s">
        <v>359</v>
      </c>
      <c r="D32" s="396">
        <v>42500</v>
      </c>
      <c r="E32" s="408" t="s">
        <v>388</v>
      </c>
      <c r="F32" s="396">
        <v>42500</v>
      </c>
      <c r="G32" s="387" t="s">
        <v>454</v>
      </c>
      <c r="H32" s="387" t="s">
        <v>455</v>
      </c>
      <c r="I32" s="396">
        <v>6334.04</v>
      </c>
      <c r="J32" s="479" t="s">
        <v>462</v>
      </c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</row>
    <row r="33" spans="1:25" ht="17.25" customHeight="1" x14ac:dyDescent="0.2">
      <c r="A33" s="361"/>
      <c r="B33" s="458" t="s">
        <v>389</v>
      </c>
      <c r="C33" s="455"/>
      <c r="D33" s="455"/>
      <c r="E33" s="455"/>
      <c r="F33" s="455"/>
      <c r="G33" s="455"/>
      <c r="H33" s="455"/>
      <c r="I33" s="455"/>
      <c r="J33" s="456"/>
    </row>
    <row r="34" spans="1:25" ht="57" customHeight="1" x14ac:dyDescent="0.2">
      <c r="A34" s="363"/>
      <c r="B34" s="394" t="s">
        <v>390</v>
      </c>
      <c r="C34" s="395" t="s">
        <v>360</v>
      </c>
      <c r="D34" s="396">
        <v>49450</v>
      </c>
      <c r="E34" s="395" t="s">
        <v>458</v>
      </c>
      <c r="F34" s="396">
        <v>49450</v>
      </c>
      <c r="G34" s="387" t="s">
        <v>456</v>
      </c>
      <c r="H34" s="387" t="s">
        <v>457</v>
      </c>
      <c r="I34" s="396">
        <v>0</v>
      </c>
      <c r="J34" s="395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</row>
    <row r="35" spans="1:25" ht="59.25" customHeight="1" x14ac:dyDescent="0.2">
      <c r="A35" s="363"/>
      <c r="B35" s="394" t="s">
        <v>400</v>
      </c>
      <c r="C35" s="395" t="s">
        <v>361</v>
      </c>
      <c r="D35" s="396">
        <v>30100</v>
      </c>
      <c r="E35" s="408" t="s">
        <v>432</v>
      </c>
      <c r="F35" s="396">
        <v>30100</v>
      </c>
      <c r="G35" s="387" t="s">
        <v>433</v>
      </c>
      <c r="H35" s="387" t="s">
        <v>427</v>
      </c>
      <c r="I35" s="396">
        <v>30100</v>
      </c>
      <c r="J35" s="395" t="s">
        <v>434</v>
      </c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</row>
    <row r="36" spans="1:25" ht="24" customHeight="1" x14ac:dyDescent="0.2">
      <c r="A36" s="361"/>
      <c r="B36" s="458" t="s">
        <v>391</v>
      </c>
      <c r="C36" s="455"/>
      <c r="D36" s="455"/>
      <c r="E36" s="455"/>
      <c r="F36" s="455"/>
      <c r="G36" s="455"/>
      <c r="H36" s="455"/>
      <c r="I36" s="455"/>
      <c r="J36" s="456"/>
    </row>
    <row r="37" spans="1:25" ht="59.25" customHeight="1" x14ac:dyDescent="0.2">
      <c r="A37" s="363"/>
      <c r="B37" s="394" t="s">
        <v>392</v>
      </c>
      <c r="C37" s="395" t="s">
        <v>362</v>
      </c>
      <c r="D37" s="396">
        <v>23950</v>
      </c>
      <c r="E37" s="407" t="s">
        <v>459</v>
      </c>
      <c r="F37" s="396">
        <v>23950</v>
      </c>
      <c r="G37" s="387" t="s">
        <v>460</v>
      </c>
      <c r="H37" s="387" t="s">
        <v>457</v>
      </c>
      <c r="I37" s="396">
        <v>0</v>
      </c>
      <c r="J37" s="397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</row>
    <row r="38" spans="1:25" ht="17.25" customHeight="1" x14ac:dyDescent="0.2">
      <c r="A38" s="361"/>
      <c r="B38" s="458" t="s">
        <v>393</v>
      </c>
      <c r="C38" s="455"/>
      <c r="D38" s="455"/>
      <c r="E38" s="455"/>
      <c r="F38" s="455"/>
      <c r="G38" s="455"/>
      <c r="H38" s="455"/>
      <c r="I38" s="455"/>
      <c r="J38" s="456"/>
    </row>
    <row r="39" spans="1:25" ht="84.75" customHeight="1" x14ac:dyDescent="0.2">
      <c r="A39" s="363"/>
      <c r="B39" s="394" t="s">
        <v>281</v>
      </c>
      <c r="C39" s="395" t="s">
        <v>363</v>
      </c>
      <c r="D39" s="396">
        <v>24000</v>
      </c>
      <c r="E39" s="408" t="s">
        <v>405</v>
      </c>
      <c r="F39" s="396">
        <v>24000</v>
      </c>
      <c r="G39" s="387" t="s">
        <v>406</v>
      </c>
      <c r="H39" s="387" t="s">
        <v>404</v>
      </c>
      <c r="I39" s="396">
        <v>24000</v>
      </c>
      <c r="J39" s="395" t="s">
        <v>407</v>
      </c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</row>
    <row r="40" spans="1:25" ht="127.5" customHeight="1" x14ac:dyDescent="0.2">
      <c r="A40" s="379"/>
      <c r="B40" s="394" t="s">
        <v>282</v>
      </c>
      <c r="C40" s="395" t="s">
        <v>364</v>
      </c>
      <c r="D40" s="396">
        <v>45000</v>
      </c>
      <c r="E40" s="408" t="s">
        <v>415</v>
      </c>
      <c r="F40" s="396">
        <v>45000</v>
      </c>
      <c r="G40" s="387" t="s">
        <v>416</v>
      </c>
      <c r="H40" s="387" t="s">
        <v>404</v>
      </c>
      <c r="I40" s="396">
        <v>45000</v>
      </c>
      <c r="J40" s="395" t="s">
        <v>417</v>
      </c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</row>
    <row r="41" spans="1:25" ht="57.75" customHeight="1" x14ac:dyDescent="0.2">
      <c r="A41" s="363"/>
      <c r="B41" s="468" t="s">
        <v>310</v>
      </c>
      <c r="C41" s="466" t="s">
        <v>365</v>
      </c>
      <c r="D41" s="396">
        <v>47000</v>
      </c>
      <c r="E41" s="408" t="s">
        <v>394</v>
      </c>
      <c r="F41" s="396">
        <v>47000</v>
      </c>
      <c r="G41" s="387" t="s">
        <v>414</v>
      </c>
      <c r="H41" s="387" t="s">
        <v>404</v>
      </c>
      <c r="I41" s="396">
        <v>47000</v>
      </c>
      <c r="J41" s="397" t="s">
        <v>412</v>
      </c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</row>
    <row r="42" spans="1:25" ht="64.5" customHeight="1" x14ac:dyDescent="0.2">
      <c r="A42" s="363"/>
      <c r="B42" s="469"/>
      <c r="C42" s="467"/>
      <c r="D42" s="396">
        <v>38750</v>
      </c>
      <c r="E42" s="395" t="s">
        <v>425</v>
      </c>
      <c r="F42" s="396">
        <v>38750</v>
      </c>
      <c r="G42" s="387" t="s">
        <v>426</v>
      </c>
      <c r="H42" s="387" t="s">
        <v>427</v>
      </c>
      <c r="I42" s="396">
        <v>38750</v>
      </c>
      <c r="J42" s="395" t="s">
        <v>428</v>
      </c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</row>
    <row r="43" spans="1:25" ht="71.25" customHeight="1" x14ac:dyDescent="0.2">
      <c r="A43" s="363"/>
      <c r="B43" s="394" t="s">
        <v>312</v>
      </c>
      <c r="C43" s="395" t="s">
        <v>367</v>
      </c>
      <c r="D43" s="396">
        <v>48750</v>
      </c>
      <c r="E43" s="395" t="s">
        <v>429</v>
      </c>
      <c r="F43" s="396">
        <v>48750</v>
      </c>
      <c r="G43" s="387" t="s">
        <v>430</v>
      </c>
      <c r="H43" s="387" t="s">
        <v>427</v>
      </c>
      <c r="I43" s="396">
        <v>48750</v>
      </c>
      <c r="J43" s="395" t="s">
        <v>431</v>
      </c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</row>
    <row r="44" spans="1:25" ht="13.5" customHeight="1" x14ac:dyDescent="0.2">
      <c r="A44" s="339"/>
      <c r="B44" s="364"/>
      <c r="C44" s="365"/>
      <c r="D44" s="374"/>
      <c r="E44" s="365"/>
      <c r="F44" s="374"/>
      <c r="G44" s="365"/>
      <c r="H44" s="365"/>
      <c r="I44" s="374"/>
      <c r="J44" s="365"/>
    </row>
    <row r="45" spans="1:25" ht="13.5" customHeight="1" x14ac:dyDescent="0.25">
      <c r="A45" s="366"/>
      <c r="B45" s="464" t="s">
        <v>334</v>
      </c>
      <c r="C45" s="455"/>
      <c r="D45" s="367">
        <f>D43+D42+D41+D40+D39+D37+D35+D34+D32+D31+D30+D29+D28+D27+D25+D23+D22+D20+D19+D17+D16+D14+D13+D12</f>
        <v>834063.96</v>
      </c>
      <c r="E45" s="367"/>
      <c r="F45" s="367">
        <f>F43+F42+F41+F40+F39+F37+F35+F34+F32+F31+F30+F29+F28+F27+F25+F23+F22+F20+F19+F17+F16+F14+F13+F12</f>
        <v>834063.96</v>
      </c>
      <c r="G45" s="367"/>
      <c r="H45" s="367"/>
      <c r="I45" s="367">
        <f>I43+I42+I41+I40+I39+I32+I31+I30+I25+I23+I22+I20+I19+I17+I16+I14+I13+I12+I35</f>
        <v>625548</v>
      </c>
      <c r="J45" s="368"/>
    </row>
    <row r="46" spans="1:25" ht="13.5" customHeight="1" x14ac:dyDescent="0.2">
      <c r="B46" s="369"/>
      <c r="C46" s="369"/>
      <c r="D46" s="375"/>
      <c r="E46" s="369"/>
      <c r="F46" s="375"/>
      <c r="G46" s="369"/>
      <c r="H46" s="369"/>
      <c r="I46" s="369"/>
      <c r="J46" s="369"/>
    </row>
    <row r="47" spans="1:25" ht="13.5" customHeight="1" x14ac:dyDescent="0.2">
      <c r="B47" s="369"/>
      <c r="C47" s="369"/>
      <c r="D47" s="375"/>
      <c r="E47" s="369"/>
      <c r="F47" s="375"/>
      <c r="G47" s="369"/>
      <c r="H47" s="369"/>
      <c r="I47" s="369"/>
      <c r="J47" s="369"/>
    </row>
    <row r="48" spans="1:25" ht="13.5" customHeight="1" x14ac:dyDescent="0.2">
      <c r="B48" s="369"/>
      <c r="C48" s="369"/>
      <c r="D48" s="375"/>
      <c r="E48" s="369"/>
      <c r="F48" s="375"/>
      <c r="G48" s="369"/>
      <c r="H48" s="369"/>
      <c r="I48" s="369"/>
      <c r="J48" s="369"/>
    </row>
    <row r="49" spans="1:10" ht="13.5" customHeight="1" x14ac:dyDescent="0.2">
      <c r="A49" s="376"/>
      <c r="B49" s="377"/>
      <c r="C49" s="377"/>
      <c r="D49" s="378"/>
      <c r="E49" s="377"/>
      <c r="F49" s="378"/>
      <c r="G49" s="377"/>
      <c r="H49" s="377"/>
      <c r="I49" s="377"/>
      <c r="J49" s="377"/>
    </row>
    <row r="50" spans="1:10" ht="13.5" customHeight="1" x14ac:dyDescent="0.2">
      <c r="B50" s="369"/>
      <c r="C50" s="369"/>
      <c r="D50" s="375"/>
      <c r="E50" s="369"/>
      <c r="F50" s="375"/>
      <c r="G50" s="369"/>
      <c r="H50" s="369"/>
      <c r="I50" s="369"/>
      <c r="J50" s="369"/>
    </row>
    <row r="51" spans="1:10" ht="13.5" customHeight="1" x14ac:dyDescent="0.2">
      <c r="B51" s="369"/>
      <c r="C51" s="369"/>
      <c r="D51" s="375"/>
      <c r="E51" s="369"/>
      <c r="F51" s="375"/>
      <c r="G51" s="369"/>
      <c r="H51" s="369"/>
      <c r="I51" s="369"/>
      <c r="J51" s="369"/>
    </row>
    <row r="52" spans="1:10" ht="13.5" customHeight="1" x14ac:dyDescent="0.2">
      <c r="B52" s="369"/>
      <c r="C52" s="369"/>
      <c r="D52" s="375"/>
      <c r="E52" s="369"/>
      <c r="F52" s="375"/>
      <c r="G52" s="369"/>
      <c r="H52" s="369"/>
      <c r="I52" s="369"/>
      <c r="J52" s="369"/>
    </row>
    <row r="53" spans="1:10" ht="13.5" customHeight="1" x14ac:dyDescent="0.2">
      <c r="B53" s="369"/>
      <c r="C53" s="369"/>
      <c r="D53" s="375"/>
      <c r="E53" s="369"/>
      <c r="F53" s="375"/>
      <c r="G53" s="369"/>
      <c r="H53" s="369"/>
      <c r="I53" s="369"/>
      <c r="J53" s="369"/>
    </row>
    <row r="54" spans="1:10" ht="13.5" customHeight="1" x14ac:dyDescent="0.2">
      <c r="B54" s="369"/>
      <c r="C54" s="369"/>
      <c r="D54" s="375"/>
      <c r="E54" s="369"/>
      <c r="F54" s="375"/>
      <c r="G54" s="369"/>
      <c r="H54" s="369"/>
      <c r="I54" s="369"/>
      <c r="J54" s="369"/>
    </row>
    <row r="55" spans="1:10" ht="13.5" customHeight="1" x14ac:dyDescent="0.2">
      <c r="B55" s="369"/>
      <c r="C55" s="369"/>
      <c r="D55" s="375"/>
      <c r="E55" s="369"/>
      <c r="F55" s="375"/>
      <c r="G55" s="369"/>
      <c r="H55" s="369"/>
      <c r="I55" s="369"/>
      <c r="J55" s="369"/>
    </row>
    <row r="56" spans="1:10" ht="13.5" customHeight="1" x14ac:dyDescent="0.2">
      <c r="B56" s="369"/>
      <c r="C56" s="369"/>
      <c r="D56" s="375"/>
      <c r="E56" s="369"/>
      <c r="F56" s="375"/>
      <c r="G56" s="369"/>
      <c r="H56" s="369"/>
      <c r="I56" s="369"/>
      <c r="J56" s="369"/>
    </row>
    <row r="57" spans="1:10" ht="13.5" customHeight="1" x14ac:dyDescent="0.2">
      <c r="B57" s="369"/>
      <c r="C57" s="369"/>
      <c r="D57" s="375"/>
      <c r="E57" s="369"/>
      <c r="F57" s="375"/>
      <c r="G57" s="369"/>
      <c r="H57" s="369"/>
      <c r="I57" s="369"/>
      <c r="J57" s="369"/>
    </row>
    <row r="58" spans="1:10" ht="13.5" customHeight="1" x14ac:dyDescent="0.2">
      <c r="B58" s="369"/>
      <c r="C58" s="369"/>
      <c r="D58" s="375"/>
      <c r="E58" s="369"/>
      <c r="F58" s="375"/>
      <c r="G58" s="369"/>
      <c r="H58" s="369"/>
      <c r="I58" s="369"/>
      <c r="J58" s="369"/>
    </row>
    <row r="59" spans="1:10" ht="14.25" customHeight="1" x14ac:dyDescent="0.2">
      <c r="D59" s="370"/>
      <c r="F59" s="370"/>
    </row>
    <row r="60" spans="1:10" ht="14.25" customHeight="1" x14ac:dyDescent="0.2">
      <c r="D60" s="370"/>
      <c r="F60" s="370"/>
    </row>
    <row r="61" spans="1:10" ht="14.25" customHeight="1" x14ac:dyDescent="0.2">
      <c r="D61" s="370"/>
      <c r="F61" s="370"/>
    </row>
    <row r="62" spans="1:10" ht="14.25" customHeight="1" x14ac:dyDescent="0.2">
      <c r="D62" s="370"/>
      <c r="F62" s="370"/>
    </row>
    <row r="63" spans="1:10" ht="14.25" customHeight="1" x14ac:dyDescent="0.2">
      <c r="D63" s="370"/>
      <c r="F63" s="370"/>
    </row>
    <row r="64" spans="1:10" ht="14.25" customHeight="1" x14ac:dyDescent="0.2">
      <c r="D64" s="370"/>
      <c r="F64" s="370"/>
    </row>
    <row r="65" spans="4:6" ht="14.25" customHeight="1" x14ac:dyDescent="0.2">
      <c r="D65" s="370"/>
      <c r="F65" s="370"/>
    </row>
    <row r="66" spans="4:6" ht="14.25" customHeight="1" x14ac:dyDescent="0.2">
      <c r="D66" s="370"/>
      <c r="F66" s="370"/>
    </row>
    <row r="67" spans="4:6" ht="14.25" customHeight="1" x14ac:dyDescent="0.2">
      <c r="D67" s="370"/>
      <c r="F67" s="370"/>
    </row>
    <row r="68" spans="4:6" ht="14.25" customHeight="1" x14ac:dyDescent="0.2">
      <c r="D68" s="370"/>
      <c r="F68" s="370"/>
    </row>
    <row r="69" spans="4:6" ht="14.25" customHeight="1" x14ac:dyDescent="0.2">
      <c r="D69" s="370"/>
      <c r="F69" s="370"/>
    </row>
    <row r="70" spans="4:6" ht="14.25" customHeight="1" x14ac:dyDescent="0.2">
      <c r="D70" s="370"/>
      <c r="F70" s="370"/>
    </row>
    <row r="71" spans="4:6" ht="14.25" customHeight="1" x14ac:dyDescent="0.2">
      <c r="D71" s="370"/>
      <c r="F71" s="370"/>
    </row>
    <row r="72" spans="4:6" ht="14.25" customHeight="1" x14ac:dyDescent="0.2">
      <c r="D72" s="370"/>
      <c r="F72" s="370"/>
    </row>
    <row r="73" spans="4:6" ht="14.25" customHeight="1" x14ac:dyDescent="0.2">
      <c r="D73" s="370"/>
      <c r="F73" s="370"/>
    </row>
    <row r="74" spans="4:6" ht="14.25" customHeight="1" x14ac:dyDescent="0.2">
      <c r="D74" s="370"/>
      <c r="F74" s="370"/>
    </row>
    <row r="75" spans="4:6" ht="14.25" customHeight="1" x14ac:dyDescent="0.2">
      <c r="D75" s="370"/>
      <c r="F75" s="370"/>
    </row>
    <row r="76" spans="4:6" ht="14.25" customHeight="1" x14ac:dyDescent="0.2">
      <c r="D76" s="370"/>
      <c r="F76" s="370"/>
    </row>
    <row r="77" spans="4:6" ht="14.25" customHeight="1" x14ac:dyDescent="0.2">
      <c r="D77" s="370"/>
      <c r="F77" s="370"/>
    </row>
    <row r="78" spans="4:6" ht="14.25" customHeight="1" x14ac:dyDescent="0.2">
      <c r="D78" s="370"/>
      <c r="F78" s="370"/>
    </row>
    <row r="79" spans="4:6" ht="14.25" customHeight="1" x14ac:dyDescent="0.2">
      <c r="D79" s="370"/>
      <c r="F79" s="370"/>
    </row>
    <row r="80" spans="4:6" ht="14.25" customHeight="1" x14ac:dyDescent="0.2">
      <c r="D80" s="370"/>
      <c r="F80" s="370"/>
    </row>
    <row r="81" spans="4:6" ht="14.25" customHeight="1" x14ac:dyDescent="0.2">
      <c r="D81" s="370"/>
      <c r="F81" s="370"/>
    </row>
    <row r="82" spans="4:6" ht="14.25" customHeight="1" x14ac:dyDescent="0.2">
      <c r="D82" s="370"/>
      <c r="F82" s="370"/>
    </row>
    <row r="83" spans="4:6" ht="14.25" customHeight="1" x14ac:dyDescent="0.2">
      <c r="D83" s="370"/>
      <c r="F83" s="370"/>
    </row>
    <row r="84" spans="4:6" ht="14.25" customHeight="1" x14ac:dyDescent="0.2">
      <c r="D84" s="370"/>
      <c r="F84" s="370"/>
    </row>
    <row r="85" spans="4:6" ht="14.25" customHeight="1" x14ac:dyDescent="0.2">
      <c r="D85" s="370"/>
      <c r="F85" s="370"/>
    </row>
    <row r="86" spans="4:6" ht="14.25" customHeight="1" x14ac:dyDescent="0.2">
      <c r="D86" s="370"/>
      <c r="F86" s="370"/>
    </row>
    <row r="87" spans="4:6" ht="14.25" customHeight="1" x14ac:dyDescent="0.2">
      <c r="D87" s="370"/>
      <c r="F87" s="370"/>
    </row>
    <row r="88" spans="4:6" ht="14.25" customHeight="1" x14ac:dyDescent="0.2">
      <c r="D88" s="370"/>
      <c r="F88" s="370"/>
    </row>
    <row r="89" spans="4:6" ht="14.25" customHeight="1" x14ac:dyDescent="0.2">
      <c r="D89" s="370"/>
      <c r="F89" s="370"/>
    </row>
    <row r="90" spans="4:6" ht="14.25" customHeight="1" x14ac:dyDescent="0.2">
      <c r="D90" s="370"/>
      <c r="F90" s="370"/>
    </row>
    <row r="91" spans="4:6" ht="14.25" customHeight="1" x14ac:dyDescent="0.2">
      <c r="D91" s="370"/>
      <c r="F91" s="370"/>
    </row>
    <row r="92" spans="4:6" ht="14.25" customHeight="1" x14ac:dyDescent="0.2">
      <c r="D92" s="370"/>
      <c r="F92" s="370"/>
    </row>
    <row r="93" spans="4:6" ht="14.25" customHeight="1" x14ac:dyDescent="0.2">
      <c r="D93" s="370"/>
      <c r="F93" s="370"/>
    </row>
    <row r="94" spans="4:6" ht="14.25" customHeight="1" x14ac:dyDescent="0.2">
      <c r="D94" s="370"/>
      <c r="F94" s="370"/>
    </row>
    <row r="95" spans="4:6" ht="14.25" customHeight="1" x14ac:dyDescent="0.2">
      <c r="D95" s="370"/>
      <c r="F95" s="370"/>
    </row>
    <row r="96" spans="4:6" ht="14.25" customHeight="1" x14ac:dyDescent="0.2">
      <c r="D96" s="370"/>
      <c r="F96" s="370"/>
    </row>
    <row r="97" spans="4:6" ht="14.25" customHeight="1" x14ac:dyDescent="0.2">
      <c r="D97" s="370"/>
      <c r="F97" s="370"/>
    </row>
    <row r="98" spans="4:6" ht="14.25" customHeight="1" x14ac:dyDescent="0.2">
      <c r="D98" s="370"/>
      <c r="F98" s="370"/>
    </row>
    <row r="99" spans="4:6" ht="14.25" customHeight="1" x14ac:dyDescent="0.2">
      <c r="D99" s="370"/>
      <c r="F99" s="370"/>
    </row>
    <row r="100" spans="4:6" ht="14.25" customHeight="1" x14ac:dyDescent="0.2">
      <c r="D100" s="370"/>
      <c r="F100" s="370"/>
    </row>
    <row r="101" spans="4:6" ht="14.25" customHeight="1" x14ac:dyDescent="0.2">
      <c r="D101" s="370"/>
      <c r="F101" s="370"/>
    </row>
    <row r="102" spans="4:6" ht="14.25" customHeight="1" x14ac:dyDescent="0.2">
      <c r="D102" s="370"/>
      <c r="F102" s="370"/>
    </row>
    <row r="103" spans="4:6" ht="14.25" customHeight="1" x14ac:dyDescent="0.2">
      <c r="D103" s="370"/>
      <c r="F103" s="370"/>
    </row>
    <row r="104" spans="4:6" ht="14.25" customHeight="1" x14ac:dyDescent="0.2">
      <c r="D104" s="370"/>
      <c r="F104" s="370"/>
    </row>
    <row r="105" spans="4:6" ht="14.25" customHeight="1" x14ac:dyDescent="0.2">
      <c r="D105" s="370"/>
      <c r="F105" s="370"/>
    </row>
    <row r="106" spans="4:6" ht="14.25" customHeight="1" x14ac:dyDescent="0.2">
      <c r="D106" s="370"/>
      <c r="F106" s="370"/>
    </row>
    <row r="107" spans="4:6" ht="14.25" customHeight="1" x14ac:dyDescent="0.2">
      <c r="D107" s="370"/>
      <c r="F107" s="370"/>
    </row>
    <row r="108" spans="4:6" ht="14.25" customHeight="1" x14ac:dyDescent="0.2">
      <c r="D108" s="370"/>
      <c r="F108" s="370"/>
    </row>
    <row r="109" spans="4:6" ht="14.25" customHeight="1" x14ac:dyDescent="0.2">
      <c r="D109" s="370"/>
      <c r="F109" s="370"/>
    </row>
    <row r="110" spans="4:6" ht="14.25" customHeight="1" x14ac:dyDescent="0.2">
      <c r="D110" s="370"/>
      <c r="F110" s="370"/>
    </row>
    <row r="111" spans="4:6" ht="14.25" customHeight="1" x14ac:dyDescent="0.2">
      <c r="D111" s="370"/>
      <c r="F111" s="370"/>
    </row>
    <row r="112" spans="4:6" ht="14.25" customHeight="1" x14ac:dyDescent="0.2">
      <c r="D112" s="370"/>
      <c r="F112" s="370"/>
    </row>
    <row r="113" spans="4:6" ht="14.25" customHeight="1" x14ac:dyDescent="0.2">
      <c r="D113" s="370"/>
      <c r="F113" s="370"/>
    </row>
    <row r="114" spans="4:6" ht="14.25" customHeight="1" x14ac:dyDescent="0.2">
      <c r="D114" s="370"/>
      <c r="F114" s="370"/>
    </row>
    <row r="115" spans="4:6" ht="14.25" customHeight="1" x14ac:dyDescent="0.2">
      <c r="D115" s="370"/>
      <c r="F115" s="370"/>
    </row>
    <row r="116" spans="4:6" ht="14.25" customHeight="1" x14ac:dyDescent="0.2">
      <c r="D116" s="370"/>
      <c r="F116" s="370"/>
    </row>
    <row r="117" spans="4:6" ht="14.25" customHeight="1" x14ac:dyDescent="0.2">
      <c r="D117" s="370"/>
      <c r="F117" s="370"/>
    </row>
    <row r="118" spans="4:6" ht="14.25" customHeight="1" x14ac:dyDescent="0.2">
      <c r="D118" s="370"/>
      <c r="F118" s="370"/>
    </row>
    <row r="119" spans="4:6" ht="14.25" customHeight="1" x14ac:dyDescent="0.2">
      <c r="D119" s="370"/>
      <c r="F119" s="370"/>
    </row>
    <row r="120" spans="4:6" ht="14.25" customHeight="1" x14ac:dyDescent="0.2">
      <c r="D120" s="370"/>
      <c r="F120" s="370"/>
    </row>
    <row r="121" spans="4:6" ht="14.25" customHeight="1" x14ac:dyDescent="0.2">
      <c r="D121" s="370"/>
      <c r="F121" s="370"/>
    </row>
    <row r="122" spans="4:6" ht="14.25" customHeight="1" x14ac:dyDescent="0.2">
      <c r="D122" s="370"/>
      <c r="F122" s="370"/>
    </row>
    <row r="123" spans="4:6" ht="14.25" customHeight="1" x14ac:dyDescent="0.2">
      <c r="D123" s="370"/>
      <c r="F123" s="370"/>
    </row>
    <row r="124" spans="4:6" ht="14.25" customHeight="1" x14ac:dyDescent="0.2">
      <c r="D124" s="370"/>
      <c r="F124" s="370"/>
    </row>
    <row r="125" spans="4:6" ht="14.25" customHeight="1" x14ac:dyDescent="0.2">
      <c r="D125" s="370"/>
      <c r="F125" s="370"/>
    </row>
    <row r="126" spans="4:6" ht="14.25" customHeight="1" x14ac:dyDescent="0.2">
      <c r="D126" s="370"/>
      <c r="F126" s="370"/>
    </row>
    <row r="127" spans="4:6" ht="14.25" customHeight="1" x14ac:dyDescent="0.2">
      <c r="D127" s="370"/>
      <c r="F127" s="370"/>
    </row>
    <row r="128" spans="4:6" ht="14.25" customHeight="1" x14ac:dyDescent="0.2">
      <c r="D128" s="370"/>
      <c r="F128" s="370"/>
    </row>
    <row r="129" spans="4:6" ht="14.25" customHeight="1" x14ac:dyDescent="0.2">
      <c r="D129" s="370"/>
      <c r="F129" s="370"/>
    </row>
    <row r="130" spans="4:6" ht="14.25" customHeight="1" x14ac:dyDescent="0.2">
      <c r="D130" s="370"/>
      <c r="F130" s="370"/>
    </row>
    <row r="131" spans="4:6" ht="14.25" customHeight="1" x14ac:dyDescent="0.2">
      <c r="D131" s="370"/>
      <c r="F131" s="370"/>
    </row>
    <row r="132" spans="4:6" ht="14.25" customHeight="1" x14ac:dyDescent="0.2">
      <c r="D132" s="370"/>
      <c r="F132" s="370"/>
    </row>
    <row r="133" spans="4:6" ht="14.25" customHeight="1" x14ac:dyDescent="0.2">
      <c r="D133" s="370"/>
      <c r="F133" s="370"/>
    </row>
    <row r="134" spans="4:6" ht="14.25" customHeight="1" x14ac:dyDescent="0.2">
      <c r="D134" s="370"/>
      <c r="F134" s="370"/>
    </row>
    <row r="135" spans="4:6" ht="14.25" customHeight="1" x14ac:dyDescent="0.2">
      <c r="D135" s="370"/>
      <c r="F135" s="370"/>
    </row>
    <row r="136" spans="4:6" ht="14.25" customHeight="1" x14ac:dyDescent="0.2">
      <c r="D136" s="370"/>
      <c r="F136" s="370"/>
    </row>
    <row r="137" spans="4:6" ht="14.25" customHeight="1" x14ac:dyDescent="0.2">
      <c r="D137" s="370"/>
      <c r="F137" s="370"/>
    </row>
    <row r="138" spans="4:6" ht="14.25" customHeight="1" x14ac:dyDescent="0.2">
      <c r="D138" s="370"/>
      <c r="F138" s="370"/>
    </row>
    <row r="139" spans="4:6" ht="14.25" customHeight="1" x14ac:dyDescent="0.2">
      <c r="D139" s="370"/>
      <c r="F139" s="370"/>
    </row>
    <row r="140" spans="4:6" ht="14.25" customHeight="1" x14ac:dyDescent="0.2">
      <c r="D140" s="370"/>
      <c r="F140" s="370"/>
    </row>
    <row r="141" spans="4:6" ht="14.25" customHeight="1" x14ac:dyDescent="0.2">
      <c r="D141" s="370"/>
      <c r="F141" s="370"/>
    </row>
    <row r="142" spans="4:6" ht="14.25" customHeight="1" x14ac:dyDescent="0.2">
      <c r="D142" s="370"/>
      <c r="F142" s="370"/>
    </row>
    <row r="143" spans="4:6" ht="14.25" customHeight="1" x14ac:dyDescent="0.2">
      <c r="D143" s="370"/>
      <c r="F143" s="370"/>
    </row>
    <row r="144" spans="4:6" ht="14.25" customHeight="1" x14ac:dyDescent="0.2">
      <c r="D144" s="370"/>
      <c r="F144" s="370"/>
    </row>
    <row r="145" spans="4:6" ht="14.25" customHeight="1" x14ac:dyDescent="0.2">
      <c r="D145" s="370"/>
      <c r="F145" s="370"/>
    </row>
    <row r="146" spans="4:6" ht="14.25" customHeight="1" x14ac:dyDescent="0.2">
      <c r="D146" s="370"/>
      <c r="F146" s="370"/>
    </row>
    <row r="147" spans="4:6" ht="14.25" customHeight="1" x14ac:dyDescent="0.2">
      <c r="D147" s="370"/>
      <c r="F147" s="370"/>
    </row>
    <row r="148" spans="4:6" ht="14.25" customHeight="1" x14ac:dyDescent="0.2">
      <c r="D148" s="370"/>
      <c r="F148" s="370"/>
    </row>
    <row r="149" spans="4:6" ht="14.25" customHeight="1" x14ac:dyDescent="0.2">
      <c r="D149" s="370"/>
      <c r="F149" s="370"/>
    </row>
    <row r="150" spans="4:6" ht="14.25" customHeight="1" x14ac:dyDescent="0.2">
      <c r="D150" s="370"/>
      <c r="F150" s="370"/>
    </row>
    <row r="151" spans="4:6" ht="14.25" customHeight="1" x14ac:dyDescent="0.2">
      <c r="D151" s="370"/>
      <c r="F151" s="370"/>
    </row>
    <row r="152" spans="4:6" ht="14.25" customHeight="1" x14ac:dyDescent="0.2">
      <c r="D152" s="370"/>
      <c r="F152" s="370"/>
    </row>
    <row r="153" spans="4:6" ht="14.25" customHeight="1" x14ac:dyDescent="0.2">
      <c r="D153" s="370"/>
      <c r="F153" s="370"/>
    </row>
    <row r="154" spans="4:6" ht="14.25" customHeight="1" x14ac:dyDescent="0.2">
      <c r="D154" s="370"/>
      <c r="F154" s="370"/>
    </row>
    <row r="155" spans="4:6" ht="14.25" customHeight="1" x14ac:dyDescent="0.2">
      <c r="D155" s="370"/>
      <c r="F155" s="370"/>
    </row>
    <row r="156" spans="4:6" ht="14.25" customHeight="1" x14ac:dyDescent="0.2">
      <c r="D156" s="370"/>
      <c r="F156" s="370"/>
    </row>
    <row r="157" spans="4:6" ht="14.25" customHeight="1" x14ac:dyDescent="0.2">
      <c r="D157" s="370"/>
      <c r="F157" s="370"/>
    </row>
    <row r="158" spans="4:6" ht="14.25" customHeight="1" x14ac:dyDescent="0.2">
      <c r="D158" s="370"/>
      <c r="F158" s="370"/>
    </row>
    <row r="159" spans="4:6" ht="14.25" customHeight="1" x14ac:dyDescent="0.2">
      <c r="D159" s="370"/>
      <c r="F159" s="370"/>
    </row>
    <row r="160" spans="4:6" ht="14.25" customHeight="1" x14ac:dyDescent="0.2">
      <c r="D160" s="370"/>
      <c r="F160" s="370"/>
    </row>
    <row r="161" spans="4:6" ht="14.25" customHeight="1" x14ac:dyDescent="0.2">
      <c r="D161" s="370"/>
      <c r="F161" s="370"/>
    </row>
    <row r="162" spans="4:6" ht="14.25" customHeight="1" x14ac:dyDescent="0.2">
      <c r="D162" s="370"/>
      <c r="F162" s="370"/>
    </row>
    <row r="163" spans="4:6" ht="14.25" customHeight="1" x14ac:dyDescent="0.2">
      <c r="D163" s="370"/>
      <c r="F163" s="370"/>
    </row>
    <row r="164" spans="4:6" ht="14.25" customHeight="1" x14ac:dyDescent="0.2">
      <c r="D164" s="370"/>
      <c r="F164" s="370"/>
    </row>
    <row r="165" spans="4:6" ht="14.25" customHeight="1" x14ac:dyDescent="0.2">
      <c r="D165" s="370"/>
      <c r="F165" s="370"/>
    </row>
    <row r="166" spans="4:6" ht="14.25" customHeight="1" x14ac:dyDescent="0.2">
      <c r="D166" s="370"/>
      <c r="F166" s="370"/>
    </row>
    <row r="167" spans="4:6" ht="14.25" customHeight="1" x14ac:dyDescent="0.2">
      <c r="D167" s="370"/>
      <c r="F167" s="370"/>
    </row>
    <row r="168" spans="4:6" ht="14.25" customHeight="1" x14ac:dyDescent="0.2">
      <c r="D168" s="370"/>
      <c r="F168" s="370"/>
    </row>
    <row r="169" spans="4:6" ht="14.25" customHeight="1" x14ac:dyDescent="0.2">
      <c r="D169" s="370"/>
      <c r="F169" s="370"/>
    </row>
    <row r="170" spans="4:6" ht="14.25" customHeight="1" x14ac:dyDescent="0.2">
      <c r="D170" s="370"/>
      <c r="F170" s="370"/>
    </row>
    <row r="171" spans="4:6" ht="14.25" customHeight="1" x14ac:dyDescent="0.2">
      <c r="D171" s="370"/>
      <c r="F171" s="370"/>
    </row>
    <row r="172" spans="4:6" ht="14.25" customHeight="1" x14ac:dyDescent="0.2">
      <c r="D172" s="370"/>
      <c r="F172" s="370"/>
    </row>
    <row r="173" spans="4:6" ht="14.25" customHeight="1" x14ac:dyDescent="0.2">
      <c r="D173" s="370"/>
      <c r="F173" s="370"/>
    </row>
    <row r="174" spans="4:6" ht="14.25" customHeight="1" x14ac:dyDescent="0.2">
      <c r="D174" s="370"/>
      <c r="F174" s="370"/>
    </row>
    <row r="175" spans="4:6" ht="14.25" customHeight="1" x14ac:dyDescent="0.2">
      <c r="D175" s="370"/>
      <c r="F175" s="370"/>
    </row>
    <row r="176" spans="4:6" ht="14.25" customHeight="1" x14ac:dyDescent="0.2">
      <c r="D176" s="370"/>
      <c r="F176" s="370"/>
    </row>
    <row r="177" spans="4:6" ht="14.25" customHeight="1" x14ac:dyDescent="0.2">
      <c r="D177" s="370"/>
      <c r="F177" s="370"/>
    </row>
    <row r="178" spans="4:6" ht="14.25" customHeight="1" x14ac:dyDescent="0.2">
      <c r="D178" s="370"/>
      <c r="F178" s="370"/>
    </row>
    <row r="179" spans="4:6" ht="14.25" customHeight="1" x14ac:dyDescent="0.2">
      <c r="D179" s="370"/>
      <c r="F179" s="370"/>
    </row>
    <row r="180" spans="4:6" ht="14.25" customHeight="1" x14ac:dyDescent="0.2">
      <c r="D180" s="370"/>
      <c r="F180" s="370"/>
    </row>
    <row r="181" spans="4:6" ht="14.25" customHeight="1" x14ac:dyDescent="0.2">
      <c r="D181" s="370"/>
      <c r="F181" s="370"/>
    </row>
    <row r="182" spans="4:6" ht="14.25" customHeight="1" x14ac:dyDescent="0.2">
      <c r="D182" s="370"/>
      <c r="F182" s="370"/>
    </row>
    <row r="183" spans="4:6" ht="14.25" customHeight="1" x14ac:dyDescent="0.2">
      <c r="D183" s="370"/>
      <c r="F183" s="370"/>
    </row>
    <row r="184" spans="4:6" ht="14.25" customHeight="1" x14ac:dyDescent="0.2">
      <c r="D184" s="370"/>
      <c r="F184" s="370"/>
    </row>
    <row r="185" spans="4:6" ht="14.25" customHeight="1" x14ac:dyDescent="0.2">
      <c r="D185" s="370"/>
      <c r="F185" s="370"/>
    </row>
    <row r="186" spans="4:6" ht="14.25" customHeight="1" x14ac:dyDescent="0.2">
      <c r="D186" s="370"/>
      <c r="F186" s="370"/>
    </row>
    <row r="187" spans="4:6" ht="14.25" customHeight="1" x14ac:dyDescent="0.2">
      <c r="D187" s="370"/>
      <c r="F187" s="370"/>
    </row>
    <row r="188" spans="4:6" ht="14.25" customHeight="1" x14ac:dyDescent="0.2">
      <c r="D188" s="370"/>
      <c r="F188" s="370"/>
    </row>
    <row r="189" spans="4:6" ht="14.25" customHeight="1" x14ac:dyDescent="0.2">
      <c r="D189" s="370"/>
      <c r="F189" s="370"/>
    </row>
    <row r="190" spans="4:6" ht="14.25" customHeight="1" x14ac:dyDescent="0.2">
      <c r="D190" s="370"/>
      <c r="F190" s="370"/>
    </row>
    <row r="191" spans="4:6" ht="14.25" customHeight="1" x14ac:dyDescent="0.2">
      <c r="D191" s="370"/>
      <c r="F191" s="370"/>
    </row>
    <row r="192" spans="4:6" ht="14.25" customHeight="1" x14ac:dyDescent="0.2">
      <c r="D192" s="370"/>
      <c r="F192" s="370"/>
    </row>
    <row r="193" spans="4:6" ht="14.25" customHeight="1" x14ac:dyDescent="0.2">
      <c r="D193" s="370"/>
      <c r="F193" s="370"/>
    </row>
    <row r="194" spans="4:6" ht="14.25" customHeight="1" x14ac:dyDescent="0.2">
      <c r="D194" s="370"/>
      <c r="F194" s="370"/>
    </row>
    <row r="195" spans="4:6" ht="14.25" customHeight="1" x14ac:dyDescent="0.2">
      <c r="D195" s="370"/>
      <c r="F195" s="370"/>
    </row>
    <row r="196" spans="4:6" ht="14.25" customHeight="1" x14ac:dyDescent="0.2">
      <c r="D196" s="370"/>
      <c r="F196" s="370"/>
    </row>
    <row r="197" spans="4:6" ht="14.25" customHeight="1" x14ac:dyDescent="0.2">
      <c r="D197" s="370"/>
      <c r="F197" s="370"/>
    </row>
    <row r="198" spans="4:6" ht="14.25" customHeight="1" x14ac:dyDescent="0.2">
      <c r="D198" s="370"/>
      <c r="F198" s="370"/>
    </row>
    <row r="199" spans="4:6" ht="14.25" customHeight="1" x14ac:dyDescent="0.2">
      <c r="D199" s="370"/>
      <c r="F199" s="370"/>
    </row>
    <row r="200" spans="4:6" ht="14.25" customHeight="1" x14ac:dyDescent="0.2">
      <c r="D200" s="370"/>
      <c r="F200" s="370"/>
    </row>
    <row r="201" spans="4:6" ht="14.25" customHeight="1" x14ac:dyDescent="0.2">
      <c r="D201" s="370"/>
      <c r="F201" s="370"/>
    </row>
    <row r="202" spans="4:6" ht="14.25" customHeight="1" x14ac:dyDescent="0.2">
      <c r="D202" s="370"/>
      <c r="F202" s="370"/>
    </row>
    <row r="203" spans="4:6" ht="14.25" customHeight="1" x14ac:dyDescent="0.2">
      <c r="D203" s="370"/>
      <c r="F203" s="370"/>
    </row>
    <row r="204" spans="4:6" ht="14.25" customHeight="1" x14ac:dyDescent="0.2">
      <c r="D204" s="370"/>
      <c r="F204" s="370"/>
    </row>
    <row r="205" spans="4:6" ht="14.25" customHeight="1" x14ac:dyDescent="0.2">
      <c r="D205" s="370"/>
      <c r="F205" s="370"/>
    </row>
    <row r="206" spans="4:6" ht="14.25" customHeight="1" x14ac:dyDescent="0.2">
      <c r="D206" s="370"/>
      <c r="F206" s="370"/>
    </row>
    <row r="207" spans="4:6" ht="14.25" customHeight="1" x14ac:dyDescent="0.2">
      <c r="D207" s="370"/>
      <c r="F207" s="370"/>
    </row>
    <row r="208" spans="4:6" ht="14.25" customHeight="1" x14ac:dyDescent="0.2">
      <c r="D208" s="370"/>
      <c r="F208" s="370"/>
    </row>
    <row r="209" spans="4:6" ht="14.25" customHeight="1" x14ac:dyDescent="0.2">
      <c r="D209" s="370"/>
      <c r="F209" s="370"/>
    </row>
    <row r="210" spans="4:6" ht="14.25" customHeight="1" x14ac:dyDescent="0.2">
      <c r="D210" s="370"/>
      <c r="F210" s="370"/>
    </row>
    <row r="211" spans="4:6" ht="14.25" customHeight="1" x14ac:dyDescent="0.2">
      <c r="D211" s="370"/>
      <c r="F211" s="370"/>
    </row>
    <row r="212" spans="4:6" ht="14.25" customHeight="1" x14ac:dyDescent="0.2">
      <c r="D212" s="370"/>
      <c r="F212" s="370"/>
    </row>
    <row r="213" spans="4:6" ht="14.25" customHeight="1" x14ac:dyDescent="0.2">
      <c r="D213" s="370"/>
      <c r="F213" s="370"/>
    </row>
    <row r="214" spans="4:6" ht="14.25" customHeight="1" x14ac:dyDescent="0.2">
      <c r="D214" s="370"/>
      <c r="F214" s="370"/>
    </row>
    <row r="215" spans="4:6" ht="14.25" customHeight="1" x14ac:dyDescent="0.2">
      <c r="D215" s="370"/>
      <c r="F215" s="370"/>
    </row>
    <row r="216" spans="4:6" ht="14.25" customHeight="1" x14ac:dyDescent="0.2">
      <c r="D216" s="370"/>
      <c r="F216" s="370"/>
    </row>
    <row r="217" spans="4:6" ht="14.25" customHeight="1" x14ac:dyDescent="0.2">
      <c r="D217" s="370"/>
      <c r="F217" s="370"/>
    </row>
    <row r="218" spans="4:6" ht="14.25" customHeight="1" x14ac:dyDescent="0.2">
      <c r="D218" s="370"/>
      <c r="F218" s="370"/>
    </row>
    <row r="219" spans="4:6" ht="14.25" customHeight="1" x14ac:dyDescent="0.2">
      <c r="D219" s="370"/>
      <c r="F219" s="370"/>
    </row>
    <row r="220" spans="4:6" ht="14.25" customHeight="1" x14ac:dyDescent="0.2">
      <c r="D220" s="370"/>
      <c r="F220" s="370"/>
    </row>
    <row r="221" spans="4:6" ht="14.25" customHeight="1" x14ac:dyDescent="0.2">
      <c r="D221" s="370"/>
      <c r="F221" s="370"/>
    </row>
    <row r="222" spans="4:6" ht="14.25" customHeight="1" x14ac:dyDescent="0.2">
      <c r="D222" s="370"/>
      <c r="F222" s="370"/>
    </row>
    <row r="223" spans="4:6" ht="14.25" customHeight="1" x14ac:dyDescent="0.2">
      <c r="D223" s="370"/>
      <c r="F223" s="370"/>
    </row>
    <row r="224" spans="4:6" ht="14.25" customHeight="1" x14ac:dyDescent="0.2">
      <c r="D224" s="370"/>
      <c r="F224" s="370"/>
    </row>
    <row r="225" spans="4:6" ht="14.25" customHeight="1" x14ac:dyDescent="0.2">
      <c r="D225" s="370"/>
      <c r="F225" s="370"/>
    </row>
    <row r="226" spans="4:6" ht="14.25" customHeight="1" x14ac:dyDescent="0.2">
      <c r="D226" s="370"/>
      <c r="F226" s="370"/>
    </row>
    <row r="227" spans="4:6" ht="14.25" customHeight="1" x14ac:dyDescent="0.2">
      <c r="D227" s="370"/>
      <c r="F227" s="370"/>
    </row>
    <row r="228" spans="4:6" ht="14.25" customHeight="1" x14ac:dyDescent="0.2">
      <c r="D228" s="370"/>
      <c r="F228" s="370"/>
    </row>
    <row r="229" spans="4:6" ht="14.25" customHeight="1" x14ac:dyDescent="0.2">
      <c r="D229" s="370"/>
      <c r="F229" s="370"/>
    </row>
    <row r="230" spans="4:6" ht="14.25" customHeight="1" x14ac:dyDescent="0.2">
      <c r="D230" s="370"/>
      <c r="F230" s="370"/>
    </row>
    <row r="231" spans="4:6" ht="14.25" customHeight="1" x14ac:dyDescent="0.2">
      <c r="D231" s="370"/>
      <c r="F231" s="370"/>
    </row>
    <row r="232" spans="4:6" ht="14.25" customHeight="1" x14ac:dyDescent="0.2">
      <c r="D232" s="370"/>
      <c r="F232" s="370"/>
    </row>
    <row r="233" spans="4:6" ht="14.25" customHeight="1" x14ac:dyDescent="0.2">
      <c r="D233" s="370"/>
      <c r="F233" s="370"/>
    </row>
    <row r="234" spans="4:6" ht="14.25" customHeight="1" x14ac:dyDescent="0.2">
      <c r="D234" s="370"/>
      <c r="F234" s="370"/>
    </row>
    <row r="235" spans="4:6" ht="14.25" customHeight="1" x14ac:dyDescent="0.2">
      <c r="D235" s="370"/>
      <c r="F235" s="370"/>
    </row>
    <row r="236" spans="4:6" ht="14.25" customHeight="1" x14ac:dyDescent="0.2">
      <c r="D236" s="370"/>
      <c r="F236" s="370"/>
    </row>
    <row r="237" spans="4:6" ht="14.25" customHeight="1" x14ac:dyDescent="0.2">
      <c r="D237" s="370"/>
      <c r="F237" s="370"/>
    </row>
    <row r="238" spans="4:6" ht="14.25" customHeight="1" x14ac:dyDescent="0.2">
      <c r="D238" s="370"/>
      <c r="F238" s="370"/>
    </row>
    <row r="239" spans="4:6" ht="14.25" customHeight="1" x14ac:dyDescent="0.2">
      <c r="D239" s="370"/>
      <c r="F239" s="370"/>
    </row>
    <row r="240" spans="4:6" ht="14.25" customHeight="1" x14ac:dyDescent="0.2">
      <c r="D240" s="370"/>
      <c r="F240" s="370"/>
    </row>
    <row r="241" spans="4:6" ht="14.25" customHeight="1" x14ac:dyDescent="0.2">
      <c r="D241" s="370"/>
      <c r="F241" s="370"/>
    </row>
    <row r="242" spans="4:6" ht="14.25" customHeight="1" x14ac:dyDescent="0.2">
      <c r="D242" s="370"/>
      <c r="F242" s="370"/>
    </row>
    <row r="243" spans="4:6" ht="14.25" customHeight="1" x14ac:dyDescent="0.2">
      <c r="D243" s="370"/>
      <c r="F243" s="370"/>
    </row>
    <row r="244" spans="4:6" ht="14.25" customHeight="1" x14ac:dyDescent="0.2">
      <c r="D244" s="370"/>
      <c r="F244" s="370"/>
    </row>
    <row r="245" spans="4:6" ht="14.25" customHeight="1" x14ac:dyDescent="0.2">
      <c r="D245" s="370"/>
      <c r="F245" s="370"/>
    </row>
    <row r="246" spans="4:6" ht="14.25" customHeight="1" x14ac:dyDescent="0.2">
      <c r="D246" s="370"/>
      <c r="F246" s="370"/>
    </row>
    <row r="247" spans="4:6" ht="14.25" customHeight="1" x14ac:dyDescent="0.2">
      <c r="D247" s="370"/>
      <c r="F247" s="370"/>
    </row>
    <row r="248" spans="4:6" ht="14.25" customHeight="1" x14ac:dyDescent="0.2">
      <c r="D248" s="370"/>
      <c r="F248" s="370"/>
    </row>
    <row r="249" spans="4:6" ht="14.25" customHeight="1" x14ac:dyDescent="0.2">
      <c r="D249" s="370"/>
      <c r="F249" s="370"/>
    </row>
    <row r="250" spans="4:6" ht="14.25" customHeight="1" x14ac:dyDescent="0.2">
      <c r="D250" s="370"/>
      <c r="F250" s="370"/>
    </row>
    <row r="251" spans="4:6" ht="14.25" customHeight="1" x14ac:dyDescent="0.2">
      <c r="D251" s="370"/>
      <c r="F251" s="370"/>
    </row>
    <row r="252" spans="4:6" ht="14.25" customHeight="1" x14ac:dyDescent="0.2">
      <c r="D252" s="370"/>
      <c r="F252" s="370"/>
    </row>
    <row r="253" spans="4:6" ht="14.25" customHeight="1" x14ac:dyDescent="0.2">
      <c r="D253" s="370"/>
      <c r="F253" s="370"/>
    </row>
    <row r="254" spans="4:6" ht="14.25" customHeight="1" x14ac:dyDescent="0.2">
      <c r="D254" s="370"/>
      <c r="F254" s="370"/>
    </row>
    <row r="255" spans="4:6" ht="14.25" customHeight="1" x14ac:dyDescent="0.2">
      <c r="D255" s="370"/>
      <c r="F255" s="370"/>
    </row>
    <row r="256" spans="4:6" ht="14.25" customHeight="1" x14ac:dyDescent="0.2">
      <c r="D256" s="370"/>
      <c r="F256" s="370"/>
    </row>
    <row r="257" spans="4:6" ht="14.25" customHeight="1" x14ac:dyDescent="0.2">
      <c r="D257" s="370"/>
      <c r="F257" s="370"/>
    </row>
    <row r="258" spans="4:6" ht="14.25" customHeight="1" x14ac:dyDescent="0.2">
      <c r="D258" s="370"/>
      <c r="F258" s="370"/>
    </row>
    <row r="259" spans="4:6" ht="14.25" customHeight="1" x14ac:dyDescent="0.2">
      <c r="D259" s="370"/>
      <c r="F259" s="370"/>
    </row>
    <row r="260" spans="4:6" ht="14.25" customHeight="1" x14ac:dyDescent="0.2">
      <c r="D260" s="370"/>
      <c r="F260" s="370"/>
    </row>
    <row r="261" spans="4:6" ht="14.25" customHeight="1" x14ac:dyDescent="0.2">
      <c r="D261" s="370"/>
      <c r="F261" s="370"/>
    </row>
    <row r="262" spans="4:6" ht="14.25" customHeight="1" x14ac:dyDescent="0.2">
      <c r="D262" s="370"/>
      <c r="F262" s="370"/>
    </row>
    <row r="263" spans="4:6" ht="14.25" customHeight="1" x14ac:dyDescent="0.2">
      <c r="D263" s="370"/>
      <c r="F263" s="370"/>
    </row>
    <row r="264" spans="4:6" ht="14.25" customHeight="1" x14ac:dyDescent="0.2">
      <c r="D264" s="370"/>
      <c r="F264" s="370"/>
    </row>
    <row r="265" spans="4:6" ht="14.25" customHeight="1" x14ac:dyDescent="0.2">
      <c r="D265" s="370"/>
      <c r="F265" s="370"/>
    </row>
    <row r="266" spans="4:6" ht="14.25" customHeight="1" x14ac:dyDescent="0.2">
      <c r="D266" s="370"/>
      <c r="F266" s="370"/>
    </row>
    <row r="267" spans="4:6" ht="14.25" customHeight="1" x14ac:dyDescent="0.2">
      <c r="D267" s="370"/>
      <c r="F267" s="370"/>
    </row>
    <row r="268" spans="4:6" ht="14.25" customHeight="1" x14ac:dyDescent="0.2">
      <c r="D268" s="370"/>
      <c r="F268" s="370"/>
    </row>
    <row r="269" spans="4:6" ht="14.25" customHeight="1" x14ac:dyDescent="0.2">
      <c r="D269" s="370"/>
      <c r="F269" s="370"/>
    </row>
    <row r="270" spans="4:6" ht="14.25" customHeight="1" x14ac:dyDescent="0.2">
      <c r="D270" s="370"/>
      <c r="F270" s="370"/>
    </row>
    <row r="271" spans="4:6" ht="14.25" customHeight="1" x14ac:dyDescent="0.2">
      <c r="D271" s="370"/>
      <c r="F271" s="370"/>
    </row>
    <row r="272" spans="4:6" ht="14.25" customHeight="1" x14ac:dyDescent="0.2">
      <c r="D272" s="370"/>
      <c r="F272" s="370"/>
    </row>
    <row r="273" spans="4:6" ht="14.25" customHeight="1" x14ac:dyDescent="0.2">
      <c r="D273" s="370"/>
      <c r="F273" s="370"/>
    </row>
    <row r="274" spans="4:6" ht="14.25" customHeight="1" x14ac:dyDescent="0.2">
      <c r="D274" s="370"/>
      <c r="F274" s="370"/>
    </row>
    <row r="275" spans="4:6" ht="14.25" customHeight="1" x14ac:dyDescent="0.2">
      <c r="D275" s="370"/>
      <c r="F275" s="370"/>
    </row>
    <row r="276" spans="4:6" ht="14.25" customHeight="1" x14ac:dyDescent="0.2">
      <c r="D276" s="370"/>
      <c r="F276" s="370"/>
    </row>
    <row r="277" spans="4:6" ht="14.25" customHeight="1" x14ac:dyDescent="0.2">
      <c r="D277" s="370"/>
      <c r="F277" s="370"/>
    </row>
    <row r="278" spans="4:6" ht="14.25" customHeight="1" x14ac:dyDescent="0.2">
      <c r="D278" s="370"/>
      <c r="F278" s="370"/>
    </row>
    <row r="279" spans="4:6" ht="14.25" customHeight="1" x14ac:dyDescent="0.2">
      <c r="D279" s="370"/>
      <c r="F279" s="370"/>
    </row>
    <row r="280" spans="4:6" ht="14.25" customHeight="1" x14ac:dyDescent="0.2">
      <c r="D280" s="370"/>
      <c r="F280" s="370"/>
    </row>
    <row r="281" spans="4:6" ht="14.25" customHeight="1" x14ac:dyDescent="0.2">
      <c r="D281" s="370"/>
      <c r="F281" s="370"/>
    </row>
    <row r="282" spans="4:6" ht="14.25" customHeight="1" x14ac:dyDescent="0.2">
      <c r="D282" s="370"/>
      <c r="F282" s="370"/>
    </row>
    <row r="283" spans="4:6" ht="14.25" customHeight="1" x14ac:dyDescent="0.2">
      <c r="D283" s="370"/>
      <c r="F283" s="370"/>
    </row>
    <row r="284" spans="4:6" ht="14.25" customHeight="1" x14ac:dyDescent="0.2">
      <c r="D284" s="370"/>
      <c r="F284" s="370"/>
    </row>
    <row r="285" spans="4:6" ht="14.25" customHeight="1" x14ac:dyDescent="0.2">
      <c r="D285" s="370"/>
      <c r="F285" s="370"/>
    </row>
    <row r="286" spans="4:6" ht="14.25" customHeight="1" x14ac:dyDescent="0.2">
      <c r="D286" s="370"/>
      <c r="F286" s="370"/>
    </row>
    <row r="287" spans="4:6" ht="14.25" customHeight="1" x14ac:dyDescent="0.2">
      <c r="D287" s="370"/>
      <c r="F287" s="370"/>
    </row>
    <row r="288" spans="4:6" ht="14.25" customHeight="1" x14ac:dyDescent="0.2">
      <c r="D288" s="370"/>
      <c r="F288" s="370"/>
    </row>
    <row r="289" spans="4:6" ht="14.25" customHeight="1" x14ac:dyDescent="0.2">
      <c r="D289" s="370"/>
      <c r="F289" s="370"/>
    </row>
    <row r="290" spans="4:6" ht="14.25" customHeight="1" x14ac:dyDescent="0.2">
      <c r="D290" s="370"/>
      <c r="F290" s="370"/>
    </row>
    <row r="291" spans="4:6" ht="14.25" customHeight="1" x14ac:dyDescent="0.2">
      <c r="D291" s="370"/>
      <c r="F291" s="370"/>
    </row>
    <row r="292" spans="4:6" ht="14.25" customHeight="1" x14ac:dyDescent="0.2">
      <c r="D292" s="370"/>
      <c r="F292" s="370"/>
    </row>
    <row r="293" spans="4:6" ht="14.25" customHeight="1" x14ac:dyDescent="0.2">
      <c r="D293" s="370"/>
      <c r="F293" s="370"/>
    </row>
    <row r="294" spans="4:6" ht="14.25" customHeight="1" x14ac:dyDescent="0.2">
      <c r="D294" s="370"/>
      <c r="F294" s="370"/>
    </row>
    <row r="295" spans="4:6" ht="14.25" customHeight="1" x14ac:dyDescent="0.2">
      <c r="D295" s="370"/>
      <c r="F295" s="370"/>
    </row>
    <row r="296" spans="4:6" ht="14.25" customHeight="1" x14ac:dyDescent="0.2">
      <c r="D296" s="370"/>
      <c r="F296" s="370"/>
    </row>
    <row r="297" spans="4:6" ht="14.25" customHeight="1" x14ac:dyDescent="0.2">
      <c r="D297" s="370"/>
      <c r="F297" s="370"/>
    </row>
    <row r="298" spans="4:6" ht="14.25" customHeight="1" x14ac:dyDescent="0.2">
      <c r="D298" s="370"/>
      <c r="F298" s="370"/>
    </row>
    <row r="299" spans="4:6" ht="14.25" customHeight="1" x14ac:dyDescent="0.2">
      <c r="D299" s="370"/>
      <c r="F299" s="370"/>
    </row>
    <row r="300" spans="4:6" ht="14.25" customHeight="1" x14ac:dyDescent="0.2">
      <c r="D300" s="370"/>
      <c r="F300" s="370"/>
    </row>
    <row r="301" spans="4:6" ht="14.25" customHeight="1" x14ac:dyDescent="0.2">
      <c r="D301" s="370"/>
      <c r="F301" s="370"/>
    </row>
    <row r="302" spans="4:6" ht="14.25" customHeight="1" x14ac:dyDescent="0.2">
      <c r="D302" s="370"/>
      <c r="F302" s="370"/>
    </row>
    <row r="303" spans="4:6" ht="14.25" customHeight="1" x14ac:dyDescent="0.2">
      <c r="D303" s="370"/>
      <c r="F303" s="370"/>
    </row>
    <row r="304" spans="4:6" ht="14.25" customHeight="1" x14ac:dyDescent="0.2">
      <c r="D304" s="370"/>
      <c r="F304" s="370"/>
    </row>
    <row r="305" spans="4:6" ht="14.25" customHeight="1" x14ac:dyDescent="0.2">
      <c r="D305" s="370"/>
      <c r="F305" s="370"/>
    </row>
    <row r="306" spans="4:6" ht="14.25" customHeight="1" x14ac:dyDescent="0.2">
      <c r="D306" s="370"/>
      <c r="F306" s="370"/>
    </row>
    <row r="307" spans="4:6" ht="14.25" customHeight="1" x14ac:dyDescent="0.2">
      <c r="D307" s="370"/>
      <c r="F307" s="370"/>
    </row>
    <row r="308" spans="4:6" ht="14.25" customHeight="1" x14ac:dyDescent="0.2">
      <c r="D308" s="370"/>
      <c r="F308" s="370"/>
    </row>
    <row r="309" spans="4:6" ht="14.25" customHeight="1" x14ac:dyDescent="0.2">
      <c r="D309" s="370"/>
      <c r="F309" s="370"/>
    </row>
    <row r="310" spans="4:6" ht="14.25" customHeight="1" x14ac:dyDescent="0.2">
      <c r="D310" s="370"/>
      <c r="F310" s="370"/>
    </row>
    <row r="311" spans="4:6" ht="14.25" customHeight="1" x14ac:dyDescent="0.2">
      <c r="D311" s="370"/>
      <c r="F311" s="370"/>
    </row>
    <row r="312" spans="4:6" ht="14.25" customHeight="1" x14ac:dyDescent="0.2">
      <c r="D312" s="370"/>
      <c r="F312" s="370"/>
    </row>
    <row r="313" spans="4:6" ht="14.25" customHeight="1" x14ac:dyDescent="0.2">
      <c r="D313" s="370"/>
      <c r="F313" s="370"/>
    </row>
    <row r="314" spans="4:6" ht="14.25" customHeight="1" x14ac:dyDescent="0.2">
      <c r="D314" s="370"/>
      <c r="F314" s="370"/>
    </row>
    <row r="315" spans="4:6" ht="14.25" customHeight="1" x14ac:dyDescent="0.2">
      <c r="D315" s="370"/>
      <c r="F315" s="370"/>
    </row>
    <row r="316" spans="4:6" ht="14.25" customHeight="1" x14ac:dyDescent="0.2">
      <c r="D316" s="370"/>
      <c r="F316" s="370"/>
    </row>
    <row r="317" spans="4:6" ht="14.25" customHeight="1" x14ac:dyDescent="0.2">
      <c r="D317" s="370"/>
      <c r="F317" s="370"/>
    </row>
    <row r="318" spans="4:6" ht="14.25" customHeight="1" x14ac:dyDescent="0.2">
      <c r="D318" s="370"/>
      <c r="F318" s="370"/>
    </row>
    <row r="319" spans="4:6" ht="14.25" customHeight="1" x14ac:dyDescent="0.2">
      <c r="D319" s="370"/>
      <c r="F319" s="370"/>
    </row>
    <row r="320" spans="4:6" ht="14.25" customHeight="1" x14ac:dyDescent="0.2">
      <c r="D320" s="370"/>
      <c r="F320" s="370"/>
    </row>
    <row r="321" spans="4:6" ht="14.25" customHeight="1" x14ac:dyDescent="0.2">
      <c r="D321" s="370"/>
      <c r="F321" s="370"/>
    </row>
    <row r="322" spans="4:6" ht="14.25" customHeight="1" x14ac:dyDescent="0.2">
      <c r="D322" s="370"/>
      <c r="F322" s="370"/>
    </row>
    <row r="323" spans="4:6" ht="14.25" customHeight="1" x14ac:dyDescent="0.2">
      <c r="D323" s="370"/>
      <c r="F323" s="370"/>
    </row>
    <row r="324" spans="4:6" ht="14.25" customHeight="1" x14ac:dyDescent="0.2">
      <c r="D324" s="370"/>
      <c r="F324" s="370"/>
    </row>
    <row r="325" spans="4:6" ht="14.25" customHeight="1" x14ac:dyDescent="0.2">
      <c r="D325" s="370"/>
      <c r="F325" s="370"/>
    </row>
    <row r="326" spans="4:6" ht="14.25" customHeight="1" x14ac:dyDescent="0.2">
      <c r="D326" s="370"/>
      <c r="F326" s="370"/>
    </row>
    <row r="327" spans="4:6" ht="14.25" customHeight="1" x14ac:dyDescent="0.2">
      <c r="D327" s="370"/>
      <c r="F327" s="370"/>
    </row>
    <row r="328" spans="4:6" ht="14.25" customHeight="1" x14ac:dyDescent="0.2">
      <c r="D328" s="370"/>
      <c r="F328" s="370"/>
    </row>
    <row r="329" spans="4:6" ht="14.25" customHeight="1" x14ac:dyDescent="0.2">
      <c r="D329" s="370"/>
      <c r="F329" s="370"/>
    </row>
    <row r="330" spans="4:6" ht="14.25" customHeight="1" x14ac:dyDescent="0.2">
      <c r="D330" s="370"/>
      <c r="F330" s="370"/>
    </row>
    <row r="331" spans="4:6" ht="14.25" customHeight="1" x14ac:dyDescent="0.2">
      <c r="D331" s="370"/>
      <c r="F331" s="370"/>
    </row>
    <row r="332" spans="4:6" ht="14.25" customHeight="1" x14ac:dyDescent="0.2">
      <c r="D332" s="370"/>
      <c r="F332" s="370"/>
    </row>
    <row r="333" spans="4:6" ht="14.25" customHeight="1" x14ac:dyDescent="0.2">
      <c r="D333" s="370"/>
      <c r="F333" s="370"/>
    </row>
    <row r="334" spans="4:6" ht="14.25" customHeight="1" x14ac:dyDescent="0.2">
      <c r="D334" s="370"/>
      <c r="F334" s="370"/>
    </row>
    <row r="335" spans="4:6" ht="14.25" customHeight="1" x14ac:dyDescent="0.2">
      <c r="D335" s="370"/>
      <c r="F335" s="370"/>
    </row>
    <row r="336" spans="4:6" ht="14.25" customHeight="1" x14ac:dyDescent="0.2">
      <c r="D336" s="370"/>
      <c r="F336" s="370"/>
    </row>
    <row r="337" spans="4:6" ht="14.25" customHeight="1" x14ac:dyDescent="0.2">
      <c r="D337" s="370"/>
      <c r="F337" s="370"/>
    </row>
    <row r="338" spans="4:6" ht="14.25" customHeight="1" x14ac:dyDescent="0.2">
      <c r="D338" s="370"/>
      <c r="F338" s="370"/>
    </row>
    <row r="339" spans="4:6" ht="14.25" customHeight="1" x14ac:dyDescent="0.2">
      <c r="D339" s="370"/>
      <c r="F339" s="370"/>
    </row>
    <row r="340" spans="4:6" ht="14.25" customHeight="1" x14ac:dyDescent="0.2">
      <c r="D340" s="370"/>
      <c r="F340" s="370"/>
    </row>
    <row r="341" spans="4:6" ht="14.25" customHeight="1" x14ac:dyDescent="0.2">
      <c r="D341" s="370"/>
      <c r="F341" s="370"/>
    </row>
    <row r="342" spans="4:6" ht="14.25" customHeight="1" x14ac:dyDescent="0.2">
      <c r="D342" s="370"/>
      <c r="F342" s="370"/>
    </row>
    <row r="343" spans="4:6" ht="14.25" customHeight="1" x14ac:dyDescent="0.2">
      <c r="D343" s="370"/>
      <c r="F343" s="370"/>
    </row>
    <row r="344" spans="4:6" ht="14.25" customHeight="1" x14ac:dyDescent="0.2">
      <c r="D344" s="370"/>
      <c r="F344" s="370"/>
    </row>
    <row r="345" spans="4:6" ht="14.25" customHeight="1" x14ac:dyDescent="0.2">
      <c r="D345" s="370"/>
      <c r="F345" s="370"/>
    </row>
    <row r="346" spans="4:6" ht="14.25" customHeight="1" x14ac:dyDescent="0.2">
      <c r="D346" s="370"/>
      <c r="F346" s="370"/>
    </row>
    <row r="347" spans="4:6" ht="14.25" customHeight="1" x14ac:dyDescent="0.2">
      <c r="D347" s="370"/>
      <c r="F347" s="370"/>
    </row>
    <row r="348" spans="4:6" ht="14.25" customHeight="1" x14ac:dyDescent="0.2">
      <c r="D348" s="370"/>
      <c r="F348" s="370"/>
    </row>
    <row r="349" spans="4:6" ht="14.25" customHeight="1" x14ac:dyDescent="0.2">
      <c r="D349" s="370"/>
      <c r="F349" s="370"/>
    </row>
    <row r="350" spans="4:6" ht="14.25" customHeight="1" x14ac:dyDescent="0.2">
      <c r="D350" s="370"/>
      <c r="F350" s="370"/>
    </row>
    <row r="351" spans="4:6" ht="14.25" customHeight="1" x14ac:dyDescent="0.2">
      <c r="D351" s="370"/>
      <c r="F351" s="370"/>
    </row>
    <row r="352" spans="4:6" ht="14.25" customHeight="1" x14ac:dyDescent="0.2">
      <c r="D352" s="370"/>
      <c r="F352" s="370"/>
    </row>
    <row r="353" spans="4:6" ht="14.25" customHeight="1" x14ac:dyDescent="0.2">
      <c r="D353" s="370"/>
      <c r="F353" s="370"/>
    </row>
    <row r="354" spans="4:6" ht="14.25" customHeight="1" x14ac:dyDescent="0.2">
      <c r="D354" s="370"/>
      <c r="F354" s="370"/>
    </row>
    <row r="355" spans="4:6" ht="14.25" customHeight="1" x14ac:dyDescent="0.2">
      <c r="D355" s="370"/>
      <c r="F355" s="370"/>
    </row>
    <row r="356" spans="4:6" ht="14.25" customHeight="1" x14ac:dyDescent="0.2">
      <c r="D356" s="370"/>
      <c r="F356" s="370"/>
    </row>
    <row r="357" spans="4:6" ht="14.25" customHeight="1" x14ac:dyDescent="0.2">
      <c r="D357" s="370"/>
      <c r="F357" s="370"/>
    </row>
    <row r="358" spans="4:6" ht="14.25" customHeight="1" x14ac:dyDescent="0.2">
      <c r="D358" s="370"/>
      <c r="F358" s="370"/>
    </row>
    <row r="359" spans="4:6" ht="14.25" customHeight="1" x14ac:dyDescent="0.2">
      <c r="D359" s="370"/>
      <c r="F359" s="370"/>
    </row>
    <row r="360" spans="4:6" ht="14.25" customHeight="1" x14ac:dyDescent="0.2">
      <c r="D360" s="370"/>
      <c r="F360" s="370"/>
    </row>
    <row r="361" spans="4:6" ht="14.25" customHeight="1" x14ac:dyDescent="0.2">
      <c r="D361" s="370"/>
      <c r="F361" s="370"/>
    </row>
    <row r="362" spans="4:6" ht="14.25" customHeight="1" x14ac:dyDescent="0.2">
      <c r="D362" s="370"/>
      <c r="F362" s="370"/>
    </row>
    <row r="363" spans="4:6" ht="14.25" customHeight="1" x14ac:dyDescent="0.2">
      <c r="D363" s="370"/>
      <c r="F363" s="370"/>
    </row>
    <row r="364" spans="4:6" ht="14.25" customHeight="1" x14ac:dyDescent="0.2">
      <c r="D364" s="370"/>
      <c r="F364" s="370"/>
    </row>
    <row r="365" spans="4:6" ht="14.25" customHeight="1" x14ac:dyDescent="0.2">
      <c r="D365" s="370"/>
      <c r="F365" s="370"/>
    </row>
    <row r="366" spans="4:6" ht="14.25" customHeight="1" x14ac:dyDescent="0.2">
      <c r="D366" s="370"/>
      <c r="F366" s="370"/>
    </row>
    <row r="367" spans="4:6" ht="14.25" customHeight="1" x14ac:dyDescent="0.2">
      <c r="D367" s="370"/>
      <c r="F367" s="370"/>
    </row>
    <row r="368" spans="4:6" ht="14.25" customHeight="1" x14ac:dyDescent="0.2">
      <c r="D368" s="370"/>
      <c r="F368" s="370"/>
    </row>
    <row r="369" spans="4:6" ht="14.25" customHeight="1" x14ac:dyDescent="0.2">
      <c r="D369" s="370"/>
      <c r="F369" s="370"/>
    </row>
    <row r="370" spans="4:6" ht="14.25" customHeight="1" x14ac:dyDescent="0.2">
      <c r="D370" s="370"/>
      <c r="F370" s="370"/>
    </row>
    <row r="371" spans="4:6" ht="14.25" customHeight="1" x14ac:dyDescent="0.2">
      <c r="D371" s="370"/>
      <c r="F371" s="370"/>
    </row>
    <row r="372" spans="4:6" ht="14.25" customHeight="1" x14ac:dyDescent="0.2">
      <c r="D372" s="370"/>
      <c r="F372" s="370"/>
    </row>
    <row r="373" spans="4:6" ht="14.25" customHeight="1" x14ac:dyDescent="0.2">
      <c r="D373" s="370"/>
      <c r="F373" s="370"/>
    </row>
    <row r="374" spans="4:6" ht="14.25" customHeight="1" x14ac:dyDescent="0.2">
      <c r="D374" s="370"/>
      <c r="F374" s="370"/>
    </row>
    <row r="375" spans="4:6" ht="14.25" customHeight="1" x14ac:dyDescent="0.2">
      <c r="D375" s="370"/>
      <c r="F375" s="370"/>
    </row>
    <row r="376" spans="4:6" ht="14.25" customHeight="1" x14ac:dyDescent="0.2">
      <c r="D376" s="370"/>
      <c r="F376" s="370"/>
    </row>
    <row r="377" spans="4:6" ht="14.25" customHeight="1" x14ac:dyDescent="0.2">
      <c r="D377" s="370"/>
      <c r="F377" s="370"/>
    </row>
    <row r="378" spans="4:6" ht="14.25" customHeight="1" x14ac:dyDescent="0.2">
      <c r="D378" s="370"/>
      <c r="F378" s="370"/>
    </row>
    <row r="379" spans="4:6" ht="14.25" customHeight="1" x14ac:dyDescent="0.2">
      <c r="D379" s="370"/>
      <c r="F379" s="370"/>
    </row>
    <row r="380" spans="4:6" ht="14.25" customHeight="1" x14ac:dyDescent="0.2">
      <c r="D380" s="370"/>
      <c r="F380" s="370"/>
    </row>
    <row r="381" spans="4:6" ht="14.25" customHeight="1" x14ac:dyDescent="0.2">
      <c r="D381" s="370"/>
      <c r="F381" s="370"/>
    </row>
    <row r="382" spans="4:6" ht="14.25" customHeight="1" x14ac:dyDescent="0.2">
      <c r="D382" s="370"/>
      <c r="F382" s="370"/>
    </row>
    <row r="383" spans="4:6" ht="14.25" customHeight="1" x14ac:dyDescent="0.2">
      <c r="D383" s="370"/>
      <c r="F383" s="370"/>
    </row>
    <row r="384" spans="4:6" ht="14.25" customHeight="1" x14ac:dyDescent="0.2">
      <c r="D384" s="370"/>
      <c r="F384" s="370"/>
    </row>
    <row r="385" spans="4:6" ht="14.25" customHeight="1" x14ac:dyDescent="0.2">
      <c r="D385" s="370"/>
      <c r="F385" s="370"/>
    </row>
    <row r="386" spans="4:6" ht="14.25" customHeight="1" x14ac:dyDescent="0.2">
      <c r="D386" s="370"/>
      <c r="F386" s="370"/>
    </row>
    <row r="387" spans="4:6" ht="14.25" customHeight="1" x14ac:dyDescent="0.2">
      <c r="D387" s="370"/>
      <c r="F387" s="370"/>
    </row>
    <row r="388" spans="4:6" ht="14.25" customHeight="1" x14ac:dyDescent="0.2">
      <c r="D388" s="370"/>
      <c r="F388" s="370"/>
    </row>
    <row r="389" spans="4:6" ht="14.25" customHeight="1" x14ac:dyDescent="0.2">
      <c r="D389" s="370"/>
      <c r="F389" s="370"/>
    </row>
    <row r="390" spans="4:6" ht="14.25" customHeight="1" x14ac:dyDescent="0.2">
      <c r="D390" s="370"/>
      <c r="F390" s="370"/>
    </row>
    <row r="391" spans="4:6" ht="14.25" customHeight="1" x14ac:dyDescent="0.2">
      <c r="D391" s="370"/>
      <c r="F391" s="370"/>
    </row>
    <row r="392" spans="4:6" ht="14.25" customHeight="1" x14ac:dyDescent="0.2">
      <c r="D392" s="370"/>
      <c r="F392" s="370"/>
    </row>
    <row r="393" spans="4:6" ht="14.25" customHeight="1" x14ac:dyDescent="0.2">
      <c r="D393" s="370"/>
      <c r="F393" s="370"/>
    </row>
    <row r="394" spans="4:6" ht="14.25" customHeight="1" x14ac:dyDescent="0.2">
      <c r="D394" s="370"/>
      <c r="F394" s="370"/>
    </row>
    <row r="395" spans="4:6" ht="14.25" customHeight="1" x14ac:dyDescent="0.2">
      <c r="D395" s="370"/>
      <c r="F395" s="370"/>
    </row>
    <row r="396" spans="4:6" ht="14.25" customHeight="1" x14ac:dyDescent="0.2">
      <c r="D396" s="370"/>
      <c r="F396" s="370"/>
    </row>
    <row r="397" spans="4:6" ht="14.25" customHeight="1" x14ac:dyDescent="0.2">
      <c r="D397" s="370"/>
      <c r="F397" s="370"/>
    </row>
    <row r="398" spans="4:6" ht="14.25" customHeight="1" x14ac:dyDescent="0.2">
      <c r="D398" s="370"/>
      <c r="F398" s="370"/>
    </row>
    <row r="399" spans="4:6" ht="14.25" customHeight="1" x14ac:dyDescent="0.2">
      <c r="D399" s="370"/>
      <c r="F399" s="370"/>
    </row>
    <row r="400" spans="4:6" ht="14.25" customHeight="1" x14ac:dyDescent="0.2">
      <c r="D400" s="370"/>
      <c r="F400" s="370"/>
    </row>
    <row r="401" spans="4:6" ht="14.25" customHeight="1" x14ac:dyDescent="0.2">
      <c r="D401" s="370"/>
      <c r="F401" s="370"/>
    </row>
    <row r="402" spans="4:6" ht="14.25" customHeight="1" x14ac:dyDescent="0.2">
      <c r="D402" s="370"/>
      <c r="F402" s="370"/>
    </row>
    <row r="403" spans="4:6" ht="14.25" customHeight="1" x14ac:dyDescent="0.2">
      <c r="D403" s="370"/>
      <c r="F403" s="370"/>
    </row>
    <row r="404" spans="4:6" ht="14.25" customHeight="1" x14ac:dyDescent="0.2">
      <c r="D404" s="370"/>
      <c r="F404" s="370"/>
    </row>
    <row r="405" spans="4:6" ht="14.25" customHeight="1" x14ac:dyDescent="0.2">
      <c r="D405" s="370"/>
      <c r="F405" s="370"/>
    </row>
    <row r="406" spans="4:6" ht="14.25" customHeight="1" x14ac:dyDescent="0.2">
      <c r="D406" s="370"/>
      <c r="F406" s="370"/>
    </row>
    <row r="407" spans="4:6" ht="14.25" customHeight="1" x14ac:dyDescent="0.2">
      <c r="D407" s="370"/>
      <c r="F407" s="370"/>
    </row>
    <row r="408" spans="4:6" ht="14.25" customHeight="1" x14ac:dyDescent="0.2">
      <c r="D408" s="370"/>
      <c r="F408" s="370"/>
    </row>
    <row r="409" spans="4:6" ht="14.25" customHeight="1" x14ac:dyDescent="0.2">
      <c r="D409" s="370"/>
      <c r="F409" s="370"/>
    </row>
    <row r="410" spans="4:6" ht="14.25" customHeight="1" x14ac:dyDescent="0.2">
      <c r="D410" s="370"/>
      <c r="F410" s="370"/>
    </row>
    <row r="411" spans="4:6" ht="14.25" customHeight="1" x14ac:dyDescent="0.2">
      <c r="D411" s="370"/>
      <c r="F411" s="370"/>
    </row>
    <row r="412" spans="4:6" ht="14.25" customHeight="1" x14ac:dyDescent="0.2">
      <c r="D412" s="370"/>
      <c r="F412" s="370"/>
    </row>
    <row r="413" spans="4:6" ht="14.25" customHeight="1" x14ac:dyDescent="0.2">
      <c r="D413" s="370"/>
      <c r="F413" s="370"/>
    </row>
    <row r="414" spans="4:6" ht="14.25" customHeight="1" x14ac:dyDescent="0.2">
      <c r="D414" s="370"/>
      <c r="F414" s="370"/>
    </row>
    <row r="415" spans="4:6" ht="14.25" customHeight="1" x14ac:dyDescent="0.2">
      <c r="D415" s="370"/>
      <c r="F415" s="370"/>
    </row>
    <row r="416" spans="4:6" ht="14.25" customHeight="1" x14ac:dyDescent="0.2">
      <c r="D416" s="370"/>
      <c r="F416" s="370"/>
    </row>
    <row r="417" spans="4:6" ht="14.25" customHeight="1" x14ac:dyDescent="0.2">
      <c r="D417" s="370"/>
      <c r="F417" s="370"/>
    </row>
    <row r="418" spans="4:6" ht="14.25" customHeight="1" x14ac:dyDescent="0.2">
      <c r="D418" s="370"/>
      <c r="F418" s="370"/>
    </row>
    <row r="419" spans="4:6" ht="14.25" customHeight="1" x14ac:dyDescent="0.2">
      <c r="D419" s="370"/>
      <c r="F419" s="370"/>
    </row>
    <row r="420" spans="4:6" ht="14.25" customHeight="1" x14ac:dyDescent="0.2">
      <c r="D420" s="370"/>
      <c r="F420" s="370"/>
    </row>
    <row r="421" spans="4:6" ht="14.25" customHeight="1" x14ac:dyDescent="0.2">
      <c r="D421" s="370"/>
      <c r="F421" s="370"/>
    </row>
    <row r="422" spans="4:6" ht="14.25" customHeight="1" x14ac:dyDescent="0.2">
      <c r="D422" s="370"/>
      <c r="F422" s="370"/>
    </row>
    <row r="423" spans="4:6" ht="14.25" customHeight="1" x14ac:dyDescent="0.2">
      <c r="D423" s="370"/>
      <c r="F423" s="370"/>
    </row>
    <row r="424" spans="4:6" ht="14.25" customHeight="1" x14ac:dyDescent="0.2">
      <c r="D424" s="370"/>
      <c r="F424" s="370"/>
    </row>
    <row r="425" spans="4:6" ht="14.25" customHeight="1" x14ac:dyDescent="0.2">
      <c r="D425" s="370"/>
      <c r="F425" s="370"/>
    </row>
    <row r="426" spans="4:6" ht="14.25" customHeight="1" x14ac:dyDescent="0.2">
      <c r="D426" s="370"/>
      <c r="F426" s="370"/>
    </row>
    <row r="427" spans="4:6" ht="14.25" customHeight="1" x14ac:dyDescent="0.2">
      <c r="D427" s="370"/>
      <c r="F427" s="370"/>
    </row>
    <row r="428" spans="4:6" ht="14.25" customHeight="1" x14ac:dyDescent="0.2">
      <c r="D428" s="370"/>
      <c r="F428" s="370"/>
    </row>
    <row r="429" spans="4:6" ht="14.25" customHeight="1" x14ac:dyDescent="0.2">
      <c r="D429" s="370"/>
      <c r="F429" s="370"/>
    </row>
    <row r="430" spans="4:6" ht="14.25" customHeight="1" x14ac:dyDescent="0.2">
      <c r="D430" s="370"/>
      <c r="F430" s="370"/>
    </row>
    <row r="431" spans="4:6" ht="14.25" customHeight="1" x14ac:dyDescent="0.2">
      <c r="D431" s="370"/>
      <c r="F431" s="370"/>
    </row>
    <row r="432" spans="4:6" ht="14.25" customHeight="1" x14ac:dyDescent="0.2">
      <c r="D432" s="370"/>
      <c r="F432" s="370"/>
    </row>
    <row r="433" spans="4:6" ht="14.25" customHeight="1" x14ac:dyDescent="0.2">
      <c r="D433" s="370"/>
      <c r="F433" s="370"/>
    </row>
    <row r="434" spans="4:6" ht="14.25" customHeight="1" x14ac:dyDescent="0.2">
      <c r="D434" s="370"/>
      <c r="F434" s="370"/>
    </row>
    <row r="435" spans="4:6" ht="14.25" customHeight="1" x14ac:dyDescent="0.2">
      <c r="D435" s="370"/>
      <c r="F435" s="370"/>
    </row>
    <row r="436" spans="4:6" ht="14.25" customHeight="1" x14ac:dyDescent="0.2">
      <c r="D436" s="370"/>
      <c r="F436" s="370"/>
    </row>
    <row r="437" spans="4:6" ht="14.25" customHeight="1" x14ac:dyDescent="0.2">
      <c r="D437" s="370"/>
      <c r="F437" s="370"/>
    </row>
    <row r="438" spans="4:6" ht="14.25" customHeight="1" x14ac:dyDescent="0.2">
      <c r="D438" s="370"/>
      <c r="F438" s="370"/>
    </row>
    <row r="439" spans="4:6" ht="14.25" customHeight="1" x14ac:dyDescent="0.2">
      <c r="D439" s="370"/>
      <c r="F439" s="370"/>
    </row>
    <row r="440" spans="4:6" ht="14.25" customHeight="1" x14ac:dyDescent="0.2">
      <c r="D440" s="370"/>
      <c r="F440" s="370"/>
    </row>
    <row r="441" spans="4:6" ht="14.25" customHeight="1" x14ac:dyDescent="0.2">
      <c r="D441" s="370"/>
      <c r="F441" s="370"/>
    </row>
    <row r="442" spans="4:6" ht="14.25" customHeight="1" x14ac:dyDescent="0.2">
      <c r="D442" s="370"/>
      <c r="F442" s="370"/>
    </row>
    <row r="443" spans="4:6" ht="14.25" customHeight="1" x14ac:dyDescent="0.2">
      <c r="D443" s="370"/>
      <c r="F443" s="370"/>
    </row>
    <row r="444" spans="4:6" ht="14.25" customHeight="1" x14ac:dyDescent="0.2">
      <c r="D444" s="370"/>
      <c r="F444" s="370"/>
    </row>
    <row r="445" spans="4:6" ht="14.25" customHeight="1" x14ac:dyDescent="0.2">
      <c r="D445" s="370"/>
      <c r="F445" s="370"/>
    </row>
    <row r="446" spans="4:6" ht="14.25" customHeight="1" x14ac:dyDescent="0.2">
      <c r="D446" s="370"/>
      <c r="F446" s="370"/>
    </row>
    <row r="447" spans="4:6" ht="14.25" customHeight="1" x14ac:dyDescent="0.2">
      <c r="D447" s="370"/>
      <c r="F447" s="370"/>
    </row>
    <row r="448" spans="4:6" ht="14.25" customHeight="1" x14ac:dyDescent="0.2">
      <c r="D448" s="370"/>
      <c r="F448" s="370"/>
    </row>
    <row r="449" spans="4:6" ht="14.25" customHeight="1" x14ac:dyDescent="0.2">
      <c r="D449" s="370"/>
      <c r="F449" s="370"/>
    </row>
    <row r="450" spans="4:6" ht="14.25" customHeight="1" x14ac:dyDescent="0.2">
      <c r="D450" s="370"/>
      <c r="F450" s="370"/>
    </row>
    <row r="451" spans="4:6" ht="14.25" customHeight="1" x14ac:dyDescent="0.2">
      <c r="D451" s="370"/>
      <c r="F451" s="370"/>
    </row>
    <row r="452" spans="4:6" ht="14.25" customHeight="1" x14ac:dyDescent="0.2">
      <c r="D452" s="370"/>
      <c r="F452" s="370"/>
    </row>
    <row r="453" spans="4:6" ht="14.25" customHeight="1" x14ac:dyDescent="0.2">
      <c r="D453" s="370"/>
      <c r="F453" s="370"/>
    </row>
    <row r="454" spans="4:6" ht="14.25" customHeight="1" x14ac:dyDescent="0.2">
      <c r="D454" s="370"/>
      <c r="F454" s="370"/>
    </row>
    <row r="455" spans="4:6" ht="14.25" customHeight="1" x14ac:dyDescent="0.2">
      <c r="D455" s="370"/>
      <c r="F455" s="370"/>
    </row>
    <row r="456" spans="4:6" ht="14.25" customHeight="1" x14ac:dyDescent="0.2">
      <c r="D456" s="370"/>
      <c r="F456" s="370"/>
    </row>
    <row r="457" spans="4:6" ht="14.25" customHeight="1" x14ac:dyDescent="0.2">
      <c r="D457" s="370"/>
      <c r="F457" s="370"/>
    </row>
    <row r="458" spans="4:6" ht="14.25" customHeight="1" x14ac:dyDescent="0.2">
      <c r="D458" s="370"/>
      <c r="F458" s="370"/>
    </row>
    <row r="459" spans="4:6" ht="14.25" customHeight="1" x14ac:dyDescent="0.2">
      <c r="D459" s="370"/>
      <c r="F459" s="370"/>
    </row>
    <row r="460" spans="4:6" ht="14.25" customHeight="1" x14ac:dyDescent="0.2">
      <c r="D460" s="370"/>
      <c r="F460" s="370"/>
    </row>
    <row r="461" spans="4:6" ht="14.25" customHeight="1" x14ac:dyDescent="0.2">
      <c r="D461" s="370"/>
      <c r="F461" s="370"/>
    </row>
    <row r="462" spans="4:6" ht="14.25" customHeight="1" x14ac:dyDescent="0.2">
      <c r="D462" s="370"/>
      <c r="F462" s="370"/>
    </row>
    <row r="463" spans="4:6" ht="14.25" customHeight="1" x14ac:dyDescent="0.2">
      <c r="D463" s="370"/>
      <c r="F463" s="370"/>
    </row>
    <row r="464" spans="4:6" ht="14.25" customHeight="1" x14ac:dyDescent="0.2">
      <c r="D464" s="370"/>
      <c r="F464" s="370"/>
    </row>
    <row r="465" spans="4:6" ht="14.25" customHeight="1" x14ac:dyDescent="0.2">
      <c r="D465" s="370"/>
      <c r="F465" s="370"/>
    </row>
    <row r="466" spans="4:6" ht="14.25" customHeight="1" x14ac:dyDescent="0.2">
      <c r="D466" s="370"/>
      <c r="F466" s="370"/>
    </row>
    <row r="467" spans="4:6" ht="14.25" customHeight="1" x14ac:dyDescent="0.2">
      <c r="D467" s="370"/>
      <c r="F467" s="370"/>
    </row>
    <row r="468" spans="4:6" ht="14.25" customHeight="1" x14ac:dyDescent="0.2">
      <c r="D468" s="370"/>
      <c r="F468" s="370"/>
    </row>
    <row r="469" spans="4:6" ht="14.25" customHeight="1" x14ac:dyDescent="0.2">
      <c r="D469" s="370"/>
      <c r="F469" s="370"/>
    </row>
    <row r="470" spans="4:6" ht="14.25" customHeight="1" x14ac:dyDescent="0.2">
      <c r="D470" s="370"/>
      <c r="F470" s="370"/>
    </row>
    <row r="471" spans="4:6" ht="14.25" customHeight="1" x14ac:dyDescent="0.2">
      <c r="D471" s="370"/>
      <c r="F471" s="370"/>
    </row>
    <row r="472" spans="4:6" ht="14.25" customHeight="1" x14ac:dyDescent="0.2">
      <c r="D472" s="370"/>
      <c r="F472" s="370"/>
    </row>
    <row r="473" spans="4:6" ht="14.25" customHeight="1" x14ac:dyDescent="0.2">
      <c r="D473" s="370"/>
      <c r="F473" s="370"/>
    </row>
    <row r="474" spans="4:6" ht="14.25" customHeight="1" x14ac:dyDescent="0.2">
      <c r="D474" s="370"/>
      <c r="F474" s="370"/>
    </row>
    <row r="475" spans="4:6" ht="14.25" customHeight="1" x14ac:dyDescent="0.2">
      <c r="D475" s="370"/>
      <c r="F475" s="370"/>
    </row>
    <row r="476" spans="4:6" ht="14.25" customHeight="1" x14ac:dyDescent="0.2">
      <c r="D476" s="370"/>
      <c r="F476" s="370"/>
    </row>
    <row r="477" spans="4:6" ht="14.25" customHeight="1" x14ac:dyDescent="0.2">
      <c r="D477" s="370"/>
      <c r="F477" s="370"/>
    </row>
    <row r="478" spans="4:6" ht="14.25" customHeight="1" x14ac:dyDescent="0.2">
      <c r="D478" s="370"/>
      <c r="F478" s="370"/>
    </row>
    <row r="479" spans="4:6" ht="14.25" customHeight="1" x14ac:dyDescent="0.2">
      <c r="D479" s="370"/>
      <c r="F479" s="370"/>
    </row>
    <row r="480" spans="4:6" ht="14.25" customHeight="1" x14ac:dyDescent="0.2">
      <c r="D480" s="370"/>
      <c r="F480" s="370"/>
    </row>
    <row r="481" spans="4:6" ht="14.25" customHeight="1" x14ac:dyDescent="0.2">
      <c r="D481" s="370"/>
      <c r="F481" s="370"/>
    </row>
    <row r="482" spans="4:6" ht="14.25" customHeight="1" x14ac:dyDescent="0.2">
      <c r="D482" s="370"/>
      <c r="F482" s="370"/>
    </row>
    <row r="483" spans="4:6" ht="14.25" customHeight="1" x14ac:dyDescent="0.2">
      <c r="D483" s="370"/>
      <c r="F483" s="370"/>
    </row>
    <row r="484" spans="4:6" ht="14.25" customHeight="1" x14ac:dyDescent="0.2">
      <c r="D484" s="370"/>
      <c r="F484" s="370"/>
    </row>
    <row r="485" spans="4:6" ht="14.25" customHeight="1" x14ac:dyDescent="0.2">
      <c r="D485" s="370"/>
      <c r="F485" s="370"/>
    </row>
    <row r="486" spans="4:6" ht="14.25" customHeight="1" x14ac:dyDescent="0.2">
      <c r="D486" s="370"/>
      <c r="F486" s="370"/>
    </row>
    <row r="487" spans="4:6" ht="14.25" customHeight="1" x14ac:dyDescent="0.2">
      <c r="D487" s="370"/>
      <c r="F487" s="370"/>
    </row>
    <row r="488" spans="4:6" ht="14.25" customHeight="1" x14ac:dyDescent="0.2">
      <c r="D488" s="370"/>
      <c r="F488" s="370"/>
    </row>
    <row r="489" spans="4:6" ht="14.25" customHeight="1" x14ac:dyDescent="0.2">
      <c r="D489" s="370"/>
      <c r="F489" s="370"/>
    </row>
    <row r="490" spans="4:6" ht="14.25" customHeight="1" x14ac:dyDescent="0.2">
      <c r="D490" s="370"/>
      <c r="F490" s="370"/>
    </row>
    <row r="491" spans="4:6" ht="14.25" customHeight="1" x14ac:dyDescent="0.2">
      <c r="D491" s="370"/>
      <c r="F491" s="370"/>
    </row>
    <row r="492" spans="4:6" ht="14.25" customHeight="1" x14ac:dyDescent="0.2">
      <c r="D492" s="370"/>
      <c r="F492" s="370"/>
    </row>
    <row r="493" spans="4:6" ht="14.25" customHeight="1" x14ac:dyDescent="0.2">
      <c r="D493" s="370"/>
      <c r="F493" s="370"/>
    </row>
    <row r="494" spans="4:6" ht="14.25" customHeight="1" x14ac:dyDescent="0.2">
      <c r="D494" s="370"/>
      <c r="F494" s="370"/>
    </row>
    <row r="495" spans="4:6" ht="14.25" customHeight="1" x14ac:dyDescent="0.2">
      <c r="D495" s="370"/>
      <c r="F495" s="370"/>
    </row>
    <row r="496" spans="4:6" ht="14.25" customHeight="1" x14ac:dyDescent="0.2">
      <c r="D496" s="370"/>
      <c r="F496" s="370"/>
    </row>
    <row r="497" spans="4:6" ht="14.25" customHeight="1" x14ac:dyDescent="0.2">
      <c r="D497" s="370"/>
      <c r="F497" s="370"/>
    </row>
    <row r="498" spans="4:6" ht="14.25" customHeight="1" x14ac:dyDescent="0.2">
      <c r="D498" s="370"/>
      <c r="F498" s="370"/>
    </row>
    <row r="499" spans="4:6" ht="14.25" customHeight="1" x14ac:dyDescent="0.2">
      <c r="D499" s="370"/>
      <c r="F499" s="370"/>
    </row>
    <row r="500" spans="4:6" ht="14.25" customHeight="1" x14ac:dyDescent="0.2">
      <c r="D500" s="370"/>
      <c r="F500" s="370"/>
    </row>
    <row r="501" spans="4:6" ht="14.25" customHeight="1" x14ac:dyDescent="0.2">
      <c r="D501" s="370"/>
      <c r="F501" s="370"/>
    </row>
    <row r="502" spans="4:6" ht="14.25" customHeight="1" x14ac:dyDescent="0.2">
      <c r="D502" s="370"/>
      <c r="F502" s="370"/>
    </row>
    <row r="503" spans="4:6" ht="14.25" customHeight="1" x14ac:dyDescent="0.2">
      <c r="D503" s="370"/>
      <c r="F503" s="370"/>
    </row>
    <row r="504" spans="4:6" ht="14.25" customHeight="1" x14ac:dyDescent="0.2">
      <c r="D504" s="370"/>
      <c r="F504" s="370"/>
    </row>
    <row r="505" spans="4:6" ht="14.25" customHeight="1" x14ac:dyDescent="0.2">
      <c r="D505" s="370"/>
      <c r="F505" s="370"/>
    </row>
    <row r="506" spans="4:6" ht="14.25" customHeight="1" x14ac:dyDescent="0.2">
      <c r="D506" s="370"/>
      <c r="F506" s="370"/>
    </row>
    <row r="507" spans="4:6" ht="14.25" customHeight="1" x14ac:dyDescent="0.2">
      <c r="D507" s="370"/>
      <c r="F507" s="370"/>
    </row>
    <row r="508" spans="4:6" ht="14.25" customHeight="1" x14ac:dyDescent="0.2">
      <c r="D508" s="370"/>
      <c r="F508" s="370"/>
    </row>
    <row r="509" spans="4:6" ht="14.25" customHeight="1" x14ac:dyDescent="0.2">
      <c r="D509" s="370"/>
      <c r="F509" s="370"/>
    </row>
    <row r="510" spans="4:6" ht="14.25" customHeight="1" x14ac:dyDescent="0.2">
      <c r="D510" s="370"/>
      <c r="F510" s="370"/>
    </row>
    <row r="511" spans="4:6" ht="14.25" customHeight="1" x14ac:dyDescent="0.2">
      <c r="D511" s="370"/>
      <c r="F511" s="370"/>
    </row>
    <row r="512" spans="4:6" ht="14.25" customHeight="1" x14ac:dyDescent="0.2">
      <c r="D512" s="370"/>
      <c r="F512" s="370"/>
    </row>
    <row r="513" spans="4:6" ht="14.25" customHeight="1" x14ac:dyDescent="0.2">
      <c r="D513" s="370"/>
      <c r="F513" s="370"/>
    </row>
    <row r="514" spans="4:6" ht="14.25" customHeight="1" x14ac:dyDescent="0.2">
      <c r="D514" s="370"/>
      <c r="F514" s="370"/>
    </row>
    <row r="515" spans="4:6" ht="14.25" customHeight="1" x14ac:dyDescent="0.2">
      <c r="D515" s="370"/>
      <c r="F515" s="370"/>
    </row>
    <row r="516" spans="4:6" ht="14.25" customHeight="1" x14ac:dyDescent="0.2">
      <c r="D516" s="370"/>
      <c r="F516" s="370"/>
    </row>
    <row r="517" spans="4:6" ht="14.25" customHeight="1" x14ac:dyDescent="0.2">
      <c r="D517" s="370"/>
      <c r="F517" s="370"/>
    </row>
    <row r="518" spans="4:6" ht="14.25" customHeight="1" x14ac:dyDescent="0.2">
      <c r="D518" s="370"/>
      <c r="F518" s="370"/>
    </row>
    <row r="519" spans="4:6" ht="14.25" customHeight="1" x14ac:dyDescent="0.2">
      <c r="D519" s="370"/>
      <c r="F519" s="370"/>
    </row>
    <row r="520" spans="4:6" ht="14.25" customHeight="1" x14ac:dyDescent="0.2">
      <c r="D520" s="370"/>
      <c r="F520" s="370"/>
    </row>
    <row r="521" spans="4:6" ht="14.25" customHeight="1" x14ac:dyDescent="0.2">
      <c r="D521" s="370"/>
      <c r="F521" s="370"/>
    </row>
    <row r="522" spans="4:6" ht="14.25" customHeight="1" x14ac:dyDescent="0.2">
      <c r="D522" s="370"/>
      <c r="F522" s="370"/>
    </row>
    <row r="523" spans="4:6" ht="14.25" customHeight="1" x14ac:dyDescent="0.2">
      <c r="D523" s="370"/>
      <c r="F523" s="370"/>
    </row>
    <row r="524" spans="4:6" ht="14.25" customHeight="1" x14ac:dyDescent="0.2">
      <c r="D524" s="370"/>
      <c r="F524" s="370"/>
    </row>
    <row r="525" spans="4:6" ht="14.25" customHeight="1" x14ac:dyDescent="0.2">
      <c r="D525" s="370"/>
      <c r="F525" s="370"/>
    </row>
    <row r="526" spans="4:6" ht="14.25" customHeight="1" x14ac:dyDescent="0.2">
      <c r="D526" s="370"/>
      <c r="F526" s="370"/>
    </row>
    <row r="527" spans="4:6" ht="14.25" customHeight="1" x14ac:dyDescent="0.2">
      <c r="D527" s="370"/>
      <c r="F527" s="370"/>
    </row>
    <row r="528" spans="4:6" ht="14.25" customHeight="1" x14ac:dyDescent="0.2">
      <c r="D528" s="370"/>
      <c r="F528" s="370"/>
    </row>
    <row r="529" spans="4:6" ht="14.25" customHeight="1" x14ac:dyDescent="0.2">
      <c r="D529" s="370"/>
      <c r="F529" s="370"/>
    </row>
    <row r="530" spans="4:6" ht="14.25" customHeight="1" x14ac:dyDescent="0.2">
      <c r="D530" s="370"/>
      <c r="F530" s="370"/>
    </row>
    <row r="531" spans="4:6" ht="14.25" customHeight="1" x14ac:dyDescent="0.2">
      <c r="D531" s="370"/>
      <c r="F531" s="370"/>
    </row>
    <row r="532" spans="4:6" ht="14.25" customHeight="1" x14ac:dyDescent="0.2">
      <c r="D532" s="370"/>
      <c r="F532" s="370"/>
    </row>
    <row r="533" spans="4:6" ht="14.25" customHeight="1" x14ac:dyDescent="0.2">
      <c r="D533" s="370"/>
      <c r="F533" s="370"/>
    </row>
    <row r="534" spans="4:6" ht="14.25" customHeight="1" x14ac:dyDescent="0.2">
      <c r="D534" s="370"/>
      <c r="F534" s="370"/>
    </row>
    <row r="535" spans="4:6" ht="14.25" customHeight="1" x14ac:dyDescent="0.2">
      <c r="D535" s="370"/>
      <c r="F535" s="370"/>
    </row>
    <row r="536" spans="4:6" ht="14.25" customHeight="1" x14ac:dyDescent="0.2">
      <c r="D536" s="370"/>
      <c r="F536" s="370"/>
    </row>
    <row r="537" spans="4:6" ht="14.25" customHeight="1" x14ac:dyDescent="0.2">
      <c r="D537" s="370"/>
      <c r="F537" s="370"/>
    </row>
    <row r="538" spans="4:6" ht="14.25" customHeight="1" x14ac:dyDescent="0.2">
      <c r="D538" s="370"/>
      <c r="F538" s="370"/>
    </row>
    <row r="539" spans="4:6" ht="14.25" customHeight="1" x14ac:dyDescent="0.2">
      <c r="D539" s="370"/>
      <c r="F539" s="370"/>
    </row>
    <row r="540" spans="4:6" ht="14.25" customHeight="1" x14ac:dyDescent="0.2">
      <c r="D540" s="370"/>
      <c r="F540" s="370"/>
    </row>
    <row r="541" spans="4:6" ht="14.25" customHeight="1" x14ac:dyDescent="0.2">
      <c r="D541" s="370"/>
      <c r="F541" s="370"/>
    </row>
    <row r="542" spans="4:6" ht="14.25" customHeight="1" x14ac:dyDescent="0.2">
      <c r="D542" s="370"/>
      <c r="F542" s="370"/>
    </row>
    <row r="543" spans="4:6" ht="14.25" customHeight="1" x14ac:dyDescent="0.2">
      <c r="D543" s="370"/>
      <c r="F543" s="370"/>
    </row>
    <row r="544" spans="4:6" ht="14.25" customHeight="1" x14ac:dyDescent="0.2">
      <c r="D544" s="370"/>
      <c r="F544" s="370"/>
    </row>
    <row r="545" spans="4:6" ht="14.25" customHeight="1" x14ac:dyDescent="0.2">
      <c r="D545" s="370"/>
      <c r="F545" s="370"/>
    </row>
    <row r="546" spans="4:6" ht="14.25" customHeight="1" x14ac:dyDescent="0.2">
      <c r="D546" s="370"/>
      <c r="F546" s="370"/>
    </row>
    <row r="547" spans="4:6" ht="14.25" customHeight="1" x14ac:dyDescent="0.2">
      <c r="D547" s="370"/>
      <c r="F547" s="370"/>
    </row>
    <row r="548" spans="4:6" ht="14.25" customHeight="1" x14ac:dyDescent="0.2">
      <c r="D548" s="370"/>
      <c r="F548" s="370"/>
    </row>
    <row r="549" spans="4:6" ht="14.25" customHeight="1" x14ac:dyDescent="0.2">
      <c r="D549" s="370"/>
      <c r="F549" s="370"/>
    </row>
    <row r="550" spans="4:6" ht="14.25" customHeight="1" x14ac:dyDescent="0.2">
      <c r="D550" s="370"/>
      <c r="F550" s="370"/>
    </row>
    <row r="551" spans="4:6" ht="14.25" customHeight="1" x14ac:dyDescent="0.2">
      <c r="D551" s="370"/>
      <c r="F551" s="370"/>
    </row>
    <row r="552" spans="4:6" ht="14.25" customHeight="1" x14ac:dyDescent="0.2">
      <c r="D552" s="370"/>
      <c r="F552" s="370"/>
    </row>
    <row r="553" spans="4:6" ht="14.25" customHeight="1" x14ac:dyDescent="0.2">
      <c r="D553" s="370"/>
      <c r="F553" s="370"/>
    </row>
    <row r="554" spans="4:6" ht="14.25" customHeight="1" x14ac:dyDescent="0.2">
      <c r="D554" s="370"/>
      <c r="F554" s="370"/>
    </row>
    <row r="555" spans="4:6" ht="14.25" customHeight="1" x14ac:dyDescent="0.2">
      <c r="D555" s="370"/>
      <c r="F555" s="370"/>
    </row>
    <row r="556" spans="4:6" ht="14.25" customHeight="1" x14ac:dyDescent="0.2">
      <c r="D556" s="370"/>
      <c r="F556" s="370"/>
    </row>
    <row r="557" spans="4:6" ht="14.25" customHeight="1" x14ac:dyDescent="0.2">
      <c r="D557" s="370"/>
      <c r="F557" s="370"/>
    </row>
    <row r="558" spans="4:6" ht="14.25" customHeight="1" x14ac:dyDescent="0.2">
      <c r="D558" s="370"/>
      <c r="F558" s="370"/>
    </row>
    <row r="559" spans="4:6" ht="14.25" customHeight="1" x14ac:dyDescent="0.2">
      <c r="D559" s="370"/>
      <c r="F559" s="370"/>
    </row>
    <row r="560" spans="4:6" ht="14.25" customHeight="1" x14ac:dyDescent="0.2">
      <c r="D560" s="370"/>
      <c r="F560" s="370"/>
    </row>
    <row r="561" spans="4:6" ht="14.25" customHeight="1" x14ac:dyDescent="0.2">
      <c r="D561" s="370"/>
      <c r="F561" s="370"/>
    </row>
    <row r="562" spans="4:6" ht="14.25" customHeight="1" x14ac:dyDescent="0.2">
      <c r="D562" s="370"/>
      <c r="F562" s="370"/>
    </row>
    <row r="563" spans="4:6" ht="14.25" customHeight="1" x14ac:dyDescent="0.2">
      <c r="D563" s="370"/>
      <c r="F563" s="370"/>
    </row>
    <row r="564" spans="4:6" ht="14.25" customHeight="1" x14ac:dyDescent="0.2">
      <c r="D564" s="370"/>
      <c r="F564" s="370"/>
    </row>
    <row r="565" spans="4:6" ht="14.25" customHeight="1" x14ac:dyDescent="0.2">
      <c r="D565" s="370"/>
      <c r="F565" s="370"/>
    </row>
    <row r="566" spans="4:6" ht="14.25" customHeight="1" x14ac:dyDescent="0.2">
      <c r="D566" s="370"/>
      <c r="F566" s="370"/>
    </row>
    <row r="567" spans="4:6" ht="14.25" customHeight="1" x14ac:dyDescent="0.2">
      <c r="D567" s="370"/>
      <c r="F567" s="370"/>
    </row>
    <row r="568" spans="4:6" ht="14.25" customHeight="1" x14ac:dyDescent="0.2">
      <c r="D568" s="370"/>
      <c r="F568" s="370"/>
    </row>
    <row r="569" spans="4:6" ht="14.25" customHeight="1" x14ac:dyDescent="0.2">
      <c r="D569" s="370"/>
      <c r="F569" s="370"/>
    </row>
    <row r="570" spans="4:6" ht="14.25" customHeight="1" x14ac:dyDescent="0.2">
      <c r="D570" s="370"/>
      <c r="F570" s="370"/>
    </row>
    <row r="571" spans="4:6" ht="14.25" customHeight="1" x14ac:dyDescent="0.2">
      <c r="D571" s="370"/>
      <c r="F571" s="370"/>
    </row>
    <row r="572" spans="4:6" ht="14.25" customHeight="1" x14ac:dyDescent="0.2">
      <c r="D572" s="370"/>
      <c r="F572" s="370"/>
    </row>
    <row r="573" spans="4:6" ht="14.25" customHeight="1" x14ac:dyDescent="0.2">
      <c r="D573" s="370"/>
      <c r="F573" s="370"/>
    </row>
    <row r="574" spans="4:6" ht="14.25" customHeight="1" x14ac:dyDescent="0.2">
      <c r="D574" s="370"/>
      <c r="F574" s="370"/>
    </row>
    <row r="575" spans="4:6" ht="14.25" customHeight="1" x14ac:dyDescent="0.2">
      <c r="D575" s="370"/>
      <c r="F575" s="370"/>
    </row>
    <row r="576" spans="4:6" ht="14.25" customHeight="1" x14ac:dyDescent="0.2">
      <c r="D576" s="370"/>
      <c r="F576" s="370"/>
    </row>
    <row r="577" spans="4:6" ht="14.25" customHeight="1" x14ac:dyDescent="0.2">
      <c r="D577" s="370"/>
      <c r="F577" s="370"/>
    </row>
    <row r="578" spans="4:6" ht="14.25" customHeight="1" x14ac:dyDescent="0.2">
      <c r="D578" s="370"/>
      <c r="F578" s="370"/>
    </row>
    <row r="579" spans="4:6" ht="14.25" customHeight="1" x14ac:dyDescent="0.2">
      <c r="D579" s="370"/>
      <c r="F579" s="370"/>
    </row>
    <row r="580" spans="4:6" ht="14.25" customHeight="1" x14ac:dyDescent="0.2">
      <c r="D580" s="370"/>
      <c r="F580" s="370"/>
    </row>
    <row r="581" spans="4:6" ht="14.25" customHeight="1" x14ac:dyDescent="0.2">
      <c r="D581" s="370"/>
      <c r="F581" s="370"/>
    </row>
    <row r="582" spans="4:6" ht="14.25" customHeight="1" x14ac:dyDescent="0.2">
      <c r="D582" s="370"/>
      <c r="F582" s="370"/>
    </row>
    <row r="583" spans="4:6" ht="14.25" customHeight="1" x14ac:dyDescent="0.2">
      <c r="D583" s="370"/>
      <c r="F583" s="370"/>
    </row>
    <row r="584" spans="4:6" ht="14.25" customHeight="1" x14ac:dyDescent="0.2">
      <c r="D584" s="370"/>
      <c r="F584" s="370"/>
    </row>
    <row r="585" spans="4:6" ht="14.25" customHeight="1" x14ac:dyDescent="0.2">
      <c r="D585" s="370"/>
      <c r="F585" s="370"/>
    </row>
    <row r="586" spans="4:6" ht="14.25" customHeight="1" x14ac:dyDescent="0.2">
      <c r="D586" s="370"/>
      <c r="F586" s="370"/>
    </row>
    <row r="587" spans="4:6" ht="14.25" customHeight="1" x14ac:dyDescent="0.2">
      <c r="D587" s="370"/>
      <c r="F587" s="370"/>
    </row>
    <row r="588" spans="4:6" ht="14.25" customHeight="1" x14ac:dyDescent="0.2">
      <c r="D588" s="370"/>
      <c r="F588" s="370"/>
    </row>
    <row r="589" spans="4:6" ht="14.25" customHeight="1" x14ac:dyDescent="0.2">
      <c r="D589" s="370"/>
      <c r="F589" s="370"/>
    </row>
    <row r="590" spans="4:6" ht="14.25" customHeight="1" x14ac:dyDescent="0.2">
      <c r="D590" s="370"/>
      <c r="F590" s="370"/>
    </row>
    <row r="591" spans="4:6" ht="14.25" customHeight="1" x14ac:dyDescent="0.2">
      <c r="D591" s="370"/>
      <c r="F591" s="370"/>
    </row>
    <row r="592" spans="4:6" ht="14.25" customHeight="1" x14ac:dyDescent="0.2">
      <c r="D592" s="370"/>
      <c r="F592" s="370"/>
    </row>
    <row r="593" spans="4:6" ht="14.25" customHeight="1" x14ac:dyDescent="0.2">
      <c r="D593" s="370"/>
      <c r="F593" s="370"/>
    </row>
    <row r="594" spans="4:6" ht="14.25" customHeight="1" x14ac:dyDescent="0.2">
      <c r="D594" s="370"/>
      <c r="F594" s="370"/>
    </row>
    <row r="595" spans="4:6" ht="14.25" customHeight="1" x14ac:dyDescent="0.2">
      <c r="D595" s="370"/>
      <c r="F595" s="370"/>
    </row>
    <row r="596" spans="4:6" ht="14.25" customHeight="1" x14ac:dyDescent="0.2">
      <c r="D596" s="370"/>
      <c r="F596" s="370"/>
    </row>
    <row r="597" spans="4:6" ht="14.25" customHeight="1" x14ac:dyDescent="0.2">
      <c r="D597" s="370"/>
      <c r="F597" s="370"/>
    </row>
    <row r="598" spans="4:6" ht="14.25" customHeight="1" x14ac:dyDescent="0.2">
      <c r="D598" s="370"/>
      <c r="F598" s="370"/>
    </row>
    <row r="599" spans="4:6" ht="14.25" customHeight="1" x14ac:dyDescent="0.2">
      <c r="D599" s="370"/>
      <c r="F599" s="370"/>
    </row>
    <row r="600" spans="4:6" ht="14.25" customHeight="1" x14ac:dyDescent="0.2">
      <c r="D600" s="370"/>
      <c r="F600" s="370"/>
    </row>
    <row r="601" spans="4:6" ht="14.25" customHeight="1" x14ac:dyDescent="0.2">
      <c r="D601" s="370"/>
      <c r="F601" s="370"/>
    </row>
    <row r="602" spans="4:6" ht="14.25" customHeight="1" x14ac:dyDescent="0.2">
      <c r="D602" s="370"/>
      <c r="F602" s="370"/>
    </row>
    <row r="603" spans="4:6" ht="14.25" customHeight="1" x14ac:dyDescent="0.2">
      <c r="D603" s="370"/>
      <c r="F603" s="370"/>
    </row>
    <row r="604" spans="4:6" ht="14.25" customHeight="1" x14ac:dyDescent="0.2">
      <c r="D604" s="370"/>
      <c r="F604" s="370"/>
    </row>
    <row r="605" spans="4:6" ht="14.25" customHeight="1" x14ac:dyDescent="0.2">
      <c r="D605" s="370"/>
      <c r="F605" s="370"/>
    </row>
    <row r="606" spans="4:6" ht="14.25" customHeight="1" x14ac:dyDescent="0.2">
      <c r="D606" s="370"/>
      <c r="F606" s="370"/>
    </row>
    <row r="607" spans="4:6" ht="14.25" customHeight="1" x14ac:dyDescent="0.2">
      <c r="D607" s="370"/>
      <c r="F607" s="370"/>
    </row>
    <row r="608" spans="4:6" ht="14.25" customHeight="1" x14ac:dyDescent="0.2">
      <c r="D608" s="370"/>
      <c r="F608" s="370"/>
    </row>
    <row r="609" spans="4:6" ht="14.25" customHeight="1" x14ac:dyDescent="0.2">
      <c r="D609" s="370"/>
      <c r="F609" s="370"/>
    </row>
    <row r="610" spans="4:6" ht="14.25" customHeight="1" x14ac:dyDescent="0.2">
      <c r="D610" s="370"/>
      <c r="F610" s="370"/>
    </row>
    <row r="611" spans="4:6" ht="14.25" customHeight="1" x14ac:dyDescent="0.2">
      <c r="D611" s="370"/>
      <c r="F611" s="370"/>
    </row>
    <row r="612" spans="4:6" ht="14.25" customHeight="1" x14ac:dyDescent="0.2">
      <c r="D612" s="370"/>
      <c r="F612" s="370"/>
    </row>
    <row r="613" spans="4:6" ht="14.25" customHeight="1" x14ac:dyDescent="0.2">
      <c r="D613" s="370"/>
      <c r="F613" s="370"/>
    </row>
    <row r="614" spans="4:6" ht="14.25" customHeight="1" x14ac:dyDescent="0.2">
      <c r="D614" s="370"/>
      <c r="F614" s="370"/>
    </row>
    <row r="615" spans="4:6" ht="14.25" customHeight="1" x14ac:dyDescent="0.2">
      <c r="D615" s="370"/>
      <c r="F615" s="370"/>
    </row>
    <row r="616" spans="4:6" ht="14.25" customHeight="1" x14ac:dyDescent="0.2">
      <c r="D616" s="370"/>
      <c r="F616" s="370"/>
    </row>
    <row r="617" spans="4:6" ht="14.25" customHeight="1" x14ac:dyDescent="0.2">
      <c r="D617" s="370"/>
      <c r="F617" s="370"/>
    </row>
    <row r="618" spans="4:6" ht="14.25" customHeight="1" x14ac:dyDescent="0.2">
      <c r="D618" s="370"/>
      <c r="F618" s="370"/>
    </row>
    <row r="619" spans="4:6" ht="14.25" customHeight="1" x14ac:dyDescent="0.2">
      <c r="D619" s="370"/>
      <c r="F619" s="370"/>
    </row>
    <row r="620" spans="4:6" ht="14.25" customHeight="1" x14ac:dyDescent="0.2">
      <c r="D620" s="370"/>
      <c r="F620" s="370"/>
    </row>
    <row r="621" spans="4:6" ht="14.25" customHeight="1" x14ac:dyDescent="0.2">
      <c r="D621" s="370"/>
      <c r="F621" s="370"/>
    </row>
    <row r="622" spans="4:6" ht="14.25" customHeight="1" x14ac:dyDescent="0.2">
      <c r="D622" s="370"/>
      <c r="F622" s="370"/>
    </row>
    <row r="623" spans="4:6" ht="14.25" customHeight="1" x14ac:dyDescent="0.2">
      <c r="D623" s="370"/>
      <c r="F623" s="370"/>
    </row>
    <row r="624" spans="4:6" ht="14.25" customHeight="1" x14ac:dyDescent="0.2">
      <c r="D624" s="370"/>
      <c r="F624" s="370"/>
    </row>
    <row r="625" spans="4:6" ht="14.25" customHeight="1" x14ac:dyDescent="0.2">
      <c r="D625" s="370"/>
      <c r="F625" s="370"/>
    </row>
    <row r="626" spans="4:6" ht="14.25" customHeight="1" x14ac:dyDescent="0.2">
      <c r="D626" s="370"/>
      <c r="F626" s="370"/>
    </row>
    <row r="627" spans="4:6" ht="14.25" customHeight="1" x14ac:dyDescent="0.2">
      <c r="D627" s="370"/>
      <c r="F627" s="370"/>
    </row>
    <row r="628" spans="4:6" ht="14.25" customHeight="1" x14ac:dyDescent="0.2">
      <c r="D628" s="370"/>
      <c r="F628" s="370"/>
    </row>
    <row r="629" spans="4:6" ht="14.25" customHeight="1" x14ac:dyDescent="0.2">
      <c r="D629" s="370"/>
      <c r="F629" s="370"/>
    </row>
    <row r="630" spans="4:6" ht="14.25" customHeight="1" x14ac:dyDescent="0.2">
      <c r="D630" s="370"/>
      <c r="F630" s="370"/>
    </row>
    <row r="631" spans="4:6" ht="14.25" customHeight="1" x14ac:dyDescent="0.2">
      <c r="D631" s="370"/>
      <c r="F631" s="370"/>
    </row>
    <row r="632" spans="4:6" ht="14.25" customHeight="1" x14ac:dyDescent="0.2">
      <c r="D632" s="370"/>
      <c r="F632" s="370"/>
    </row>
    <row r="633" spans="4:6" ht="14.25" customHeight="1" x14ac:dyDescent="0.2">
      <c r="D633" s="370"/>
      <c r="F633" s="370"/>
    </row>
    <row r="634" spans="4:6" ht="14.25" customHeight="1" x14ac:dyDescent="0.2">
      <c r="D634" s="370"/>
      <c r="F634" s="370"/>
    </row>
    <row r="635" spans="4:6" ht="14.25" customHeight="1" x14ac:dyDescent="0.2">
      <c r="D635" s="370"/>
      <c r="F635" s="370"/>
    </row>
    <row r="636" spans="4:6" ht="14.25" customHeight="1" x14ac:dyDescent="0.2">
      <c r="D636" s="370"/>
      <c r="F636" s="370"/>
    </row>
    <row r="637" spans="4:6" ht="14.25" customHeight="1" x14ac:dyDescent="0.2">
      <c r="D637" s="370"/>
      <c r="F637" s="370"/>
    </row>
    <row r="638" spans="4:6" ht="14.25" customHeight="1" x14ac:dyDescent="0.2">
      <c r="D638" s="370"/>
      <c r="F638" s="370"/>
    </row>
    <row r="639" spans="4:6" ht="14.25" customHeight="1" x14ac:dyDescent="0.2">
      <c r="D639" s="370"/>
      <c r="F639" s="370"/>
    </row>
    <row r="640" spans="4:6" ht="14.25" customHeight="1" x14ac:dyDescent="0.2">
      <c r="D640" s="370"/>
      <c r="F640" s="370"/>
    </row>
    <row r="641" spans="4:6" ht="14.25" customHeight="1" x14ac:dyDescent="0.2">
      <c r="D641" s="370"/>
      <c r="F641" s="370"/>
    </row>
    <row r="642" spans="4:6" ht="14.25" customHeight="1" x14ac:dyDescent="0.2">
      <c r="D642" s="370"/>
      <c r="F642" s="370"/>
    </row>
    <row r="643" spans="4:6" ht="14.25" customHeight="1" x14ac:dyDescent="0.2">
      <c r="D643" s="370"/>
      <c r="F643" s="370"/>
    </row>
    <row r="644" spans="4:6" ht="14.25" customHeight="1" x14ac:dyDescent="0.2">
      <c r="D644" s="370"/>
      <c r="F644" s="370"/>
    </row>
    <row r="645" spans="4:6" ht="14.25" customHeight="1" x14ac:dyDescent="0.2">
      <c r="D645" s="370"/>
      <c r="F645" s="370"/>
    </row>
    <row r="646" spans="4:6" ht="14.25" customHeight="1" x14ac:dyDescent="0.2">
      <c r="D646" s="370"/>
      <c r="F646" s="370"/>
    </row>
    <row r="647" spans="4:6" ht="14.25" customHeight="1" x14ac:dyDescent="0.2">
      <c r="D647" s="370"/>
      <c r="F647" s="370"/>
    </row>
    <row r="648" spans="4:6" ht="14.25" customHeight="1" x14ac:dyDescent="0.2">
      <c r="D648" s="370"/>
      <c r="F648" s="370"/>
    </row>
    <row r="649" spans="4:6" ht="14.25" customHeight="1" x14ac:dyDescent="0.2">
      <c r="D649" s="370"/>
      <c r="F649" s="370"/>
    </row>
    <row r="650" spans="4:6" ht="14.25" customHeight="1" x14ac:dyDescent="0.2">
      <c r="D650" s="370"/>
      <c r="F650" s="370"/>
    </row>
    <row r="651" spans="4:6" ht="14.25" customHeight="1" x14ac:dyDescent="0.2">
      <c r="D651" s="370"/>
      <c r="F651" s="370"/>
    </row>
    <row r="652" spans="4:6" ht="14.25" customHeight="1" x14ac:dyDescent="0.2">
      <c r="D652" s="370"/>
      <c r="F652" s="370"/>
    </row>
    <row r="653" spans="4:6" ht="14.25" customHeight="1" x14ac:dyDescent="0.2">
      <c r="D653" s="370"/>
      <c r="F653" s="370"/>
    </row>
    <row r="654" spans="4:6" ht="14.25" customHeight="1" x14ac:dyDescent="0.2">
      <c r="D654" s="370"/>
      <c r="F654" s="370"/>
    </row>
    <row r="655" spans="4:6" ht="14.25" customHeight="1" x14ac:dyDescent="0.2">
      <c r="D655" s="370"/>
      <c r="F655" s="370"/>
    </row>
    <row r="656" spans="4:6" ht="14.25" customHeight="1" x14ac:dyDescent="0.2">
      <c r="D656" s="370"/>
      <c r="F656" s="370"/>
    </row>
    <row r="657" spans="4:6" ht="14.25" customHeight="1" x14ac:dyDescent="0.2">
      <c r="D657" s="370"/>
      <c r="F657" s="370"/>
    </row>
    <row r="658" spans="4:6" ht="14.25" customHeight="1" x14ac:dyDescent="0.2">
      <c r="D658" s="370"/>
      <c r="F658" s="370"/>
    </row>
    <row r="659" spans="4:6" ht="14.25" customHeight="1" x14ac:dyDescent="0.2">
      <c r="D659" s="370"/>
      <c r="F659" s="370"/>
    </row>
    <row r="660" spans="4:6" ht="14.25" customHeight="1" x14ac:dyDescent="0.2">
      <c r="D660" s="370"/>
      <c r="F660" s="370"/>
    </row>
    <row r="661" spans="4:6" ht="14.25" customHeight="1" x14ac:dyDescent="0.2">
      <c r="D661" s="370"/>
      <c r="F661" s="370"/>
    </row>
    <row r="662" spans="4:6" ht="14.25" customHeight="1" x14ac:dyDescent="0.2">
      <c r="D662" s="370"/>
      <c r="F662" s="370"/>
    </row>
    <row r="663" spans="4:6" ht="14.25" customHeight="1" x14ac:dyDescent="0.2">
      <c r="D663" s="370"/>
      <c r="F663" s="370"/>
    </row>
    <row r="664" spans="4:6" ht="14.25" customHeight="1" x14ac:dyDescent="0.2">
      <c r="D664" s="370"/>
      <c r="F664" s="370"/>
    </row>
    <row r="665" spans="4:6" ht="14.25" customHeight="1" x14ac:dyDescent="0.2">
      <c r="D665" s="370"/>
      <c r="F665" s="370"/>
    </row>
    <row r="666" spans="4:6" ht="14.25" customHeight="1" x14ac:dyDescent="0.2">
      <c r="D666" s="370"/>
      <c r="F666" s="370"/>
    </row>
    <row r="667" spans="4:6" ht="14.25" customHeight="1" x14ac:dyDescent="0.2">
      <c r="D667" s="370"/>
      <c r="F667" s="370"/>
    </row>
    <row r="668" spans="4:6" ht="14.25" customHeight="1" x14ac:dyDescent="0.2">
      <c r="D668" s="370"/>
      <c r="F668" s="370"/>
    </row>
    <row r="669" spans="4:6" ht="14.25" customHeight="1" x14ac:dyDescent="0.2">
      <c r="D669" s="370"/>
      <c r="F669" s="370"/>
    </row>
    <row r="670" spans="4:6" ht="14.25" customHeight="1" x14ac:dyDescent="0.2">
      <c r="D670" s="370"/>
      <c r="F670" s="370"/>
    </row>
    <row r="671" spans="4:6" ht="14.25" customHeight="1" x14ac:dyDescent="0.2">
      <c r="D671" s="370"/>
      <c r="F671" s="370"/>
    </row>
    <row r="672" spans="4:6" ht="14.25" customHeight="1" x14ac:dyDescent="0.2">
      <c r="D672" s="370"/>
      <c r="F672" s="370"/>
    </row>
    <row r="673" spans="4:6" ht="14.25" customHeight="1" x14ac:dyDescent="0.2">
      <c r="D673" s="370"/>
      <c r="F673" s="370"/>
    </row>
    <row r="674" spans="4:6" ht="14.25" customHeight="1" x14ac:dyDescent="0.2">
      <c r="D674" s="370"/>
      <c r="F674" s="370"/>
    </row>
    <row r="675" spans="4:6" ht="14.25" customHeight="1" x14ac:dyDescent="0.2">
      <c r="D675" s="370"/>
      <c r="F675" s="370"/>
    </row>
    <row r="676" spans="4:6" ht="14.25" customHeight="1" x14ac:dyDescent="0.2">
      <c r="D676" s="370"/>
      <c r="F676" s="370"/>
    </row>
    <row r="677" spans="4:6" ht="14.25" customHeight="1" x14ac:dyDescent="0.2">
      <c r="D677" s="370"/>
      <c r="F677" s="370"/>
    </row>
    <row r="678" spans="4:6" ht="14.25" customHeight="1" x14ac:dyDescent="0.2">
      <c r="D678" s="370"/>
      <c r="F678" s="370"/>
    </row>
    <row r="679" spans="4:6" ht="14.25" customHeight="1" x14ac:dyDescent="0.2">
      <c r="D679" s="370"/>
      <c r="F679" s="370"/>
    </row>
    <row r="680" spans="4:6" ht="14.25" customHeight="1" x14ac:dyDescent="0.2">
      <c r="D680" s="370"/>
      <c r="F680" s="370"/>
    </row>
    <row r="681" spans="4:6" ht="14.25" customHeight="1" x14ac:dyDescent="0.2">
      <c r="D681" s="370"/>
      <c r="F681" s="370"/>
    </row>
    <row r="682" spans="4:6" ht="14.25" customHeight="1" x14ac:dyDescent="0.2">
      <c r="D682" s="370"/>
      <c r="F682" s="370"/>
    </row>
    <row r="683" spans="4:6" ht="14.25" customHeight="1" x14ac:dyDescent="0.2">
      <c r="D683" s="370"/>
      <c r="F683" s="370"/>
    </row>
    <row r="684" spans="4:6" ht="14.25" customHeight="1" x14ac:dyDescent="0.2">
      <c r="D684" s="370"/>
      <c r="F684" s="370"/>
    </row>
    <row r="685" spans="4:6" ht="14.25" customHeight="1" x14ac:dyDescent="0.2">
      <c r="D685" s="370"/>
      <c r="F685" s="370"/>
    </row>
    <row r="686" spans="4:6" ht="14.25" customHeight="1" x14ac:dyDescent="0.2">
      <c r="D686" s="370"/>
      <c r="F686" s="370"/>
    </row>
    <row r="687" spans="4:6" ht="14.25" customHeight="1" x14ac:dyDescent="0.2">
      <c r="D687" s="370"/>
      <c r="F687" s="370"/>
    </row>
    <row r="688" spans="4:6" ht="14.25" customHeight="1" x14ac:dyDescent="0.2">
      <c r="D688" s="370"/>
      <c r="F688" s="370"/>
    </row>
    <row r="689" spans="4:6" ht="14.25" customHeight="1" x14ac:dyDescent="0.2">
      <c r="D689" s="370"/>
      <c r="F689" s="370"/>
    </row>
    <row r="690" spans="4:6" ht="14.25" customHeight="1" x14ac:dyDescent="0.2">
      <c r="D690" s="370"/>
      <c r="F690" s="370"/>
    </row>
    <row r="691" spans="4:6" ht="14.25" customHeight="1" x14ac:dyDescent="0.2">
      <c r="D691" s="370"/>
      <c r="F691" s="370"/>
    </row>
    <row r="692" spans="4:6" ht="14.25" customHeight="1" x14ac:dyDescent="0.2">
      <c r="D692" s="370"/>
      <c r="F692" s="370"/>
    </row>
    <row r="693" spans="4:6" ht="14.25" customHeight="1" x14ac:dyDescent="0.2">
      <c r="D693" s="370"/>
      <c r="F693" s="370"/>
    </row>
    <row r="694" spans="4:6" ht="14.25" customHeight="1" x14ac:dyDescent="0.2">
      <c r="D694" s="370"/>
      <c r="F694" s="370"/>
    </row>
    <row r="695" spans="4:6" ht="14.25" customHeight="1" x14ac:dyDescent="0.2">
      <c r="D695" s="370"/>
      <c r="F695" s="370"/>
    </row>
    <row r="696" spans="4:6" ht="14.25" customHeight="1" x14ac:dyDescent="0.2">
      <c r="D696" s="370"/>
      <c r="F696" s="370"/>
    </row>
    <row r="697" spans="4:6" ht="14.25" customHeight="1" x14ac:dyDescent="0.2">
      <c r="D697" s="370"/>
      <c r="F697" s="370"/>
    </row>
    <row r="698" spans="4:6" ht="14.25" customHeight="1" x14ac:dyDescent="0.2">
      <c r="D698" s="370"/>
      <c r="F698" s="370"/>
    </row>
    <row r="699" spans="4:6" ht="14.25" customHeight="1" x14ac:dyDescent="0.2">
      <c r="D699" s="370"/>
      <c r="F699" s="370"/>
    </row>
    <row r="700" spans="4:6" ht="14.25" customHeight="1" x14ac:dyDescent="0.2">
      <c r="D700" s="370"/>
      <c r="F700" s="370"/>
    </row>
    <row r="701" spans="4:6" ht="14.25" customHeight="1" x14ac:dyDescent="0.2">
      <c r="D701" s="370"/>
      <c r="F701" s="370"/>
    </row>
    <row r="702" spans="4:6" ht="14.25" customHeight="1" x14ac:dyDescent="0.2">
      <c r="D702" s="370"/>
      <c r="F702" s="370"/>
    </row>
    <row r="703" spans="4:6" ht="14.25" customHeight="1" x14ac:dyDescent="0.2">
      <c r="D703" s="370"/>
      <c r="F703" s="370"/>
    </row>
    <row r="704" spans="4:6" ht="14.25" customHeight="1" x14ac:dyDescent="0.2">
      <c r="D704" s="370"/>
      <c r="F704" s="370"/>
    </row>
    <row r="705" spans="4:6" ht="14.25" customHeight="1" x14ac:dyDescent="0.2">
      <c r="D705" s="370"/>
      <c r="F705" s="370"/>
    </row>
    <row r="706" spans="4:6" ht="14.25" customHeight="1" x14ac:dyDescent="0.2">
      <c r="D706" s="370"/>
      <c r="F706" s="370"/>
    </row>
    <row r="707" spans="4:6" ht="14.25" customHeight="1" x14ac:dyDescent="0.2">
      <c r="D707" s="370"/>
      <c r="F707" s="370"/>
    </row>
    <row r="708" spans="4:6" ht="14.25" customHeight="1" x14ac:dyDescent="0.2">
      <c r="D708" s="370"/>
      <c r="F708" s="370"/>
    </row>
    <row r="709" spans="4:6" ht="14.25" customHeight="1" x14ac:dyDescent="0.2">
      <c r="D709" s="370"/>
      <c r="F709" s="370"/>
    </row>
    <row r="710" spans="4:6" ht="14.25" customHeight="1" x14ac:dyDescent="0.2">
      <c r="D710" s="370"/>
      <c r="F710" s="370"/>
    </row>
    <row r="711" spans="4:6" ht="14.25" customHeight="1" x14ac:dyDescent="0.2">
      <c r="D711" s="370"/>
      <c r="F711" s="370"/>
    </row>
    <row r="712" spans="4:6" ht="14.25" customHeight="1" x14ac:dyDescent="0.2">
      <c r="D712" s="370"/>
      <c r="F712" s="370"/>
    </row>
    <row r="713" spans="4:6" ht="14.25" customHeight="1" x14ac:dyDescent="0.2">
      <c r="D713" s="370"/>
      <c r="F713" s="370"/>
    </row>
    <row r="714" spans="4:6" ht="14.25" customHeight="1" x14ac:dyDescent="0.2">
      <c r="D714" s="370"/>
      <c r="F714" s="370"/>
    </row>
    <row r="715" spans="4:6" ht="14.25" customHeight="1" x14ac:dyDescent="0.2">
      <c r="D715" s="370"/>
      <c r="F715" s="370"/>
    </row>
    <row r="716" spans="4:6" ht="14.25" customHeight="1" x14ac:dyDescent="0.2">
      <c r="D716" s="370"/>
      <c r="F716" s="370"/>
    </row>
    <row r="717" spans="4:6" ht="14.25" customHeight="1" x14ac:dyDescent="0.2">
      <c r="D717" s="370"/>
      <c r="F717" s="370"/>
    </row>
    <row r="718" spans="4:6" ht="14.25" customHeight="1" x14ac:dyDescent="0.2">
      <c r="D718" s="370"/>
      <c r="F718" s="370"/>
    </row>
    <row r="719" spans="4:6" ht="14.25" customHeight="1" x14ac:dyDescent="0.2">
      <c r="D719" s="370"/>
      <c r="F719" s="370"/>
    </row>
    <row r="720" spans="4:6" ht="14.25" customHeight="1" x14ac:dyDescent="0.2">
      <c r="D720" s="370"/>
      <c r="F720" s="370"/>
    </row>
    <row r="721" spans="4:6" ht="14.25" customHeight="1" x14ac:dyDescent="0.2">
      <c r="D721" s="370"/>
      <c r="F721" s="370"/>
    </row>
    <row r="722" spans="4:6" ht="14.25" customHeight="1" x14ac:dyDescent="0.2">
      <c r="D722" s="370"/>
      <c r="F722" s="370"/>
    </row>
    <row r="723" spans="4:6" ht="14.25" customHeight="1" x14ac:dyDescent="0.2">
      <c r="D723" s="370"/>
      <c r="F723" s="370"/>
    </row>
    <row r="724" spans="4:6" ht="14.25" customHeight="1" x14ac:dyDescent="0.2">
      <c r="D724" s="370"/>
      <c r="F724" s="370"/>
    </row>
    <row r="725" spans="4:6" ht="14.25" customHeight="1" x14ac:dyDescent="0.2">
      <c r="D725" s="370"/>
      <c r="F725" s="370"/>
    </row>
    <row r="726" spans="4:6" ht="14.25" customHeight="1" x14ac:dyDescent="0.2">
      <c r="D726" s="370"/>
      <c r="F726" s="370"/>
    </row>
    <row r="727" spans="4:6" ht="14.25" customHeight="1" x14ac:dyDescent="0.2">
      <c r="D727" s="370"/>
      <c r="F727" s="370"/>
    </row>
    <row r="728" spans="4:6" ht="14.25" customHeight="1" x14ac:dyDescent="0.2">
      <c r="D728" s="370"/>
      <c r="F728" s="370"/>
    </row>
    <row r="729" spans="4:6" ht="14.25" customHeight="1" x14ac:dyDescent="0.2">
      <c r="D729" s="370"/>
      <c r="F729" s="370"/>
    </row>
    <row r="730" spans="4:6" ht="14.25" customHeight="1" x14ac:dyDescent="0.2">
      <c r="D730" s="370"/>
      <c r="F730" s="370"/>
    </row>
    <row r="731" spans="4:6" ht="14.25" customHeight="1" x14ac:dyDescent="0.2">
      <c r="D731" s="370"/>
      <c r="F731" s="370"/>
    </row>
    <row r="732" spans="4:6" ht="14.25" customHeight="1" x14ac:dyDescent="0.2">
      <c r="D732" s="370"/>
      <c r="F732" s="370"/>
    </row>
    <row r="733" spans="4:6" ht="14.25" customHeight="1" x14ac:dyDescent="0.2">
      <c r="D733" s="370"/>
      <c r="F733" s="370"/>
    </row>
    <row r="734" spans="4:6" ht="14.25" customHeight="1" x14ac:dyDescent="0.2">
      <c r="D734" s="370"/>
      <c r="F734" s="370"/>
    </row>
    <row r="735" spans="4:6" ht="14.25" customHeight="1" x14ac:dyDescent="0.2">
      <c r="D735" s="370"/>
      <c r="F735" s="370"/>
    </row>
    <row r="736" spans="4:6" ht="14.25" customHeight="1" x14ac:dyDescent="0.2">
      <c r="D736" s="370"/>
      <c r="F736" s="370"/>
    </row>
    <row r="737" spans="4:6" ht="14.25" customHeight="1" x14ac:dyDescent="0.2">
      <c r="D737" s="370"/>
      <c r="F737" s="370"/>
    </row>
    <row r="738" spans="4:6" ht="14.25" customHeight="1" x14ac:dyDescent="0.2">
      <c r="D738" s="370"/>
      <c r="F738" s="370"/>
    </row>
    <row r="739" spans="4:6" ht="14.25" customHeight="1" x14ac:dyDescent="0.2">
      <c r="D739" s="370"/>
      <c r="F739" s="370"/>
    </row>
    <row r="740" spans="4:6" ht="14.25" customHeight="1" x14ac:dyDescent="0.2">
      <c r="D740" s="370"/>
      <c r="F740" s="370"/>
    </row>
    <row r="741" spans="4:6" ht="14.25" customHeight="1" x14ac:dyDescent="0.2">
      <c r="D741" s="370"/>
      <c r="F741" s="370"/>
    </row>
    <row r="742" spans="4:6" ht="14.25" customHeight="1" x14ac:dyDescent="0.2">
      <c r="D742" s="370"/>
      <c r="F742" s="370"/>
    </row>
    <row r="743" spans="4:6" ht="14.25" customHeight="1" x14ac:dyDescent="0.2">
      <c r="D743" s="370"/>
      <c r="F743" s="370"/>
    </row>
    <row r="744" spans="4:6" ht="14.25" customHeight="1" x14ac:dyDescent="0.2">
      <c r="D744" s="370"/>
      <c r="F744" s="370"/>
    </row>
    <row r="745" spans="4:6" ht="14.25" customHeight="1" x14ac:dyDescent="0.2">
      <c r="D745" s="370"/>
      <c r="F745" s="370"/>
    </row>
    <row r="746" spans="4:6" ht="14.25" customHeight="1" x14ac:dyDescent="0.2">
      <c r="D746" s="370"/>
      <c r="F746" s="370"/>
    </row>
    <row r="747" spans="4:6" ht="14.25" customHeight="1" x14ac:dyDescent="0.2">
      <c r="D747" s="370"/>
      <c r="F747" s="370"/>
    </row>
    <row r="748" spans="4:6" ht="14.25" customHeight="1" x14ac:dyDescent="0.2">
      <c r="D748" s="370"/>
      <c r="F748" s="370"/>
    </row>
    <row r="749" spans="4:6" ht="14.25" customHeight="1" x14ac:dyDescent="0.2">
      <c r="D749" s="370"/>
      <c r="F749" s="370"/>
    </row>
    <row r="750" spans="4:6" ht="14.25" customHeight="1" x14ac:dyDescent="0.2">
      <c r="D750" s="370"/>
      <c r="F750" s="370"/>
    </row>
    <row r="751" spans="4:6" ht="14.25" customHeight="1" x14ac:dyDescent="0.2">
      <c r="D751" s="370"/>
      <c r="F751" s="370"/>
    </row>
    <row r="752" spans="4:6" ht="14.25" customHeight="1" x14ac:dyDescent="0.2">
      <c r="D752" s="370"/>
      <c r="F752" s="370"/>
    </row>
    <row r="753" spans="4:6" ht="14.25" customHeight="1" x14ac:dyDescent="0.2">
      <c r="D753" s="370"/>
      <c r="F753" s="370"/>
    </row>
    <row r="754" spans="4:6" ht="14.25" customHeight="1" x14ac:dyDescent="0.2">
      <c r="D754" s="370"/>
      <c r="F754" s="370"/>
    </row>
    <row r="755" spans="4:6" ht="14.25" customHeight="1" x14ac:dyDescent="0.2">
      <c r="D755" s="370"/>
      <c r="F755" s="370"/>
    </row>
    <row r="756" spans="4:6" ht="14.25" customHeight="1" x14ac:dyDescent="0.2">
      <c r="D756" s="370"/>
      <c r="F756" s="370"/>
    </row>
    <row r="757" spans="4:6" ht="14.25" customHeight="1" x14ac:dyDescent="0.2">
      <c r="D757" s="370"/>
      <c r="F757" s="370"/>
    </row>
    <row r="758" spans="4:6" ht="14.25" customHeight="1" x14ac:dyDescent="0.2">
      <c r="D758" s="370"/>
      <c r="F758" s="370"/>
    </row>
    <row r="759" spans="4:6" ht="14.25" customHeight="1" x14ac:dyDescent="0.2">
      <c r="D759" s="370"/>
      <c r="F759" s="370"/>
    </row>
    <row r="760" spans="4:6" ht="14.25" customHeight="1" x14ac:dyDescent="0.2">
      <c r="D760" s="370"/>
      <c r="F760" s="370"/>
    </row>
    <row r="761" spans="4:6" ht="14.25" customHeight="1" x14ac:dyDescent="0.2">
      <c r="D761" s="370"/>
      <c r="F761" s="370"/>
    </row>
    <row r="762" spans="4:6" ht="14.25" customHeight="1" x14ac:dyDescent="0.2">
      <c r="D762" s="370"/>
      <c r="F762" s="370"/>
    </row>
    <row r="763" spans="4:6" ht="14.25" customHeight="1" x14ac:dyDescent="0.2">
      <c r="D763" s="370"/>
      <c r="F763" s="370"/>
    </row>
    <row r="764" spans="4:6" ht="14.25" customHeight="1" x14ac:dyDescent="0.2">
      <c r="D764" s="370"/>
      <c r="F764" s="370"/>
    </row>
    <row r="765" spans="4:6" ht="14.25" customHeight="1" x14ac:dyDescent="0.2">
      <c r="D765" s="370"/>
      <c r="F765" s="370"/>
    </row>
    <row r="766" spans="4:6" ht="14.25" customHeight="1" x14ac:dyDescent="0.2">
      <c r="D766" s="370"/>
      <c r="F766" s="370"/>
    </row>
    <row r="767" spans="4:6" ht="14.25" customHeight="1" x14ac:dyDescent="0.2">
      <c r="D767" s="370"/>
      <c r="F767" s="370"/>
    </row>
    <row r="768" spans="4:6" ht="14.25" customHeight="1" x14ac:dyDescent="0.2">
      <c r="D768" s="370"/>
      <c r="F768" s="370"/>
    </row>
    <row r="769" spans="4:6" ht="14.25" customHeight="1" x14ac:dyDescent="0.2">
      <c r="D769" s="370"/>
      <c r="F769" s="370"/>
    </row>
    <row r="770" spans="4:6" ht="14.25" customHeight="1" x14ac:dyDescent="0.2">
      <c r="D770" s="370"/>
      <c r="F770" s="370"/>
    </row>
    <row r="771" spans="4:6" ht="14.25" customHeight="1" x14ac:dyDescent="0.2">
      <c r="D771" s="370"/>
      <c r="F771" s="370"/>
    </row>
    <row r="772" spans="4:6" ht="14.25" customHeight="1" x14ac:dyDescent="0.2">
      <c r="D772" s="370"/>
      <c r="F772" s="370"/>
    </row>
    <row r="773" spans="4:6" ht="14.25" customHeight="1" x14ac:dyDescent="0.2">
      <c r="D773" s="370"/>
      <c r="F773" s="370"/>
    </row>
    <row r="774" spans="4:6" ht="14.25" customHeight="1" x14ac:dyDescent="0.2">
      <c r="D774" s="370"/>
      <c r="F774" s="370"/>
    </row>
    <row r="775" spans="4:6" ht="14.25" customHeight="1" x14ac:dyDescent="0.2">
      <c r="D775" s="370"/>
      <c r="F775" s="370"/>
    </row>
    <row r="776" spans="4:6" ht="14.25" customHeight="1" x14ac:dyDescent="0.2">
      <c r="D776" s="370"/>
      <c r="F776" s="370"/>
    </row>
    <row r="777" spans="4:6" ht="14.25" customHeight="1" x14ac:dyDescent="0.2">
      <c r="D777" s="370"/>
      <c r="F777" s="370"/>
    </row>
    <row r="778" spans="4:6" ht="14.25" customHeight="1" x14ac:dyDescent="0.2">
      <c r="D778" s="370"/>
      <c r="F778" s="370"/>
    </row>
    <row r="779" spans="4:6" ht="14.25" customHeight="1" x14ac:dyDescent="0.2">
      <c r="D779" s="370"/>
      <c r="F779" s="370"/>
    </row>
    <row r="780" spans="4:6" ht="14.25" customHeight="1" x14ac:dyDescent="0.2">
      <c r="D780" s="370"/>
      <c r="F780" s="370"/>
    </row>
    <row r="781" spans="4:6" ht="14.25" customHeight="1" x14ac:dyDescent="0.2">
      <c r="D781" s="370"/>
      <c r="F781" s="370"/>
    </row>
    <row r="782" spans="4:6" ht="14.25" customHeight="1" x14ac:dyDescent="0.2">
      <c r="D782" s="370"/>
      <c r="F782" s="370"/>
    </row>
    <row r="783" spans="4:6" ht="14.25" customHeight="1" x14ac:dyDescent="0.2">
      <c r="D783" s="370"/>
      <c r="F783" s="370"/>
    </row>
    <row r="784" spans="4:6" ht="14.25" customHeight="1" x14ac:dyDescent="0.2">
      <c r="D784" s="370"/>
      <c r="F784" s="370"/>
    </row>
    <row r="785" spans="4:6" ht="14.25" customHeight="1" x14ac:dyDescent="0.2">
      <c r="D785" s="370"/>
      <c r="F785" s="370"/>
    </row>
    <row r="786" spans="4:6" ht="14.25" customHeight="1" x14ac:dyDescent="0.2">
      <c r="D786" s="370"/>
      <c r="F786" s="370"/>
    </row>
    <row r="787" spans="4:6" ht="14.25" customHeight="1" x14ac:dyDescent="0.2">
      <c r="D787" s="370"/>
      <c r="F787" s="370"/>
    </row>
    <row r="788" spans="4:6" ht="14.25" customHeight="1" x14ac:dyDescent="0.2">
      <c r="D788" s="370"/>
      <c r="F788" s="370"/>
    </row>
    <row r="789" spans="4:6" ht="14.25" customHeight="1" x14ac:dyDescent="0.2">
      <c r="D789" s="370"/>
      <c r="F789" s="370"/>
    </row>
    <row r="790" spans="4:6" ht="14.25" customHeight="1" x14ac:dyDescent="0.2">
      <c r="D790" s="370"/>
      <c r="F790" s="370"/>
    </row>
    <row r="791" spans="4:6" ht="14.25" customHeight="1" x14ac:dyDescent="0.2">
      <c r="D791" s="370"/>
      <c r="F791" s="370"/>
    </row>
    <row r="792" spans="4:6" ht="14.25" customHeight="1" x14ac:dyDescent="0.2">
      <c r="D792" s="370"/>
      <c r="F792" s="370"/>
    </row>
    <row r="793" spans="4:6" ht="14.25" customHeight="1" x14ac:dyDescent="0.2">
      <c r="D793" s="370"/>
      <c r="F793" s="370"/>
    </row>
    <row r="794" spans="4:6" ht="14.25" customHeight="1" x14ac:dyDescent="0.2">
      <c r="D794" s="370"/>
      <c r="F794" s="370"/>
    </row>
    <row r="795" spans="4:6" ht="14.25" customHeight="1" x14ac:dyDescent="0.2">
      <c r="D795" s="370"/>
      <c r="F795" s="370"/>
    </row>
    <row r="796" spans="4:6" ht="14.25" customHeight="1" x14ac:dyDescent="0.2">
      <c r="D796" s="370"/>
      <c r="F796" s="370"/>
    </row>
    <row r="797" spans="4:6" ht="14.25" customHeight="1" x14ac:dyDescent="0.2">
      <c r="D797" s="370"/>
      <c r="F797" s="370"/>
    </row>
    <row r="798" spans="4:6" ht="14.25" customHeight="1" x14ac:dyDescent="0.2">
      <c r="D798" s="370"/>
      <c r="F798" s="370"/>
    </row>
    <row r="799" spans="4:6" ht="14.25" customHeight="1" x14ac:dyDescent="0.2">
      <c r="D799" s="370"/>
      <c r="F799" s="370"/>
    </row>
    <row r="800" spans="4:6" ht="14.25" customHeight="1" x14ac:dyDescent="0.2">
      <c r="D800" s="370"/>
      <c r="F800" s="370"/>
    </row>
    <row r="801" spans="4:6" ht="14.25" customHeight="1" x14ac:dyDescent="0.2">
      <c r="D801" s="370"/>
      <c r="F801" s="370"/>
    </row>
    <row r="802" spans="4:6" ht="14.25" customHeight="1" x14ac:dyDescent="0.2">
      <c r="D802" s="370"/>
      <c r="F802" s="370"/>
    </row>
    <row r="803" spans="4:6" ht="14.25" customHeight="1" x14ac:dyDescent="0.2">
      <c r="D803" s="370"/>
      <c r="F803" s="370"/>
    </row>
    <row r="804" spans="4:6" ht="14.25" customHeight="1" x14ac:dyDescent="0.2">
      <c r="D804" s="370"/>
      <c r="F804" s="370"/>
    </row>
    <row r="805" spans="4:6" ht="14.25" customHeight="1" x14ac:dyDescent="0.2">
      <c r="D805" s="370"/>
      <c r="F805" s="370"/>
    </row>
    <row r="806" spans="4:6" ht="14.25" customHeight="1" x14ac:dyDescent="0.2">
      <c r="D806" s="370"/>
      <c r="F806" s="370"/>
    </row>
    <row r="807" spans="4:6" ht="14.25" customHeight="1" x14ac:dyDescent="0.2">
      <c r="D807" s="370"/>
      <c r="F807" s="370"/>
    </row>
    <row r="808" spans="4:6" ht="14.25" customHeight="1" x14ac:dyDescent="0.2">
      <c r="D808" s="370"/>
      <c r="F808" s="370"/>
    </row>
    <row r="809" spans="4:6" ht="14.25" customHeight="1" x14ac:dyDescent="0.2">
      <c r="D809" s="370"/>
      <c r="F809" s="370"/>
    </row>
    <row r="810" spans="4:6" ht="14.25" customHeight="1" x14ac:dyDescent="0.2">
      <c r="D810" s="370"/>
      <c r="F810" s="370"/>
    </row>
    <row r="811" spans="4:6" ht="14.25" customHeight="1" x14ac:dyDescent="0.2">
      <c r="D811" s="370"/>
      <c r="F811" s="370"/>
    </row>
    <row r="812" spans="4:6" ht="14.25" customHeight="1" x14ac:dyDescent="0.2">
      <c r="D812" s="370"/>
      <c r="F812" s="370"/>
    </row>
    <row r="813" spans="4:6" ht="14.25" customHeight="1" x14ac:dyDescent="0.2">
      <c r="D813" s="370"/>
      <c r="F813" s="370"/>
    </row>
    <row r="814" spans="4:6" ht="14.25" customHeight="1" x14ac:dyDescent="0.2">
      <c r="D814" s="370"/>
      <c r="F814" s="370"/>
    </row>
    <row r="815" spans="4:6" ht="14.25" customHeight="1" x14ac:dyDescent="0.2">
      <c r="D815" s="370"/>
      <c r="F815" s="370"/>
    </row>
    <row r="816" spans="4:6" ht="14.25" customHeight="1" x14ac:dyDescent="0.2">
      <c r="D816" s="370"/>
      <c r="F816" s="370"/>
    </row>
    <row r="817" spans="4:6" ht="14.25" customHeight="1" x14ac:dyDescent="0.2">
      <c r="D817" s="370"/>
      <c r="F817" s="370"/>
    </row>
    <row r="818" spans="4:6" ht="14.25" customHeight="1" x14ac:dyDescent="0.2">
      <c r="D818" s="370"/>
      <c r="F818" s="370"/>
    </row>
    <row r="819" spans="4:6" ht="14.25" customHeight="1" x14ac:dyDescent="0.2">
      <c r="D819" s="370"/>
      <c r="F819" s="370"/>
    </row>
    <row r="820" spans="4:6" ht="14.25" customHeight="1" x14ac:dyDescent="0.2">
      <c r="D820" s="370"/>
      <c r="F820" s="370"/>
    </row>
    <row r="821" spans="4:6" ht="14.25" customHeight="1" x14ac:dyDescent="0.2">
      <c r="D821" s="370"/>
      <c r="F821" s="370"/>
    </row>
    <row r="822" spans="4:6" ht="14.25" customHeight="1" x14ac:dyDescent="0.2">
      <c r="D822" s="370"/>
      <c r="F822" s="370"/>
    </row>
    <row r="823" spans="4:6" ht="14.25" customHeight="1" x14ac:dyDescent="0.2">
      <c r="D823" s="370"/>
      <c r="F823" s="370"/>
    </row>
    <row r="824" spans="4:6" ht="14.25" customHeight="1" x14ac:dyDescent="0.2">
      <c r="D824" s="370"/>
      <c r="F824" s="370"/>
    </row>
    <row r="825" spans="4:6" ht="14.25" customHeight="1" x14ac:dyDescent="0.2">
      <c r="D825" s="370"/>
      <c r="F825" s="370"/>
    </row>
    <row r="826" spans="4:6" ht="14.25" customHeight="1" x14ac:dyDescent="0.2">
      <c r="D826" s="370"/>
      <c r="F826" s="370"/>
    </row>
    <row r="827" spans="4:6" ht="14.25" customHeight="1" x14ac:dyDescent="0.2">
      <c r="D827" s="370"/>
      <c r="F827" s="370"/>
    </row>
    <row r="828" spans="4:6" ht="14.25" customHeight="1" x14ac:dyDescent="0.2">
      <c r="D828" s="370"/>
      <c r="F828" s="370"/>
    </row>
    <row r="829" spans="4:6" ht="14.25" customHeight="1" x14ac:dyDescent="0.2">
      <c r="D829" s="370"/>
      <c r="F829" s="370"/>
    </row>
    <row r="830" spans="4:6" ht="14.25" customHeight="1" x14ac:dyDescent="0.2">
      <c r="D830" s="370"/>
      <c r="F830" s="370"/>
    </row>
    <row r="831" spans="4:6" ht="14.25" customHeight="1" x14ac:dyDescent="0.2">
      <c r="D831" s="370"/>
      <c r="F831" s="370"/>
    </row>
    <row r="832" spans="4:6" ht="14.25" customHeight="1" x14ac:dyDescent="0.2">
      <c r="D832" s="370"/>
      <c r="F832" s="370"/>
    </row>
    <row r="833" spans="4:6" ht="14.25" customHeight="1" x14ac:dyDescent="0.2">
      <c r="D833" s="370"/>
      <c r="F833" s="370"/>
    </row>
    <row r="834" spans="4:6" ht="14.25" customHeight="1" x14ac:dyDescent="0.2">
      <c r="D834" s="370"/>
      <c r="F834" s="370"/>
    </row>
    <row r="835" spans="4:6" ht="14.25" customHeight="1" x14ac:dyDescent="0.2">
      <c r="D835" s="370"/>
      <c r="F835" s="370"/>
    </row>
    <row r="836" spans="4:6" ht="14.25" customHeight="1" x14ac:dyDescent="0.2">
      <c r="D836" s="370"/>
      <c r="F836" s="370"/>
    </row>
    <row r="837" spans="4:6" ht="14.25" customHeight="1" x14ac:dyDescent="0.2">
      <c r="D837" s="370"/>
      <c r="F837" s="370"/>
    </row>
    <row r="838" spans="4:6" ht="14.25" customHeight="1" x14ac:dyDescent="0.2">
      <c r="D838" s="370"/>
      <c r="F838" s="370"/>
    </row>
    <row r="839" spans="4:6" ht="14.25" customHeight="1" x14ac:dyDescent="0.2">
      <c r="D839" s="370"/>
      <c r="F839" s="370"/>
    </row>
    <row r="840" spans="4:6" ht="14.25" customHeight="1" x14ac:dyDescent="0.2">
      <c r="D840" s="370"/>
      <c r="F840" s="370"/>
    </row>
    <row r="841" spans="4:6" ht="14.25" customHeight="1" x14ac:dyDescent="0.2">
      <c r="D841" s="370"/>
      <c r="F841" s="370"/>
    </row>
    <row r="842" spans="4:6" ht="14.25" customHeight="1" x14ac:dyDescent="0.2">
      <c r="D842" s="370"/>
      <c r="F842" s="370"/>
    </row>
    <row r="843" spans="4:6" ht="14.25" customHeight="1" x14ac:dyDescent="0.2">
      <c r="D843" s="370"/>
      <c r="F843" s="370"/>
    </row>
    <row r="844" spans="4:6" ht="14.25" customHeight="1" x14ac:dyDescent="0.2">
      <c r="D844" s="370"/>
      <c r="F844" s="370"/>
    </row>
    <row r="845" spans="4:6" ht="14.25" customHeight="1" x14ac:dyDescent="0.2">
      <c r="D845" s="370"/>
      <c r="F845" s="370"/>
    </row>
    <row r="846" spans="4:6" ht="14.25" customHeight="1" x14ac:dyDescent="0.2">
      <c r="D846" s="370"/>
      <c r="F846" s="370"/>
    </row>
    <row r="847" spans="4:6" ht="14.25" customHeight="1" x14ac:dyDescent="0.2">
      <c r="D847" s="370"/>
      <c r="F847" s="370"/>
    </row>
    <row r="848" spans="4:6" ht="14.25" customHeight="1" x14ac:dyDescent="0.2">
      <c r="D848" s="370"/>
      <c r="F848" s="370"/>
    </row>
    <row r="849" spans="4:6" ht="14.25" customHeight="1" x14ac:dyDescent="0.2">
      <c r="D849" s="370"/>
      <c r="F849" s="370"/>
    </row>
    <row r="850" spans="4:6" ht="14.25" customHeight="1" x14ac:dyDescent="0.2">
      <c r="D850" s="370"/>
      <c r="F850" s="370"/>
    </row>
    <row r="851" spans="4:6" ht="14.25" customHeight="1" x14ac:dyDescent="0.2">
      <c r="D851" s="370"/>
      <c r="F851" s="370"/>
    </row>
    <row r="852" spans="4:6" ht="14.25" customHeight="1" x14ac:dyDescent="0.2">
      <c r="D852" s="370"/>
      <c r="F852" s="370"/>
    </row>
    <row r="853" spans="4:6" ht="14.25" customHeight="1" x14ac:dyDescent="0.2">
      <c r="D853" s="370"/>
      <c r="F853" s="370"/>
    </row>
    <row r="854" spans="4:6" ht="14.25" customHeight="1" x14ac:dyDescent="0.2">
      <c r="D854" s="370"/>
      <c r="F854" s="370"/>
    </row>
    <row r="855" spans="4:6" ht="14.25" customHeight="1" x14ac:dyDescent="0.2">
      <c r="D855" s="370"/>
      <c r="F855" s="370"/>
    </row>
    <row r="856" spans="4:6" ht="14.25" customHeight="1" x14ac:dyDescent="0.2">
      <c r="D856" s="370"/>
      <c r="F856" s="370"/>
    </row>
    <row r="857" spans="4:6" ht="14.25" customHeight="1" x14ac:dyDescent="0.2">
      <c r="D857" s="370"/>
      <c r="F857" s="370"/>
    </row>
    <row r="858" spans="4:6" ht="14.25" customHeight="1" x14ac:dyDescent="0.2">
      <c r="D858" s="370"/>
      <c r="F858" s="370"/>
    </row>
    <row r="859" spans="4:6" ht="14.25" customHeight="1" x14ac:dyDescent="0.2">
      <c r="D859" s="370"/>
      <c r="F859" s="370"/>
    </row>
    <row r="860" spans="4:6" ht="14.25" customHeight="1" x14ac:dyDescent="0.2">
      <c r="D860" s="370"/>
      <c r="F860" s="370"/>
    </row>
    <row r="861" spans="4:6" ht="14.25" customHeight="1" x14ac:dyDescent="0.2">
      <c r="D861" s="370"/>
      <c r="F861" s="370"/>
    </row>
    <row r="862" spans="4:6" ht="14.25" customHeight="1" x14ac:dyDescent="0.2">
      <c r="D862" s="370"/>
      <c r="F862" s="370"/>
    </row>
    <row r="863" spans="4:6" ht="14.25" customHeight="1" x14ac:dyDescent="0.2">
      <c r="D863" s="370"/>
      <c r="F863" s="370"/>
    </row>
    <row r="864" spans="4:6" ht="14.25" customHeight="1" x14ac:dyDescent="0.2">
      <c r="D864" s="370"/>
      <c r="F864" s="370"/>
    </row>
    <row r="865" spans="4:6" ht="14.25" customHeight="1" x14ac:dyDescent="0.2">
      <c r="D865" s="370"/>
      <c r="F865" s="370"/>
    </row>
    <row r="866" spans="4:6" ht="14.25" customHeight="1" x14ac:dyDescent="0.2">
      <c r="D866" s="370"/>
      <c r="F866" s="370"/>
    </row>
    <row r="867" spans="4:6" ht="14.25" customHeight="1" x14ac:dyDescent="0.2">
      <c r="D867" s="370"/>
      <c r="F867" s="370"/>
    </row>
    <row r="868" spans="4:6" ht="14.25" customHeight="1" x14ac:dyDescent="0.2">
      <c r="D868" s="370"/>
      <c r="F868" s="370"/>
    </row>
    <row r="869" spans="4:6" ht="14.25" customHeight="1" x14ac:dyDescent="0.2">
      <c r="D869" s="370"/>
      <c r="F869" s="370"/>
    </row>
    <row r="870" spans="4:6" ht="14.25" customHeight="1" x14ac:dyDescent="0.2">
      <c r="D870" s="370"/>
      <c r="F870" s="370"/>
    </row>
    <row r="871" spans="4:6" ht="14.25" customHeight="1" x14ac:dyDescent="0.2">
      <c r="D871" s="370"/>
      <c r="F871" s="370"/>
    </row>
    <row r="872" spans="4:6" ht="14.25" customHeight="1" x14ac:dyDescent="0.2">
      <c r="D872" s="370"/>
      <c r="F872" s="370"/>
    </row>
    <row r="873" spans="4:6" ht="14.25" customHeight="1" x14ac:dyDescent="0.2">
      <c r="D873" s="370"/>
      <c r="F873" s="370"/>
    </row>
    <row r="874" spans="4:6" ht="14.25" customHeight="1" x14ac:dyDescent="0.2">
      <c r="D874" s="370"/>
      <c r="F874" s="370"/>
    </row>
    <row r="875" spans="4:6" ht="14.25" customHeight="1" x14ac:dyDescent="0.2">
      <c r="D875" s="370"/>
      <c r="F875" s="370"/>
    </row>
    <row r="876" spans="4:6" ht="14.25" customHeight="1" x14ac:dyDescent="0.2">
      <c r="D876" s="370"/>
      <c r="F876" s="370"/>
    </row>
    <row r="877" spans="4:6" ht="14.25" customHeight="1" x14ac:dyDescent="0.2">
      <c r="D877" s="370"/>
      <c r="F877" s="370"/>
    </row>
    <row r="878" spans="4:6" ht="14.25" customHeight="1" x14ac:dyDescent="0.2">
      <c r="D878" s="370"/>
      <c r="F878" s="370"/>
    </row>
    <row r="879" spans="4:6" ht="14.25" customHeight="1" x14ac:dyDescent="0.2">
      <c r="D879" s="370"/>
      <c r="F879" s="370"/>
    </row>
    <row r="880" spans="4:6" ht="14.25" customHeight="1" x14ac:dyDescent="0.2">
      <c r="D880" s="370"/>
      <c r="F880" s="370"/>
    </row>
    <row r="881" spans="4:6" ht="14.25" customHeight="1" x14ac:dyDescent="0.2">
      <c r="D881" s="370"/>
      <c r="F881" s="370"/>
    </row>
    <row r="882" spans="4:6" ht="14.25" customHeight="1" x14ac:dyDescent="0.2">
      <c r="D882" s="370"/>
      <c r="F882" s="370"/>
    </row>
    <row r="883" spans="4:6" ht="14.25" customHeight="1" x14ac:dyDescent="0.2">
      <c r="D883" s="370"/>
      <c r="F883" s="370"/>
    </row>
    <row r="884" spans="4:6" ht="14.25" customHeight="1" x14ac:dyDescent="0.2">
      <c r="D884" s="370"/>
      <c r="F884" s="370"/>
    </row>
    <row r="885" spans="4:6" ht="14.25" customHeight="1" x14ac:dyDescent="0.2">
      <c r="D885" s="370"/>
      <c r="F885" s="370"/>
    </row>
    <row r="886" spans="4:6" ht="14.25" customHeight="1" x14ac:dyDescent="0.2">
      <c r="D886" s="370"/>
      <c r="F886" s="370"/>
    </row>
    <row r="887" spans="4:6" ht="14.25" customHeight="1" x14ac:dyDescent="0.2">
      <c r="D887" s="370"/>
      <c r="F887" s="370"/>
    </row>
    <row r="888" spans="4:6" ht="14.25" customHeight="1" x14ac:dyDescent="0.2">
      <c r="D888" s="370"/>
      <c r="F888" s="370"/>
    </row>
    <row r="889" spans="4:6" ht="14.25" customHeight="1" x14ac:dyDescent="0.2">
      <c r="D889" s="370"/>
      <c r="F889" s="370"/>
    </row>
    <row r="890" spans="4:6" ht="14.25" customHeight="1" x14ac:dyDescent="0.2">
      <c r="D890" s="370"/>
      <c r="F890" s="370"/>
    </row>
    <row r="891" spans="4:6" ht="14.25" customHeight="1" x14ac:dyDescent="0.2">
      <c r="D891" s="370"/>
      <c r="F891" s="370"/>
    </row>
    <row r="892" spans="4:6" ht="14.25" customHeight="1" x14ac:dyDescent="0.2">
      <c r="D892" s="370"/>
      <c r="F892" s="370"/>
    </row>
    <row r="893" spans="4:6" ht="14.25" customHeight="1" x14ac:dyDescent="0.2">
      <c r="D893" s="370"/>
      <c r="F893" s="370"/>
    </row>
    <row r="894" spans="4:6" ht="14.25" customHeight="1" x14ac:dyDescent="0.2">
      <c r="D894" s="370"/>
      <c r="F894" s="370"/>
    </row>
    <row r="895" spans="4:6" ht="14.25" customHeight="1" x14ac:dyDescent="0.2">
      <c r="D895" s="370"/>
      <c r="F895" s="370"/>
    </row>
    <row r="896" spans="4:6" ht="14.25" customHeight="1" x14ac:dyDescent="0.2">
      <c r="D896" s="370"/>
      <c r="F896" s="370"/>
    </row>
    <row r="897" spans="4:6" ht="14.25" customHeight="1" x14ac:dyDescent="0.2">
      <c r="D897" s="370"/>
      <c r="F897" s="370"/>
    </row>
    <row r="898" spans="4:6" ht="14.25" customHeight="1" x14ac:dyDescent="0.2">
      <c r="D898" s="370"/>
      <c r="F898" s="370"/>
    </row>
    <row r="899" spans="4:6" ht="14.25" customHeight="1" x14ac:dyDescent="0.2">
      <c r="D899" s="370"/>
      <c r="F899" s="370"/>
    </row>
    <row r="900" spans="4:6" ht="14.25" customHeight="1" x14ac:dyDescent="0.2">
      <c r="D900" s="370"/>
      <c r="F900" s="370"/>
    </row>
    <row r="901" spans="4:6" ht="14.25" customHeight="1" x14ac:dyDescent="0.2">
      <c r="D901" s="370"/>
      <c r="F901" s="370"/>
    </row>
    <row r="902" spans="4:6" ht="14.25" customHeight="1" x14ac:dyDescent="0.2">
      <c r="D902" s="370"/>
      <c r="F902" s="370"/>
    </row>
    <row r="903" spans="4:6" ht="14.25" customHeight="1" x14ac:dyDescent="0.2">
      <c r="D903" s="370"/>
      <c r="F903" s="370"/>
    </row>
    <row r="904" spans="4:6" ht="14.25" customHeight="1" x14ac:dyDescent="0.2">
      <c r="D904" s="370"/>
      <c r="F904" s="370"/>
    </row>
    <row r="905" spans="4:6" ht="14.25" customHeight="1" x14ac:dyDescent="0.2">
      <c r="D905" s="370"/>
      <c r="F905" s="370"/>
    </row>
    <row r="906" spans="4:6" ht="14.25" customHeight="1" x14ac:dyDescent="0.2">
      <c r="D906" s="370"/>
      <c r="F906" s="370"/>
    </row>
    <row r="907" spans="4:6" ht="14.25" customHeight="1" x14ac:dyDescent="0.2">
      <c r="D907" s="370"/>
      <c r="F907" s="370"/>
    </row>
    <row r="908" spans="4:6" ht="14.25" customHeight="1" x14ac:dyDescent="0.2">
      <c r="D908" s="370"/>
      <c r="F908" s="370"/>
    </row>
    <row r="909" spans="4:6" ht="14.25" customHeight="1" x14ac:dyDescent="0.2">
      <c r="D909" s="370"/>
      <c r="F909" s="370"/>
    </row>
    <row r="910" spans="4:6" ht="14.25" customHeight="1" x14ac:dyDescent="0.2">
      <c r="D910" s="370"/>
      <c r="F910" s="370"/>
    </row>
    <row r="911" spans="4:6" ht="14.25" customHeight="1" x14ac:dyDescent="0.2">
      <c r="D911" s="370"/>
      <c r="F911" s="370"/>
    </row>
    <row r="912" spans="4:6" ht="14.25" customHeight="1" x14ac:dyDescent="0.2">
      <c r="D912" s="370"/>
      <c r="F912" s="370"/>
    </row>
    <row r="913" spans="4:6" ht="14.25" customHeight="1" x14ac:dyDescent="0.2">
      <c r="D913" s="370"/>
      <c r="F913" s="370"/>
    </row>
    <row r="914" spans="4:6" ht="14.25" customHeight="1" x14ac:dyDescent="0.2">
      <c r="D914" s="370"/>
      <c r="F914" s="370"/>
    </row>
    <row r="915" spans="4:6" ht="14.25" customHeight="1" x14ac:dyDescent="0.2">
      <c r="D915" s="370"/>
      <c r="F915" s="370"/>
    </row>
    <row r="916" spans="4:6" ht="14.25" customHeight="1" x14ac:dyDescent="0.2">
      <c r="D916" s="370"/>
      <c r="F916" s="370"/>
    </row>
    <row r="917" spans="4:6" ht="14.25" customHeight="1" x14ac:dyDescent="0.2">
      <c r="D917" s="370"/>
      <c r="F917" s="370"/>
    </row>
    <row r="918" spans="4:6" ht="14.25" customHeight="1" x14ac:dyDescent="0.2">
      <c r="D918" s="370"/>
      <c r="F918" s="370"/>
    </row>
    <row r="919" spans="4:6" ht="14.25" customHeight="1" x14ac:dyDescent="0.2">
      <c r="D919" s="370"/>
      <c r="F919" s="370"/>
    </row>
    <row r="920" spans="4:6" ht="14.25" customHeight="1" x14ac:dyDescent="0.2">
      <c r="D920" s="370"/>
      <c r="F920" s="370"/>
    </row>
    <row r="921" spans="4:6" ht="14.25" customHeight="1" x14ac:dyDescent="0.2">
      <c r="D921" s="370"/>
      <c r="F921" s="370"/>
    </row>
    <row r="922" spans="4:6" ht="14.25" customHeight="1" x14ac:dyDescent="0.2">
      <c r="D922" s="370"/>
      <c r="F922" s="370"/>
    </row>
    <row r="923" spans="4:6" ht="14.25" customHeight="1" x14ac:dyDescent="0.2">
      <c r="D923" s="370"/>
      <c r="F923" s="370"/>
    </row>
    <row r="924" spans="4:6" ht="14.25" customHeight="1" x14ac:dyDescent="0.2">
      <c r="D924" s="370"/>
      <c r="F924" s="370"/>
    </row>
    <row r="925" spans="4:6" ht="14.25" customHeight="1" x14ac:dyDescent="0.2">
      <c r="D925" s="370"/>
      <c r="F925" s="370"/>
    </row>
    <row r="926" spans="4:6" ht="14.25" customHeight="1" x14ac:dyDescent="0.2">
      <c r="D926" s="370"/>
      <c r="F926" s="370"/>
    </row>
    <row r="927" spans="4:6" ht="14.25" customHeight="1" x14ac:dyDescent="0.2">
      <c r="D927" s="370"/>
      <c r="F927" s="370"/>
    </row>
    <row r="928" spans="4:6" ht="14.25" customHeight="1" x14ac:dyDescent="0.2">
      <c r="D928" s="370"/>
      <c r="F928" s="370"/>
    </row>
    <row r="929" spans="4:6" ht="14.25" customHeight="1" x14ac:dyDescent="0.2">
      <c r="D929" s="370"/>
      <c r="F929" s="370"/>
    </row>
    <row r="930" spans="4:6" ht="14.25" customHeight="1" x14ac:dyDescent="0.2">
      <c r="D930" s="370"/>
      <c r="F930" s="370"/>
    </row>
    <row r="931" spans="4:6" ht="14.25" customHeight="1" x14ac:dyDescent="0.2">
      <c r="D931" s="370"/>
      <c r="F931" s="370"/>
    </row>
    <row r="932" spans="4:6" ht="14.25" customHeight="1" x14ac:dyDescent="0.2">
      <c r="D932" s="370"/>
      <c r="F932" s="370"/>
    </row>
    <row r="933" spans="4:6" ht="14.25" customHeight="1" x14ac:dyDescent="0.2">
      <c r="D933" s="370"/>
      <c r="F933" s="370"/>
    </row>
    <row r="934" spans="4:6" ht="14.25" customHeight="1" x14ac:dyDescent="0.2">
      <c r="D934" s="370"/>
      <c r="F934" s="370"/>
    </row>
    <row r="935" spans="4:6" ht="14.25" customHeight="1" x14ac:dyDescent="0.2">
      <c r="D935" s="370"/>
      <c r="F935" s="370"/>
    </row>
    <row r="936" spans="4:6" ht="14.25" customHeight="1" x14ac:dyDescent="0.2">
      <c r="D936" s="370"/>
      <c r="F936" s="370"/>
    </row>
    <row r="937" spans="4:6" ht="14.25" customHeight="1" x14ac:dyDescent="0.2">
      <c r="D937" s="370"/>
      <c r="F937" s="370"/>
    </row>
    <row r="938" spans="4:6" ht="14.25" customHeight="1" x14ac:dyDescent="0.2">
      <c r="D938" s="370"/>
      <c r="F938" s="370"/>
    </row>
    <row r="939" spans="4:6" ht="14.25" customHeight="1" x14ac:dyDescent="0.2">
      <c r="D939" s="370"/>
      <c r="F939" s="370"/>
    </row>
    <row r="940" spans="4:6" ht="14.25" customHeight="1" x14ac:dyDescent="0.2">
      <c r="D940" s="370"/>
      <c r="F940" s="370"/>
    </row>
    <row r="941" spans="4:6" ht="14.25" customHeight="1" x14ac:dyDescent="0.2">
      <c r="D941" s="370"/>
      <c r="F941" s="370"/>
    </row>
    <row r="942" spans="4:6" ht="14.25" customHeight="1" x14ac:dyDescent="0.2">
      <c r="D942" s="370"/>
      <c r="F942" s="370"/>
    </row>
    <row r="943" spans="4:6" ht="14.25" customHeight="1" x14ac:dyDescent="0.2">
      <c r="D943" s="370"/>
      <c r="F943" s="370"/>
    </row>
    <row r="944" spans="4:6" ht="14.25" customHeight="1" x14ac:dyDescent="0.2">
      <c r="D944" s="370"/>
      <c r="F944" s="370"/>
    </row>
    <row r="945" spans="4:6" ht="14.25" customHeight="1" x14ac:dyDescent="0.2">
      <c r="D945" s="370"/>
      <c r="F945" s="370"/>
    </row>
    <row r="946" spans="4:6" ht="14.25" customHeight="1" x14ac:dyDescent="0.2">
      <c r="D946" s="370"/>
      <c r="F946" s="370"/>
    </row>
    <row r="947" spans="4:6" ht="14.25" customHeight="1" x14ac:dyDescent="0.2">
      <c r="D947" s="370"/>
      <c r="F947" s="370"/>
    </row>
    <row r="948" spans="4:6" ht="14.25" customHeight="1" x14ac:dyDescent="0.2">
      <c r="D948" s="370"/>
      <c r="F948" s="370"/>
    </row>
    <row r="949" spans="4:6" ht="14.25" customHeight="1" x14ac:dyDescent="0.2">
      <c r="D949" s="370"/>
      <c r="F949" s="370"/>
    </row>
    <row r="950" spans="4:6" ht="14.25" customHeight="1" x14ac:dyDescent="0.2">
      <c r="D950" s="370"/>
      <c r="F950" s="370"/>
    </row>
    <row r="951" spans="4:6" ht="14.25" customHeight="1" x14ac:dyDescent="0.2">
      <c r="D951" s="370"/>
      <c r="F951" s="370"/>
    </row>
    <row r="952" spans="4:6" ht="14.25" customHeight="1" x14ac:dyDescent="0.2">
      <c r="D952" s="370"/>
      <c r="F952" s="370"/>
    </row>
    <row r="953" spans="4:6" ht="14.25" customHeight="1" x14ac:dyDescent="0.2">
      <c r="D953" s="370"/>
      <c r="F953" s="370"/>
    </row>
    <row r="954" spans="4:6" ht="14.25" customHeight="1" x14ac:dyDescent="0.2">
      <c r="D954" s="370"/>
      <c r="F954" s="370"/>
    </row>
    <row r="955" spans="4:6" ht="14.25" customHeight="1" x14ac:dyDescent="0.2">
      <c r="D955" s="370"/>
      <c r="F955" s="370"/>
    </row>
    <row r="956" spans="4:6" ht="14.25" customHeight="1" x14ac:dyDescent="0.2">
      <c r="D956" s="370"/>
      <c r="F956" s="370"/>
    </row>
    <row r="957" spans="4:6" ht="14.25" customHeight="1" x14ac:dyDescent="0.2">
      <c r="D957" s="370"/>
      <c r="F957" s="370"/>
    </row>
    <row r="958" spans="4:6" ht="14.25" customHeight="1" x14ac:dyDescent="0.2">
      <c r="D958" s="370"/>
      <c r="F958" s="370"/>
    </row>
    <row r="959" spans="4:6" ht="14.25" customHeight="1" x14ac:dyDescent="0.2">
      <c r="D959" s="370"/>
      <c r="F959" s="370"/>
    </row>
    <row r="960" spans="4:6" ht="14.25" customHeight="1" x14ac:dyDescent="0.2">
      <c r="D960" s="370"/>
      <c r="F960" s="370"/>
    </row>
    <row r="961" spans="4:6" ht="14.25" customHeight="1" x14ac:dyDescent="0.2">
      <c r="D961" s="370"/>
      <c r="F961" s="370"/>
    </row>
    <row r="962" spans="4:6" ht="14.25" customHeight="1" x14ac:dyDescent="0.2">
      <c r="D962" s="370"/>
      <c r="F962" s="370"/>
    </row>
    <row r="963" spans="4:6" ht="14.25" customHeight="1" x14ac:dyDescent="0.2">
      <c r="D963" s="370"/>
      <c r="F963" s="370"/>
    </row>
    <row r="964" spans="4:6" ht="14.25" customHeight="1" x14ac:dyDescent="0.2">
      <c r="D964" s="370"/>
      <c r="F964" s="370"/>
    </row>
    <row r="965" spans="4:6" ht="14.25" customHeight="1" x14ac:dyDescent="0.2">
      <c r="D965" s="370"/>
      <c r="F965" s="370"/>
    </row>
    <row r="966" spans="4:6" ht="14.25" customHeight="1" x14ac:dyDescent="0.2">
      <c r="D966" s="370"/>
      <c r="F966" s="370"/>
    </row>
    <row r="967" spans="4:6" ht="14.25" customHeight="1" x14ac:dyDescent="0.2">
      <c r="D967" s="370"/>
      <c r="F967" s="370"/>
    </row>
    <row r="968" spans="4:6" ht="14.25" customHeight="1" x14ac:dyDescent="0.2">
      <c r="D968" s="370"/>
      <c r="F968" s="370"/>
    </row>
    <row r="969" spans="4:6" ht="14.25" customHeight="1" x14ac:dyDescent="0.2">
      <c r="D969" s="370"/>
      <c r="F969" s="370"/>
    </row>
    <row r="970" spans="4:6" ht="14.25" customHeight="1" x14ac:dyDescent="0.2">
      <c r="D970" s="370"/>
      <c r="F970" s="370"/>
    </row>
    <row r="971" spans="4:6" ht="14.25" customHeight="1" x14ac:dyDescent="0.2">
      <c r="D971" s="370"/>
      <c r="F971" s="370"/>
    </row>
  </sheetData>
  <mergeCells count="23">
    <mergeCell ref="B45:C45"/>
    <mergeCell ref="B11:J11"/>
    <mergeCell ref="C41:C42"/>
    <mergeCell ref="B41:B42"/>
    <mergeCell ref="J12:J14"/>
    <mergeCell ref="G12:H12"/>
    <mergeCell ref="G13:H13"/>
    <mergeCell ref="G14:H14"/>
    <mergeCell ref="B38:J38"/>
    <mergeCell ref="B33:J33"/>
    <mergeCell ref="B36:J36"/>
    <mergeCell ref="B26:J26"/>
    <mergeCell ref="B24:J24"/>
    <mergeCell ref="H2:J2"/>
    <mergeCell ref="B4:J4"/>
    <mergeCell ref="B5:J5"/>
    <mergeCell ref="B6:J6"/>
    <mergeCell ref="B7:J7"/>
    <mergeCell ref="B9:D9"/>
    <mergeCell ref="E9:J9"/>
    <mergeCell ref="B15:J15"/>
    <mergeCell ref="B18:J18"/>
    <mergeCell ref="B21:J21"/>
  </mergeCells>
  <pageMargins left="0.25" right="0.25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Анастасия</cp:lastModifiedBy>
  <cp:lastPrinted>2021-11-13T12:49:58Z</cp:lastPrinted>
  <dcterms:created xsi:type="dcterms:W3CDTF">2020-11-14T13:09:40Z</dcterms:created>
  <dcterms:modified xsi:type="dcterms:W3CDTF">2021-11-22T11:13:41Z</dcterms:modified>
</cp:coreProperties>
</file>