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gypmspjllk7K6Af4v9QjoXE1hA2w=="/>
    </ext>
  </extLst>
</workbook>
</file>

<file path=xl/sharedStrings.xml><?xml version="1.0" encoding="utf-8"?>
<sst xmlns="http://schemas.openxmlformats.org/spreadsheetml/2006/main" count="871" uniqueCount="478">
  <si>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</si>
  <si>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</si>
  <si>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</si>
  <si>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</si>
  <si>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Культура. Туризм. Регіони</t>
  </si>
  <si>
    <t>ЛОТ:</t>
  </si>
  <si>
    <t xml:space="preserve">1. Культурно-туристичний маршрут </t>
  </si>
  <si>
    <t>Повна назва Грантоотримувача:</t>
  </si>
  <si>
    <t>Сокальська міська рада Львівської області</t>
  </si>
  <si>
    <t>Назва проєкту:</t>
  </si>
  <si>
    <t>Туристична Сокальщина. Галицька перлина: історія, легенди та сакральність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</si>
  <si>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</si>
  <si>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</si>
  <si>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</si>
  <si>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</si>
  <si>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15 липня 2021 по 15 листопада 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</si>
  <si>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</si>
  <si>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</si>
  <si>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</si>
  <si>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</si>
  <si>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</si>
  <si>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</si>
  <si>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</si>
  <si>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</si>
  <si>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</si>
  <si>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</si>
  <si>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</si>
  <si>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</si>
  <si>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</si>
  <si>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</si>
  <si>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</si>
  <si>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</si>
  <si>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</si>
  <si>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</si>
  <si>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</si>
  <si>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</si>
  <si>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</si>
  <si>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</si>
  <si>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</si>
  <si>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</si>
  <si>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</si>
  <si>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</si>
  <si>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</si>
  <si>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</si>
  <si>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</si>
  <si>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</si>
  <si>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</si>
  <si>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</si>
  <si>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</si>
  <si>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</si>
  <si>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</si>
  <si>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</si>
  <si>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</si>
  <si>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Повна назва Грантоотримувача: Cокальська міська рада Львівської області</t>
  </si>
  <si>
    <t>Назва проєкту:  Туристична Сокальщина. Галицька перлина: історія, легенди та сакральність</t>
  </si>
  <si>
    <t>Дата початку проєкту:   15.07.2021</t>
  </si>
  <si>
    <t>Дата завершення проєкту:   15.11.2021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</si>
  <si>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</si>
  <si>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</si>
  <si>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</si>
  <si>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</si>
  <si>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</si>
  <si>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</si>
  <si>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</si>
  <si>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</si>
  <si>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</si>
  <si>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</si>
  <si>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</si>
  <si>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</si>
  <si>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</si>
  <si>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</si>
  <si>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</si>
  <si>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</si>
  <si>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</si>
  <si>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</si>
  <si>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</si>
  <si>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</si>
  <si>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</si>
  <si>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</si>
  <si>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</si>
  <si>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</si>
  <si>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</si>
  <si>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</si>
  <si>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</si>
  <si>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</si>
  <si>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</si>
  <si>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</si>
  <si>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</si>
  <si>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</si>
  <si>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</si>
  <si>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</si>
  <si>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Ділай Людмила Миколаївна, начальник відділу фінансування, бухгалтерського обліку та господарського забезпечення</t>
  </si>
  <si>
    <t>місяців</t>
  </si>
  <si>
    <t>Платіжне доручення №37 від 12.11.2021р. (16100,00 грн), Платіжне доручення №38 від 12.11.2021р. (3600,00 грн), Платіжне доручення №39 від 12.11.2021р. (300,00 грн)</t>
  </si>
  <si>
    <t>1.1.2</t>
  </si>
  <si>
    <t xml:space="preserve"> Повне ПІБ, посада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</si>
  <si>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</si>
  <si>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</si>
  <si>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</si>
  <si>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</si>
  <si>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</si>
  <si>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</si>
  <si>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</si>
  <si>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</si>
  <si>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</si>
  <si>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</si>
  <si>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Андрійчук Віктор Миколайович, послуги менеджера проекту</t>
  </si>
  <si>
    <t>Платіжне доручення №27 від 09.11.2021р. (234,38 грн), Платіжне доручення №25 від 09.11.2021р. (2812,50 грн), Платіжне доручення №23 від 09.11.2021р. (12578,12 грн), Платіжне доручення №26 від 09.11.2021р. (703.13. грн), Платіжне доручення №24 від 09.11.2021р. (8437,50 грн), Платіжне доручення №22 від 09.11.2021р. (37734,37 грн)</t>
  </si>
  <si>
    <t>1.3.2</t>
  </si>
  <si>
    <t>Рутинський Михайло Йосипович, експертні послуги з розробки маршруту</t>
  </si>
  <si>
    <t>Платіжне доручення №1 від 22.10.2021 (21131 грн), Платіжне доручення №2 від 22.10.2021 (4725 грн), Платіжне доручення №34 від 11.11.2021р. (131,25 грн), Платіжне доручення №33 від 11.11.2021р. (1575 грн), Платіжне доручення №32 від 11.11.2021р. (7043,75 грн).</t>
  </si>
  <si>
    <t>1.3.3</t>
  </si>
  <si>
    <t>Піхоцький  Володимир Володимирович, координатор проекту, юридичний супровід проекту</t>
  </si>
  <si>
    <t>1.4</t>
  </si>
  <si>
    <t>Соціальні внески з оплати праці (нарахування ЄСВ)</t>
  </si>
  <si>
    <t>1.4.1</t>
  </si>
  <si>
    <t>Штатні працівники</t>
  </si>
  <si>
    <t>Платіжне доручення №40 від 12.11.2021р.</t>
  </si>
  <si>
    <t>1.4.2</t>
  </si>
  <si>
    <t>1.4.3</t>
  </si>
  <si>
    <t>Платіжне доручення №28 від 09.11.2021р. (13970,00 грн), Платіжне доручення №35 від 11.11.2021р. (1950,00 грн), Платіжне доручення №41 від 22.10.2021р. (5775,00 грн)</t>
  </si>
  <si>
    <t>1.5</t>
  </si>
  <si>
    <t>За договорами з ФОП</t>
  </si>
  <si>
    <t>1.5.1</t>
  </si>
  <si>
    <t>Каспрук Ігор Іванович, експертні послуги з розроробки маршруту  супроводження навчально-ознайомчої поїздки</t>
  </si>
  <si>
    <t>Платіжне доручення №36 від 11.11.2021р. (30000,00 грн)</t>
  </si>
  <si>
    <t>1.5.2</t>
  </si>
  <si>
    <t>Мацелюх Андрій Васильович, послуги з розробки маркетингового плану, організації навчально-ознайомчої поїздки</t>
  </si>
  <si>
    <t xml:space="preserve">місяців </t>
  </si>
  <si>
    <t>Платіжне доручення №6 від 23.10.2021р. (45750,00 грн), Платіжне доручення №13 від 05.11.2021р. (15250,00грн)</t>
  </si>
  <si>
    <t>1.5.3</t>
  </si>
  <si>
    <t>Морозюк Наталія Володимирівна, послуги експерта-аналітика та методичний супровід круглого столу та тренінгу</t>
  </si>
  <si>
    <t>Платіжне доручення №14 від 05.11.2021 (29000,00 грн)</t>
  </si>
  <si>
    <t>1.5.4</t>
  </si>
  <si>
    <t xml:space="preserve"> Волошинський Олександр Олександрович, послуги тренера</t>
  </si>
  <si>
    <t>Платіжне доручення №11 від 05.11.2021р. (15000,00 грн)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</si>
  <si>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</si>
  <si>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</si>
  <si>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</si>
  <si>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</si>
  <si>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</si>
  <si>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</si>
  <si>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</si>
  <si>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</si>
  <si>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</si>
  <si>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</si>
  <si>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</si>
  <si>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</si>
  <si>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</si>
  <si>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</si>
  <si>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</si>
  <si>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</si>
  <si>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</si>
  <si>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</si>
  <si>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</si>
  <si>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</si>
  <si>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</si>
  <si>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</si>
  <si>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</si>
  <si>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</si>
  <si>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</si>
  <si>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</si>
  <si>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</si>
  <si>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</si>
  <si>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інвентаря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</si>
  <si>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</si>
  <si>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</si>
  <si>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</si>
  <si>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</si>
  <si>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</si>
  <si>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</si>
  <si>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</si>
  <si>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</si>
  <si>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</si>
  <si>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</si>
  <si>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</si>
  <si>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</si>
  <si>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</si>
  <si>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</si>
  <si>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</si>
  <si>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</si>
  <si>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</si>
  <si>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</si>
  <si>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</si>
  <si>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</si>
  <si>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</si>
  <si>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</si>
  <si>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</si>
  <si>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</si>
  <si>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</si>
  <si>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</si>
  <si>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</si>
  <si>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</si>
  <si>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</si>
  <si>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</si>
  <si>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 xml:space="preserve"> 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</si>
  <si>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</si>
  <si>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</si>
  <si>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</si>
  <si>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</si>
  <si>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</si>
  <si>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</si>
  <si>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</si>
  <si>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</si>
  <si>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</si>
  <si>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</si>
  <si>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</si>
  <si>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</si>
  <si>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</si>
  <si>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</si>
  <si>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</si>
  <si>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</si>
  <si>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</si>
  <si>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</si>
  <si>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</si>
  <si>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</si>
  <si>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</si>
  <si>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</si>
  <si>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</si>
  <si>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</si>
  <si>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</si>
  <si>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навчально-ознайомчого візиту (сніданок/обід/вечеря/кава-брейк)</t>
  </si>
  <si>
    <t>учасн.</t>
  </si>
  <si>
    <t>Платіжне доручення №16 від 08.11.2021р. (7500,00 грн)</t>
  </si>
  <si>
    <t>5.1.2</t>
  </si>
  <si>
    <t>Послуги з харчування учасників круглого столу (сніданок/обід/вечеря/кава-брейк)</t>
  </si>
  <si>
    <t>Платіжне доручення №7 від 27.10.2021р. (5000.00 грн)</t>
  </si>
  <si>
    <t>5.1.3</t>
  </si>
  <si>
    <t>Послуги з харчування учасників тренінгу (обід, 2 кави-брейк)</t>
  </si>
  <si>
    <t>Платіжне доручення №8 від 27.10.2021р. (2250,00 грн)</t>
  </si>
  <si>
    <t>5.2</t>
  </si>
  <si>
    <t>Витрати на проїзд учасників заходів</t>
  </si>
  <si>
    <t>5.2.1</t>
  </si>
  <si>
    <t>Вартість квитків для учасників круглого столу</t>
  </si>
  <si>
    <t>5.2.2</t>
  </si>
  <si>
    <t>Вартість квитків (з деталізацією маршруту і прізвищем особи, що відряджається)</t>
  </si>
  <si>
    <t>5.2.3</t>
  </si>
  <si>
    <t>5.3</t>
  </si>
  <si>
    <t>Витрати на проживання учасників заходів</t>
  </si>
  <si>
    <t>5.3.1</t>
  </si>
  <si>
    <t>Рахунки з готелів для учасників круглого столу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</si>
  <si>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</si>
  <si>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</si>
  <si>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</si>
  <si>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</si>
  <si>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</si>
  <si>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</si>
  <si>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</si>
  <si>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</si>
  <si>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</si>
  <si>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</si>
  <si>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</si>
  <si>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</si>
  <si>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</si>
  <si>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</si>
  <si>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</si>
  <si>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</si>
  <si>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</si>
  <si>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</si>
  <si>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</si>
  <si>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</si>
  <si>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</si>
  <si>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</si>
  <si>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</si>
  <si>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</si>
  <si>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</si>
  <si>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Друк банеру</t>
  </si>
  <si>
    <t xml:space="preserve">шт. </t>
  </si>
  <si>
    <t>Платіжне доручення №9 від 02.11.2021р. (1500,00грн)</t>
  </si>
  <si>
    <t>7.3</t>
  </si>
  <si>
    <t>Друк карт сувенірних карт маршруту</t>
  </si>
  <si>
    <t>Платіжне доручення №12 від 05.11.2021р. (9300,00 грн)</t>
  </si>
  <si>
    <t>7.4</t>
  </si>
  <si>
    <t>Друк інформаційни буклетів</t>
  </si>
  <si>
    <t>Платіжне доручення №17 від 08.11.2021р. (10307,00 грн)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</si>
  <si>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</si>
  <si>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</si>
  <si>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</si>
  <si>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</si>
  <si>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</si>
  <si>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</si>
  <si>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</si>
  <si>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роздаткових матеріалів для тренінгу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</si>
  <si>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</si>
  <si>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</si>
  <si>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</si>
  <si>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</si>
  <si>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</si>
  <si>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</si>
  <si>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</si>
  <si>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</si>
  <si>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</si>
  <si>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</si>
  <si>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</si>
  <si>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</si>
  <si>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</si>
  <si>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</si>
  <si>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</si>
  <si>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</si>
  <si>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</si>
  <si>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</si>
  <si>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</si>
  <si>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</si>
  <si>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</si>
  <si>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</si>
  <si>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</si>
  <si>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</si>
  <si>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</si>
  <si>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днів</t>
  </si>
  <si>
    <t>Платіжне доручення №5 від 23.10.2021р. (22500,00 грн)</t>
  </si>
  <si>
    <t>Відеофіксація</t>
  </si>
  <si>
    <t>Платіжне доручення №10 від 05.11.2021р. (30000,00 грн)</t>
  </si>
  <si>
    <t>Послуги з просування в інформаційному просторі маршруту</t>
  </si>
  <si>
    <t>Платіжне доручення №15 від 08.11.2021р. (35000,00 грн)</t>
  </si>
  <si>
    <t>SMM, SO (SEO)</t>
  </si>
  <si>
    <t>Платіжне доручення №19 від 08.11.2021р. (2800,00 грн)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</si>
  <si>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</si>
  <si>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</si>
  <si>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</si>
  <si>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</si>
  <si>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 модернізації офіційного сайту міської ради</t>
  </si>
  <si>
    <t>Платіжне доручення №21 від 09.11.2021р. (17400,00 грн)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</si>
  <si>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</si>
  <si>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офіційного сайту міської ради</t>
  </si>
  <si>
    <t>Платіжне доручення №20 від 09.11.2021р. (16000,00 грн)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</si>
  <si>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</si>
  <si>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</si>
  <si>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</si>
  <si>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</si>
  <si>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</si>
  <si>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</si>
  <si>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</si>
  <si>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</si>
  <si>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</si>
  <si>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</si>
  <si>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</si>
  <si>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</si>
  <si>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</si>
  <si>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</si>
  <si>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</si>
  <si>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</si>
  <si>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</si>
  <si>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</si>
  <si>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</si>
  <si>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</si>
  <si>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</si>
  <si>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</si>
  <si>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</si>
  <si>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</si>
  <si>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</si>
  <si>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</si>
  <si>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Відеомонтаж презентаційного ролику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</si>
  <si>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</si>
  <si>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</si>
  <si>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</si>
  <si>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</si>
  <si>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</si>
  <si>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</si>
  <si>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</si>
  <si>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</si>
  <si>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</si>
  <si>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</si>
  <si>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</si>
  <si>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</si>
  <si>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</si>
  <si>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 виготовлення інформаційних туристичних маркерів</t>
  </si>
  <si>
    <t>Платіжне доручення №29 від 10.11.2021р. (6040,00 грн)</t>
  </si>
  <si>
    <t>13.4.2</t>
  </si>
  <si>
    <t>Послуги з виготовлення напрямкових туристичних маркерів</t>
  </si>
  <si>
    <t>платіжне доручення №31 від 10.11.2021р.</t>
  </si>
  <si>
    <t>13.4.3</t>
  </si>
  <si>
    <t>Транспортні послуги для перевезення учасників навчально-ознайомчого візиту (Львів-Сокаль-Львів та по Сокальській громаді)</t>
  </si>
  <si>
    <t xml:space="preserve">км </t>
  </si>
  <si>
    <t>Платіжне доручення №18 від 08.11.2021р. (3000,00 грн), Платіжне доручення №30 від 10.11.2021р. (8610,00 грн)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</si>
  <si>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</si>
  <si>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</si>
  <si>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</si>
  <si>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</si>
  <si>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</si>
  <si>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</si>
  <si>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</si>
  <si>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</si>
  <si>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</si>
  <si>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</si>
  <si>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</si>
  <si>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</si>
  <si>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</si>
  <si>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</si>
  <si>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</si>
  <si>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</si>
  <si>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"Туристична Сокальщина. Галицька перлина: історія, легенди та сакральність"</t>
  </si>
  <si>
    <t>(назва проекту)</t>
  </si>
  <si>
    <t>у період з 15 липня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</si>
  <si>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</si>
  <si>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</si>
  <si>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</si>
  <si>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</si>
  <si>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</si>
  <si>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</si>
  <si>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</si>
  <si>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</si>
  <si>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</si>
  <si>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</si>
  <si>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штатних працівників</t>
  </si>
  <si>
    <t xml:space="preserve">Ділай Людмила Миколаївна, </t>
  </si>
  <si>
    <t>Розпорядження міського голови № 337-к/тр від 10.11.2021</t>
  </si>
  <si>
    <t>Андрійчук Віктор Миколайович, ІПН 2308916578</t>
  </si>
  <si>
    <t>Договір № 161 від 08.11.2021р, додаток №1 від 08.11.2021р., Договір №160 від 08.11.2021р., додаток №1 від 08.11.2021р.</t>
  </si>
  <si>
    <t>Акт №1 від 09.11.2021р., Акт №1 від 09.11.2021р.</t>
  </si>
  <si>
    <t>Рутинський Михайло Йосипович, ІПН 2778714050</t>
  </si>
  <si>
    <t>Договір №120 від 19.10.2021р, додаток №1 від 19.10.2021р., Договір №167 від 10.11.2021р., додаток №1 від 10.11.2021р., Додаткова угода №1 від 10.11.2021р. до Договору №120 від 19.10.2021р.</t>
  </si>
  <si>
    <t>Акт №1 від 21.10.2021р., Акт №1 від 11.11.2021р.</t>
  </si>
  <si>
    <t>Піхоцький  Володимир Володимирович</t>
  </si>
  <si>
    <t>Договір №44, додаток №1; Договір №55, додаток №1</t>
  </si>
  <si>
    <t>Акт №1 (до договору №55), Акт №1 (до договору №44)</t>
  </si>
  <si>
    <t>Соціальні внески з оплати праці (нарахування ЄСВ) - штатні  працівники</t>
  </si>
  <si>
    <t>Ділай Людмила Миколаївна</t>
  </si>
  <si>
    <t>Соціальні внески з оплати праці (нарахування ЄСВ) - за договорами ЦПХ</t>
  </si>
  <si>
    <t>Андрійчук Віктор Миколайович, ІПН 2308916578, Рутинський Михайло Йосипович ІПН 2778714050</t>
  </si>
  <si>
    <t>Платіжне доручення №28 від 09.11.2021р. (13970,00 грн), Платіжне доручення №35 від 11.11.2021р. (1950,00 грн), Платіжне доручення №41 від 22.10.2021р. (5775,00 грн).</t>
  </si>
  <si>
    <t xml:space="preserve">За договорами ФОП </t>
  </si>
  <si>
    <t>ФОП Каспрук Ігор Іванович ЄДРПОУ 2359514973</t>
  </si>
  <si>
    <t>Договір №36 від 11.11.2021р., Договір №63, додаток 1</t>
  </si>
  <si>
    <t xml:space="preserve">Акт №1 від 11.11.2021р., Акт №1 </t>
  </si>
  <si>
    <t>ФОП Мацелюх Андрій Васильович ЄДРПОУ 2547505856</t>
  </si>
  <si>
    <t>Договір №122 від 20.10.2021р., додаток №1 від 20.10.2021р., Договір №147 від 03.11.2021р, додаток №1 від 03.11.2021р.</t>
  </si>
  <si>
    <t>Акт №1 від 22.10.2021р, Акт №1 від 04.11.2021р.</t>
  </si>
  <si>
    <t>ФОП Морозюк Наталія Володимирівна, ЄДРПОУ 3008402181</t>
  </si>
  <si>
    <t>Договір №148 від 03.11.2021р., додаток №1 від 01.11.2021рДоговір №49, додаток 1</t>
  </si>
  <si>
    <t>Акт №1 від 04.11.2021р. Акт №1 (до договору №49)</t>
  </si>
  <si>
    <t>ФОП Волошинський Олександр Олександрович ЄДРПОУ 2503109990</t>
  </si>
  <si>
    <t>Договір №136 від 01.2021р, додаток №1 від 01.11.2021р</t>
  </si>
  <si>
    <t>Акт №1 від 04.11.2021р., Акт №1 від 04.11.2021р.</t>
  </si>
  <si>
    <t>ФОП Плечінь Надія Євгенівна ЄДРПОУ 2620312166</t>
  </si>
  <si>
    <t>Договір №152 від 04.11.2021р., додаток №1 від 04.11.2021р., додаток №2 від 04.11.2021р.</t>
  </si>
  <si>
    <t>Акт №1 від 05.11.2021р.</t>
  </si>
  <si>
    <t>Договір №127 від 26.10.2021р., додаток №1 від 26.10.2021р., додаток №2 від 26.10.2021р.</t>
  </si>
  <si>
    <t>Акт №1 від 27.10.2021р.</t>
  </si>
  <si>
    <t>Договір №126 від 26.10.2021р, додаток №1 від 26.10.2021р., додаток №2 від 26.10.2021р.</t>
  </si>
  <si>
    <t>ФОП Цюпка Зіновій Володимирович ЄДРПОУ 2224516814</t>
  </si>
  <si>
    <t>Договір №128 від 26.10.2021р., додаток №1 від 26.10.2021р.</t>
  </si>
  <si>
    <t>Акт №1 від 27.10.2021р., накладна №1 від 27.10.2021р.</t>
  </si>
  <si>
    <t>КП Сокальська районна друкарня ЄДРПОУ 02467452</t>
  </si>
  <si>
    <t>Договір №145 від 02.11.2021р, додаток 1 від 02.11.2021р.</t>
  </si>
  <si>
    <t>Акт №1 від 04.11.2021р., Накладна №70 від 04.11.2021р.</t>
  </si>
  <si>
    <t>Договір №155 від 04.11.2021р, додаток №1 від 04.11.2021р.</t>
  </si>
  <si>
    <t>Акт №1 від 05.11.2021р., накладна №75 від 05.11.2021р.</t>
  </si>
  <si>
    <t>Договір №95, додаток №1</t>
  </si>
  <si>
    <t>Акт №1, накладна №78</t>
  </si>
  <si>
    <t>ФОП Рижко Наталія Володимирівна ЄДРПОУ 3019309081</t>
  </si>
  <si>
    <t>Договір №121, від 19.10.2021р., додаток №1 від 19.10.2021р.</t>
  </si>
  <si>
    <t>Акт №1 від 22.10.2021р.</t>
  </si>
  <si>
    <t>Договір №134 від 27.10.2021р., додаток №1 від 27.10.2021р</t>
  </si>
  <si>
    <t>Акт №1 від 03.11.2021р</t>
  </si>
  <si>
    <t>ФОП Бутковська Зоряна Богданівна ЄДРПОУ 3154004482</t>
  </si>
  <si>
    <t>Договір №4 від 03.11.2021р., додаток №1 від 03.11.2021р.</t>
  </si>
  <si>
    <t>Акт №1 від 04.11.2021р.</t>
  </si>
  <si>
    <t>ФОП Бутковська Зоряна Богданівна ЄДРПОУ 3154004482, ФОП Дуб Іван Ярославович ЄДРПОУ 2631607015</t>
  </si>
  <si>
    <t>Договір №154 від 04.11.2021р, додаток №1 від 04.11.2021р. Договір 5, додаток 1</t>
  </si>
  <si>
    <t>Акт №1 від 05.11.2021р.,  Акт №1</t>
  </si>
  <si>
    <t>ФОП Притулко Світлана Анатоліївна, ЄДРПОУ 318450650</t>
  </si>
  <si>
    <t>Договір №158 від 08.11.2021р., додаток №1 від 08.11.2021р</t>
  </si>
  <si>
    <t>Акт №1 від 08.11.2021р.</t>
  </si>
  <si>
    <t>ФОП Шеремета Василь Ігорович ЄДРПОУ 3361503499</t>
  </si>
  <si>
    <t>Договір №157 від 08.11.2021р., додаток №1 від 08.11.2021р.</t>
  </si>
  <si>
    <t>Договір №105, додаток №1</t>
  </si>
  <si>
    <t xml:space="preserve">Акт №1 </t>
  </si>
  <si>
    <t>ФОП Саболта Богдан Павлович, ЄДРПОУ 3290603476</t>
  </si>
  <si>
    <t>Договір №162 від 08.11.2021р.</t>
  </si>
  <si>
    <t>Акт №1 від 09.11.2021р.</t>
  </si>
  <si>
    <t>Договір №159 від 08.11.2021р., додаток №1 від 08.11.2021р.</t>
  </si>
  <si>
    <t>Платіжне доручення №31 від 10.11.2021р. (33960,00 грн)</t>
  </si>
  <si>
    <t>ТзОВ "Авто-Лайн" ЄДРПОУ 32475011, ФОП Грицина Володимир Стефанович ЄДРПОУ 2979411855</t>
  </si>
  <si>
    <t>Договір №153 від 04.11.2021р., додаток №1 від 04.11.2021р., Договір №156 від 04.11.2021р., додаток №1 від 04.11.2021р.</t>
  </si>
  <si>
    <t>Акт №1 від 05.11.2021р.,  Акт №1 від 08.11.2021р.</t>
  </si>
  <si>
    <t>ЗАГАЛЬНА СУМА: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</si>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</sst>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0"/>
    <numFmt numFmtId="167" formatCode="d\.m"/>
  </numFmts>
  <fonts count="36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1.0"/>
      <color theme="1"/>
      <name val="Calibri"/>
    </font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1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1.0"/>
      <color rgb="FFFF0000"/>
      <name val="Arial"/>
    </font>
    <font>
      <i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130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8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6" numFmtId="0" xfId="0" applyFont="1"/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7" numFmtId="10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8" numFmtId="0" xfId="0" applyBorder="1" applyFont="1"/>
    <xf borderId="14" fillId="0" fontId="8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8" fillId="0" fontId="9" numFmtId="4" xfId="0" applyAlignment="1" applyBorder="1" applyFont="1" applyNumberFormat="1">
      <alignment horizontal="center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9" fillId="0" fontId="0" numFmtId="0" xfId="0" applyAlignment="1" applyBorder="1" applyFont="1">
      <alignment horizontal="center" shrinkToFit="0" vertical="center" wrapText="1"/>
    </xf>
    <xf borderId="20" fillId="0" fontId="0" numFmtId="10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22" fillId="0" fontId="0" numFmtId="4" xfId="0" applyAlignment="1" applyBorder="1" applyFont="1" applyNumberFormat="1">
      <alignment horizontal="center" vertical="center"/>
    </xf>
    <xf borderId="22" fillId="0" fontId="0" numFmtId="10" xfId="0" applyAlignment="1" applyBorder="1" applyFont="1" applyNumberFormat="1">
      <alignment horizontal="center" vertical="center"/>
    </xf>
    <xf borderId="23" fillId="0" fontId="1" numFmtId="10" xfId="0" applyAlignment="1" applyBorder="1" applyFont="1" applyNumberFormat="1">
      <alignment horizontal="center" vertical="center"/>
    </xf>
    <xf borderId="21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10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1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2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3" numFmtId="0" xfId="0" applyAlignment="1" applyFont="1">
      <alignment horizontal="right"/>
    </xf>
    <xf borderId="0" fillId="0" fontId="14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3" numFmtId="4" xfId="0" applyAlignment="1" applyFont="1" applyNumberFormat="1">
      <alignment horizontal="right" shrinkToFit="0" wrapText="1"/>
    </xf>
    <xf borderId="0" fillId="0" fontId="14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4" fillId="2" fontId="3" numFmtId="0" xfId="0" applyAlignment="1" applyBorder="1" applyFill="1" applyFont="1">
      <alignment horizontal="center" shrinkToFit="0" vertical="center" wrapText="1"/>
    </xf>
    <xf borderId="25" fillId="2" fontId="3" numFmtId="0" xfId="0" applyAlignment="1" applyBorder="1" applyFont="1">
      <alignment horizontal="center" vertical="center"/>
    </xf>
    <xf borderId="26" fillId="2" fontId="3" numFmtId="0" xfId="0" applyAlignment="1" applyBorder="1" applyFont="1">
      <alignment horizontal="center" shrinkToFit="0" vertical="center" wrapText="1"/>
    </xf>
    <xf borderId="27" fillId="2" fontId="3" numFmtId="4" xfId="0" applyAlignment="1" applyBorder="1" applyFont="1" applyNumberFormat="1">
      <alignment horizontal="center" vertical="center"/>
    </xf>
    <xf borderId="28" fillId="0" fontId="8" numFmtId="0" xfId="0" applyBorder="1" applyFont="1"/>
    <xf borderId="29" fillId="0" fontId="8" numFmtId="0" xfId="0" applyBorder="1" applyFont="1"/>
    <xf borderId="27" fillId="2" fontId="3" numFmtId="164" xfId="0" applyAlignment="1" applyBorder="1" applyFont="1" applyNumberFormat="1">
      <alignment horizontal="center" shrinkToFit="0" vertical="center" wrapText="1"/>
    </xf>
    <xf borderId="30" fillId="0" fontId="8" numFmtId="0" xfId="0" applyBorder="1" applyFont="1"/>
    <xf borderId="24" fillId="2" fontId="15" numFmtId="164" xfId="0" applyAlignment="1" applyBorder="1" applyFont="1" applyNumberFormat="1">
      <alignment horizontal="center" shrinkToFit="0" vertical="center" wrapText="1"/>
    </xf>
    <xf borderId="31" fillId="0" fontId="8" numFmtId="0" xfId="0" applyBorder="1" applyFont="1"/>
    <xf borderId="32" fillId="0" fontId="8" numFmtId="0" xfId="0" applyBorder="1" applyFont="1"/>
    <xf borderId="33" fillId="0" fontId="8" numFmtId="0" xfId="0" applyBorder="1" applyFont="1"/>
    <xf borderId="27" fillId="2" fontId="3" numFmtId="0" xfId="0" applyAlignment="1" applyBorder="1" applyFont="1">
      <alignment horizontal="center" shrinkToFit="0" vertical="center" wrapText="1"/>
    </xf>
    <xf borderId="24" fillId="2" fontId="3" numFmtId="164" xfId="0" applyAlignment="1" applyBorder="1" applyFont="1" applyNumberFormat="1">
      <alignment horizontal="center" shrinkToFit="0" vertical="center" wrapText="1"/>
    </xf>
    <xf borderId="34" fillId="0" fontId="8" numFmtId="0" xfId="0" applyBorder="1" applyFont="1"/>
    <xf borderId="35" fillId="0" fontId="8" numFmtId="0" xfId="0" applyBorder="1" applyFont="1"/>
    <xf borderId="36" fillId="0" fontId="8" numFmtId="0" xfId="0" applyBorder="1" applyFont="1"/>
    <xf borderId="37" fillId="2" fontId="3" numFmtId="4" xfId="0" applyAlignment="1" applyBorder="1" applyFont="1" applyNumberFormat="1">
      <alignment horizontal="center" shrinkToFit="0" vertical="center" wrapText="1"/>
    </xf>
    <xf borderId="38" fillId="2" fontId="3" numFmtId="4" xfId="0" applyAlignment="1" applyBorder="1" applyFont="1" applyNumberFormat="1">
      <alignment horizontal="center" shrinkToFit="0" vertical="center" wrapText="1"/>
    </xf>
    <xf borderId="39" fillId="2" fontId="3" numFmtId="4" xfId="0" applyAlignment="1" applyBorder="1" applyFont="1" applyNumberFormat="1">
      <alignment horizontal="center" shrinkToFit="0" vertical="center" wrapText="1"/>
    </xf>
    <xf borderId="40" fillId="0" fontId="8" numFmtId="0" xfId="0" applyBorder="1" applyFont="1"/>
    <xf borderId="41" fillId="2" fontId="3" numFmtId="164" xfId="0" applyAlignment="1" applyBorder="1" applyFont="1" applyNumberFormat="1">
      <alignment horizontal="center" shrinkToFit="0" vertical="center" wrapText="1"/>
    </xf>
    <xf borderId="42" fillId="2" fontId="3" numFmtId="164" xfId="0" applyAlignment="1" applyBorder="1" applyFont="1" applyNumberFormat="1">
      <alignment horizontal="center" shrinkToFit="0" vertical="center" wrapText="1"/>
    </xf>
    <xf borderId="38" fillId="3" fontId="3" numFmtId="0" xfId="0" applyAlignment="1" applyBorder="1" applyFill="1" applyFont="1">
      <alignment horizontal="center" shrinkToFit="0" vertical="center" wrapText="1"/>
    </xf>
    <xf borderId="38" fillId="3" fontId="3" numFmtId="0" xfId="0" applyAlignment="1" applyBorder="1" applyFont="1">
      <alignment horizontal="center" vertical="center"/>
    </xf>
    <xf borderId="37" fillId="3" fontId="3" numFmtId="0" xfId="0" applyAlignment="1" applyBorder="1" applyFont="1">
      <alignment horizontal="center" shrinkToFit="0" vertical="center" wrapText="1"/>
    </xf>
    <xf borderId="37" fillId="3" fontId="3" numFmtId="3" xfId="0" applyAlignment="1" applyBorder="1" applyFont="1" applyNumberFormat="1">
      <alignment horizontal="center" shrinkToFit="0" vertical="center" wrapText="1"/>
    </xf>
    <xf borderId="43" fillId="4" fontId="3" numFmtId="0" xfId="0" applyAlignment="1" applyBorder="1" applyFill="1" applyFont="1">
      <alignment vertical="center"/>
    </xf>
    <xf borderId="44" fillId="4" fontId="3" numFmtId="0" xfId="0" applyAlignment="1" applyBorder="1" applyFont="1">
      <alignment horizontal="center" vertical="center"/>
    </xf>
    <xf borderId="45" fillId="4" fontId="3" numFmtId="0" xfId="0" applyAlignment="1" applyBorder="1" applyFont="1">
      <alignment shrinkToFit="0" vertical="center" wrapText="1"/>
    </xf>
    <xf borderId="45" fillId="4" fontId="5" numFmtId="0" xfId="0" applyAlignment="1" applyBorder="1" applyFont="1">
      <alignment horizontal="center" vertical="center"/>
    </xf>
    <xf borderId="45" fillId="4" fontId="5" numFmtId="4" xfId="0" applyAlignment="1" applyBorder="1" applyFont="1" applyNumberFormat="1">
      <alignment horizontal="right" vertical="center"/>
    </xf>
    <xf borderId="45" fillId="4" fontId="12" numFmtId="4" xfId="0" applyAlignment="1" applyBorder="1" applyFont="1" applyNumberFormat="1">
      <alignment horizontal="right" vertical="center"/>
    </xf>
    <xf borderId="39" fillId="4" fontId="5" numFmtId="0" xfId="0" applyAlignment="1" applyBorder="1" applyFont="1">
      <alignment shrinkToFit="0" vertical="center" wrapText="1"/>
    </xf>
    <xf borderId="46" fillId="5" fontId="3" numFmtId="0" xfId="0" applyAlignment="1" applyBorder="1" applyFill="1" applyFont="1">
      <alignment vertical="center"/>
    </xf>
    <xf borderId="38" fillId="5" fontId="3" numFmtId="0" xfId="0" applyAlignment="1" applyBorder="1" applyFont="1">
      <alignment horizontal="center" vertical="center"/>
    </xf>
    <xf borderId="45" fillId="5" fontId="15" numFmtId="0" xfId="0" applyAlignment="1" applyBorder="1" applyFont="1">
      <alignment vertical="center"/>
    </xf>
    <xf borderId="45" fillId="5" fontId="5" numFmtId="0" xfId="0" applyAlignment="1" applyBorder="1" applyFont="1">
      <alignment horizontal="center" vertical="center"/>
    </xf>
    <xf borderId="45" fillId="5" fontId="5" numFmtId="4" xfId="0" applyAlignment="1" applyBorder="1" applyFont="1" applyNumberFormat="1">
      <alignment horizontal="right" vertical="center"/>
    </xf>
    <xf borderId="45" fillId="5" fontId="12" numFmtId="4" xfId="0" applyAlignment="1" applyBorder="1" applyFont="1" applyNumberFormat="1">
      <alignment horizontal="right" vertical="center"/>
    </xf>
    <xf borderId="39" fillId="5" fontId="5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47" fillId="6" fontId="3" numFmtId="165" xfId="0" applyAlignment="1" applyBorder="1" applyFill="1" applyFont="1" applyNumberFormat="1">
      <alignment vertical="top"/>
    </xf>
    <xf borderId="48" fillId="6" fontId="3" numFmtId="49" xfId="0" applyAlignment="1" applyBorder="1" applyFont="1" applyNumberFormat="1">
      <alignment horizontal="center" vertical="top"/>
    </xf>
    <xf borderId="49" fillId="6" fontId="17" numFmtId="0" xfId="0" applyAlignment="1" applyBorder="1" applyFont="1">
      <alignment shrinkToFit="0" vertical="top" wrapText="1"/>
    </xf>
    <xf borderId="47" fillId="6" fontId="3" numFmtId="0" xfId="0" applyAlignment="1" applyBorder="1" applyFont="1">
      <alignment horizontal="center" vertical="top"/>
    </xf>
    <xf borderId="50" fillId="6" fontId="3" numFmtId="4" xfId="0" applyAlignment="1" applyBorder="1" applyFont="1" applyNumberFormat="1">
      <alignment horizontal="right" vertical="top"/>
    </xf>
    <xf borderId="51" fillId="6" fontId="3" numFmtId="4" xfId="0" applyAlignment="1" applyBorder="1" applyFont="1" applyNumberFormat="1">
      <alignment horizontal="right" vertical="top"/>
    </xf>
    <xf borderId="52" fillId="6" fontId="3" numFmtId="4" xfId="0" applyAlignment="1" applyBorder="1" applyFont="1" applyNumberFormat="1">
      <alignment horizontal="right" vertical="top"/>
    </xf>
    <xf borderId="53" fillId="6" fontId="3" numFmtId="4" xfId="0" applyAlignment="1" applyBorder="1" applyFont="1" applyNumberFormat="1">
      <alignment horizontal="right" vertical="top"/>
    </xf>
    <xf borderId="48" fillId="6" fontId="12" numFmtId="4" xfId="0" applyAlignment="1" applyBorder="1" applyFont="1" applyNumberFormat="1">
      <alignment horizontal="right" vertical="top"/>
    </xf>
    <xf borderId="49" fillId="6" fontId="12" numFmtId="4" xfId="0" applyAlignment="1" applyBorder="1" applyFont="1" applyNumberFormat="1">
      <alignment horizontal="right" vertical="top"/>
    </xf>
    <xf borderId="49" fillId="6" fontId="12" numFmtId="10" xfId="0" applyAlignment="1" applyBorder="1" applyFont="1" applyNumberFormat="1">
      <alignment horizontal="right" vertical="top"/>
    </xf>
    <xf borderId="48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5" xfId="0" applyAlignment="1" applyBorder="1" applyFont="1" applyNumberFormat="1">
      <alignment vertical="top"/>
    </xf>
    <xf borderId="54" fillId="0" fontId="15" numFmtId="49" xfId="0" applyAlignment="1" applyBorder="1" applyFont="1" applyNumberFormat="1">
      <alignment horizontal="center" vertical="top"/>
    </xf>
    <xf borderId="55" fillId="0" fontId="16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horizontal="center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56" fillId="0" fontId="5" numFmtId="4" xfId="0" applyAlignment="1" applyBorder="1" applyFont="1" applyNumberFormat="1">
      <alignment horizontal="right" vertical="top"/>
    </xf>
    <xf borderId="18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6" fillId="0" fontId="5" numFmtId="4" xfId="0" applyAlignment="1" applyBorder="1" applyFont="1" applyNumberFormat="1">
      <alignment horizontal="right" vertical="top"/>
    </xf>
    <xf borderId="11" fillId="0" fontId="5" numFmtId="166" xfId="0" applyAlignment="1" applyBorder="1" applyFont="1" applyNumberFormat="1">
      <alignment horizontal="right" vertical="top"/>
    </xf>
    <xf borderId="54" fillId="0" fontId="12" numFmtId="4" xfId="0" applyAlignment="1" applyBorder="1" applyFont="1" applyNumberFormat="1">
      <alignment horizontal="right" vertical="top"/>
    </xf>
    <xf borderId="55" fillId="0" fontId="12" numFmtId="4" xfId="0" applyAlignment="1" applyBorder="1" applyFont="1" applyNumberFormat="1">
      <alignment horizontal="right" vertical="top"/>
    </xf>
    <xf borderId="55" fillId="0" fontId="12" numFmtId="10" xfId="0" applyAlignment="1" applyBorder="1" applyFont="1" applyNumberFormat="1">
      <alignment horizontal="right" vertical="top"/>
    </xf>
    <xf borderId="11" fillId="7" fontId="0" numFmtId="0" xfId="0" applyAlignment="1" applyBorder="1" applyFill="1" applyFont="1">
      <alignment readingOrder="0" shrinkToFit="0" wrapText="1"/>
    </xf>
    <xf borderId="0" fillId="0" fontId="16" numFmtId="0" xfId="0" applyAlignment="1" applyFont="1">
      <alignment vertical="top"/>
    </xf>
    <xf borderId="0" fillId="0" fontId="5" numFmtId="0" xfId="0" applyAlignment="1" applyFont="1">
      <alignment vertical="top"/>
    </xf>
    <xf borderId="54" fillId="0" fontId="5" numFmtId="0" xfId="0" applyAlignment="1" applyBorder="1" applyFont="1">
      <alignment shrinkToFit="0" vertical="top" wrapText="1"/>
    </xf>
    <xf borderId="19" fillId="0" fontId="3" numFmtId="165" xfId="0" applyAlignment="1" applyBorder="1" applyFont="1" applyNumberFormat="1">
      <alignment vertical="top"/>
    </xf>
    <xf borderId="57" fillId="0" fontId="15" numFmtId="49" xfId="0" applyAlignment="1" applyBorder="1" applyFont="1" applyNumberFormat="1">
      <alignment horizontal="center" vertical="top"/>
    </xf>
    <xf borderId="58" fillId="0" fontId="16" numFmtId="0" xfId="0" applyAlignment="1" applyBorder="1" applyFont="1">
      <alignment shrinkToFit="0" vertical="top" wrapText="1"/>
    </xf>
    <xf borderId="19" fillId="0" fontId="5" numFmtId="0" xfId="0" applyAlignment="1" applyBorder="1" applyFont="1">
      <alignment horizontal="center" vertical="top"/>
    </xf>
    <xf borderId="20" fillId="0" fontId="5" numFmtId="4" xfId="0" applyAlignment="1" applyBorder="1" applyFont="1" applyNumberFormat="1">
      <alignment horizontal="right" vertical="top"/>
    </xf>
    <xf borderId="22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59" fillId="0" fontId="5" numFmtId="4" xfId="0" applyAlignment="1" applyBorder="1" applyFont="1" applyNumberFormat="1">
      <alignment horizontal="right" vertical="top"/>
    </xf>
    <xf borderId="57" fillId="0" fontId="12" numFmtId="4" xfId="0" applyAlignment="1" applyBorder="1" applyFont="1" applyNumberFormat="1">
      <alignment horizontal="right" vertical="top"/>
    </xf>
    <xf borderId="58" fillId="0" fontId="12" numFmtId="4" xfId="0" applyAlignment="1" applyBorder="1" applyFont="1" applyNumberFormat="1">
      <alignment horizontal="right" vertical="top"/>
    </xf>
    <xf borderId="57" fillId="0" fontId="5" numFmtId="0" xfId="0" applyAlignment="1" applyBorder="1" applyFont="1">
      <alignment shrinkToFit="0" vertical="top" wrapText="1"/>
    </xf>
    <xf borderId="60" fillId="0" fontId="15" numFmtId="49" xfId="0" applyAlignment="1" applyBorder="1" applyFont="1" applyNumberFormat="1">
      <alignment horizontal="center" vertical="top"/>
    </xf>
    <xf borderId="61" fillId="7" fontId="0" numFmtId="0" xfId="0" applyAlignment="1" applyBorder="1" applyFont="1">
      <alignment readingOrder="0" shrinkToFit="0" wrapText="1"/>
    </xf>
    <xf borderId="11" fillId="0" fontId="0" numFmtId="0" xfId="0" applyAlignment="1" applyBorder="1" applyFont="1">
      <alignment readingOrder="0" shrinkToFit="0" vertical="top" wrapText="1"/>
    </xf>
    <xf borderId="62" fillId="0" fontId="3" numFmtId="165" xfId="0" applyAlignment="1" applyBorder="1" applyFont="1" applyNumberFormat="1">
      <alignment vertical="top"/>
    </xf>
    <xf borderId="62" fillId="0" fontId="5" numFmtId="0" xfId="0" applyAlignment="1" applyBorder="1" applyFont="1">
      <alignment horizontal="center" vertical="top"/>
    </xf>
    <xf borderId="63" fillId="0" fontId="5" numFmtId="4" xfId="0" applyAlignment="1" applyBorder="1" applyFont="1" applyNumberFormat="1">
      <alignment horizontal="right" vertical="top"/>
    </xf>
    <xf borderId="64" fillId="0" fontId="5" numFmtId="4" xfId="0" applyAlignment="1" applyBorder="1" applyFont="1" applyNumberFormat="1">
      <alignment horizontal="right" vertical="top"/>
    </xf>
    <xf borderId="65" fillId="0" fontId="5" numFmtId="4" xfId="0" applyAlignment="1" applyBorder="1" applyFont="1" applyNumberFormat="1">
      <alignment horizontal="right" vertical="top"/>
    </xf>
    <xf borderId="66" fillId="6" fontId="3" numFmtId="4" xfId="0" applyAlignment="1" applyBorder="1" applyFont="1" applyNumberFormat="1">
      <alignment horizontal="right" vertical="top"/>
    </xf>
    <xf borderId="8" fillId="0" fontId="3" numFmtId="165" xfId="0" applyAlignment="1" applyBorder="1" applyFont="1" applyNumberFormat="1">
      <alignment vertical="top"/>
    </xf>
    <xf borderId="67" fillId="0" fontId="15" numFmtId="49" xfId="0" applyAlignment="1" applyBorder="1" applyFont="1" applyNumberFormat="1">
      <alignment horizontal="center" vertical="top"/>
    </xf>
    <xf borderId="8" fillId="0" fontId="5" numFmtId="0" xfId="0" applyAlignment="1" applyBorder="1" applyFont="1">
      <alignment horizontal="center" vertical="top"/>
    </xf>
    <xf borderId="68" fillId="0" fontId="5" numFmtId="4" xfId="0" applyAlignment="1" applyBorder="1" applyFont="1" applyNumberFormat="1">
      <alignment horizontal="right" vertical="top"/>
    </xf>
    <xf borderId="69" fillId="0" fontId="5" numFmtId="4" xfId="0" applyAlignment="1" applyBorder="1" applyFont="1" applyNumberFormat="1">
      <alignment horizontal="right" vertical="top"/>
    </xf>
    <xf borderId="70" fillId="0" fontId="5" numFmtId="4" xfId="0" applyAlignment="1" applyBorder="1" applyFont="1" applyNumberFormat="1">
      <alignment horizontal="right" vertical="top"/>
    </xf>
    <xf borderId="71" fillId="0" fontId="5" numFmtId="4" xfId="0" applyAlignment="1" applyBorder="1" applyFont="1" applyNumberFormat="1">
      <alignment horizontal="right" vertical="top"/>
    </xf>
    <xf borderId="72" fillId="0" fontId="5" numFmtId="4" xfId="0" applyAlignment="1" applyBorder="1" applyFont="1" applyNumberFormat="1">
      <alignment horizontal="right" vertical="top"/>
    </xf>
    <xf borderId="0" fillId="8" fontId="18" numFmtId="0" xfId="0" applyAlignment="1" applyFill="1" applyFont="1">
      <alignment horizontal="left" readingOrder="0"/>
    </xf>
    <xf borderId="73" fillId="0" fontId="5" numFmtId="0" xfId="0" applyAlignment="1" applyBorder="1" applyFont="1">
      <alignment shrinkToFit="0" vertical="top" wrapText="1"/>
    </xf>
    <xf borderId="74" fillId="0" fontId="5" numFmtId="4" xfId="0" applyAlignment="1" applyBorder="1" applyFont="1" applyNumberFormat="1">
      <alignment horizontal="right" vertical="top"/>
    </xf>
    <xf borderId="60" fillId="0" fontId="5" numFmtId="0" xfId="0" applyAlignment="1" applyBorder="1" applyFont="1">
      <alignment readingOrder="0" shrinkToFit="0" vertical="top" wrapText="1"/>
    </xf>
    <xf borderId="61" fillId="7" fontId="5" numFmtId="4" xfId="0" applyAlignment="1" applyBorder="1" applyFont="1" applyNumberFormat="1">
      <alignment horizontal="right" vertical="top"/>
    </xf>
    <xf borderId="75" fillId="7" fontId="5" numFmtId="4" xfId="0" applyAlignment="1" applyBorder="1" applyFont="1" applyNumberFormat="1">
      <alignment horizontal="right" vertical="top"/>
    </xf>
    <xf borderId="60" fillId="0" fontId="12" numFmtId="4" xfId="0" applyAlignment="1" applyBorder="1" applyFont="1" applyNumberFormat="1">
      <alignment horizontal="right" vertical="top"/>
    </xf>
    <xf borderId="73" fillId="0" fontId="12" numFmtId="4" xfId="0" applyAlignment="1" applyBorder="1" applyFont="1" applyNumberFormat="1">
      <alignment horizontal="right" vertical="top"/>
    </xf>
    <xf borderId="69" fillId="0" fontId="0" numFmtId="0" xfId="0" applyAlignment="1" applyBorder="1" applyFont="1">
      <alignment readingOrder="0" shrinkToFit="0" wrapText="1"/>
    </xf>
    <xf borderId="7" fillId="0" fontId="3" numFmtId="165" xfId="0" applyAlignment="1" applyBorder="1" applyFont="1" applyNumberFormat="1">
      <alignment vertical="top"/>
    </xf>
    <xf borderId="76" fillId="7" fontId="16" numFmtId="0" xfId="0" applyAlignment="1" applyBorder="1" applyFont="1">
      <alignment shrinkToFit="0" vertical="top" wrapText="1"/>
    </xf>
    <xf borderId="62" fillId="0" fontId="5" numFmtId="4" xfId="0" applyAlignment="1" applyBorder="1" applyFont="1" applyNumberFormat="1">
      <alignment horizontal="right" vertical="top"/>
    </xf>
    <xf borderId="73" fillId="0" fontId="5" numFmtId="4" xfId="0" applyAlignment="1" applyBorder="1" applyFont="1" applyNumberFormat="1">
      <alignment horizontal="right" vertical="top"/>
    </xf>
    <xf borderId="0" fillId="0" fontId="5" numFmtId="4" xfId="0" applyAlignment="1" applyFont="1" applyNumberFormat="1">
      <alignment horizontal="right" vertical="top"/>
    </xf>
    <xf borderId="77" fillId="0" fontId="5" numFmtId="4" xfId="0" applyAlignment="1" applyBorder="1" applyFont="1" applyNumberFormat="1">
      <alignment horizontal="right" vertical="top"/>
    </xf>
    <xf borderId="78" fillId="0" fontId="5" numFmtId="4" xfId="0" applyAlignment="1" applyBorder="1" applyFont="1" applyNumberFormat="1">
      <alignment horizontal="right" vertical="top"/>
    </xf>
    <xf borderId="79" fillId="0" fontId="5" numFmtId="4" xfId="0" applyAlignment="1" applyBorder="1" applyFont="1" applyNumberFormat="1">
      <alignment horizontal="right" vertical="top"/>
    </xf>
    <xf borderId="80" fillId="0" fontId="5" numFmtId="4" xfId="0" applyAlignment="1" applyBorder="1" applyFont="1" applyNumberFormat="1">
      <alignment horizontal="right" vertical="top"/>
    </xf>
    <xf borderId="11" fillId="0" fontId="0" numFmtId="0" xfId="0" applyAlignment="1" applyBorder="1" applyFont="1">
      <alignment readingOrder="0" shrinkToFit="0" wrapText="1"/>
    </xf>
    <xf borderId="81" fillId="9" fontId="17" numFmtId="165" xfId="0" applyAlignment="1" applyBorder="1" applyFill="1" applyFont="1" applyNumberFormat="1">
      <alignment vertical="center"/>
    </xf>
    <xf borderId="82" fillId="9" fontId="3" numFmtId="165" xfId="0" applyAlignment="1" applyBorder="1" applyFont="1" applyNumberFormat="1">
      <alignment horizontal="center" vertical="center"/>
    </xf>
    <xf borderId="83" fillId="9" fontId="3" numFmtId="0" xfId="0" applyAlignment="1" applyBorder="1" applyFont="1">
      <alignment shrinkToFit="0" vertical="center" wrapText="1"/>
    </xf>
    <xf borderId="81" fillId="9" fontId="3" numFmtId="0" xfId="0" applyAlignment="1" applyBorder="1" applyFont="1">
      <alignment horizontal="center" vertical="center"/>
    </xf>
    <xf borderId="39" fillId="9" fontId="3" numFmtId="4" xfId="0" applyAlignment="1" applyBorder="1" applyFont="1" applyNumberFormat="1">
      <alignment horizontal="right" vertical="center"/>
    </xf>
    <xf borderId="84" fillId="9" fontId="3" numFmtId="4" xfId="0" applyAlignment="1" applyBorder="1" applyFont="1" applyNumberFormat="1">
      <alignment horizontal="right" vertical="center"/>
    </xf>
    <xf borderId="85" fillId="9" fontId="3" numFmtId="4" xfId="0" applyAlignment="1" applyBorder="1" applyFont="1" applyNumberFormat="1">
      <alignment horizontal="right" vertical="center"/>
    </xf>
    <xf borderId="66" fillId="9" fontId="3" numFmtId="4" xfId="0" applyAlignment="1" applyBorder="1" applyFont="1" applyNumberFormat="1">
      <alignment horizontal="right" vertical="center"/>
    </xf>
    <xf borderId="86" fillId="9" fontId="3" numFmtId="4" xfId="0" applyAlignment="1" applyBorder="1" applyFont="1" applyNumberFormat="1">
      <alignment horizontal="right" vertical="center"/>
    </xf>
    <xf borderId="87" fillId="9" fontId="3" numFmtId="4" xfId="0" applyAlignment="1" applyBorder="1" applyFont="1" applyNumberFormat="1">
      <alignment horizontal="right" vertical="center"/>
    </xf>
    <xf borderId="83" fillId="9" fontId="3" numFmtId="4" xfId="0" applyAlignment="1" applyBorder="1" applyFont="1" applyNumberFormat="1">
      <alignment horizontal="right" vertical="center"/>
    </xf>
    <xf borderId="43" fillId="9" fontId="3" numFmtId="4" xfId="0" applyAlignment="1" applyBorder="1" applyFont="1" applyNumberFormat="1">
      <alignment horizontal="right" vertical="center"/>
    </xf>
    <xf borderId="81" fillId="9" fontId="3" numFmtId="4" xfId="0" applyAlignment="1" applyBorder="1" applyFont="1" applyNumberFormat="1">
      <alignment horizontal="right" vertical="center"/>
    </xf>
    <xf borderId="45" fillId="9" fontId="3" numFmtId="10" xfId="0" applyAlignment="1" applyBorder="1" applyFont="1" applyNumberFormat="1">
      <alignment horizontal="right" vertical="center"/>
    </xf>
    <xf borderId="81" fillId="9" fontId="3" numFmtId="0" xfId="0" applyAlignment="1" applyBorder="1" applyFont="1">
      <alignment shrinkToFit="0" vertical="center" wrapText="1"/>
    </xf>
    <xf borderId="43" fillId="5" fontId="3" numFmtId="0" xfId="0" applyAlignment="1" applyBorder="1" applyFont="1">
      <alignment vertical="center"/>
    </xf>
    <xf borderId="81" fillId="5" fontId="15" numFmtId="0" xfId="0" applyAlignment="1" applyBorder="1" applyFont="1">
      <alignment horizontal="center" vertical="center"/>
    </xf>
    <xf borderId="44" fillId="5" fontId="3" numFmtId="0" xfId="0" applyAlignment="1" applyBorder="1" applyFont="1">
      <alignment vertical="center"/>
    </xf>
    <xf borderId="88" fillId="5" fontId="5" numFmtId="0" xfId="0" applyAlignment="1" applyBorder="1" applyFont="1">
      <alignment horizontal="center" vertical="center"/>
    </xf>
    <xf borderId="44" fillId="5" fontId="5" numFmtId="4" xfId="0" applyAlignment="1" applyBorder="1" applyFont="1" applyNumberFormat="1">
      <alignment horizontal="right" vertical="center"/>
    </xf>
    <xf borderId="42" fillId="5" fontId="12" numFmtId="4" xfId="0" applyAlignment="1" applyBorder="1" applyFont="1" applyNumberFormat="1">
      <alignment horizontal="right" vertical="center"/>
    </xf>
    <xf borderId="45" fillId="5" fontId="12" numFmtId="10" xfId="0" applyAlignment="1" applyBorder="1" applyFont="1" applyNumberFormat="1">
      <alignment horizontal="right" vertical="center"/>
    </xf>
    <xf borderId="41" fillId="5" fontId="5" numFmtId="0" xfId="0" applyAlignment="1" applyBorder="1" applyFont="1">
      <alignment shrinkToFit="0" vertical="center" wrapText="1"/>
    </xf>
    <xf borderId="13" fillId="0" fontId="12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shrinkToFit="0" vertical="top" wrapText="1"/>
    </xf>
    <xf borderId="89" fillId="0" fontId="12" numFmtId="4" xfId="0" applyAlignment="1" applyBorder="1" applyFont="1" applyNumberFormat="1">
      <alignment horizontal="right" vertical="top"/>
    </xf>
    <xf borderId="38" fillId="9" fontId="17" numFmtId="165" xfId="0" applyAlignment="1" applyBorder="1" applyFont="1" applyNumberFormat="1">
      <alignment vertical="center"/>
    </xf>
    <xf borderId="90" fillId="9" fontId="3" numFmtId="165" xfId="0" applyAlignment="1" applyBorder="1" applyFont="1" applyNumberFormat="1">
      <alignment horizontal="center" vertical="center"/>
    </xf>
    <xf borderId="37" fillId="9" fontId="3" numFmtId="0" xfId="0" applyAlignment="1" applyBorder="1" applyFont="1">
      <alignment horizontal="center" vertical="center"/>
    </xf>
    <xf borderId="91" fillId="9" fontId="3" numFmtId="4" xfId="0" applyAlignment="1" applyBorder="1" applyFont="1" applyNumberFormat="1">
      <alignment horizontal="right" vertical="center"/>
    </xf>
    <xf borderId="91" fillId="9" fontId="12" numFmtId="10" xfId="0" applyAlignment="1" applyBorder="1" applyFont="1" applyNumberFormat="1">
      <alignment horizontal="right" vertical="center"/>
    </xf>
    <xf borderId="41" fillId="9" fontId="3" numFmtId="0" xfId="0" applyAlignment="1" applyBorder="1" applyFont="1">
      <alignment shrinkToFit="0" vertical="center" wrapText="1"/>
    </xf>
    <xf borderId="44" fillId="5" fontId="5" numFmtId="0" xfId="0" applyAlignment="1" applyBorder="1" applyFont="1">
      <alignment horizontal="center" vertical="center"/>
    </xf>
    <xf borderId="42" fillId="5" fontId="12" numFmtId="10" xfId="0" applyAlignment="1" applyBorder="1" applyFont="1" applyNumberFormat="1">
      <alignment horizontal="right" vertical="center"/>
    </xf>
    <xf borderId="39" fillId="5" fontId="5" numFmtId="0" xfId="0" applyAlignment="1" applyBorder="1" applyFont="1">
      <alignment shrinkToFit="0" vertical="center" wrapText="1"/>
    </xf>
    <xf borderId="48" fillId="6" fontId="15" numFmtId="49" xfId="0" applyAlignment="1" applyBorder="1" applyFont="1" applyNumberFormat="1">
      <alignment horizontal="center" vertical="top"/>
    </xf>
    <xf borderId="92" fillId="6" fontId="17" numFmtId="0" xfId="0" applyAlignment="1" applyBorder="1" applyFont="1">
      <alignment shrinkToFit="0" vertical="top" wrapText="1"/>
    </xf>
    <xf borderId="93" fillId="6" fontId="3" numFmtId="0" xfId="0" applyAlignment="1" applyBorder="1" applyFont="1">
      <alignment horizontal="center" vertical="top"/>
    </xf>
    <xf borderId="94" fillId="6" fontId="3" numFmtId="4" xfId="0" applyAlignment="1" applyBorder="1" applyFont="1" applyNumberFormat="1">
      <alignment horizontal="right" vertical="top"/>
    </xf>
    <xf borderId="95" fillId="6" fontId="3" numFmtId="4" xfId="0" applyAlignment="1" applyBorder="1" applyFont="1" applyNumberFormat="1">
      <alignment horizontal="right" vertical="top"/>
    </xf>
    <xf borderId="96" fillId="6" fontId="3" numFmtId="4" xfId="0" applyAlignment="1" applyBorder="1" applyFont="1" applyNumberFormat="1">
      <alignment horizontal="right" vertical="top"/>
    </xf>
    <xf borderId="97" fillId="6" fontId="3" numFmtId="4" xfId="0" applyAlignment="1" applyBorder="1" applyFont="1" applyNumberFormat="1">
      <alignment horizontal="right" vertical="top"/>
    </xf>
    <xf borderId="98" fillId="6" fontId="12" numFmtId="4" xfId="0" applyAlignment="1" applyBorder="1" applyFont="1" applyNumberFormat="1">
      <alignment horizontal="right" vertical="top"/>
    </xf>
    <xf borderId="62" fillId="0" fontId="16" numFmtId="4" xfId="0" applyAlignment="1" applyBorder="1" applyFont="1" applyNumberFormat="1">
      <alignment horizontal="center" vertical="center"/>
    </xf>
    <xf borderId="73" fillId="0" fontId="8" numFmtId="0" xfId="0" applyBorder="1" applyFont="1"/>
    <xf borderId="89" fillId="0" fontId="8" numFmtId="0" xfId="0" applyBorder="1" applyFont="1"/>
    <xf borderId="99" fillId="0" fontId="8" numFmtId="0" xfId="0" applyBorder="1" applyFont="1"/>
    <xf borderId="58" fillId="0" fontId="5" numFmtId="0" xfId="0" applyAlignment="1" applyBorder="1" applyFont="1">
      <alignment shrinkToFit="0" vertical="top" wrapText="1"/>
    </xf>
    <xf borderId="100" fillId="0" fontId="8" numFmtId="0" xfId="0" applyBorder="1" applyFont="1"/>
    <xf borderId="101" fillId="0" fontId="8" numFmtId="0" xfId="0" applyBorder="1" applyFont="1"/>
    <xf borderId="102" fillId="0" fontId="8" numFmtId="0" xfId="0" applyBorder="1" applyFont="1"/>
    <xf borderId="103" fillId="0" fontId="12" numFmtId="4" xfId="0" applyAlignment="1" applyBorder="1" applyFont="1" applyNumberFormat="1">
      <alignment horizontal="right" vertical="top"/>
    </xf>
    <xf borderId="104" fillId="9" fontId="3" numFmtId="0" xfId="0" applyAlignment="1" applyBorder="1" applyFont="1">
      <alignment shrinkToFit="0" vertical="center" wrapText="1"/>
    </xf>
    <xf borderId="105" fillId="9" fontId="3" numFmtId="4" xfId="0" applyAlignment="1" applyBorder="1" applyFont="1" applyNumberFormat="1">
      <alignment horizontal="right" vertical="center"/>
    </xf>
    <xf borderId="106" fillId="9" fontId="3" numFmtId="4" xfId="0" applyAlignment="1" applyBorder="1" applyFont="1" applyNumberFormat="1">
      <alignment horizontal="right" vertical="center"/>
    </xf>
    <xf borderId="17" fillId="0" fontId="16" numFmtId="0" xfId="0" applyAlignment="1" applyBorder="1" applyFont="1">
      <alignment horizontal="center" shrinkToFit="0" vertical="top" wrapText="1"/>
    </xf>
    <xf borderId="10" fillId="7" fontId="5" numFmtId="4" xfId="0" applyAlignment="1" applyBorder="1" applyFont="1" applyNumberFormat="1">
      <alignment horizontal="right" shrinkToFit="0" vertical="top" wrapText="1"/>
    </xf>
    <xf borderId="11" fillId="7" fontId="5" numFmtId="4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63" fillId="0" fontId="5" numFmtId="4" xfId="0" applyAlignment="1" applyBorder="1" applyFont="1" applyNumberFormat="1">
      <alignment horizontal="right" shrinkToFit="0" vertical="top" wrapText="1"/>
    </xf>
    <xf borderId="64" fillId="0" fontId="5" numFmtId="4" xfId="0" applyAlignment="1" applyBorder="1" applyFont="1" applyNumberFormat="1">
      <alignment horizontal="right" shrinkToFit="0" vertical="top" wrapText="1"/>
    </xf>
    <xf borderId="65" fillId="0" fontId="5" numFmtId="4" xfId="0" applyAlignment="1" applyBorder="1" applyFont="1" applyNumberFormat="1">
      <alignment horizontal="right" shrinkToFit="0" vertical="top" wrapText="1"/>
    </xf>
    <xf borderId="107" fillId="7" fontId="5" numFmtId="4" xfId="0" applyAlignment="1" applyBorder="1" applyFont="1" applyNumberFormat="1">
      <alignment horizontal="right" vertical="top"/>
    </xf>
    <xf borderId="108" fillId="7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shrinkToFit="0" vertical="top" wrapText="1"/>
    </xf>
    <xf borderId="10" fillId="0" fontId="5" numFmtId="4" xfId="0" applyAlignment="1" applyBorder="1" applyFont="1" applyNumberFormat="1">
      <alignment horizontal="right" shrinkToFit="0" vertical="top" wrapText="1"/>
    </xf>
    <xf borderId="49" fillId="6" fontId="19" numFmtId="0" xfId="0" applyAlignment="1" applyBorder="1" applyFont="1">
      <alignment shrinkToFit="0" vertical="top" wrapText="1"/>
    </xf>
    <xf borderId="55" fillId="0" fontId="5" numFmtId="0" xfId="0" applyAlignment="1" applyBorder="1" applyFont="1">
      <alignment horizontal="left" shrinkToFit="0" vertical="top" wrapText="1"/>
    </xf>
    <xf borderId="17" fillId="0" fontId="16" numFmtId="0" xfId="0" applyAlignment="1" applyBorder="1" applyFont="1">
      <alignment horizontal="center" vertical="top"/>
    </xf>
    <xf borderId="73" fillId="0" fontId="5" numFmtId="0" xfId="0" applyAlignment="1" applyBorder="1" applyFont="1">
      <alignment horizontal="left" shrinkToFit="0" vertical="top" wrapText="1"/>
    </xf>
    <xf borderId="62" fillId="0" fontId="16" numFmtId="0" xfId="0" applyAlignment="1" applyBorder="1" applyFont="1">
      <alignment horizontal="center" vertical="top"/>
    </xf>
    <xf borderId="109" fillId="7" fontId="5" numFmtId="4" xfId="0" applyAlignment="1" applyBorder="1" applyFont="1" applyNumberFormat="1">
      <alignment horizontal="right" vertical="top"/>
    </xf>
    <xf borderId="110" fillId="7" fontId="5" numFmtId="4" xfId="0" applyAlignment="1" applyBorder="1" applyFont="1" applyNumberFormat="1">
      <alignment horizontal="right" vertical="top"/>
    </xf>
    <xf borderId="111" fillId="0" fontId="5" numFmtId="4" xfId="0" applyAlignment="1" applyBorder="1" applyFont="1" applyNumberFormat="1">
      <alignment horizontal="right" vertical="top"/>
    </xf>
    <xf borderId="60" fillId="0" fontId="5" numFmtId="0" xfId="0" applyAlignment="1" applyBorder="1" applyFont="1">
      <alignment shrinkToFit="0" vertical="top" wrapText="1"/>
    </xf>
    <xf borderId="112" fillId="6" fontId="12" numFmtId="4" xfId="0" applyAlignment="1" applyBorder="1" applyFont="1" applyNumberFormat="1">
      <alignment horizontal="right" vertical="top"/>
    </xf>
    <xf borderId="113" fillId="6" fontId="12" numFmtId="4" xfId="0" applyAlignment="1" applyBorder="1" applyFont="1" applyNumberFormat="1">
      <alignment horizontal="right" vertical="top"/>
    </xf>
    <xf borderId="43" fillId="9" fontId="17" numFmtId="165" xfId="0" applyAlignment="1" applyBorder="1" applyFont="1" applyNumberFormat="1">
      <alignment vertical="center"/>
    </xf>
    <xf borderId="44" fillId="9" fontId="3" numFmtId="165" xfId="0" applyAlignment="1" applyBorder="1" applyFont="1" applyNumberFormat="1">
      <alignment horizontal="center" vertical="center"/>
    </xf>
    <xf borderId="44" fillId="9" fontId="3" numFmtId="0" xfId="0" applyAlignment="1" applyBorder="1" applyFont="1">
      <alignment shrinkToFit="0" vertical="center" wrapText="1"/>
    </xf>
    <xf borderId="91" fillId="9" fontId="3" numFmtId="0" xfId="0" applyAlignment="1" applyBorder="1" applyFont="1">
      <alignment horizontal="center" vertical="center"/>
    </xf>
    <xf borderId="114" fillId="9" fontId="3" numFmtId="4" xfId="0" applyAlignment="1" applyBorder="1" applyFont="1" applyNumberFormat="1">
      <alignment horizontal="right" vertical="center"/>
    </xf>
    <xf borderId="105" fillId="5" fontId="3" numFmtId="0" xfId="0" applyAlignment="1" applyBorder="1" applyFont="1">
      <alignment vertical="center"/>
    </xf>
    <xf borderId="115" fillId="5" fontId="15" numFmtId="0" xfId="0" applyAlignment="1" applyBorder="1" applyFont="1">
      <alignment horizontal="center" vertical="center"/>
    </xf>
    <xf borderId="115" fillId="5" fontId="15" numFmtId="0" xfId="0" applyAlignment="1" applyBorder="1" applyFont="1">
      <alignment vertical="center"/>
    </xf>
    <xf borderId="12" fillId="0" fontId="16" numFmtId="0" xfId="0" applyAlignment="1" applyBorder="1" applyFont="1">
      <alignment shrinkToFit="0" vertical="top" wrapText="1"/>
    </xf>
    <xf borderId="116" fillId="0" fontId="5" numFmtId="4" xfId="0" applyAlignment="1" applyBorder="1" applyFont="1" applyNumberFormat="1">
      <alignment horizontal="right" vertical="top"/>
    </xf>
    <xf borderId="54" fillId="0" fontId="5" numFmtId="0" xfId="0" applyAlignment="1" applyBorder="1" applyFont="1">
      <alignment readingOrder="0" shrinkToFit="0" vertical="top" wrapText="1"/>
    </xf>
    <xf borderId="73" fillId="0" fontId="12" numFmtId="10" xfId="0" applyAlignment="1" applyBorder="1" applyFont="1" applyNumberFormat="1">
      <alignment horizontal="right" vertical="top"/>
    </xf>
    <xf borderId="27" fillId="9" fontId="17" numFmtId="165" xfId="0" applyAlignment="1" applyBorder="1" applyFont="1" applyNumberFormat="1">
      <alignment shrinkToFit="0" vertical="center" wrapText="1"/>
    </xf>
    <xf borderId="115" fillId="5" fontId="3" numFmtId="0" xfId="0" applyAlignment="1" applyBorder="1" applyFont="1">
      <alignment vertical="center"/>
    </xf>
    <xf borderId="105" fillId="5" fontId="15" numFmtId="0" xfId="0" applyAlignment="1" applyBorder="1" applyFont="1">
      <alignment horizontal="center" vertical="center"/>
    </xf>
    <xf borderId="88" fillId="5" fontId="3" numFmtId="0" xfId="0" applyAlignment="1" applyBorder="1" applyFont="1">
      <alignment vertical="center"/>
    </xf>
    <xf borderId="92" fillId="6" fontId="19" numFmtId="0" xfId="0" applyAlignment="1" applyBorder="1" applyFont="1">
      <alignment horizontal="left" shrinkToFit="0" vertical="top" wrapText="1"/>
    </xf>
    <xf borderId="49" fillId="6" fontId="19" numFmtId="0" xfId="0" applyAlignment="1" applyBorder="1" applyFont="1">
      <alignment horizontal="left" shrinkToFit="0" vertical="top" wrapText="1"/>
    </xf>
    <xf borderId="117" fillId="7" fontId="5" numFmtId="0" xfId="0" applyAlignment="1" applyBorder="1" applyFont="1">
      <alignment horizontal="center" vertical="top"/>
    </xf>
    <xf borderId="10" fillId="7" fontId="5" numFmtId="4" xfId="0" applyAlignment="1" applyBorder="1" applyFont="1" applyNumberFormat="1">
      <alignment horizontal="right" vertical="top"/>
    </xf>
    <xf borderId="11" fillId="7" fontId="5" numFmtId="4" xfId="0" applyAlignment="1" applyBorder="1" applyFont="1" applyNumberFormat="1">
      <alignment horizontal="right" vertical="top"/>
    </xf>
    <xf borderId="94" fillId="7" fontId="5" numFmtId="4" xfId="0" applyAlignment="1" applyBorder="1" applyFont="1" applyNumberFormat="1">
      <alignment horizontal="right" vertical="top"/>
    </xf>
    <xf borderId="95" fillId="7" fontId="5" numFmtId="4" xfId="0" applyAlignment="1" applyBorder="1" applyFont="1" applyNumberFormat="1">
      <alignment horizontal="right" vertical="top"/>
    </xf>
    <xf borderId="48" fillId="0" fontId="12" numFmtId="4" xfId="0" applyAlignment="1" applyBorder="1" applyFont="1" applyNumberFormat="1">
      <alignment horizontal="right" vertical="top"/>
    </xf>
    <xf borderId="5" fillId="0" fontId="12" numFmtId="4" xfId="0" applyAlignment="1" applyBorder="1" applyFont="1" applyNumberFormat="1">
      <alignment horizontal="right" vertical="top"/>
    </xf>
    <xf borderId="48" fillId="0" fontId="12" numFmtId="10" xfId="0" applyAlignment="1" applyBorder="1" applyFont="1" applyNumberFormat="1">
      <alignment horizontal="right" vertical="top"/>
    </xf>
    <xf borderId="48" fillId="0" fontId="5" numFmtId="0" xfId="0" applyAlignment="1" applyBorder="1" applyFont="1">
      <alignment shrinkToFit="0" vertical="top" wrapText="1"/>
    </xf>
    <xf borderId="54" fillId="0" fontId="12" numFmtId="10" xfId="0" applyAlignment="1" applyBorder="1" applyFont="1" applyNumberFormat="1">
      <alignment horizontal="right" vertical="top"/>
    </xf>
    <xf borderId="15" fillId="7" fontId="5" numFmtId="4" xfId="0" applyAlignment="1" applyBorder="1" applyFont="1" applyNumberFormat="1">
      <alignment horizontal="right" vertical="top"/>
    </xf>
    <xf borderId="97" fillId="7" fontId="5" numFmtId="4" xfId="0" applyAlignment="1" applyBorder="1" applyFont="1" applyNumberFormat="1">
      <alignment horizontal="right" vertical="top"/>
    </xf>
    <xf borderId="59" fillId="0" fontId="16" numFmtId="0" xfId="0" applyAlignment="1" applyBorder="1" applyFont="1">
      <alignment shrinkToFit="0" vertical="top" wrapText="1"/>
    </xf>
    <xf borderId="57" fillId="0" fontId="12" numFmtId="10" xfId="0" applyAlignment="1" applyBorder="1" applyFont="1" applyNumberFormat="1">
      <alignment horizontal="right" vertical="top"/>
    </xf>
    <xf borderId="45" fillId="9" fontId="3" numFmtId="165" xfId="0" applyAlignment="1" applyBorder="1" applyFont="1" applyNumberFormat="1">
      <alignment horizontal="center" vertical="center"/>
    </xf>
    <xf borderId="41" fillId="9" fontId="3" numFmtId="4" xfId="0" applyAlignment="1" applyBorder="1" applyFont="1" applyNumberFormat="1">
      <alignment horizontal="right" vertical="center"/>
    </xf>
    <xf borderId="41" fillId="9" fontId="12" numFmtId="10" xfId="0" applyAlignment="1" applyBorder="1" applyFont="1" applyNumberFormat="1">
      <alignment horizontal="right" vertical="center"/>
    </xf>
    <xf borderId="118" fillId="9" fontId="3" numFmtId="0" xfId="0" applyAlignment="1" applyBorder="1" applyFont="1">
      <alignment shrinkToFit="0" vertical="center" wrapText="1"/>
    </xf>
    <xf borderId="88" fillId="5" fontId="15" numFmtId="0" xfId="0" applyAlignment="1" applyBorder="1" applyFont="1">
      <alignment vertical="center"/>
    </xf>
    <xf borderId="91" fillId="5" fontId="5" numFmtId="0" xfId="0" applyAlignment="1" applyBorder="1" applyFont="1">
      <alignment shrinkToFit="0" vertical="center" wrapText="1"/>
    </xf>
    <xf borderId="4" fillId="0" fontId="12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shrinkToFit="0" vertical="top" wrapText="1"/>
    </xf>
    <xf borderId="10" fillId="0" fontId="16" numFmtId="4" xfId="0" applyAlignment="1" applyBorder="1" applyFont="1" applyNumberFormat="1">
      <alignment horizontal="right" vertical="top"/>
    </xf>
    <xf borderId="11" fillId="0" fontId="16" numFmtId="4" xfId="0" applyAlignment="1" applyBorder="1" applyFont="1" applyNumberFormat="1">
      <alignment horizontal="right" vertical="top"/>
    </xf>
    <xf borderId="103" fillId="0" fontId="5" numFmtId="0" xfId="0" applyAlignment="1" applyBorder="1" applyFont="1">
      <alignment shrinkToFit="0" vertical="top" wrapText="1"/>
    </xf>
    <xf borderId="88" fillId="9" fontId="3" numFmtId="165" xfId="0" applyAlignment="1" applyBorder="1" applyFont="1" applyNumberFormat="1">
      <alignment horizontal="center" vertical="center"/>
    </xf>
    <xf borderId="44" fillId="9" fontId="3" numFmtId="0" xfId="0" applyAlignment="1" applyBorder="1" applyFont="1">
      <alignment horizontal="center" vertical="center"/>
    </xf>
    <xf borderId="119" fillId="9" fontId="3" numFmtId="4" xfId="0" applyAlignment="1" applyBorder="1" applyFont="1" applyNumberFormat="1">
      <alignment horizontal="right" vertical="center"/>
    </xf>
    <xf borderId="120" fillId="9" fontId="3" numFmtId="4" xfId="0" applyAlignment="1" applyBorder="1" applyFont="1" applyNumberFormat="1">
      <alignment horizontal="right" vertical="center"/>
    </xf>
    <xf borderId="45" fillId="9" fontId="3" numFmtId="4" xfId="0" applyAlignment="1" applyBorder="1" applyFont="1" applyNumberFormat="1">
      <alignment horizontal="right" vertical="center"/>
    </xf>
    <xf borderId="38" fillId="9" fontId="3" numFmtId="0" xfId="0" applyAlignment="1" applyBorder="1" applyFont="1">
      <alignment shrinkToFit="0" vertical="center" wrapText="1"/>
    </xf>
    <xf borderId="88" fillId="5" fontId="5" numFmtId="4" xfId="0" applyAlignment="1" applyBorder="1" applyFont="1" applyNumberFormat="1">
      <alignment horizontal="right" vertical="center"/>
    </xf>
    <xf borderId="3" fillId="0" fontId="3" numFmtId="165" xfId="0" applyAlignment="1" applyBorder="1" applyFont="1" applyNumberFormat="1">
      <alignment vertical="top"/>
    </xf>
    <xf borderId="48" fillId="0" fontId="15" numFmtId="167" xfId="0" applyAlignment="1" applyBorder="1" applyFont="1" applyNumberFormat="1">
      <alignment horizontal="center" vertical="top"/>
    </xf>
    <xf borderId="4" fillId="0" fontId="5" numFmtId="0" xfId="0" applyAlignment="1" applyBorder="1" applyFont="1">
      <alignment shrinkToFit="0" vertical="top" wrapText="1"/>
    </xf>
    <xf borderId="48" fillId="0" fontId="5" numFmtId="0" xfId="0" applyAlignment="1" applyBorder="1" applyFont="1">
      <alignment horizontal="center" vertical="top"/>
    </xf>
    <xf borderId="121" fillId="0" fontId="5" numFmtId="4" xfId="0" applyAlignment="1" applyBorder="1" applyFont="1" applyNumberFormat="1">
      <alignment horizontal="right" vertical="top"/>
    </xf>
    <xf borderId="51" fillId="0" fontId="5" numFmtId="4" xfId="0" applyAlignment="1" applyBorder="1" applyFont="1" applyNumberFormat="1">
      <alignment horizontal="right" vertical="top"/>
    </xf>
    <xf borderId="122" fillId="0" fontId="5" numFmtId="4" xfId="0" applyAlignment="1" applyBorder="1" applyFont="1" applyNumberFormat="1">
      <alignment horizontal="right" vertical="top"/>
    </xf>
    <xf borderId="50" fillId="0" fontId="5" numFmtId="4" xfId="0" applyAlignment="1" applyBorder="1" applyFont="1" applyNumberFormat="1">
      <alignment horizontal="right" vertical="top"/>
    </xf>
    <xf borderId="52" fillId="0" fontId="5" numFmtId="4" xfId="0" applyAlignment="1" applyBorder="1" applyFont="1" applyNumberFormat="1">
      <alignment horizontal="right" vertical="top"/>
    </xf>
    <xf borderId="54" fillId="0" fontId="15" numFmtId="167" xfId="0" applyAlignment="1" applyBorder="1" applyFont="1" applyNumberFormat="1">
      <alignment horizontal="center" vertical="top"/>
    </xf>
    <xf borderId="54" fillId="0" fontId="5" numFmtId="0" xfId="0" applyAlignment="1" applyBorder="1" applyFont="1">
      <alignment horizontal="center" vertical="top"/>
    </xf>
    <xf borderId="13" fillId="0" fontId="5" numFmtId="0" xfId="0" applyAlignment="1" applyBorder="1" applyFont="1">
      <alignment readingOrder="0" shrinkToFit="0" vertical="top" wrapText="1"/>
    </xf>
    <xf borderId="60" fillId="0" fontId="5" numFmtId="0" xfId="0" applyAlignment="1" applyBorder="1" applyFont="1">
      <alignment horizontal="center" vertical="top"/>
    </xf>
    <xf borderId="40" fillId="0" fontId="5" numFmtId="0" xfId="0" applyAlignment="1" applyBorder="1" applyFont="1">
      <alignment shrinkToFit="0" vertical="top" wrapText="1"/>
    </xf>
    <xf borderId="123" fillId="9" fontId="3" numFmtId="4" xfId="0" applyAlignment="1" applyBorder="1" applyFont="1" applyNumberFormat="1">
      <alignment horizontal="right" vertical="center"/>
    </xf>
    <xf borderId="81" fillId="9" fontId="12" numFmtId="10" xfId="0" applyAlignment="1" applyBorder="1" applyFont="1" applyNumberFormat="1">
      <alignment horizontal="right" vertical="center"/>
    </xf>
    <xf borderId="39" fillId="9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top" wrapText="1"/>
    </xf>
    <xf borderId="9" fillId="0" fontId="5" numFmtId="0" xfId="0" applyAlignment="1" applyBorder="1" applyFont="1">
      <alignment readingOrder="0" shrinkToFit="0" vertical="top" wrapText="1"/>
    </xf>
    <xf borderId="60" fillId="0" fontId="15" numFmtId="167" xfId="0" applyAlignment="1" applyBorder="1" applyFont="1" applyNumberFormat="1">
      <alignment horizontal="center" vertical="top"/>
    </xf>
    <xf borderId="57" fillId="0" fontId="15" numFmtId="167" xfId="0" applyAlignment="1" applyBorder="1" applyFont="1" applyNumberFormat="1">
      <alignment horizontal="center" vertical="top"/>
    </xf>
    <xf borderId="57" fillId="0" fontId="5" numFmtId="0" xfId="0" applyAlignment="1" applyBorder="1" applyFont="1">
      <alignment horizontal="center" vertical="top"/>
    </xf>
    <xf borderId="89" fillId="0" fontId="5" numFmtId="0" xfId="0" applyAlignment="1" applyBorder="1" applyFont="1">
      <alignment shrinkToFit="0" vertical="top" wrapText="1"/>
    </xf>
    <xf borderId="54" fillId="0" fontId="3" numFmtId="165" xfId="0" applyAlignment="1" applyBorder="1" applyFont="1" applyNumberFormat="1">
      <alignment vertical="top"/>
    </xf>
    <xf borderId="9" fillId="0" fontId="5" numFmtId="0" xfId="0" applyAlignment="1" applyBorder="1" applyFont="1">
      <alignment shrinkToFit="0" vertical="top" wrapText="1"/>
    </xf>
    <xf borderId="60" fillId="0" fontId="3" numFmtId="165" xfId="0" applyAlignment="1" applyBorder="1" applyFont="1" applyNumberFormat="1">
      <alignment vertical="top"/>
    </xf>
    <xf borderId="124" fillId="9" fontId="17" numFmtId="165" xfId="0" applyAlignment="1" applyBorder="1" applyFont="1" applyNumberFormat="1">
      <alignment horizontal="left" shrinkToFit="0" vertical="center" wrapText="1"/>
    </xf>
    <xf borderId="125" fillId="0" fontId="8" numFmtId="0" xfId="0" applyBorder="1" applyFont="1"/>
    <xf borderId="126" fillId="0" fontId="8" numFmtId="0" xfId="0" applyBorder="1" applyFont="1"/>
    <xf borderId="67" fillId="0" fontId="15" numFmtId="167" xfId="0" applyAlignment="1" applyBorder="1" applyFont="1" applyNumberFormat="1">
      <alignment horizontal="center" vertical="top"/>
    </xf>
    <xf borderId="3" fillId="0" fontId="5" numFmtId="0" xfId="0" applyAlignment="1" applyBorder="1" applyFont="1">
      <alignment shrinkToFit="0" vertical="top" wrapText="1"/>
    </xf>
    <xf borderId="106" fillId="9" fontId="3" numFmtId="0" xfId="0" applyAlignment="1" applyBorder="1" applyFont="1">
      <alignment horizontal="center" vertical="center"/>
    </xf>
    <xf borderId="38" fillId="5" fontId="15" numFmtId="0" xfId="0" applyAlignment="1" applyBorder="1" applyFont="1">
      <alignment horizontal="center" vertical="center"/>
    </xf>
    <xf borderId="98" fillId="6" fontId="19" numFmtId="0" xfId="0" applyAlignment="1" applyBorder="1" applyFont="1">
      <alignment horizontal="left" shrinkToFit="0" vertical="top" wrapText="1"/>
    </xf>
    <xf borderId="48" fillId="6" fontId="12" numFmtId="10" xfId="0" applyAlignment="1" applyBorder="1" applyFont="1" applyNumberFormat="1">
      <alignment horizontal="right" vertical="top"/>
    </xf>
    <xf borderId="98" fillId="6" fontId="3" numFmtId="0" xfId="0" applyAlignment="1" applyBorder="1" applyFont="1">
      <alignment shrinkToFit="0" vertical="top" wrapText="1"/>
    </xf>
    <xf borderId="71" fillId="0" fontId="5" numFmtId="0" xfId="0" applyAlignment="1" applyBorder="1" applyFont="1">
      <alignment shrinkToFit="0" vertical="top" wrapText="1"/>
    </xf>
    <xf borderId="16" fillId="0" fontId="5" numFmtId="0" xfId="0" applyAlignment="1" applyBorder="1" applyFont="1">
      <alignment shrinkToFit="0" vertical="top" wrapText="1"/>
    </xf>
    <xf borderId="127" fillId="0" fontId="5" numFmtId="4" xfId="0" applyAlignment="1" applyBorder="1" applyFont="1" applyNumberFormat="1">
      <alignment horizontal="right" vertical="top"/>
    </xf>
    <xf borderId="93" fillId="6" fontId="3" numFmtId="165" xfId="0" applyAlignment="1" applyBorder="1" applyFont="1" applyNumberFormat="1">
      <alignment vertical="top"/>
    </xf>
    <xf borderId="112" fillId="6" fontId="15" numFmtId="49" xfId="0" applyAlignment="1" applyBorder="1" applyFont="1" applyNumberFormat="1">
      <alignment horizontal="center" vertical="top"/>
    </xf>
    <xf borderId="92" fillId="6" fontId="12" numFmtId="10" xfId="0" applyAlignment="1" applyBorder="1" applyFont="1" applyNumberFormat="1">
      <alignment horizontal="right" vertical="top"/>
    </xf>
    <xf borderId="112" fillId="6" fontId="3" numFmtId="0" xfId="0" applyAlignment="1" applyBorder="1" applyFont="1">
      <alignment shrinkToFit="0" vertical="top" wrapText="1"/>
    </xf>
    <xf borderId="49" fillId="6" fontId="17" numFmtId="0" xfId="0" applyAlignment="1" applyBorder="1" applyFont="1">
      <alignment horizontal="left" shrinkToFit="0" vertical="top" wrapText="1"/>
    </xf>
    <xf borderId="15" fillId="0" fontId="16" numFmtId="4" xfId="0" applyAlignment="1" applyBorder="1" applyFont="1" applyNumberFormat="1">
      <alignment horizontal="right" vertical="top"/>
    </xf>
    <xf borderId="58" fillId="0" fontId="12" numFmtId="10" xfId="0" applyAlignment="1" applyBorder="1" applyFont="1" applyNumberFormat="1">
      <alignment horizontal="right" vertical="top"/>
    </xf>
    <xf borderId="37" fillId="9" fontId="17" numFmtId="165" xfId="0" applyAlignment="1" applyBorder="1" applyFont="1" applyNumberFormat="1">
      <alignment vertical="center"/>
    </xf>
    <xf borderId="42" fillId="9" fontId="3" numFmtId="165" xfId="0" applyAlignment="1" applyBorder="1" applyFont="1" applyNumberFormat="1">
      <alignment horizontal="center" vertical="center"/>
    </xf>
    <xf borderId="45" fillId="9" fontId="3" numFmtId="0" xfId="0" applyAlignment="1" applyBorder="1" applyFont="1">
      <alignment shrinkToFit="0" vertical="center" wrapText="1"/>
    </xf>
    <xf borderId="45" fillId="9" fontId="3" numFmtId="0" xfId="0" applyAlignment="1" applyBorder="1" applyFont="1">
      <alignment horizontal="center" vertical="center"/>
    </xf>
    <xf borderId="128" fillId="9" fontId="3" numFmtId="4" xfId="0" applyAlignment="1" applyBorder="1" applyFont="1" applyNumberFormat="1">
      <alignment horizontal="right" vertical="center"/>
    </xf>
    <xf borderId="104" fillId="9" fontId="3" numFmtId="4" xfId="0" applyAlignment="1" applyBorder="1" applyFont="1" applyNumberFormat="1">
      <alignment horizontal="right" vertical="center"/>
    </xf>
    <xf borderId="106" fillId="9" fontId="12" numFmtId="10" xfId="0" applyAlignment="1" applyBorder="1" applyFont="1" applyNumberFormat="1">
      <alignment horizontal="right" vertical="center"/>
    </xf>
    <xf borderId="105" fillId="9" fontId="3" numFmtId="0" xfId="0" applyAlignment="1" applyBorder="1" applyFont="1">
      <alignment shrinkToFit="0" vertical="center" wrapText="1"/>
    </xf>
    <xf borderId="43" fillId="4" fontId="3" numFmtId="165" xfId="0" applyAlignment="1" applyBorder="1" applyFont="1" applyNumberFormat="1">
      <alignment vertical="center"/>
    </xf>
    <xf borderId="44" fillId="4" fontId="3" numFmtId="165" xfId="0" applyAlignment="1" applyBorder="1" applyFont="1" applyNumberFormat="1">
      <alignment horizontal="center" vertical="center"/>
    </xf>
    <xf borderId="44" fillId="4" fontId="3" numFmtId="0" xfId="0" applyAlignment="1" applyBorder="1" applyFont="1">
      <alignment shrinkToFit="0" vertical="center" wrapText="1"/>
    </xf>
    <xf borderId="115" fillId="4" fontId="3" numFmtId="4" xfId="0" applyAlignment="1" applyBorder="1" applyFont="1" applyNumberFormat="1">
      <alignment horizontal="right" vertical="center"/>
    </xf>
    <xf borderId="106" fillId="4" fontId="3" numFmtId="4" xfId="0" applyAlignment="1" applyBorder="1" applyFont="1" applyNumberFormat="1">
      <alignment horizontal="right" vertical="center"/>
    </xf>
    <xf borderId="43" fillId="4" fontId="3" numFmtId="4" xfId="0" applyAlignment="1" applyBorder="1" applyFont="1" applyNumberFormat="1">
      <alignment horizontal="right" vertical="center"/>
    </xf>
    <xf borderId="91" fillId="4" fontId="3" numFmtId="4" xfId="0" applyAlignment="1" applyBorder="1" applyFont="1" applyNumberFormat="1">
      <alignment horizontal="right" vertical="center"/>
    </xf>
    <xf borderId="106" fillId="4" fontId="3" numFmtId="10" xfId="0" applyAlignment="1" applyBorder="1" applyFont="1" applyNumberFormat="1">
      <alignment horizontal="right" vertical="center"/>
    </xf>
    <xf borderId="105" fillId="4" fontId="3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12" numFmtId="4" xfId="0" applyAlignment="1" applyFont="1" applyNumberFormat="1">
      <alignment horizontal="right" vertical="center"/>
    </xf>
    <xf borderId="0" fillId="0" fontId="12" numFmtId="10" xfId="0" applyAlignment="1" applyFont="1" applyNumberFormat="1">
      <alignment horizontal="right" vertical="center"/>
    </xf>
    <xf borderId="27" fillId="4" fontId="15" numFmtId="165" xfId="0" applyAlignment="1" applyBorder="1" applyFont="1" applyNumberFormat="1">
      <alignment horizontal="left" vertical="center"/>
    </xf>
    <xf borderId="91" fillId="4" fontId="3" numFmtId="0" xfId="0" applyAlignment="1" applyBorder="1" applyFont="1">
      <alignment horizontal="center" vertical="center"/>
    </xf>
    <xf borderId="119" fillId="4" fontId="3" numFmtId="4" xfId="0" applyAlignment="1" applyBorder="1" applyFont="1" applyNumberFormat="1">
      <alignment horizontal="right" vertical="center"/>
    </xf>
    <xf borderId="119" fillId="4" fontId="12" numFmtId="4" xfId="0" applyAlignment="1" applyBorder="1" applyFont="1" applyNumberFormat="1">
      <alignment horizontal="right" vertical="center"/>
    </xf>
    <xf borderId="119" fillId="4" fontId="12" numFmtId="10" xfId="0" applyAlignment="1" applyBorder="1" applyFont="1" applyNumberFormat="1">
      <alignment horizontal="right" vertical="center"/>
    </xf>
    <xf borderId="81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2" numFmtId="4" xfId="0" applyAlignment="1" applyFont="1" applyNumberFormat="1">
      <alignment horizontal="right"/>
    </xf>
    <xf borderId="0" fillId="0" fontId="12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/>
    </xf>
    <xf borderId="14" fillId="0" fontId="5" numFmtId="0" xfId="0" applyBorder="1" applyFont="1"/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center"/>
    </xf>
    <xf borderId="0" fillId="0" fontId="22" numFmtId="0" xfId="0" applyAlignment="1" applyFont="1">
      <alignment horizontal="left" shrinkToFit="0" wrapText="1"/>
    </xf>
    <xf borderId="0" fillId="0" fontId="23" numFmtId="0" xfId="0" applyAlignment="1" applyFont="1">
      <alignment horizontal="center"/>
    </xf>
    <xf borderId="0" fillId="0" fontId="24" numFmtId="4" xfId="0" applyAlignment="1" applyFont="1" applyNumberFormat="1">
      <alignment horizontal="right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0" xfId="0" applyAlignment="1" applyFont="1">
      <alignment horizontal="center" shrinkToFit="0" wrapText="1"/>
    </xf>
    <xf borderId="0" fillId="0" fontId="14" numFmtId="4" xfId="0" applyAlignment="1" applyFont="1" applyNumberFormat="1">
      <alignment horizontal="right"/>
    </xf>
    <xf borderId="0" fillId="0" fontId="14" numFmtId="10" xfId="0" applyAlignment="1" applyFont="1" applyNumberFormat="1">
      <alignment horizontal="right"/>
    </xf>
    <xf borderId="0" fillId="0" fontId="28" numFmtId="0" xfId="0" applyAlignment="1" applyFont="1">
      <alignment shrinkToFit="0" wrapText="1"/>
    </xf>
    <xf borderId="0" fillId="0" fontId="29" numFmtId="0" xfId="0" applyFont="1"/>
    <xf borderId="0" fillId="0" fontId="30" numFmtId="4" xfId="0" applyAlignment="1" applyFont="1" applyNumberFormat="1">
      <alignment horizontal="right"/>
    </xf>
    <xf borderId="0" fillId="0" fontId="30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31" numFmtId="0" xfId="0" applyAlignment="1" applyFont="1">
      <alignment horizontal="right"/>
    </xf>
    <xf borderId="0" fillId="0" fontId="31" numFmtId="0" xfId="0" applyAlignment="1" applyFont="1">
      <alignment horizontal="right" shrinkToFit="0" wrapText="1"/>
    </xf>
    <xf borderId="0" fillId="0" fontId="32" numFmtId="0" xfId="0" applyAlignment="1" applyFont="1">
      <alignment horizontal="center" shrinkToFit="0" wrapText="1"/>
    </xf>
    <xf borderId="0" fillId="0" fontId="33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vertical="center" wrapText="1"/>
    </xf>
    <xf borderId="12" fillId="5" fontId="9" numFmtId="0" xfId="0" applyAlignment="1" applyBorder="1" applyFont="1">
      <alignment horizontal="center" shrinkToFit="0" vertical="center" wrapText="1"/>
    </xf>
    <xf borderId="55" fillId="0" fontId="8" numFmtId="0" xfId="0" applyBorder="1" applyFont="1"/>
    <xf borderId="16" fillId="0" fontId="8" numFmtId="0" xfId="0" applyBorder="1" applyFont="1"/>
    <xf borderId="12" fillId="5" fontId="9" numFmtId="4" xfId="0" applyAlignment="1" applyBorder="1" applyFont="1" applyNumberForma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11" fillId="0" fontId="9" numFmtId="4" xfId="0" applyAlignment="1" applyBorder="1" applyFont="1" applyNumberFormat="1">
      <alignment horizontal="center" shrinkToFit="0" vertical="center" wrapText="1"/>
    </xf>
    <xf borderId="11" fillId="0" fontId="0" numFmtId="49" xfId="0" applyAlignment="1" applyBorder="1" applyFont="1" applyNumberFormat="1">
      <alignment horizontal="right" shrinkToFit="0" wrapText="1"/>
    </xf>
    <xf borderId="11" fillId="0" fontId="0" numFmtId="0" xfId="0" applyAlignment="1" applyBorder="1" applyFont="1">
      <alignment shrinkToFit="0" wrapText="1"/>
    </xf>
    <xf borderId="11" fillId="0" fontId="0" numFmtId="4" xfId="0" applyBorder="1" applyFont="1" applyNumberFormat="1"/>
    <xf borderId="11" fillId="0" fontId="0" numFmtId="4" xfId="0" applyAlignment="1" applyBorder="1" applyFont="1" applyNumberFormat="1">
      <alignment readingOrder="0"/>
    </xf>
    <xf borderId="12" fillId="0" fontId="0" numFmtId="4" xfId="0" applyAlignment="1" applyBorder="1" applyFont="1" applyNumberFormat="1">
      <alignment readingOrder="0"/>
    </xf>
    <xf borderId="64" fillId="0" fontId="0" numFmtId="4" xfId="0" applyBorder="1" applyFont="1" applyNumberFormat="1"/>
    <xf borderId="64" fillId="0" fontId="0" numFmtId="0" xfId="0" applyAlignment="1" applyBorder="1" applyFont="1">
      <alignment shrinkToFit="0" wrapText="1"/>
    </xf>
    <xf borderId="12" fillId="0" fontId="34" numFmtId="4" xfId="0" applyBorder="1" applyFont="1" applyNumberFormat="1"/>
    <xf borderId="11" fillId="0" fontId="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shrinkToFit="0" wrapText="1"/>
    </xf>
    <xf borderId="11" fillId="7" fontId="5" numFmtId="4" xfId="0" applyAlignment="1" applyBorder="1" applyFont="1" applyNumberFormat="1">
      <alignment horizontal="right"/>
    </xf>
    <xf borderId="11" fillId="7" fontId="18" numFmtId="0" xfId="0" applyAlignment="1" applyBorder="1" applyFont="1">
      <alignment readingOrder="0" shrinkToFit="0" vertical="top" wrapText="1"/>
    </xf>
    <xf borderId="129" fillId="7" fontId="5" numFmtId="4" xfId="0" applyAlignment="1" applyBorder="1" applyFont="1" applyNumberFormat="1">
      <alignment horizontal="right"/>
    </xf>
    <xf borderId="95" fillId="7" fontId="0" numFmtId="4" xfId="0" applyBorder="1" applyFont="1" applyNumberFormat="1"/>
    <xf borderId="92" fillId="7" fontId="18" numFmtId="0" xfId="0" applyAlignment="1" applyBorder="1" applyFont="1">
      <alignment readingOrder="0" shrinkToFit="0" vertical="top" wrapText="1"/>
    </xf>
    <xf borderId="11" fillId="7" fontId="0" numFmtId="4" xfId="0" applyBorder="1" applyFont="1" applyNumberFormat="1"/>
    <xf borderId="55" fillId="0" fontId="18" numFmtId="0" xfId="0" applyAlignment="1" applyBorder="1" applyFont="1">
      <alignment readingOrder="0" shrinkToFit="0" vertical="top" wrapText="1"/>
    </xf>
    <xf borderId="16" fillId="0" fontId="0" numFmtId="0" xfId="0" applyAlignment="1" applyBorder="1" applyFont="1">
      <alignment readingOrder="0" shrinkToFit="0" wrapText="1"/>
    </xf>
    <xf borderId="12" fillId="0" fontId="0" numFmtId="4" xfId="0" applyBorder="1" applyFont="1" applyNumberFormat="1"/>
    <xf borderId="11" fillId="0" fontId="5" numFmtId="0" xfId="0" applyAlignment="1" applyBorder="1" applyFont="1">
      <alignment shrinkToFit="0" wrapText="1"/>
    </xf>
    <xf borderId="54" fillId="0" fontId="16" numFmtId="49" xfId="0" applyAlignment="1" applyBorder="1" applyFont="1" applyNumberFormat="1">
      <alignment horizontal="right" vertical="top"/>
    </xf>
    <xf borderId="60" fillId="0" fontId="16" numFmtId="49" xfId="0" applyAlignment="1" applyBorder="1" applyFont="1" applyNumberFormat="1">
      <alignment horizontal="right" vertical="top"/>
    </xf>
    <xf borderId="55" fillId="0" fontId="18" numFmtId="0" xfId="0" applyAlignment="1" applyBorder="1" applyFont="1">
      <alignment shrinkToFit="0" vertical="top" wrapText="1"/>
    </xf>
    <xf borderId="16" fillId="0" fontId="0" numFmtId="0" xfId="0" applyAlignment="1" applyBorder="1" applyFont="1">
      <alignment shrinkToFit="0" wrapText="1"/>
    </xf>
    <xf borderId="11" fillId="0" fontId="34" numFmtId="4" xfId="0" applyBorder="1" applyFont="1" applyNumberFormat="1"/>
    <xf borderId="48" fillId="0" fontId="16" numFmtId="167" xfId="0" applyAlignment="1" applyBorder="1" applyFont="1" applyNumberFormat="1">
      <alignment horizontal="right" vertical="top"/>
    </xf>
    <xf borderId="6" fillId="0" fontId="5" numFmtId="0" xfId="0" applyAlignment="1" applyBorder="1" applyFont="1">
      <alignment shrinkToFit="0" vertical="top" wrapText="1"/>
    </xf>
    <xf borderId="73" fillId="0" fontId="18" numFmtId="0" xfId="0" applyAlignment="1" applyBorder="1" applyFont="1">
      <alignment readingOrder="0" shrinkToFit="0" vertical="top" wrapText="1"/>
    </xf>
    <xf borderId="17" fillId="0" fontId="16" numFmtId="167" xfId="0" applyAlignment="1" applyBorder="1" applyFont="1" applyNumberFormat="1">
      <alignment horizontal="right" vertical="top"/>
    </xf>
    <xf borderId="11" fillId="0" fontId="5" numFmtId="0" xfId="0" applyAlignment="1" applyBorder="1" applyFont="1">
      <alignment shrinkToFit="0" vertical="top" wrapText="1"/>
    </xf>
    <xf borderId="11" fillId="0" fontId="18" numFmtId="0" xfId="0" applyAlignment="1" applyBorder="1" applyFont="1">
      <alignment readingOrder="0" shrinkToFit="0" vertical="top" wrapText="1"/>
    </xf>
    <xf borderId="62" fillId="0" fontId="16" numFmtId="167" xfId="0" applyAlignment="1" applyBorder="1" applyFont="1" applyNumberFormat="1">
      <alignment horizontal="right" vertical="top"/>
    </xf>
    <xf borderId="17" fillId="0" fontId="16" numFmtId="49" xfId="0" applyAlignment="1" applyBorder="1" applyFont="1" applyNumberFormat="1">
      <alignment horizontal="right" vertical="top"/>
    </xf>
    <xf borderId="0" fillId="0" fontId="0" numFmtId="0" xfId="0" applyAlignment="1" applyFont="1">
      <alignment readingOrder="0"/>
    </xf>
    <xf borderId="11" fillId="0" fontId="5" numFmtId="0" xfId="0" applyAlignment="1" applyBorder="1" applyFont="1">
      <alignment horizontal="left" shrinkToFit="0" vertical="top" wrapText="1"/>
    </xf>
    <xf borderId="11" fillId="0" fontId="0" numFmtId="0" xfId="0" applyAlignment="1" applyBorder="1" applyFont="1">
      <alignment readingOrder="0"/>
    </xf>
    <xf borderId="11" fillId="0" fontId="0" numFmtId="2" xfId="0" applyAlignment="1" applyBorder="1" applyFont="1" applyNumberFormat="1">
      <alignment readingOrder="0"/>
    </xf>
    <xf borderId="0" fillId="0" fontId="9" numFmtId="0" xfId="0" applyAlignment="1" applyFont="1">
      <alignment shrinkToFit="0" wrapText="1"/>
    </xf>
    <xf borderId="12" fillId="0" fontId="9" numFmtId="0" xfId="0" applyAlignment="1" applyBorder="1" applyFont="1">
      <alignment horizontal="right" shrinkToFit="0" wrapText="1"/>
    </xf>
    <xf borderId="69" fillId="0" fontId="9" numFmtId="2" xfId="0" applyAlignment="1" applyBorder="1" applyFont="1" applyNumberFormat="1">
      <alignment shrinkToFit="0" wrapText="1"/>
    </xf>
    <xf borderId="11" fillId="0" fontId="9" numFmtId="0" xfId="0" applyAlignment="1" applyBorder="1" applyFont="1">
      <alignment shrinkToFit="0" wrapText="1"/>
    </xf>
    <xf borderId="0" fillId="0" fontId="9" numFmtId="0" xfId="0" applyFont="1"/>
    <xf borderId="11" fillId="7" fontId="0" numFmtId="0" xfId="0" applyAlignment="1" applyBorder="1" applyFont="1">
      <alignment shrinkToFit="0" wrapText="1"/>
    </xf>
    <xf borderId="70" fillId="0" fontId="9" numFmtId="0" xfId="0" applyAlignment="1" applyBorder="1" applyFont="1">
      <alignment horizontal="right" shrinkToFit="0" wrapText="1"/>
    </xf>
    <xf borderId="0" fillId="0" fontId="1" numFmtId="2" xfId="0" applyAlignment="1" applyFont="1" applyNumberFormat="1">
      <alignment horizontal="center"/>
    </xf>
    <xf borderId="11" fillId="0" fontId="9" numFmtId="4" xfId="0" applyBorder="1" applyFont="1" applyNumberFormat="1"/>
    <xf borderId="0" fillId="0" fontId="35" numFmtId="0" xfId="0" applyFont="1"/>
    <xf borderId="0" fillId="0" fontId="3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12"/>
      <c r="C5" s="12" t="s">
        <v>3</v>
      </c>
      <c r="D5" s="13"/>
      <c r="E5" s="12" t="s">
        <v>4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12"/>
      <c r="C6" s="12" t="s">
        <v>5</v>
      </c>
      <c r="D6" s="12"/>
      <c r="E6" s="12" t="s">
        <v>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5"/>
      <c r="C7" s="12" t="s">
        <v>7</v>
      </c>
      <c r="D7" s="12"/>
      <c r="E7" s="12" t="s">
        <v>8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5"/>
      <c r="C8" s="12" t="s">
        <v>9</v>
      </c>
      <c r="D8" s="12"/>
      <c r="E8" s="12" t="s">
        <v>10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5"/>
      <c r="B9" s="5"/>
      <c r="C9" s="12" t="s">
        <v>11</v>
      </c>
      <c r="D9" s="12"/>
      <c r="E9" s="16">
        <v>44392.0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5"/>
      <c r="B10" s="5"/>
      <c r="C10" s="12" t="s">
        <v>12</v>
      </c>
      <c r="D10" s="12"/>
      <c r="E10" s="16">
        <v>44515.0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17" t="s">
        <v>13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17" t="s">
        <v>14</v>
      </c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18" t="s">
        <v>15</v>
      </c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9" t="s">
        <v>16</v>
      </c>
      <c r="B18" s="19" t="s">
        <v>17</v>
      </c>
      <c r="C18" s="20"/>
      <c r="D18" s="21" t="s">
        <v>18</v>
      </c>
      <c r="E18" s="22"/>
      <c r="F18" s="22"/>
      <c r="G18" s="22"/>
      <c r="H18" s="22"/>
      <c r="I18" s="22"/>
      <c r="J18" s="23"/>
      <c r="K18" s="19" t="s">
        <v>19</v>
      </c>
      <c r="L18" s="20"/>
      <c r="M18" s="24" t="s">
        <v>20</v>
      </c>
      <c r="N18" s="20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45.0" customHeight="1">
      <c r="A19" s="26"/>
      <c r="B19" s="27"/>
      <c r="C19" s="28"/>
      <c r="D19" s="29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1" t="s">
        <v>26</v>
      </c>
      <c r="J19" s="32"/>
      <c r="K19" s="27"/>
      <c r="L19" s="28"/>
      <c r="M19" s="33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27"/>
      <c r="B20" s="34" t="s">
        <v>27</v>
      </c>
      <c r="C20" s="35" t="s">
        <v>28</v>
      </c>
      <c r="D20" s="34" t="s">
        <v>28</v>
      </c>
      <c r="E20" s="36" t="s">
        <v>28</v>
      </c>
      <c r="F20" s="36" t="s">
        <v>28</v>
      </c>
      <c r="G20" s="36" t="s">
        <v>28</v>
      </c>
      <c r="H20" s="36" t="s">
        <v>28</v>
      </c>
      <c r="I20" s="36" t="s">
        <v>27</v>
      </c>
      <c r="J20" s="37" t="s">
        <v>29</v>
      </c>
      <c r="K20" s="34" t="s">
        <v>27</v>
      </c>
      <c r="L20" s="35" t="s">
        <v>28</v>
      </c>
      <c r="M20" s="38" t="s">
        <v>27</v>
      </c>
      <c r="N20" s="39" t="s">
        <v>28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0" customHeight="1">
      <c r="A21" s="41" t="s">
        <v>30</v>
      </c>
      <c r="B21" s="42" t="s">
        <v>31</v>
      </c>
      <c r="C21" s="43" t="s">
        <v>32</v>
      </c>
      <c r="D21" s="42" t="s">
        <v>33</v>
      </c>
      <c r="E21" s="44" t="s">
        <v>34</v>
      </c>
      <c r="F21" s="44" t="s">
        <v>35</v>
      </c>
      <c r="G21" s="44" t="s">
        <v>36</v>
      </c>
      <c r="H21" s="44" t="s">
        <v>37</v>
      </c>
      <c r="I21" s="44" t="s">
        <v>38</v>
      </c>
      <c r="J21" s="43" t="s">
        <v>39</v>
      </c>
      <c r="K21" s="42" t="s">
        <v>40</v>
      </c>
      <c r="L21" s="43" t="s">
        <v>41</v>
      </c>
      <c r="M21" s="45" t="s">
        <v>42</v>
      </c>
      <c r="N21" s="43" t="s">
        <v>43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30.0" customHeight="1">
      <c r="A22" s="47" t="s">
        <v>44</v>
      </c>
      <c r="B22" s="34">
        <v>0.77</v>
      </c>
      <c r="C22" s="48">
        <v>652690.0</v>
      </c>
      <c r="D22" s="49"/>
      <c r="E22" s="50"/>
      <c r="F22" s="50"/>
      <c r="G22" s="50"/>
      <c r="H22" s="48"/>
      <c r="I22" s="36"/>
      <c r="J22" s="35">
        <f t="shared" ref="J22:J24" si="1">SUM(D22:H22)</f>
        <v>0</v>
      </c>
      <c r="K22" s="34"/>
      <c r="L22" s="35"/>
      <c r="M22" s="38">
        <v>1.0</v>
      </c>
      <c r="N22" s="39">
        <f t="shared" ref="N22:N25" si="2">C22+J22+L22</f>
        <v>652690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0.0" customHeight="1">
      <c r="A23" s="47" t="s">
        <v>45</v>
      </c>
      <c r="B23" s="34">
        <v>0.77</v>
      </c>
      <c r="C23" s="48">
        <v>652690.0</v>
      </c>
      <c r="D23" s="49"/>
      <c r="E23" s="50"/>
      <c r="F23" s="50"/>
      <c r="G23" s="50"/>
      <c r="H23" s="48"/>
      <c r="I23" s="36"/>
      <c r="J23" s="35">
        <f t="shared" si="1"/>
        <v>0</v>
      </c>
      <c r="K23" s="34"/>
      <c r="L23" s="35"/>
      <c r="M23" s="38">
        <v>1.0</v>
      </c>
      <c r="N23" s="39">
        <f t="shared" si="2"/>
        <v>652690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30.0" customHeight="1">
      <c r="A24" s="47" t="s">
        <v>46</v>
      </c>
      <c r="B24" s="34">
        <v>0.77</v>
      </c>
      <c r="C24" s="48">
        <v>489517.0</v>
      </c>
      <c r="D24" s="49"/>
      <c r="E24" s="50"/>
      <c r="F24" s="50"/>
      <c r="G24" s="50"/>
      <c r="H24" s="48"/>
      <c r="I24" s="36"/>
      <c r="J24" s="35">
        <f t="shared" si="1"/>
        <v>0</v>
      </c>
      <c r="K24" s="34"/>
      <c r="L24" s="35"/>
      <c r="M24" s="38">
        <v>1.0</v>
      </c>
      <c r="N24" s="39">
        <f t="shared" si="2"/>
        <v>489517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30.0" customHeight="1">
      <c r="A25" s="51" t="s">
        <v>47</v>
      </c>
      <c r="B25" s="52"/>
      <c r="C25" s="53">
        <f t="shared" ref="C25:H25" si="3">C23-C24</f>
        <v>163173</v>
      </c>
      <c r="D25" s="54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6"/>
      <c r="J25" s="53">
        <f>J23-J24</f>
        <v>0</v>
      </c>
      <c r="K25" s="52"/>
      <c r="L25" s="53">
        <f>L23-L24</f>
        <v>0</v>
      </c>
      <c r="M25" s="57">
        <v>1.0</v>
      </c>
      <c r="N25" s="58">
        <f t="shared" si="2"/>
        <v>163173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48</v>
      </c>
      <c r="C28" s="59"/>
      <c r="D28" s="59"/>
      <c r="E28" s="59"/>
      <c r="F28" s="1"/>
      <c r="G28" s="59"/>
      <c r="H28" s="59"/>
      <c r="I28" s="1"/>
      <c r="J28" s="59"/>
      <c r="K28" s="59"/>
      <c r="L28" s="59"/>
      <c r="M28" s="59"/>
      <c r="N28" s="5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0" t="s">
        <v>49</v>
      </c>
      <c r="E29" s="1"/>
      <c r="F29" s="1"/>
      <c r="G29" s="60" t="s">
        <v>50</v>
      </c>
      <c r="H29" s="1"/>
      <c r="I29" s="3"/>
      <c r="J29" s="1"/>
      <c r="K29" s="1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63"/>
    <col customWidth="1" min="2" max="2" width="5.13"/>
    <col customWidth="1" min="3" max="3" width="33.75"/>
    <col customWidth="1" min="4" max="4" width="8.75"/>
    <col customWidth="1" min="5" max="5" width="9.75"/>
    <col customWidth="1" min="6" max="6" width="11.5"/>
    <col customWidth="1" min="7" max="7" width="12.75"/>
    <col customWidth="1" min="8" max="8" width="10.5"/>
    <col customWidth="1" min="9" max="9" width="11.5"/>
    <col customWidth="1" min="10" max="10" width="12.75"/>
    <col customWidth="1" min="11" max="11" width="10.63" outlineLevel="1"/>
    <col customWidth="1" min="12" max="12" width="11.5" outlineLevel="1"/>
    <col customWidth="1" min="13" max="13" width="12.75" outlineLevel="1"/>
    <col customWidth="1" min="14" max="15" width="11.5" outlineLevel="1"/>
    <col customWidth="1" min="16" max="16" width="12.75" outlineLevel="1"/>
    <col customWidth="1" min="17" max="17" width="10.88" outlineLevel="1"/>
    <col customWidth="1" min="18" max="18" width="11.5" outlineLevel="1"/>
    <col customWidth="1" min="19" max="19" width="12.75" outlineLevel="1"/>
    <col customWidth="1" min="20" max="20" width="9.5" outlineLevel="1"/>
    <col customWidth="1" min="21" max="21" width="11.5" outlineLevel="1"/>
    <col customWidth="1" min="22" max="22" width="12.75" outlineLevel="1"/>
    <col customWidth="1" min="23" max="24" width="10.88"/>
    <col customWidth="1" min="25" max="26" width="11.5"/>
    <col customWidth="1" min="27" max="27" width="29.0"/>
    <col customWidth="1" min="28" max="28" width="12.25"/>
    <col customWidth="1" min="29" max="33" width="4.5"/>
  </cols>
  <sheetData>
    <row r="1" ht="16.5" customHeight="1">
      <c r="A1" s="61" t="s">
        <v>52</v>
      </c>
      <c r="B1" s="61"/>
      <c r="C1" s="61"/>
      <c r="D1" s="61"/>
      <c r="E1" s="61"/>
      <c r="F1" s="62"/>
      <c r="G1" s="62"/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5"/>
      <c r="AB1" s="5"/>
      <c r="AC1" s="5"/>
      <c r="AD1" s="5"/>
      <c r="AE1" s="5"/>
      <c r="AF1" s="5"/>
      <c r="AG1" s="5"/>
    </row>
    <row r="2" ht="16.5" customHeight="1">
      <c r="A2" s="12" t="s">
        <v>53</v>
      </c>
      <c r="B2" s="64"/>
      <c r="C2" s="65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  <c r="X2" s="68"/>
      <c r="Y2" s="68"/>
      <c r="Z2" s="68"/>
      <c r="AA2" s="69"/>
      <c r="AB2" s="13"/>
      <c r="AC2" s="13"/>
      <c r="AD2" s="13"/>
      <c r="AE2" s="13"/>
      <c r="AF2" s="13"/>
      <c r="AG2" s="13"/>
    </row>
    <row r="3" ht="16.5" customHeight="1">
      <c r="A3" s="12" t="s">
        <v>54</v>
      </c>
      <c r="B3" s="64"/>
      <c r="C3" s="65"/>
      <c r="D3" s="66"/>
      <c r="E3" s="67"/>
      <c r="F3" s="67"/>
      <c r="G3" s="67"/>
      <c r="H3" s="67"/>
      <c r="I3" s="67"/>
      <c r="J3" s="6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1"/>
      <c r="Z3" s="71"/>
      <c r="AA3" s="69"/>
      <c r="AB3" s="13"/>
      <c r="AC3" s="13"/>
      <c r="AD3" s="13"/>
      <c r="AE3" s="13"/>
      <c r="AF3" s="13"/>
      <c r="AG3" s="13"/>
    </row>
    <row r="4" ht="16.5" customHeight="1">
      <c r="A4" s="12" t="s">
        <v>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ht="16.5" customHeight="1">
      <c r="A5" s="12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>
      <c r="A6" s="12"/>
      <c r="B6" s="64"/>
      <c r="C6" s="72"/>
      <c r="D6" s="66"/>
      <c r="E6" s="73"/>
      <c r="F6" s="73"/>
      <c r="G6" s="73"/>
      <c r="H6" s="73"/>
      <c r="I6" s="73"/>
      <c r="J6" s="73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75"/>
      <c r="Y6" s="75"/>
      <c r="Z6" s="75"/>
      <c r="AA6" s="76"/>
      <c r="AB6" s="13"/>
      <c r="AC6" s="13"/>
      <c r="AD6" s="13"/>
      <c r="AE6" s="13"/>
      <c r="AF6" s="13"/>
      <c r="AG6" s="13"/>
    </row>
    <row r="7" ht="26.25" customHeight="1">
      <c r="A7" s="77" t="s">
        <v>57</v>
      </c>
      <c r="B7" s="78" t="s">
        <v>58</v>
      </c>
      <c r="C7" s="79" t="s">
        <v>59</v>
      </c>
      <c r="D7" s="79" t="s">
        <v>60</v>
      </c>
      <c r="E7" s="80" t="s">
        <v>61</v>
      </c>
      <c r="F7" s="81"/>
      <c r="G7" s="81"/>
      <c r="H7" s="81"/>
      <c r="I7" s="81"/>
      <c r="J7" s="82"/>
      <c r="K7" s="80" t="s">
        <v>62</v>
      </c>
      <c r="L7" s="81"/>
      <c r="M7" s="81"/>
      <c r="N7" s="81"/>
      <c r="O7" s="81"/>
      <c r="P7" s="82"/>
      <c r="Q7" s="80" t="s">
        <v>63</v>
      </c>
      <c r="R7" s="81"/>
      <c r="S7" s="81"/>
      <c r="T7" s="81"/>
      <c r="U7" s="81"/>
      <c r="V7" s="82"/>
      <c r="W7" s="83" t="s">
        <v>64</v>
      </c>
      <c r="X7" s="81"/>
      <c r="Y7" s="81"/>
      <c r="Z7" s="84"/>
      <c r="AA7" s="85" t="s">
        <v>65</v>
      </c>
      <c r="AB7" s="13"/>
      <c r="AC7" s="13"/>
      <c r="AD7" s="13"/>
      <c r="AE7" s="13"/>
      <c r="AF7" s="13"/>
      <c r="AG7" s="13"/>
    </row>
    <row r="8" ht="42.0" customHeight="1">
      <c r="A8" s="86"/>
      <c r="B8" s="87"/>
      <c r="C8" s="88"/>
      <c r="D8" s="88"/>
      <c r="E8" s="89" t="s">
        <v>66</v>
      </c>
      <c r="F8" s="81"/>
      <c r="G8" s="82"/>
      <c r="H8" s="89" t="s">
        <v>67</v>
      </c>
      <c r="I8" s="81"/>
      <c r="J8" s="82"/>
      <c r="K8" s="89" t="s">
        <v>66</v>
      </c>
      <c r="L8" s="81"/>
      <c r="M8" s="82"/>
      <c r="N8" s="89" t="s">
        <v>67</v>
      </c>
      <c r="O8" s="81"/>
      <c r="P8" s="82"/>
      <c r="Q8" s="89" t="s">
        <v>66</v>
      </c>
      <c r="R8" s="81"/>
      <c r="S8" s="82"/>
      <c r="T8" s="89" t="s">
        <v>67</v>
      </c>
      <c r="U8" s="81"/>
      <c r="V8" s="82"/>
      <c r="W8" s="90" t="s">
        <v>68</v>
      </c>
      <c r="X8" s="90" t="s">
        <v>69</v>
      </c>
      <c r="Y8" s="83" t="s">
        <v>70</v>
      </c>
      <c r="Z8" s="84"/>
      <c r="AA8" s="86"/>
      <c r="AB8" s="13"/>
      <c r="AC8" s="13"/>
      <c r="AD8" s="13"/>
      <c r="AE8" s="13"/>
      <c r="AF8" s="13"/>
      <c r="AG8" s="13"/>
    </row>
    <row r="9" ht="30.0" customHeight="1">
      <c r="A9" s="91"/>
      <c r="B9" s="92"/>
      <c r="C9" s="93"/>
      <c r="D9" s="93"/>
      <c r="E9" s="94" t="s">
        <v>71</v>
      </c>
      <c r="F9" s="95" t="s">
        <v>72</v>
      </c>
      <c r="G9" s="96" t="s">
        <v>73</v>
      </c>
      <c r="H9" s="94" t="s">
        <v>71</v>
      </c>
      <c r="I9" s="95" t="s">
        <v>72</v>
      </c>
      <c r="J9" s="96" t="s">
        <v>74</v>
      </c>
      <c r="K9" s="94" t="s">
        <v>71</v>
      </c>
      <c r="L9" s="95" t="s">
        <v>75</v>
      </c>
      <c r="M9" s="96" t="s">
        <v>76</v>
      </c>
      <c r="N9" s="94" t="s">
        <v>71</v>
      </c>
      <c r="O9" s="95" t="s">
        <v>75</v>
      </c>
      <c r="P9" s="96" t="s">
        <v>77</v>
      </c>
      <c r="Q9" s="94" t="s">
        <v>71</v>
      </c>
      <c r="R9" s="95" t="s">
        <v>75</v>
      </c>
      <c r="S9" s="96" t="s">
        <v>78</v>
      </c>
      <c r="T9" s="94" t="s">
        <v>71</v>
      </c>
      <c r="U9" s="95" t="s">
        <v>75</v>
      </c>
      <c r="V9" s="96" t="s">
        <v>79</v>
      </c>
      <c r="W9" s="97"/>
      <c r="X9" s="97"/>
      <c r="Y9" s="98" t="s">
        <v>80</v>
      </c>
      <c r="Z9" s="99" t="s">
        <v>27</v>
      </c>
      <c r="AA9" s="91"/>
      <c r="AB9" s="13"/>
      <c r="AC9" s="13"/>
      <c r="AD9" s="13"/>
      <c r="AE9" s="13"/>
      <c r="AF9" s="13"/>
      <c r="AG9" s="13"/>
    </row>
    <row r="10">
      <c r="A10" s="100">
        <v>1.0</v>
      </c>
      <c r="B10" s="101">
        <v>2.0</v>
      </c>
      <c r="C10" s="102">
        <v>3.0</v>
      </c>
      <c r="D10" s="102">
        <v>4.0</v>
      </c>
      <c r="E10" s="103">
        <v>5.0</v>
      </c>
      <c r="F10" s="103">
        <v>6.0</v>
      </c>
      <c r="G10" s="103">
        <v>7.0</v>
      </c>
      <c r="H10" s="103">
        <v>8.0</v>
      </c>
      <c r="I10" s="103">
        <v>9.0</v>
      </c>
      <c r="J10" s="103">
        <v>10.0</v>
      </c>
      <c r="K10" s="103">
        <v>11.0</v>
      </c>
      <c r="L10" s="103">
        <v>12.0</v>
      </c>
      <c r="M10" s="103">
        <v>13.0</v>
      </c>
      <c r="N10" s="103">
        <v>14.0</v>
      </c>
      <c r="O10" s="103">
        <v>15.0</v>
      </c>
      <c r="P10" s="103">
        <v>16.0</v>
      </c>
      <c r="Q10" s="103">
        <v>17.0</v>
      </c>
      <c r="R10" s="103">
        <v>18.0</v>
      </c>
      <c r="S10" s="103">
        <v>19.0</v>
      </c>
      <c r="T10" s="103">
        <v>20.0</v>
      </c>
      <c r="U10" s="103">
        <v>21.0</v>
      </c>
      <c r="V10" s="103">
        <v>22.0</v>
      </c>
      <c r="W10" s="103">
        <v>23.0</v>
      </c>
      <c r="X10" s="103">
        <v>23.0</v>
      </c>
      <c r="Y10" s="103">
        <v>23.0</v>
      </c>
      <c r="Z10" s="103">
        <v>23.0</v>
      </c>
      <c r="AA10" s="100">
        <v>24.0</v>
      </c>
      <c r="AB10" s="13"/>
      <c r="AC10" s="13"/>
      <c r="AD10" s="13"/>
      <c r="AE10" s="13"/>
      <c r="AF10" s="13"/>
      <c r="AG10" s="13"/>
    </row>
    <row r="11" ht="19.5" customHeight="1">
      <c r="A11" s="104" t="s">
        <v>81</v>
      </c>
      <c r="B11" s="105" t="s">
        <v>82</v>
      </c>
      <c r="C11" s="106" t="s">
        <v>83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09"/>
      <c r="AA11" s="110"/>
      <c r="AB11" s="69"/>
      <c r="AC11" s="69"/>
      <c r="AD11" s="69"/>
      <c r="AE11" s="69"/>
      <c r="AF11" s="69"/>
      <c r="AG11" s="69"/>
    </row>
    <row r="12" ht="30.0" customHeight="1">
      <c r="A12" s="111" t="s">
        <v>84</v>
      </c>
      <c r="B12" s="112">
        <v>1.0</v>
      </c>
      <c r="C12" s="113" t="s">
        <v>85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6"/>
      <c r="AA12" s="117"/>
      <c r="AB12" s="118"/>
      <c r="AC12" s="69"/>
      <c r="AD12" s="69"/>
      <c r="AE12" s="69"/>
      <c r="AF12" s="69"/>
      <c r="AG12" s="69"/>
    </row>
    <row r="13" ht="27.75" customHeight="1">
      <c r="A13" s="119" t="s">
        <v>86</v>
      </c>
      <c r="B13" s="120" t="s">
        <v>87</v>
      </c>
      <c r="C13" s="121" t="s">
        <v>88</v>
      </c>
      <c r="D13" s="122"/>
      <c r="E13" s="123"/>
      <c r="F13" s="124"/>
      <c r="G13" s="125">
        <f>SUM(G14:G16)</f>
        <v>20000</v>
      </c>
      <c r="H13" s="123"/>
      <c r="I13" s="124"/>
      <c r="J13" s="125">
        <f>SUM(J14:J16)</f>
        <v>20000</v>
      </c>
      <c r="K13" s="123"/>
      <c r="L13" s="124"/>
      <c r="M13" s="125">
        <f>SUM(M14:M16)</f>
        <v>0</v>
      </c>
      <c r="N13" s="123"/>
      <c r="O13" s="124"/>
      <c r="P13" s="125">
        <f>SUM(P14:P16)</f>
        <v>0</v>
      </c>
      <c r="Q13" s="123"/>
      <c r="R13" s="124"/>
      <c r="S13" s="125">
        <f>SUM(S14:S16)</f>
        <v>0</v>
      </c>
      <c r="T13" s="123"/>
      <c r="U13" s="124"/>
      <c r="V13" s="126">
        <f>SUM(V14:V16)</f>
        <v>0</v>
      </c>
      <c r="W13" s="127">
        <f t="shared" ref="W13:W33" si="1">G13+M13+S13</f>
        <v>20000</v>
      </c>
      <c r="X13" s="128">
        <f t="shared" ref="X13:X33" si="2">J13+P13+V13</f>
        <v>20000</v>
      </c>
      <c r="Y13" s="127">
        <f t="shared" ref="Y13:Y34" si="3">W13-X13</f>
        <v>0</v>
      </c>
      <c r="Z13" s="129">
        <f t="shared" ref="Z13:Z34" si="4">Y13/W13</f>
        <v>0</v>
      </c>
      <c r="AA13" s="130"/>
      <c r="AB13" s="131"/>
      <c r="AC13" s="131"/>
      <c r="AD13" s="131"/>
      <c r="AE13" s="131"/>
      <c r="AF13" s="131"/>
      <c r="AG13" s="131"/>
    </row>
    <row r="14" ht="283.5" customHeight="1">
      <c r="A14" s="132" t="s">
        <v>89</v>
      </c>
      <c r="B14" s="133" t="s">
        <v>90</v>
      </c>
      <c r="C14" s="134" t="s">
        <v>91</v>
      </c>
      <c r="D14" s="135" t="s">
        <v>92</v>
      </c>
      <c r="E14" s="136">
        <v>4.0</v>
      </c>
      <c r="F14" s="137">
        <v>5000.0</v>
      </c>
      <c r="G14" s="138">
        <f t="shared" ref="G14:G16" si="5">E14*F14</f>
        <v>20000</v>
      </c>
      <c r="H14" s="139">
        <v>4.0</v>
      </c>
      <c r="I14" s="140">
        <v>5000.0</v>
      </c>
      <c r="J14" s="141">
        <f t="shared" ref="J14:J16" si="6">H14*I14</f>
        <v>20000</v>
      </c>
      <c r="K14" s="142"/>
      <c r="L14" s="137"/>
      <c r="M14" s="138"/>
      <c r="N14" s="136"/>
      <c r="O14" s="143"/>
      <c r="P14" s="138">
        <f t="shared" ref="P14:P16" si="7">N14*O14</f>
        <v>0</v>
      </c>
      <c r="Q14" s="136"/>
      <c r="R14" s="137"/>
      <c r="S14" s="141">
        <f t="shared" ref="S14:S16" si="8">Q14*R14</f>
        <v>0</v>
      </c>
      <c r="T14" s="136"/>
      <c r="U14" s="137"/>
      <c r="V14" s="138">
        <f t="shared" ref="V14:V16" si="9">T14*U14</f>
        <v>0</v>
      </c>
      <c r="W14" s="144">
        <f t="shared" si="1"/>
        <v>20000</v>
      </c>
      <c r="X14" s="145">
        <f t="shared" si="2"/>
        <v>20000</v>
      </c>
      <c r="Y14" s="144">
        <f t="shared" si="3"/>
        <v>0</v>
      </c>
      <c r="Z14" s="146">
        <f t="shared" si="4"/>
        <v>0</v>
      </c>
      <c r="AA14" s="147" t="s">
        <v>93</v>
      </c>
      <c r="AB14" s="148"/>
      <c r="AC14" s="149"/>
      <c r="AD14" s="149"/>
      <c r="AE14" s="149"/>
      <c r="AF14" s="149"/>
      <c r="AG14" s="149"/>
    </row>
    <row r="15" ht="73.5" customHeight="1">
      <c r="A15" s="132" t="s">
        <v>89</v>
      </c>
      <c r="B15" s="133" t="s">
        <v>94</v>
      </c>
      <c r="C15" s="134" t="s">
        <v>95</v>
      </c>
      <c r="D15" s="135" t="s">
        <v>92</v>
      </c>
      <c r="E15" s="136"/>
      <c r="F15" s="137"/>
      <c r="G15" s="141">
        <f t="shared" si="5"/>
        <v>0</v>
      </c>
      <c r="H15" s="136"/>
      <c r="I15" s="137"/>
      <c r="J15" s="141">
        <f t="shared" si="6"/>
        <v>0</v>
      </c>
      <c r="K15" s="136"/>
      <c r="L15" s="137"/>
      <c r="M15" s="141">
        <f t="shared" ref="M15:M16" si="10">K15*L15</f>
        <v>0</v>
      </c>
      <c r="N15" s="136"/>
      <c r="O15" s="137"/>
      <c r="P15" s="141">
        <f t="shared" si="7"/>
        <v>0</v>
      </c>
      <c r="Q15" s="136"/>
      <c r="R15" s="137"/>
      <c r="S15" s="141">
        <f t="shared" si="8"/>
        <v>0</v>
      </c>
      <c r="T15" s="136"/>
      <c r="U15" s="137"/>
      <c r="V15" s="138">
        <f t="shared" si="9"/>
        <v>0</v>
      </c>
      <c r="W15" s="144">
        <f t="shared" si="1"/>
        <v>0</v>
      </c>
      <c r="X15" s="145">
        <f t="shared" si="2"/>
        <v>0</v>
      </c>
      <c r="Y15" s="144">
        <f t="shared" si="3"/>
        <v>0</v>
      </c>
      <c r="Z15" s="146" t="str">
        <f t="shared" si="4"/>
        <v>#DIV/0!</v>
      </c>
      <c r="AA15" s="150"/>
      <c r="AB15" s="149"/>
      <c r="AC15" s="149"/>
      <c r="AD15" s="149"/>
      <c r="AE15" s="149"/>
      <c r="AF15" s="149"/>
      <c r="AG15" s="149"/>
    </row>
    <row r="16" ht="36.0" customHeight="1">
      <c r="A16" s="151" t="s">
        <v>89</v>
      </c>
      <c r="B16" s="152" t="s">
        <v>96</v>
      </c>
      <c r="C16" s="153" t="s">
        <v>95</v>
      </c>
      <c r="D16" s="154" t="s">
        <v>92</v>
      </c>
      <c r="E16" s="155"/>
      <c r="F16" s="156"/>
      <c r="G16" s="157">
        <f t="shared" si="5"/>
        <v>0</v>
      </c>
      <c r="H16" s="155"/>
      <c r="I16" s="156"/>
      <c r="J16" s="157">
        <f t="shared" si="6"/>
        <v>0</v>
      </c>
      <c r="K16" s="155"/>
      <c r="L16" s="156"/>
      <c r="M16" s="157">
        <f t="shared" si="10"/>
        <v>0</v>
      </c>
      <c r="N16" s="155"/>
      <c r="O16" s="156"/>
      <c r="P16" s="157">
        <f t="shared" si="7"/>
        <v>0</v>
      </c>
      <c r="Q16" s="155"/>
      <c r="R16" s="156"/>
      <c r="S16" s="157">
        <f t="shared" si="8"/>
        <v>0</v>
      </c>
      <c r="T16" s="155"/>
      <c r="U16" s="156"/>
      <c r="V16" s="158">
        <f t="shared" si="9"/>
        <v>0</v>
      </c>
      <c r="W16" s="159">
        <f t="shared" si="1"/>
        <v>0</v>
      </c>
      <c r="X16" s="160">
        <f t="shared" si="2"/>
        <v>0</v>
      </c>
      <c r="Y16" s="159">
        <f t="shared" si="3"/>
        <v>0</v>
      </c>
      <c r="Z16" s="146" t="str">
        <f t="shared" si="4"/>
        <v>#DIV/0!</v>
      </c>
      <c r="AA16" s="161"/>
      <c r="AB16" s="149"/>
      <c r="AC16" s="149"/>
      <c r="AD16" s="149"/>
      <c r="AE16" s="149"/>
      <c r="AF16" s="149"/>
      <c r="AG16" s="149"/>
    </row>
    <row r="17" ht="46.5" customHeight="1">
      <c r="A17" s="119" t="s">
        <v>86</v>
      </c>
      <c r="B17" s="120" t="s">
        <v>97</v>
      </c>
      <c r="C17" s="121" t="s">
        <v>98</v>
      </c>
      <c r="D17" s="122"/>
      <c r="E17" s="123"/>
      <c r="F17" s="124"/>
      <c r="G17" s="125">
        <f>SUM(G18:G20)</f>
        <v>0</v>
      </c>
      <c r="H17" s="123"/>
      <c r="I17" s="124"/>
      <c r="J17" s="125">
        <f>SUM(J18:J20)</f>
        <v>0</v>
      </c>
      <c r="K17" s="123"/>
      <c r="L17" s="124"/>
      <c r="M17" s="125">
        <f>SUM(M18:M20)</f>
        <v>0</v>
      </c>
      <c r="N17" s="123"/>
      <c r="O17" s="124"/>
      <c r="P17" s="125">
        <f>SUM(P18:P20)</f>
        <v>0</v>
      </c>
      <c r="Q17" s="123"/>
      <c r="R17" s="124"/>
      <c r="S17" s="125">
        <f>SUM(S18:S20)</f>
        <v>0</v>
      </c>
      <c r="T17" s="123"/>
      <c r="U17" s="124"/>
      <c r="V17" s="126">
        <f>SUM(V18:V20)</f>
        <v>0</v>
      </c>
      <c r="W17" s="127">
        <f t="shared" si="1"/>
        <v>0</v>
      </c>
      <c r="X17" s="128">
        <f t="shared" si="2"/>
        <v>0</v>
      </c>
      <c r="Y17" s="127">
        <f t="shared" si="3"/>
        <v>0</v>
      </c>
      <c r="Z17" s="129" t="str">
        <f t="shared" si="4"/>
        <v>#DIV/0!</v>
      </c>
      <c r="AA17" s="130"/>
      <c r="AB17" s="131"/>
      <c r="AC17" s="131"/>
      <c r="AD17" s="131"/>
      <c r="AE17" s="131"/>
      <c r="AF17" s="131"/>
      <c r="AG17" s="131"/>
    </row>
    <row r="18" ht="40.5" customHeight="1">
      <c r="A18" s="132" t="s">
        <v>89</v>
      </c>
      <c r="B18" s="133" t="s">
        <v>99</v>
      </c>
      <c r="C18" s="134" t="s">
        <v>100</v>
      </c>
      <c r="D18" s="135" t="s">
        <v>92</v>
      </c>
      <c r="E18" s="136"/>
      <c r="F18" s="137"/>
      <c r="G18" s="141">
        <f t="shared" ref="G18:G20" si="11">E18*F18</f>
        <v>0</v>
      </c>
      <c r="H18" s="136"/>
      <c r="I18" s="137"/>
      <c r="J18" s="141">
        <f t="shared" ref="J18:J20" si="12">H18*I18</f>
        <v>0</v>
      </c>
      <c r="K18" s="136"/>
      <c r="L18" s="137"/>
      <c r="M18" s="141">
        <f t="shared" ref="M18:M20" si="13">K18*L18</f>
        <v>0</v>
      </c>
      <c r="N18" s="136"/>
      <c r="O18" s="137"/>
      <c r="P18" s="141">
        <f t="shared" ref="P18:P20" si="14">N18*O18</f>
        <v>0</v>
      </c>
      <c r="Q18" s="136"/>
      <c r="R18" s="137"/>
      <c r="S18" s="141">
        <f t="shared" ref="S18:S20" si="15">Q18*R18</f>
        <v>0</v>
      </c>
      <c r="T18" s="136"/>
      <c r="U18" s="137"/>
      <c r="V18" s="138">
        <f t="shared" ref="V18:V20" si="16">T18*U18</f>
        <v>0</v>
      </c>
      <c r="W18" s="144">
        <f t="shared" si="1"/>
        <v>0</v>
      </c>
      <c r="X18" s="145">
        <f t="shared" si="2"/>
        <v>0</v>
      </c>
      <c r="Y18" s="144">
        <f t="shared" si="3"/>
        <v>0</v>
      </c>
      <c r="Z18" s="146" t="str">
        <f t="shared" si="4"/>
        <v>#DIV/0!</v>
      </c>
      <c r="AA18" s="150"/>
      <c r="AB18" s="149"/>
      <c r="AC18" s="149"/>
      <c r="AD18" s="149"/>
      <c r="AE18" s="149"/>
      <c r="AF18" s="149"/>
      <c r="AG18" s="149"/>
    </row>
    <row r="19" ht="33.75" customHeight="1">
      <c r="A19" s="132" t="s">
        <v>89</v>
      </c>
      <c r="B19" s="133" t="s">
        <v>101</v>
      </c>
      <c r="C19" s="134" t="s">
        <v>100</v>
      </c>
      <c r="D19" s="135" t="s">
        <v>92</v>
      </c>
      <c r="E19" s="136"/>
      <c r="F19" s="137"/>
      <c r="G19" s="141">
        <f t="shared" si="11"/>
        <v>0</v>
      </c>
      <c r="H19" s="136"/>
      <c r="I19" s="137"/>
      <c r="J19" s="141">
        <f t="shared" si="12"/>
        <v>0</v>
      </c>
      <c r="K19" s="136"/>
      <c r="L19" s="137"/>
      <c r="M19" s="141">
        <f t="shared" si="13"/>
        <v>0</v>
      </c>
      <c r="N19" s="136"/>
      <c r="O19" s="137"/>
      <c r="P19" s="141">
        <f t="shared" si="14"/>
        <v>0</v>
      </c>
      <c r="Q19" s="136"/>
      <c r="R19" s="137"/>
      <c r="S19" s="141">
        <f t="shared" si="15"/>
        <v>0</v>
      </c>
      <c r="T19" s="136"/>
      <c r="U19" s="137"/>
      <c r="V19" s="138">
        <f t="shared" si="16"/>
        <v>0</v>
      </c>
      <c r="W19" s="144">
        <f t="shared" si="1"/>
        <v>0</v>
      </c>
      <c r="X19" s="145">
        <f t="shared" si="2"/>
        <v>0</v>
      </c>
      <c r="Y19" s="144">
        <f t="shared" si="3"/>
        <v>0</v>
      </c>
      <c r="Z19" s="146" t="str">
        <f t="shared" si="4"/>
        <v>#DIV/0!</v>
      </c>
      <c r="AA19" s="150"/>
      <c r="AB19" s="149"/>
      <c r="AC19" s="149"/>
      <c r="AD19" s="149"/>
      <c r="AE19" s="149"/>
      <c r="AF19" s="149"/>
      <c r="AG19" s="149"/>
    </row>
    <row r="20" ht="39.0" customHeight="1">
      <c r="A20" s="151" t="s">
        <v>89</v>
      </c>
      <c r="B20" s="162" t="s">
        <v>102</v>
      </c>
      <c r="C20" s="134" t="s">
        <v>100</v>
      </c>
      <c r="D20" s="154" t="s">
        <v>92</v>
      </c>
      <c r="E20" s="155"/>
      <c r="F20" s="156"/>
      <c r="G20" s="157">
        <f t="shared" si="11"/>
        <v>0</v>
      </c>
      <c r="H20" s="155"/>
      <c r="I20" s="156"/>
      <c r="J20" s="157">
        <f t="shared" si="12"/>
        <v>0</v>
      </c>
      <c r="K20" s="155"/>
      <c r="L20" s="156"/>
      <c r="M20" s="157">
        <f t="shared" si="13"/>
        <v>0</v>
      </c>
      <c r="N20" s="155"/>
      <c r="O20" s="156"/>
      <c r="P20" s="157">
        <f t="shared" si="14"/>
        <v>0</v>
      </c>
      <c r="Q20" s="155"/>
      <c r="R20" s="156"/>
      <c r="S20" s="157">
        <f t="shared" si="15"/>
        <v>0</v>
      </c>
      <c r="T20" s="155"/>
      <c r="U20" s="156"/>
      <c r="V20" s="158">
        <f t="shared" si="16"/>
        <v>0</v>
      </c>
      <c r="W20" s="144">
        <f t="shared" si="1"/>
        <v>0</v>
      </c>
      <c r="X20" s="145">
        <f t="shared" si="2"/>
        <v>0</v>
      </c>
      <c r="Y20" s="144">
        <f t="shared" si="3"/>
        <v>0</v>
      </c>
      <c r="Z20" s="146" t="str">
        <f t="shared" si="4"/>
        <v>#DIV/0!</v>
      </c>
      <c r="AA20" s="161"/>
      <c r="AB20" s="149"/>
      <c r="AC20" s="149"/>
      <c r="AD20" s="149"/>
      <c r="AE20" s="149"/>
      <c r="AF20" s="149"/>
      <c r="AG20" s="149"/>
    </row>
    <row r="21" ht="41.25" customHeight="1">
      <c r="A21" s="119" t="s">
        <v>86</v>
      </c>
      <c r="B21" s="120" t="s">
        <v>103</v>
      </c>
      <c r="C21" s="121" t="s">
        <v>104</v>
      </c>
      <c r="D21" s="122"/>
      <c r="E21" s="123"/>
      <c r="F21" s="124"/>
      <c r="G21" s="125">
        <f>SUM(G22:G24)</f>
        <v>154000</v>
      </c>
      <c r="H21" s="123"/>
      <c r="I21" s="124"/>
      <c r="J21" s="125">
        <f>SUM(J22:J24)</f>
        <v>154000</v>
      </c>
      <c r="K21" s="123"/>
      <c r="L21" s="124"/>
      <c r="M21" s="125">
        <f>SUM(M22:M24)</f>
        <v>0</v>
      </c>
      <c r="N21" s="123"/>
      <c r="O21" s="124"/>
      <c r="P21" s="125">
        <f>SUM(P22:P24)</f>
        <v>0</v>
      </c>
      <c r="Q21" s="123"/>
      <c r="R21" s="124"/>
      <c r="S21" s="125">
        <f>SUM(S22:S24)</f>
        <v>0</v>
      </c>
      <c r="T21" s="123"/>
      <c r="U21" s="124"/>
      <c r="V21" s="126">
        <f>SUM(V22:V24)</f>
        <v>0</v>
      </c>
      <c r="W21" s="127">
        <f t="shared" si="1"/>
        <v>154000</v>
      </c>
      <c r="X21" s="128">
        <f t="shared" si="2"/>
        <v>154000</v>
      </c>
      <c r="Y21" s="127">
        <f t="shared" si="3"/>
        <v>0</v>
      </c>
      <c r="Z21" s="129">
        <f t="shared" si="4"/>
        <v>0</v>
      </c>
      <c r="AA21" s="130"/>
      <c r="AB21" s="131"/>
      <c r="AC21" s="131"/>
      <c r="AD21" s="131"/>
      <c r="AE21" s="131"/>
      <c r="AF21" s="131"/>
      <c r="AG21" s="131"/>
    </row>
    <row r="22" ht="51.0" customHeight="1">
      <c r="A22" s="132" t="s">
        <v>89</v>
      </c>
      <c r="B22" s="133" t="s">
        <v>105</v>
      </c>
      <c r="C22" s="134" t="s">
        <v>106</v>
      </c>
      <c r="D22" s="135" t="s">
        <v>92</v>
      </c>
      <c r="E22" s="136">
        <v>4.0</v>
      </c>
      <c r="F22" s="137">
        <v>15625.0</v>
      </c>
      <c r="G22" s="141">
        <f t="shared" ref="G22:G24" si="17">E22*F22</f>
        <v>62500</v>
      </c>
      <c r="H22" s="136">
        <v>4.0</v>
      </c>
      <c r="I22" s="137">
        <v>15625.0</v>
      </c>
      <c r="J22" s="141">
        <f t="shared" ref="J22:J24" si="18">H22*I22</f>
        <v>62500</v>
      </c>
      <c r="K22" s="136"/>
      <c r="L22" s="137"/>
      <c r="M22" s="141">
        <f t="shared" ref="M22:M24" si="19">K22*L22</f>
        <v>0</v>
      </c>
      <c r="N22" s="136"/>
      <c r="O22" s="137"/>
      <c r="P22" s="141">
        <f t="shared" ref="P22:P24" si="20">N22*O22</f>
        <v>0</v>
      </c>
      <c r="Q22" s="136"/>
      <c r="R22" s="137"/>
      <c r="S22" s="141">
        <f t="shared" ref="S22:S24" si="21">Q22*R22</f>
        <v>0</v>
      </c>
      <c r="T22" s="136"/>
      <c r="U22" s="137"/>
      <c r="V22" s="138">
        <f t="shared" ref="V22:V24" si="22">T22*U22</f>
        <v>0</v>
      </c>
      <c r="W22" s="144">
        <f t="shared" si="1"/>
        <v>62500</v>
      </c>
      <c r="X22" s="145">
        <f t="shared" si="2"/>
        <v>62500</v>
      </c>
      <c r="Y22" s="144">
        <f t="shared" si="3"/>
        <v>0</v>
      </c>
      <c r="Z22" s="146">
        <f t="shared" si="4"/>
        <v>0</v>
      </c>
      <c r="AA22" s="163" t="s">
        <v>107</v>
      </c>
      <c r="AB22" s="149"/>
      <c r="AC22" s="149"/>
      <c r="AD22" s="149"/>
      <c r="AE22" s="149"/>
      <c r="AF22" s="149"/>
      <c r="AG22" s="149"/>
    </row>
    <row r="23" ht="39.75" customHeight="1">
      <c r="A23" s="132" t="s">
        <v>89</v>
      </c>
      <c r="B23" s="133" t="s">
        <v>108</v>
      </c>
      <c r="C23" s="134" t="s">
        <v>109</v>
      </c>
      <c r="D23" s="135" t="s">
        <v>92</v>
      </c>
      <c r="E23" s="136">
        <v>4.0</v>
      </c>
      <c r="F23" s="137">
        <v>8750.0</v>
      </c>
      <c r="G23" s="141">
        <f t="shared" si="17"/>
        <v>35000</v>
      </c>
      <c r="H23" s="136">
        <v>4.0</v>
      </c>
      <c r="I23" s="137">
        <v>8750.0</v>
      </c>
      <c r="J23" s="141">
        <f t="shared" si="18"/>
        <v>35000</v>
      </c>
      <c r="K23" s="136"/>
      <c r="L23" s="137"/>
      <c r="M23" s="141">
        <f t="shared" si="19"/>
        <v>0</v>
      </c>
      <c r="N23" s="136"/>
      <c r="O23" s="137"/>
      <c r="P23" s="141">
        <f t="shared" si="20"/>
        <v>0</v>
      </c>
      <c r="Q23" s="136"/>
      <c r="R23" s="137"/>
      <c r="S23" s="141">
        <f t="shared" si="21"/>
        <v>0</v>
      </c>
      <c r="T23" s="136"/>
      <c r="U23" s="137"/>
      <c r="V23" s="138">
        <f t="shared" si="22"/>
        <v>0</v>
      </c>
      <c r="W23" s="144">
        <f t="shared" si="1"/>
        <v>35000</v>
      </c>
      <c r="X23" s="145">
        <f t="shared" si="2"/>
        <v>35000</v>
      </c>
      <c r="Y23" s="144">
        <f t="shared" si="3"/>
        <v>0</v>
      </c>
      <c r="Z23" s="146">
        <f t="shared" si="4"/>
        <v>0</v>
      </c>
      <c r="AA23" s="164" t="s">
        <v>110</v>
      </c>
      <c r="AB23" s="149"/>
      <c r="AC23" s="149"/>
      <c r="AD23" s="149"/>
      <c r="AE23" s="149"/>
      <c r="AF23" s="149"/>
      <c r="AG23" s="149"/>
    </row>
    <row r="24" ht="51.0" customHeight="1">
      <c r="A24" s="165" t="s">
        <v>89</v>
      </c>
      <c r="B24" s="152" t="s">
        <v>111</v>
      </c>
      <c r="C24" s="134" t="s">
        <v>112</v>
      </c>
      <c r="D24" s="166" t="s">
        <v>92</v>
      </c>
      <c r="E24" s="167">
        <v>4.0</v>
      </c>
      <c r="F24" s="168">
        <v>14125.0</v>
      </c>
      <c r="G24" s="169">
        <f t="shared" si="17"/>
        <v>56500</v>
      </c>
      <c r="H24" s="167">
        <v>4.0</v>
      </c>
      <c r="I24" s="168">
        <v>14125.0</v>
      </c>
      <c r="J24" s="169">
        <f t="shared" si="18"/>
        <v>56500</v>
      </c>
      <c r="K24" s="155"/>
      <c r="L24" s="156"/>
      <c r="M24" s="157">
        <f t="shared" si="19"/>
        <v>0</v>
      </c>
      <c r="N24" s="155"/>
      <c r="O24" s="156"/>
      <c r="P24" s="157">
        <f t="shared" si="20"/>
        <v>0</v>
      </c>
      <c r="Q24" s="155"/>
      <c r="R24" s="156"/>
      <c r="S24" s="157">
        <f t="shared" si="21"/>
        <v>0</v>
      </c>
      <c r="T24" s="155"/>
      <c r="U24" s="156"/>
      <c r="V24" s="158">
        <f t="shared" si="22"/>
        <v>0</v>
      </c>
      <c r="W24" s="144">
        <f t="shared" si="1"/>
        <v>56500</v>
      </c>
      <c r="X24" s="145">
        <f t="shared" si="2"/>
        <v>56500</v>
      </c>
      <c r="Y24" s="144">
        <f t="shared" si="3"/>
        <v>0</v>
      </c>
      <c r="Z24" s="146">
        <f t="shared" si="4"/>
        <v>0</v>
      </c>
      <c r="AA24" s="161"/>
      <c r="AB24" s="149"/>
      <c r="AC24" s="149"/>
      <c r="AD24" s="149"/>
      <c r="AE24" s="149"/>
      <c r="AF24" s="149"/>
      <c r="AG24" s="149"/>
    </row>
    <row r="25" ht="48.75" customHeight="1">
      <c r="A25" s="119" t="s">
        <v>84</v>
      </c>
      <c r="B25" s="120" t="s">
        <v>113</v>
      </c>
      <c r="C25" s="121" t="s">
        <v>114</v>
      </c>
      <c r="D25" s="122"/>
      <c r="E25" s="123"/>
      <c r="F25" s="124"/>
      <c r="G25" s="125">
        <f>SUM(G26:G28)</f>
        <v>38280</v>
      </c>
      <c r="H25" s="123"/>
      <c r="I25" s="124"/>
      <c r="J25" s="170">
        <f>SUM(J26:J28)</f>
        <v>38280</v>
      </c>
      <c r="K25" s="123"/>
      <c r="L25" s="124"/>
      <c r="M25" s="125">
        <f>SUM(M26:M28)</f>
        <v>0</v>
      </c>
      <c r="N25" s="123"/>
      <c r="O25" s="124"/>
      <c r="P25" s="125">
        <f>SUM(P26:P28)</f>
        <v>0</v>
      </c>
      <c r="Q25" s="123"/>
      <c r="R25" s="124"/>
      <c r="S25" s="125">
        <f>SUM(S26:S28)</f>
        <v>0</v>
      </c>
      <c r="T25" s="123"/>
      <c r="U25" s="124"/>
      <c r="V25" s="126">
        <f>SUM(V26:V28)</f>
        <v>0</v>
      </c>
      <c r="W25" s="127">
        <f t="shared" si="1"/>
        <v>38280</v>
      </c>
      <c r="X25" s="128">
        <f t="shared" si="2"/>
        <v>38280</v>
      </c>
      <c r="Y25" s="127">
        <f t="shared" si="3"/>
        <v>0</v>
      </c>
      <c r="Z25" s="129">
        <f t="shared" si="4"/>
        <v>0</v>
      </c>
      <c r="AA25" s="130"/>
      <c r="AB25" s="131"/>
      <c r="AC25" s="131"/>
      <c r="AD25" s="131"/>
      <c r="AE25" s="131"/>
      <c r="AF25" s="131"/>
      <c r="AG25" s="131"/>
    </row>
    <row r="26" ht="170.25" customHeight="1">
      <c r="A26" s="171" t="s">
        <v>89</v>
      </c>
      <c r="B26" s="172" t="s">
        <v>115</v>
      </c>
      <c r="C26" s="134" t="s">
        <v>116</v>
      </c>
      <c r="D26" s="173"/>
      <c r="E26" s="174">
        <f>G13</f>
        <v>20000</v>
      </c>
      <c r="F26" s="175">
        <v>0.22</v>
      </c>
      <c r="G26" s="176">
        <f t="shared" ref="G26:G28" si="23">E26*F26</f>
        <v>4400</v>
      </c>
      <c r="H26" s="174">
        <v>20000.0</v>
      </c>
      <c r="I26" s="175">
        <v>0.22</v>
      </c>
      <c r="J26" s="137">
        <f t="shared" ref="J26:J28" si="24">H26*I26</f>
        <v>4400</v>
      </c>
      <c r="K26" s="177">
        <f>M13</f>
        <v>0</v>
      </c>
      <c r="L26" s="175">
        <v>0.22</v>
      </c>
      <c r="M26" s="176">
        <f t="shared" ref="M26:M28" si="25">K26*L26</f>
        <v>0</v>
      </c>
      <c r="N26" s="174">
        <f>P13</f>
        <v>0</v>
      </c>
      <c r="O26" s="175">
        <v>0.22</v>
      </c>
      <c r="P26" s="178">
        <f t="shared" ref="P26:P28" si="26">N26*O26</f>
        <v>0</v>
      </c>
      <c r="Q26" s="174">
        <f>S13</f>
        <v>0</v>
      </c>
      <c r="R26" s="175">
        <v>0.22</v>
      </c>
      <c r="S26" s="178">
        <f t="shared" ref="S26:S28" si="27">Q26*R26</f>
        <v>0</v>
      </c>
      <c r="T26" s="174">
        <f>V13</f>
        <v>0</v>
      </c>
      <c r="U26" s="175">
        <v>0.22</v>
      </c>
      <c r="V26" s="176">
        <f t="shared" ref="V26:V28" si="28">T26*U26</f>
        <v>0</v>
      </c>
      <c r="W26" s="144">
        <f t="shared" si="1"/>
        <v>4400</v>
      </c>
      <c r="X26" s="145">
        <f t="shared" si="2"/>
        <v>4400</v>
      </c>
      <c r="Y26" s="144">
        <f t="shared" si="3"/>
        <v>0</v>
      </c>
      <c r="Z26" s="146">
        <f t="shared" si="4"/>
        <v>0</v>
      </c>
      <c r="AA26" s="179" t="s">
        <v>117</v>
      </c>
      <c r="AB26" s="148"/>
      <c r="AC26" s="149"/>
      <c r="AD26" s="149"/>
      <c r="AE26" s="149"/>
      <c r="AF26" s="149"/>
      <c r="AG26" s="149"/>
    </row>
    <row r="27" ht="25.5" customHeight="1">
      <c r="A27" s="132" t="s">
        <v>89</v>
      </c>
      <c r="B27" s="133" t="s">
        <v>118</v>
      </c>
      <c r="C27" s="134" t="s">
        <v>98</v>
      </c>
      <c r="D27" s="135"/>
      <c r="E27" s="136">
        <f>G17</f>
        <v>0</v>
      </c>
      <c r="F27" s="137">
        <v>0.22</v>
      </c>
      <c r="G27" s="141">
        <f t="shared" si="23"/>
        <v>0</v>
      </c>
      <c r="H27" s="136">
        <f>J17</f>
        <v>0</v>
      </c>
      <c r="I27" s="137">
        <v>0.22</v>
      </c>
      <c r="J27" s="178">
        <f t="shared" si="24"/>
        <v>0</v>
      </c>
      <c r="K27" s="136">
        <f>M17</f>
        <v>0</v>
      </c>
      <c r="L27" s="137">
        <v>0.22</v>
      </c>
      <c r="M27" s="141">
        <f t="shared" si="25"/>
        <v>0</v>
      </c>
      <c r="N27" s="136">
        <f>P17</f>
        <v>0</v>
      </c>
      <c r="O27" s="137">
        <v>0.22</v>
      </c>
      <c r="P27" s="141">
        <f t="shared" si="26"/>
        <v>0</v>
      </c>
      <c r="Q27" s="136">
        <f>S17</f>
        <v>0</v>
      </c>
      <c r="R27" s="137">
        <v>0.22</v>
      </c>
      <c r="S27" s="141">
        <f t="shared" si="27"/>
        <v>0</v>
      </c>
      <c r="T27" s="136">
        <f>V17</f>
        <v>0</v>
      </c>
      <c r="U27" s="137">
        <v>0.22</v>
      </c>
      <c r="V27" s="138">
        <f t="shared" si="28"/>
        <v>0</v>
      </c>
      <c r="W27" s="144">
        <f t="shared" si="1"/>
        <v>0</v>
      </c>
      <c r="X27" s="145">
        <f t="shared" si="2"/>
        <v>0</v>
      </c>
      <c r="Y27" s="144">
        <f t="shared" si="3"/>
        <v>0</v>
      </c>
      <c r="Z27" s="146" t="str">
        <f t="shared" si="4"/>
        <v>#DIV/0!</v>
      </c>
      <c r="AA27" s="150"/>
      <c r="AB27" s="149"/>
      <c r="AC27" s="149"/>
      <c r="AD27" s="149"/>
      <c r="AE27" s="149"/>
      <c r="AF27" s="149"/>
      <c r="AG27" s="149"/>
    </row>
    <row r="28" ht="30.0" customHeight="1">
      <c r="A28" s="165" t="s">
        <v>89</v>
      </c>
      <c r="B28" s="152" t="s">
        <v>119</v>
      </c>
      <c r="C28" s="180" t="s">
        <v>104</v>
      </c>
      <c r="D28" s="166"/>
      <c r="E28" s="167">
        <f>G21</f>
        <v>154000</v>
      </c>
      <c r="F28" s="168">
        <v>0.22</v>
      </c>
      <c r="G28" s="169">
        <f t="shared" si="23"/>
        <v>33880</v>
      </c>
      <c r="H28" s="167">
        <f>J21</f>
        <v>154000</v>
      </c>
      <c r="I28" s="168">
        <v>0.22</v>
      </c>
      <c r="J28" s="169">
        <f t="shared" si="24"/>
        <v>33880</v>
      </c>
      <c r="K28" s="167">
        <f>M21</f>
        <v>0</v>
      </c>
      <c r="L28" s="168">
        <v>0.22</v>
      </c>
      <c r="M28" s="169">
        <f t="shared" si="25"/>
        <v>0</v>
      </c>
      <c r="N28" s="167">
        <f>P21</f>
        <v>0</v>
      </c>
      <c r="O28" s="168">
        <v>0.22</v>
      </c>
      <c r="P28" s="169">
        <f t="shared" si="26"/>
        <v>0</v>
      </c>
      <c r="Q28" s="167">
        <f>S21</f>
        <v>0</v>
      </c>
      <c r="R28" s="168">
        <v>0.22</v>
      </c>
      <c r="S28" s="169">
        <f t="shared" si="27"/>
        <v>0</v>
      </c>
      <c r="T28" s="167">
        <f>V21</f>
        <v>0</v>
      </c>
      <c r="U28" s="168">
        <v>0.22</v>
      </c>
      <c r="V28" s="181">
        <f t="shared" si="28"/>
        <v>0</v>
      </c>
      <c r="W28" s="144">
        <f t="shared" si="1"/>
        <v>33880</v>
      </c>
      <c r="X28" s="145">
        <f t="shared" si="2"/>
        <v>33880</v>
      </c>
      <c r="Y28" s="144">
        <f t="shared" si="3"/>
        <v>0</v>
      </c>
      <c r="Z28" s="146">
        <f t="shared" si="4"/>
        <v>0</v>
      </c>
      <c r="AA28" s="182" t="s">
        <v>120</v>
      </c>
      <c r="AB28" s="149"/>
      <c r="AC28" s="149"/>
      <c r="AD28" s="149"/>
      <c r="AE28" s="149"/>
      <c r="AF28" s="149"/>
      <c r="AG28" s="149"/>
    </row>
    <row r="29" ht="30.0" customHeight="1">
      <c r="A29" s="119" t="s">
        <v>86</v>
      </c>
      <c r="B29" s="120" t="s">
        <v>121</v>
      </c>
      <c r="C29" s="121" t="s">
        <v>122</v>
      </c>
      <c r="D29" s="122"/>
      <c r="E29" s="123"/>
      <c r="F29" s="124"/>
      <c r="G29" s="125">
        <f>SUM(G30:G33)</f>
        <v>194000</v>
      </c>
      <c r="H29" s="123"/>
      <c r="I29" s="124"/>
      <c r="J29" s="125">
        <f>SUM(J30:J33)</f>
        <v>194000</v>
      </c>
      <c r="K29" s="123"/>
      <c r="L29" s="124"/>
      <c r="M29" s="125">
        <f>SUM(M30:M32)</f>
        <v>0</v>
      </c>
      <c r="N29" s="123"/>
      <c r="O29" s="124"/>
      <c r="P29" s="125">
        <f>SUM(P30:P32)</f>
        <v>0</v>
      </c>
      <c r="Q29" s="123"/>
      <c r="R29" s="124"/>
      <c r="S29" s="125">
        <f>SUM(S30:S32)</f>
        <v>0</v>
      </c>
      <c r="T29" s="123"/>
      <c r="U29" s="124"/>
      <c r="V29" s="126">
        <f>SUM(V30:V32)</f>
        <v>0</v>
      </c>
      <c r="W29" s="127">
        <f t="shared" si="1"/>
        <v>194000</v>
      </c>
      <c r="X29" s="128">
        <f t="shared" si="2"/>
        <v>194000</v>
      </c>
      <c r="Y29" s="127">
        <f t="shared" si="3"/>
        <v>0</v>
      </c>
      <c r="Z29" s="129">
        <f t="shared" si="4"/>
        <v>0</v>
      </c>
      <c r="AA29" s="130"/>
      <c r="AB29" s="131"/>
      <c r="AC29" s="131"/>
      <c r="AD29" s="131"/>
      <c r="AE29" s="131"/>
      <c r="AF29" s="131"/>
      <c r="AG29" s="131"/>
    </row>
    <row r="30" ht="81.0" customHeight="1">
      <c r="A30" s="132" t="s">
        <v>89</v>
      </c>
      <c r="B30" s="133" t="s">
        <v>123</v>
      </c>
      <c r="C30" s="134" t="s">
        <v>124</v>
      </c>
      <c r="D30" s="135" t="s">
        <v>92</v>
      </c>
      <c r="E30" s="136">
        <v>4.0</v>
      </c>
      <c r="F30" s="137">
        <v>15000.0</v>
      </c>
      <c r="G30" s="138">
        <f t="shared" ref="G30:G33" si="29">E30*F30</f>
        <v>60000</v>
      </c>
      <c r="H30" s="136">
        <v>4.0</v>
      </c>
      <c r="I30" s="137">
        <v>15000.0</v>
      </c>
      <c r="J30" s="141">
        <f t="shared" ref="J30:J33" si="30">H30*I30</f>
        <v>60000</v>
      </c>
      <c r="K30" s="136"/>
      <c r="L30" s="137"/>
      <c r="M30" s="141">
        <f t="shared" ref="M30:M32" si="31">K30*L30</f>
        <v>0</v>
      </c>
      <c r="N30" s="136"/>
      <c r="O30" s="137"/>
      <c r="P30" s="141">
        <f t="shared" ref="P30:P32" si="32">N30*O30</f>
        <v>0</v>
      </c>
      <c r="Q30" s="136"/>
      <c r="R30" s="137"/>
      <c r="S30" s="141">
        <f t="shared" ref="S30:S32" si="33">Q30*R30</f>
        <v>0</v>
      </c>
      <c r="T30" s="136"/>
      <c r="U30" s="137"/>
      <c r="V30" s="138">
        <f t="shared" ref="V30:V32" si="34">T30*U30</f>
        <v>0</v>
      </c>
      <c r="W30" s="144">
        <f t="shared" si="1"/>
        <v>60000</v>
      </c>
      <c r="X30" s="145">
        <f t="shared" si="2"/>
        <v>60000</v>
      </c>
      <c r="Y30" s="144">
        <f t="shared" si="3"/>
        <v>0</v>
      </c>
      <c r="Z30" s="146">
        <f t="shared" si="4"/>
        <v>0</v>
      </c>
      <c r="AA30" s="164" t="s">
        <v>125</v>
      </c>
      <c r="AB30" s="69"/>
      <c r="AC30" s="69"/>
      <c r="AD30" s="69"/>
      <c r="AE30" s="69"/>
      <c r="AF30" s="69"/>
      <c r="AG30" s="69"/>
    </row>
    <row r="31" ht="67.5" customHeight="1">
      <c r="A31" s="132" t="s">
        <v>89</v>
      </c>
      <c r="B31" s="133" t="s">
        <v>126</v>
      </c>
      <c r="C31" s="134" t="s">
        <v>127</v>
      </c>
      <c r="D31" s="166" t="s">
        <v>128</v>
      </c>
      <c r="E31" s="167">
        <v>4.0</v>
      </c>
      <c r="F31" s="168">
        <v>15250.0</v>
      </c>
      <c r="G31" s="181">
        <f t="shared" si="29"/>
        <v>61000</v>
      </c>
      <c r="H31" s="167">
        <v>4.0</v>
      </c>
      <c r="I31" s="168">
        <v>15250.0</v>
      </c>
      <c r="J31" s="141">
        <f t="shared" si="30"/>
        <v>61000</v>
      </c>
      <c r="K31" s="136"/>
      <c r="L31" s="137"/>
      <c r="M31" s="141">
        <f t="shared" si="31"/>
        <v>0</v>
      </c>
      <c r="N31" s="136"/>
      <c r="O31" s="137"/>
      <c r="P31" s="141">
        <f t="shared" si="32"/>
        <v>0</v>
      </c>
      <c r="Q31" s="136"/>
      <c r="R31" s="137"/>
      <c r="S31" s="141">
        <f t="shared" si="33"/>
        <v>0</v>
      </c>
      <c r="T31" s="136"/>
      <c r="U31" s="137"/>
      <c r="V31" s="138">
        <f t="shared" si="34"/>
        <v>0</v>
      </c>
      <c r="W31" s="144">
        <f t="shared" si="1"/>
        <v>61000</v>
      </c>
      <c r="X31" s="145">
        <f t="shared" si="2"/>
        <v>61000</v>
      </c>
      <c r="Y31" s="144">
        <f t="shared" si="3"/>
        <v>0</v>
      </c>
      <c r="Z31" s="146">
        <f t="shared" si="4"/>
        <v>0</v>
      </c>
      <c r="AA31" s="164" t="s">
        <v>129</v>
      </c>
      <c r="AB31" s="69"/>
      <c r="AC31" s="69"/>
      <c r="AD31" s="69"/>
      <c r="AE31" s="69"/>
      <c r="AF31" s="69"/>
      <c r="AG31" s="69"/>
    </row>
    <row r="32" ht="70.5" customHeight="1">
      <c r="A32" s="165" t="s">
        <v>89</v>
      </c>
      <c r="B32" s="133" t="s">
        <v>130</v>
      </c>
      <c r="C32" s="134" t="s">
        <v>131</v>
      </c>
      <c r="D32" s="166" t="s">
        <v>92</v>
      </c>
      <c r="E32" s="167">
        <v>4.0</v>
      </c>
      <c r="F32" s="168">
        <v>14500.0</v>
      </c>
      <c r="G32" s="181">
        <f t="shared" si="29"/>
        <v>58000</v>
      </c>
      <c r="H32" s="183">
        <v>4.0</v>
      </c>
      <c r="I32" s="183">
        <v>14500.0</v>
      </c>
      <c r="J32" s="184">
        <f t="shared" si="30"/>
        <v>58000</v>
      </c>
      <c r="K32" s="155"/>
      <c r="L32" s="156"/>
      <c r="M32" s="157">
        <f t="shared" si="31"/>
        <v>0</v>
      </c>
      <c r="N32" s="155"/>
      <c r="O32" s="156"/>
      <c r="P32" s="157">
        <f t="shared" si="32"/>
        <v>0</v>
      </c>
      <c r="Q32" s="155"/>
      <c r="R32" s="156"/>
      <c r="S32" s="157">
        <f t="shared" si="33"/>
        <v>0</v>
      </c>
      <c r="T32" s="155"/>
      <c r="U32" s="156"/>
      <c r="V32" s="158">
        <f t="shared" si="34"/>
        <v>0</v>
      </c>
      <c r="W32" s="185">
        <f t="shared" si="1"/>
        <v>58000</v>
      </c>
      <c r="X32" s="186">
        <f t="shared" si="2"/>
        <v>58000</v>
      </c>
      <c r="Y32" s="144">
        <f t="shared" si="3"/>
        <v>0</v>
      </c>
      <c r="Z32" s="146">
        <f t="shared" si="4"/>
        <v>0</v>
      </c>
      <c r="AA32" s="187" t="s">
        <v>132</v>
      </c>
      <c r="AB32" s="69"/>
      <c r="AC32" s="69"/>
      <c r="AD32" s="69"/>
      <c r="AE32" s="69"/>
      <c r="AF32" s="69"/>
      <c r="AG32" s="69"/>
    </row>
    <row r="33" ht="30.0" customHeight="1">
      <c r="A33" s="188"/>
      <c r="B33" s="133" t="s">
        <v>133</v>
      </c>
      <c r="C33" s="189" t="s">
        <v>134</v>
      </c>
      <c r="D33" s="166" t="s">
        <v>92</v>
      </c>
      <c r="E33" s="190">
        <v>1.0</v>
      </c>
      <c r="F33" s="137">
        <v>15000.0</v>
      </c>
      <c r="G33" s="137">
        <f t="shared" si="29"/>
        <v>15000</v>
      </c>
      <c r="H33" s="137">
        <v>1.0</v>
      </c>
      <c r="I33" s="137">
        <v>15000.0</v>
      </c>
      <c r="J33" s="191">
        <f t="shared" si="30"/>
        <v>15000</v>
      </c>
      <c r="K33" s="192"/>
      <c r="L33" s="193"/>
      <c r="M33" s="194"/>
      <c r="N33" s="192"/>
      <c r="O33" s="193"/>
      <c r="P33" s="194"/>
      <c r="Q33" s="192"/>
      <c r="R33" s="195"/>
      <c r="S33" s="194"/>
      <c r="T33" s="192"/>
      <c r="U33" s="195"/>
      <c r="V33" s="196"/>
      <c r="W33" s="185">
        <f t="shared" si="1"/>
        <v>15000</v>
      </c>
      <c r="X33" s="186">
        <f t="shared" si="2"/>
        <v>15000</v>
      </c>
      <c r="Y33" s="144">
        <f t="shared" si="3"/>
        <v>0</v>
      </c>
      <c r="Z33" s="146">
        <f t="shared" si="4"/>
        <v>0</v>
      </c>
      <c r="AA33" s="197" t="s">
        <v>135</v>
      </c>
      <c r="AB33" s="69"/>
      <c r="AC33" s="69"/>
      <c r="AD33" s="69"/>
      <c r="AE33" s="69"/>
      <c r="AF33" s="69"/>
      <c r="AG33" s="69"/>
    </row>
    <row r="34" ht="30.0" customHeight="1">
      <c r="A34" s="198" t="s">
        <v>136</v>
      </c>
      <c r="B34" s="199"/>
      <c r="C34" s="200"/>
      <c r="D34" s="201"/>
      <c r="E34" s="202"/>
      <c r="F34" s="203"/>
      <c r="G34" s="204">
        <f>G13+G17+G21+G25+G29</f>
        <v>406280</v>
      </c>
      <c r="H34" s="204"/>
      <c r="I34" s="203"/>
      <c r="J34" s="205">
        <f>J13+J17+J21+J25+J29</f>
        <v>406280</v>
      </c>
      <c r="K34" s="205"/>
      <c r="L34" s="206"/>
      <c r="M34" s="205">
        <f>M13+M17+M21+M25+M29</f>
        <v>0</v>
      </c>
      <c r="N34" s="205"/>
      <c r="O34" s="206"/>
      <c r="P34" s="205">
        <f>P13+P17+P21+P25+P29</f>
        <v>0</v>
      </c>
      <c r="Q34" s="205"/>
      <c r="R34" s="207"/>
      <c r="S34" s="205">
        <f>S13+S17+S21+S25+S29</f>
        <v>0</v>
      </c>
      <c r="T34" s="205"/>
      <c r="U34" s="207"/>
      <c r="V34" s="208">
        <f t="shared" ref="V34:X34" si="35">V13+V17+V21+V25+V29</f>
        <v>0</v>
      </c>
      <c r="W34" s="209">
        <f t="shared" si="35"/>
        <v>406280</v>
      </c>
      <c r="X34" s="210">
        <f t="shared" si="35"/>
        <v>406280</v>
      </c>
      <c r="Y34" s="210">
        <f t="shared" si="3"/>
        <v>0</v>
      </c>
      <c r="Z34" s="211">
        <f t="shared" si="4"/>
        <v>0</v>
      </c>
      <c r="AA34" s="212"/>
      <c r="AB34" s="118"/>
      <c r="AC34" s="69"/>
      <c r="AD34" s="69"/>
      <c r="AE34" s="69"/>
      <c r="AF34" s="69"/>
      <c r="AG34" s="69"/>
    </row>
    <row r="35" ht="30.0" customHeight="1">
      <c r="A35" s="213" t="s">
        <v>84</v>
      </c>
      <c r="B35" s="214">
        <v>2.0</v>
      </c>
      <c r="C35" s="215" t="s">
        <v>137</v>
      </c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8"/>
      <c r="X35" s="218"/>
      <c r="Y35" s="218"/>
      <c r="Z35" s="219"/>
      <c r="AA35" s="220"/>
      <c r="AB35" s="69"/>
      <c r="AC35" s="69"/>
      <c r="AD35" s="69"/>
      <c r="AE35" s="69"/>
      <c r="AF35" s="69"/>
      <c r="AG35" s="69"/>
    </row>
    <row r="36" ht="30.0" customHeight="1">
      <c r="A36" s="119" t="s">
        <v>86</v>
      </c>
      <c r="B36" s="120" t="s">
        <v>138</v>
      </c>
      <c r="C36" s="121" t="s">
        <v>139</v>
      </c>
      <c r="D36" s="122"/>
      <c r="E36" s="123"/>
      <c r="F36" s="124"/>
      <c r="G36" s="125">
        <f>SUM(G37:G39)</f>
        <v>0</v>
      </c>
      <c r="H36" s="123"/>
      <c r="I36" s="124"/>
      <c r="J36" s="125">
        <f>SUM(J37:J39)</f>
        <v>0</v>
      </c>
      <c r="K36" s="123"/>
      <c r="L36" s="124"/>
      <c r="M36" s="125">
        <f>SUM(M37:M39)</f>
        <v>0</v>
      </c>
      <c r="N36" s="123"/>
      <c r="O36" s="124"/>
      <c r="P36" s="125">
        <f>SUM(P37:P39)</f>
        <v>0</v>
      </c>
      <c r="Q36" s="123"/>
      <c r="R36" s="124"/>
      <c r="S36" s="125">
        <f>SUM(S37:S39)</f>
        <v>0</v>
      </c>
      <c r="T36" s="123"/>
      <c r="U36" s="124"/>
      <c r="V36" s="126">
        <f>SUM(V37:V39)</f>
        <v>0</v>
      </c>
      <c r="W36" s="127">
        <f t="shared" ref="W36:W47" si="36">G36+M36+S36</f>
        <v>0</v>
      </c>
      <c r="X36" s="128">
        <f t="shared" ref="X36:X47" si="37">J36+P36+V36</f>
        <v>0</v>
      </c>
      <c r="Y36" s="127">
        <f t="shared" ref="Y36:Y48" si="38">W36-X36</f>
        <v>0</v>
      </c>
      <c r="Z36" s="129" t="str">
        <f t="shared" ref="Z36:Z48" si="39">Y36/W36</f>
        <v>#DIV/0!</v>
      </c>
      <c r="AA36" s="130"/>
      <c r="AB36" s="131"/>
      <c r="AC36" s="131"/>
      <c r="AD36" s="131"/>
      <c r="AE36" s="131"/>
      <c r="AF36" s="131"/>
      <c r="AG36" s="131"/>
    </row>
    <row r="37" ht="45.0" customHeight="1">
      <c r="A37" s="132" t="s">
        <v>89</v>
      </c>
      <c r="B37" s="133" t="s">
        <v>140</v>
      </c>
      <c r="C37" s="134" t="s">
        <v>141</v>
      </c>
      <c r="D37" s="135" t="s">
        <v>142</v>
      </c>
      <c r="E37" s="136"/>
      <c r="F37" s="137"/>
      <c r="G37" s="141">
        <f t="shared" ref="G37:G39" si="40">E37*F37</f>
        <v>0</v>
      </c>
      <c r="H37" s="136"/>
      <c r="I37" s="137"/>
      <c r="J37" s="141">
        <f t="shared" ref="J37:J39" si="41">H37*I37</f>
        <v>0</v>
      </c>
      <c r="K37" s="136"/>
      <c r="L37" s="137"/>
      <c r="M37" s="141">
        <f t="shared" ref="M37:M39" si="42">K37*L37</f>
        <v>0</v>
      </c>
      <c r="N37" s="136"/>
      <c r="O37" s="137"/>
      <c r="P37" s="141">
        <f t="shared" ref="P37:P39" si="43">N37*O37</f>
        <v>0</v>
      </c>
      <c r="Q37" s="136"/>
      <c r="R37" s="137"/>
      <c r="S37" s="141">
        <f t="shared" ref="S37:S39" si="44">Q37*R37</f>
        <v>0</v>
      </c>
      <c r="T37" s="136"/>
      <c r="U37" s="137"/>
      <c r="V37" s="138">
        <f t="shared" ref="V37:V39" si="45">T37*U37</f>
        <v>0</v>
      </c>
      <c r="W37" s="144">
        <f t="shared" si="36"/>
        <v>0</v>
      </c>
      <c r="X37" s="221">
        <f t="shared" si="37"/>
        <v>0</v>
      </c>
      <c r="Y37" s="221">
        <f t="shared" si="38"/>
        <v>0</v>
      </c>
      <c r="Z37" s="146" t="str">
        <f t="shared" si="39"/>
        <v>#DIV/0!</v>
      </c>
      <c r="AA37" s="150"/>
      <c r="AB37" s="149"/>
      <c r="AC37" s="149"/>
      <c r="AD37" s="149"/>
      <c r="AE37" s="149"/>
      <c r="AF37" s="149"/>
      <c r="AG37" s="149"/>
    </row>
    <row r="38" ht="45.0" customHeight="1">
      <c r="A38" s="132" t="s">
        <v>89</v>
      </c>
      <c r="B38" s="133" t="s">
        <v>143</v>
      </c>
      <c r="C38" s="134" t="s">
        <v>141</v>
      </c>
      <c r="D38" s="135" t="s">
        <v>142</v>
      </c>
      <c r="E38" s="136"/>
      <c r="F38" s="137"/>
      <c r="G38" s="141">
        <f t="shared" si="40"/>
        <v>0</v>
      </c>
      <c r="H38" s="136"/>
      <c r="I38" s="137"/>
      <c r="J38" s="141">
        <f t="shared" si="41"/>
        <v>0</v>
      </c>
      <c r="K38" s="136"/>
      <c r="L38" s="137"/>
      <c r="M38" s="141">
        <f t="shared" si="42"/>
        <v>0</v>
      </c>
      <c r="N38" s="136"/>
      <c r="O38" s="137"/>
      <c r="P38" s="141">
        <f t="shared" si="43"/>
        <v>0</v>
      </c>
      <c r="Q38" s="136"/>
      <c r="R38" s="137"/>
      <c r="S38" s="141">
        <f t="shared" si="44"/>
        <v>0</v>
      </c>
      <c r="T38" s="136"/>
      <c r="U38" s="137"/>
      <c r="V38" s="138">
        <f t="shared" si="45"/>
        <v>0</v>
      </c>
      <c r="W38" s="144">
        <f t="shared" si="36"/>
        <v>0</v>
      </c>
      <c r="X38" s="221">
        <f t="shared" si="37"/>
        <v>0</v>
      </c>
      <c r="Y38" s="221">
        <f t="shared" si="38"/>
        <v>0</v>
      </c>
      <c r="Z38" s="146" t="str">
        <f t="shared" si="39"/>
        <v>#DIV/0!</v>
      </c>
      <c r="AA38" s="150"/>
      <c r="AB38" s="149"/>
      <c r="AC38" s="149"/>
      <c r="AD38" s="149"/>
      <c r="AE38" s="149"/>
      <c r="AF38" s="149"/>
      <c r="AG38" s="149"/>
    </row>
    <row r="39" ht="45.0" customHeight="1">
      <c r="A39" s="151" t="s">
        <v>89</v>
      </c>
      <c r="B39" s="152" t="s">
        <v>144</v>
      </c>
      <c r="C39" s="134" t="s">
        <v>141</v>
      </c>
      <c r="D39" s="154" t="s">
        <v>142</v>
      </c>
      <c r="E39" s="155"/>
      <c r="F39" s="156"/>
      <c r="G39" s="157">
        <f t="shared" si="40"/>
        <v>0</v>
      </c>
      <c r="H39" s="155"/>
      <c r="I39" s="156"/>
      <c r="J39" s="157">
        <f t="shared" si="41"/>
        <v>0</v>
      </c>
      <c r="K39" s="155"/>
      <c r="L39" s="156"/>
      <c r="M39" s="157">
        <f t="shared" si="42"/>
        <v>0</v>
      </c>
      <c r="N39" s="155"/>
      <c r="O39" s="156"/>
      <c r="P39" s="157">
        <f t="shared" si="43"/>
        <v>0</v>
      </c>
      <c r="Q39" s="155"/>
      <c r="R39" s="156"/>
      <c r="S39" s="157">
        <f t="shared" si="44"/>
        <v>0</v>
      </c>
      <c r="T39" s="155"/>
      <c r="U39" s="156"/>
      <c r="V39" s="158">
        <f t="shared" si="45"/>
        <v>0</v>
      </c>
      <c r="W39" s="144">
        <f t="shared" si="36"/>
        <v>0</v>
      </c>
      <c r="X39" s="221">
        <f t="shared" si="37"/>
        <v>0</v>
      </c>
      <c r="Y39" s="221">
        <f t="shared" si="38"/>
        <v>0</v>
      </c>
      <c r="Z39" s="146" t="str">
        <f t="shared" si="39"/>
        <v>#DIV/0!</v>
      </c>
      <c r="AA39" s="161"/>
      <c r="AB39" s="149"/>
      <c r="AC39" s="149"/>
      <c r="AD39" s="149"/>
      <c r="AE39" s="149"/>
      <c r="AF39" s="149"/>
      <c r="AG39" s="149"/>
    </row>
    <row r="40" ht="30.0" customHeight="1">
      <c r="A40" s="119" t="s">
        <v>86</v>
      </c>
      <c r="B40" s="120" t="s">
        <v>145</v>
      </c>
      <c r="C40" s="121" t="s">
        <v>146</v>
      </c>
      <c r="D40" s="122"/>
      <c r="E40" s="123"/>
      <c r="F40" s="124"/>
      <c r="G40" s="125">
        <f>SUM(G41:G43)</f>
        <v>0</v>
      </c>
      <c r="H40" s="123"/>
      <c r="I40" s="124"/>
      <c r="J40" s="125">
        <f>SUM(J41:J43)</f>
        <v>0</v>
      </c>
      <c r="K40" s="123"/>
      <c r="L40" s="124"/>
      <c r="M40" s="125">
        <f>SUM(M41:M43)</f>
        <v>0</v>
      </c>
      <c r="N40" s="123"/>
      <c r="O40" s="124"/>
      <c r="P40" s="125">
        <f>SUM(P41:P43)</f>
        <v>0</v>
      </c>
      <c r="Q40" s="123"/>
      <c r="R40" s="124"/>
      <c r="S40" s="125">
        <f>SUM(S41:S43)</f>
        <v>0</v>
      </c>
      <c r="T40" s="123"/>
      <c r="U40" s="124"/>
      <c r="V40" s="126">
        <f>SUM(V41:V43)</f>
        <v>0</v>
      </c>
      <c r="W40" s="127">
        <f t="shared" si="36"/>
        <v>0</v>
      </c>
      <c r="X40" s="128">
        <f t="shared" si="37"/>
        <v>0</v>
      </c>
      <c r="Y40" s="127">
        <f t="shared" si="38"/>
        <v>0</v>
      </c>
      <c r="Z40" s="129" t="str">
        <f t="shared" si="39"/>
        <v>#DIV/0!</v>
      </c>
      <c r="AA40" s="130"/>
      <c r="AB40" s="131"/>
      <c r="AC40" s="131"/>
      <c r="AD40" s="131"/>
      <c r="AE40" s="131"/>
      <c r="AF40" s="131"/>
      <c r="AG40" s="131"/>
    </row>
    <row r="41" ht="30.0" customHeight="1">
      <c r="A41" s="132" t="s">
        <v>89</v>
      </c>
      <c r="B41" s="133" t="s">
        <v>147</v>
      </c>
      <c r="C41" s="134" t="s">
        <v>148</v>
      </c>
      <c r="D41" s="135" t="s">
        <v>149</v>
      </c>
      <c r="E41" s="136"/>
      <c r="F41" s="137"/>
      <c r="G41" s="141">
        <f t="shared" ref="G41:G43" si="46">E41*F41</f>
        <v>0</v>
      </c>
      <c r="H41" s="136"/>
      <c r="I41" s="137"/>
      <c r="J41" s="141">
        <f t="shared" ref="J41:J43" si="47">H41*I41</f>
        <v>0</v>
      </c>
      <c r="K41" s="136"/>
      <c r="L41" s="137"/>
      <c r="M41" s="141">
        <f t="shared" ref="M41:M43" si="48">K41*L41</f>
        <v>0</v>
      </c>
      <c r="N41" s="136"/>
      <c r="O41" s="137"/>
      <c r="P41" s="141">
        <f t="shared" ref="P41:P43" si="49">N41*O41</f>
        <v>0</v>
      </c>
      <c r="Q41" s="136"/>
      <c r="R41" s="137"/>
      <c r="S41" s="141">
        <f t="shared" ref="S41:S43" si="50">Q41*R41</f>
        <v>0</v>
      </c>
      <c r="T41" s="136"/>
      <c r="U41" s="137"/>
      <c r="V41" s="138">
        <f t="shared" ref="V41:V43" si="51">T41*U41</f>
        <v>0</v>
      </c>
      <c r="W41" s="144">
        <f t="shared" si="36"/>
        <v>0</v>
      </c>
      <c r="X41" s="221">
        <f t="shared" si="37"/>
        <v>0</v>
      </c>
      <c r="Y41" s="221">
        <f t="shared" si="38"/>
        <v>0</v>
      </c>
      <c r="Z41" s="146" t="str">
        <f t="shared" si="39"/>
        <v>#DIV/0!</v>
      </c>
      <c r="AA41" s="150"/>
      <c r="AB41" s="149"/>
      <c r="AC41" s="149"/>
      <c r="AD41" s="149"/>
      <c r="AE41" s="149"/>
      <c r="AF41" s="149"/>
      <c r="AG41" s="149"/>
    </row>
    <row r="42" ht="30.0" customHeight="1">
      <c r="A42" s="132" t="s">
        <v>89</v>
      </c>
      <c r="B42" s="133" t="s">
        <v>150</v>
      </c>
      <c r="C42" s="222" t="s">
        <v>148</v>
      </c>
      <c r="D42" s="135" t="s">
        <v>149</v>
      </c>
      <c r="E42" s="136"/>
      <c r="F42" s="137"/>
      <c r="G42" s="141">
        <f t="shared" si="46"/>
        <v>0</v>
      </c>
      <c r="H42" s="136"/>
      <c r="I42" s="137"/>
      <c r="J42" s="141">
        <f t="shared" si="47"/>
        <v>0</v>
      </c>
      <c r="K42" s="136"/>
      <c r="L42" s="137"/>
      <c r="M42" s="141">
        <f t="shared" si="48"/>
        <v>0</v>
      </c>
      <c r="N42" s="136"/>
      <c r="O42" s="137"/>
      <c r="P42" s="141">
        <f t="shared" si="49"/>
        <v>0</v>
      </c>
      <c r="Q42" s="136"/>
      <c r="R42" s="137"/>
      <c r="S42" s="141">
        <f t="shared" si="50"/>
        <v>0</v>
      </c>
      <c r="T42" s="136"/>
      <c r="U42" s="137"/>
      <c r="V42" s="138">
        <f t="shared" si="51"/>
        <v>0</v>
      </c>
      <c r="W42" s="144">
        <f t="shared" si="36"/>
        <v>0</v>
      </c>
      <c r="X42" s="221">
        <f t="shared" si="37"/>
        <v>0</v>
      </c>
      <c r="Y42" s="221">
        <f t="shared" si="38"/>
        <v>0</v>
      </c>
      <c r="Z42" s="146" t="str">
        <f t="shared" si="39"/>
        <v>#DIV/0!</v>
      </c>
      <c r="AA42" s="150"/>
      <c r="AB42" s="149"/>
      <c r="AC42" s="149"/>
      <c r="AD42" s="149"/>
      <c r="AE42" s="149"/>
      <c r="AF42" s="149"/>
      <c r="AG42" s="149"/>
    </row>
    <row r="43" ht="30.0" customHeight="1">
      <c r="A43" s="151" t="s">
        <v>89</v>
      </c>
      <c r="B43" s="152" t="s">
        <v>151</v>
      </c>
      <c r="C43" s="153" t="s">
        <v>148</v>
      </c>
      <c r="D43" s="154" t="s">
        <v>149</v>
      </c>
      <c r="E43" s="155"/>
      <c r="F43" s="156"/>
      <c r="G43" s="157">
        <f t="shared" si="46"/>
        <v>0</v>
      </c>
      <c r="H43" s="155"/>
      <c r="I43" s="156"/>
      <c r="J43" s="157">
        <f t="shared" si="47"/>
        <v>0</v>
      </c>
      <c r="K43" s="155"/>
      <c r="L43" s="156"/>
      <c r="M43" s="157">
        <f t="shared" si="48"/>
        <v>0</v>
      </c>
      <c r="N43" s="155"/>
      <c r="O43" s="156"/>
      <c r="P43" s="157">
        <f t="shared" si="49"/>
        <v>0</v>
      </c>
      <c r="Q43" s="155"/>
      <c r="R43" s="156"/>
      <c r="S43" s="157">
        <f t="shared" si="50"/>
        <v>0</v>
      </c>
      <c r="T43" s="155"/>
      <c r="U43" s="156"/>
      <c r="V43" s="158">
        <f t="shared" si="51"/>
        <v>0</v>
      </c>
      <c r="W43" s="144">
        <f t="shared" si="36"/>
        <v>0</v>
      </c>
      <c r="X43" s="221">
        <f t="shared" si="37"/>
        <v>0</v>
      </c>
      <c r="Y43" s="221">
        <f t="shared" si="38"/>
        <v>0</v>
      </c>
      <c r="Z43" s="146" t="str">
        <f t="shared" si="39"/>
        <v>#DIV/0!</v>
      </c>
      <c r="AA43" s="161"/>
      <c r="AB43" s="149"/>
      <c r="AC43" s="149"/>
      <c r="AD43" s="149"/>
      <c r="AE43" s="149"/>
      <c r="AF43" s="149"/>
      <c r="AG43" s="149"/>
    </row>
    <row r="44" ht="30.0" customHeight="1">
      <c r="A44" s="119" t="s">
        <v>86</v>
      </c>
      <c r="B44" s="120" t="s">
        <v>152</v>
      </c>
      <c r="C44" s="121" t="s">
        <v>153</v>
      </c>
      <c r="D44" s="122"/>
      <c r="E44" s="123"/>
      <c r="F44" s="124"/>
      <c r="G44" s="125">
        <f>SUM(G45:G47)</f>
        <v>0</v>
      </c>
      <c r="H44" s="123"/>
      <c r="I44" s="124"/>
      <c r="J44" s="125">
        <f>SUM(J45:J47)</f>
        <v>0</v>
      </c>
      <c r="K44" s="123"/>
      <c r="L44" s="124"/>
      <c r="M44" s="125">
        <f>SUM(M45:M47)</f>
        <v>0</v>
      </c>
      <c r="N44" s="123"/>
      <c r="O44" s="124"/>
      <c r="P44" s="125">
        <f>SUM(P45:P47)</f>
        <v>0</v>
      </c>
      <c r="Q44" s="123"/>
      <c r="R44" s="124"/>
      <c r="S44" s="125">
        <f>SUM(S45:S47)</f>
        <v>0</v>
      </c>
      <c r="T44" s="123"/>
      <c r="U44" s="124"/>
      <c r="V44" s="126">
        <f>SUM(V45:V47)</f>
        <v>0</v>
      </c>
      <c r="W44" s="127">
        <f t="shared" si="36"/>
        <v>0</v>
      </c>
      <c r="X44" s="128">
        <f t="shared" si="37"/>
        <v>0</v>
      </c>
      <c r="Y44" s="127">
        <f t="shared" si="38"/>
        <v>0</v>
      </c>
      <c r="Z44" s="129" t="str">
        <f t="shared" si="39"/>
        <v>#DIV/0!</v>
      </c>
      <c r="AA44" s="130"/>
      <c r="AB44" s="131"/>
      <c r="AC44" s="131"/>
      <c r="AD44" s="131"/>
      <c r="AE44" s="131"/>
      <c r="AF44" s="131"/>
      <c r="AG44" s="131"/>
    </row>
    <row r="45" ht="30.0" customHeight="1">
      <c r="A45" s="132" t="s">
        <v>89</v>
      </c>
      <c r="B45" s="133" t="s">
        <v>154</v>
      </c>
      <c r="C45" s="134" t="s">
        <v>155</v>
      </c>
      <c r="D45" s="135" t="s">
        <v>149</v>
      </c>
      <c r="E45" s="136"/>
      <c r="F45" s="137"/>
      <c r="G45" s="141">
        <f t="shared" ref="G45:G47" si="52">E45*F45</f>
        <v>0</v>
      </c>
      <c r="H45" s="136"/>
      <c r="I45" s="137"/>
      <c r="J45" s="141">
        <f t="shared" ref="J45:J47" si="53">H45*I45</f>
        <v>0</v>
      </c>
      <c r="K45" s="136"/>
      <c r="L45" s="137"/>
      <c r="M45" s="141">
        <f t="shared" ref="M45:M47" si="54">K45*L45</f>
        <v>0</v>
      </c>
      <c r="N45" s="136"/>
      <c r="O45" s="137"/>
      <c r="P45" s="141">
        <f t="shared" ref="P45:P47" si="55">N45*O45</f>
        <v>0</v>
      </c>
      <c r="Q45" s="136"/>
      <c r="R45" s="137"/>
      <c r="S45" s="141">
        <f t="shared" ref="S45:S47" si="56">Q45*R45</f>
        <v>0</v>
      </c>
      <c r="T45" s="136"/>
      <c r="U45" s="137"/>
      <c r="V45" s="138">
        <f t="shared" ref="V45:V47" si="57">T45*U45</f>
        <v>0</v>
      </c>
      <c r="W45" s="144">
        <f t="shared" si="36"/>
        <v>0</v>
      </c>
      <c r="X45" s="221">
        <f t="shared" si="37"/>
        <v>0</v>
      </c>
      <c r="Y45" s="221">
        <f t="shared" si="38"/>
        <v>0</v>
      </c>
      <c r="Z45" s="146" t="str">
        <f t="shared" si="39"/>
        <v>#DIV/0!</v>
      </c>
      <c r="AA45" s="150"/>
      <c r="AB45" s="148"/>
      <c r="AC45" s="149"/>
      <c r="AD45" s="149"/>
      <c r="AE45" s="149"/>
      <c r="AF45" s="149"/>
      <c r="AG45" s="149"/>
    </row>
    <row r="46" ht="30.0" customHeight="1">
      <c r="A46" s="132" t="s">
        <v>89</v>
      </c>
      <c r="B46" s="133" t="s">
        <v>156</v>
      </c>
      <c r="C46" s="134" t="s">
        <v>157</v>
      </c>
      <c r="D46" s="135" t="s">
        <v>149</v>
      </c>
      <c r="E46" s="136"/>
      <c r="F46" s="137"/>
      <c r="G46" s="141">
        <f t="shared" si="52"/>
        <v>0</v>
      </c>
      <c r="H46" s="136"/>
      <c r="I46" s="137"/>
      <c r="J46" s="141">
        <f t="shared" si="53"/>
        <v>0</v>
      </c>
      <c r="K46" s="136"/>
      <c r="L46" s="137"/>
      <c r="M46" s="141">
        <f t="shared" si="54"/>
        <v>0</v>
      </c>
      <c r="N46" s="136"/>
      <c r="O46" s="137"/>
      <c r="P46" s="141">
        <f t="shared" si="55"/>
        <v>0</v>
      </c>
      <c r="Q46" s="136"/>
      <c r="R46" s="137"/>
      <c r="S46" s="141">
        <f t="shared" si="56"/>
        <v>0</v>
      </c>
      <c r="T46" s="136"/>
      <c r="U46" s="137"/>
      <c r="V46" s="138">
        <f t="shared" si="57"/>
        <v>0</v>
      </c>
      <c r="W46" s="144">
        <f t="shared" si="36"/>
        <v>0</v>
      </c>
      <c r="X46" s="221">
        <f t="shared" si="37"/>
        <v>0</v>
      </c>
      <c r="Y46" s="221">
        <f t="shared" si="38"/>
        <v>0</v>
      </c>
      <c r="Z46" s="146" t="str">
        <f t="shared" si="39"/>
        <v>#DIV/0!</v>
      </c>
      <c r="AA46" s="150"/>
      <c r="AB46" s="149"/>
      <c r="AC46" s="149"/>
      <c r="AD46" s="149"/>
      <c r="AE46" s="149"/>
      <c r="AF46" s="149"/>
      <c r="AG46" s="149"/>
    </row>
    <row r="47" ht="30.0" customHeight="1">
      <c r="A47" s="151" t="s">
        <v>89</v>
      </c>
      <c r="B47" s="152" t="s">
        <v>158</v>
      </c>
      <c r="C47" s="153" t="s">
        <v>155</v>
      </c>
      <c r="D47" s="154" t="s">
        <v>149</v>
      </c>
      <c r="E47" s="155"/>
      <c r="F47" s="156"/>
      <c r="G47" s="157">
        <f t="shared" si="52"/>
        <v>0</v>
      </c>
      <c r="H47" s="155"/>
      <c r="I47" s="156"/>
      <c r="J47" s="157">
        <f t="shared" si="53"/>
        <v>0</v>
      </c>
      <c r="K47" s="155"/>
      <c r="L47" s="156"/>
      <c r="M47" s="157">
        <f t="shared" si="54"/>
        <v>0</v>
      </c>
      <c r="N47" s="155"/>
      <c r="O47" s="156"/>
      <c r="P47" s="157">
        <f t="shared" si="55"/>
        <v>0</v>
      </c>
      <c r="Q47" s="155"/>
      <c r="R47" s="156"/>
      <c r="S47" s="157">
        <f t="shared" si="56"/>
        <v>0</v>
      </c>
      <c r="T47" s="155"/>
      <c r="U47" s="156"/>
      <c r="V47" s="158">
        <f t="shared" si="57"/>
        <v>0</v>
      </c>
      <c r="W47" s="185">
        <f t="shared" si="36"/>
        <v>0</v>
      </c>
      <c r="X47" s="223">
        <f t="shared" si="37"/>
        <v>0</v>
      </c>
      <c r="Y47" s="221">
        <f t="shared" si="38"/>
        <v>0</v>
      </c>
      <c r="Z47" s="146" t="str">
        <f t="shared" si="39"/>
        <v>#DIV/0!</v>
      </c>
      <c r="AA47" s="161"/>
      <c r="AB47" s="149"/>
      <c r="AC47" s="149"/>
      <c r="AD47" s="149"/>
      <c r="AE47" s="149"/>
      <c r="AF47" s="149"/>
      <c r="AG47" s="149"/>
    </row>
    <row r="48" ht="30.0" customHeight="1">
      <c r="A48" s="224" t="s">
        <v>159</v>
      </c>
      <c r="B48" s="225"/>
      <c r="C48" s="200"/>
      <c r="D48" s="226"/>
      <c r="E48" s="206"/>
      <c r="F48" s="207"/>
      <c r="G48" s="205">
        <f>G44+G40+G36</f>
        <v>0</v>
      </c>
      <c r="H48" s="206"/>
      <c r="I48" s="207"/>
      <c r="J48" s="205">
        <f>J44+J40+J36</f>
        <v>0</v>
      </c>
      <c r="K48" s="206"/>
      <c r="L48" s="207"/>
      <c r="M48" s="205">
        <f>M44+M40+M36</f>
        <v>0</v>
      </c>
      <c r="N48" s="206"/>
      <c r="O48" s="207"/>
      <c r="P48" s="205">
        <f>P44+P40+P36</f>
        <v>0</v>
      </c>
      <c r="Q48" s="206"/>
      <c r="R48" s="207"/>
      <c r="S48" s="205">
        <f>S44+S40+S36</f>
        <v>0</v>
      </c>
      <c r="T48" s="206"/>
      <c r="U48" s="207"/>
      <c r="V48" s="208">
        <f t="shared" ref="V48:X48" si="58">V44+V40+V36</f>
        <v>0</v>
      </c>
      <c r="W48" s="210">
        <f t="shared" si="58"/>
        <v>0</v>
      </c>
      <c r="X48" s="210">
        <f t="shared" si="58"/>
        <v>0</v>
      </c>
      <c r="Y48" s="227">
        <f t="shared" si="38"/>
        <v>0</v>
      </c>
      <c r="Z48" s="228" t="str">
        <f t="shared" si="39"/>
        <v>#DIV/0!</v>
      </c>
      <c r="AA48" s="229"/>
      <c r="AB48" s="69"/>
      <c r="AC48" s="69"/>
      <c r="AD48" s="69"/>
      <c r="AE48" s="69"/>
      <c r="AF48" s="69"/>
      <c r="AG48" s="69"/>
    </row>
    <row r="49" ht="30.0" customHeight="1">
      <c r="A49" s="213" t="s">
        <v>84</v>
      </c>
      <c r="B49" s="214">
        <v>3.0</v>
      </c>
      <c r="C49" s="215" t="s">
        <v>160</v>
      </c>
      <c r="D49" s="230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8"/>
      <c r="X49" s="218"/>
      <c r="Y49" s="218"/>
      <c r="Z49" s="231"/>
      <c r="AA49" s="232"/>
      <c r="AB49" s="69"/>
      <c r="AC49" s="69"/>
      <c r="AD49" s="69"/>
      <c r="AE49" s="69"/>
      <c r="AF49" s="69"/>
      <c r="AG49" s="69"/>
    </row>
    <row r="50" ht="47.25" customHeight="1">
      <c r="A50" s="119" t="s">
        <v>86</v>
      </c>
      <c r="B50" s="233" t="s">
        <v>161</v>
      </c>
      <c r="C50" s="234" t="s">
        <v>162</v>
      </c>
      <c r="D50" s="235"/>
      <c r="E50" s="236"/>
      <c r="F50" s="237"/>
      <c r="G50" s="238">
        <f>SUM(G51:G53)</f>
        <v>0</v>
      </c>
      <c r="H50" s="236"/>
      <c r="I50" s="237"/>
      <c r="J50" s="238">
        <f>SUM(J51:J53)</f>
        <v>0</v>
      </c>
      <c r="K50" s="236"/>
      <c r="L50" s="237"/>
      <c r="M50" s="238">
        <f>SUM(M51:M53)</f>
        <v>0</v>
      </c>
      <c r="N50" s="236"/>
      <c r="O50" s="237"/>
      <c r="P50" s="238">
        <f>SUM(P51:P53)</f>
        <v>0</v>
      </c>
      <c r="Q50" s="236"/>
      <c r="R50" s="237"/>
      <c r="S50" s="238">
        <f>SUM(S51:S53)</f>
        <v>0</v>
      </c>
      <c r="T50" s="236"/>
      <c r="U50" s="237"/>
      <c r="V50" s="239">
        <f>SUM(V51:V53)</f>
        <v>0</v>
      </c>
      <c r="W50" s="127">
        <f t="shared" ref="W50:W57" si="59">G50+M50+S50</f>
        <v>0</v>
      </c>
      <c r="X50" s="240">
        <f t="shared" ref="X50:X57" si="60">J50+P50+V50</f>
        <v>0</v>
      </c>
      <c r="Y50" s="240">
        <f t="shared" ref="Y50:Y58" si="61">W50-X50</f>
        <v>0</v>
      </c>
      <c r="Z50" s="129" t="str">
        <f t="shared" ref="Z50:Z58" si="62">Y50/W50</f>
        <v>#DIV/0!</v>
      </c>
      <c r="AA50" s="130"/>
      <c r="AB50" s="131"/>
      <c r="AC50" s="131"/>
      <c r="AD50" s="131"/>
      <c r="AE50" s="131"/>
      <c r="AF50" s="131"/>
      <c r="AG50" s="131"/>
    </row>
    <row r="51" ht="34.5" customHeight="1">
      <c r="A51" s="132" t="s">
        <v>89</v>
      </c>
      <c r="B51" s="133" t="s">
        <v>163</v>
      </c>
      <c r="C51" s="180" t="s">
        <v>164</v>
      </c>
      <c r="D51" s="135" t="s">
        <v>142</v>
      </c>
      <c r="E51" s="136"/>
      <c r="F51" s="137"/>
      <c r="G51" s="138">
        <f t="shared" ref="G51:G53" si="63">E51*F51</f>
        <v>0</v>
      </c>
      <c r="H51" s="136"/>
      <c r="I51" s="137"/>
      <c r="J51" s="141">
        <f t="shared" ref="J51:J53" si="64">H51*I51</f>
        <v>0</v>
      </c>
      <c r="K51" s="136"/>
      <c r="L51" s="137"/>
      <c r="M51" s="141">
        <f t="shared" ref="M51:M53" si="65">K51*L51</f>
        <v>0</v>
      </c>
      <c r="N51" s="136"/>
      <c r="O51" s="137"/>
      <c r="P51" s="141">
        <f t="shared" ref="P51:P53" si="66">N51*O51</f>
        <v>0</v>
      </c>
      <c r="Q51" s="136"/>
      <c r="R51" s="137"/>
      <c r="S51" s="141">
        <f t="shared" ref="S51:S53" si="67">Q51*R51</f>
        <v>0</v>
      </c>
      <c r="T51" s="136"/>
      <c r="U51" s="137"/>
      <c r="V51" s="138">
        <f t="shared" ref="V51:V53" si="68">T51*U51</f>
        <v>0</v>
      </c>
      <c r="W51" s="144">
        <f t="shared" si="59"/>
        <v>0</v>
      </c>
      <c r="X51" s="221">
        <f t="shared" si="60"/>
        <v>0</v>
      </c>
      <c r="Y51" s="221">
        <f t="shared" si="61"/>
        <v>0</v>
      </c>
      <c r="Z51" s="146" t="str">
        <f t="shared" si="62"/>
        <v>#DIV/0!</v>
      </c>
      <c r="AA51" s="150"/>
      <c r="AB51" s="149"/>
      <c r="AC51" s="149"/>
      <c r="AD51" s="149"/>
      <c r="AE51" s="149"/>
      <c r="AF51" s="149"/>
      <c r="AG51" s="149"/>
    </row>
    <row r="52" ht="30.0" customHeight="1">
      <c r="A52" s="132" t="s">
        <v>89</v>
      </c>
      <c r="B52" s="133" t="s">
        <v>165</v>
      </c>
      <c r="C52" s="222" t="s">
        <v>166</v>
      </c>
      <c r="D52" s="135" t="s">
        <v>142</v>
      </c>
      <c r="E52" s="136"/>
      <c r="F52" s="137"/>
      <c r="G52" s="141">
        <f t="shared" si="63"/>
        <v>0</v>
      </c>
      <c r="H52" s="136"/>
      <c r="I52" s="137"/>
      <c r="J52" s="141">
        <f t="shared" si="64"/>
        <v>0</v>
      </c>
      <c r="K52" s="136"/>
      <c r="L52" s="137"/>
      <c r="M52" s="141">
        <f t="shared" si="65"/>
        <v>0</v>
      </c>
      <c r="N52" s="136"/>
      <c r="O52" s="137"/>
      <c r="P52" s="141">
        <f t="shared" si="66"/>
        <v>0</v>
      </c>
      <c r="Q52" s="136"/>
      <c r="R52" s="137"/>
      <c r="S52" s="141">
        <f t="shared" si="67"/>
        <v>0</v>
      </c>
      <c r="T52" s="136"/>
      <c r="U52" s="137"/>
      <c r="V52" s="138">
        <f t="shared" si="68"/>
        <v>0</v>
      </c>
      <c r="W52" s="144">
        <f t="shared" si="59"/>
        <v>0</v>
      </c>
      <c r="X52" s="221">
        <f t="shared" si="60"/>
        <v>0</v>
      </c>
      <c r="Y52" s="221">
        <f t="shared" si="61"/>
        <v>0</v>
      </c>
      <c r="Z52" s="146" t="str">
        <f t="shared" si="62"/>
        <v>#DIV/0!</v>
      </c>
      <c r="AA52" s="150"/>
      <c r="AB52" s="149"/>
      <c r="AC52" s="149"/>
      <c r="AD52" s="149"/>
      <c r="AE52" s="149"/>
      <c r="AF52" s="149"/>
      <c r="AG52" s="149"/>
    </row>
    <row r="53" ht="30.0" customHeight="1">
      <c r="A53" s="165" t="s">
        <v>89</v>
      </c>
      <c r="B53" s="162" t="s">
        <v>167</v>
      </c>
      <c r="C53" s="180" t="s">
        <v>164</v>
      </c>
      <c r="D53" s="166" t="s">
        <v>142</v>
      </c>
      <c r="E53" s="167"/>
      <c r="F53" s="168"/>
      <c r="G53" s="169">
        <f t="shared" si="63"/>
        <v>0</v>
      </c>
      <c r="H53" s="167"/>
      <c r="I53" s="168"/>
      <c r="J53" s="169">
        <f t="shared" si="64"/>
        <v>0</v>
      </c>
      <c r="K53" s="167"/>
      <c r="L53" s="168"/>
      <c r="M53" s="169">
        <f t="shared" si="65"/>
        <v>0</v>
      </c>
      <c r="N53" s="167"/>
      <c r="O53" s="168"/>
      <c r="P53" s="169">
        <f t="shared" si="66"/>
        <v>0</v>
      </c>
      <c r="Q53" s="167"/>
      <c r="R53" s="168"/>
      <c r="S53" s="169">
        <f t="shared" si="67"/>
        <v>0</v>
      </c>
      <c r="T53" s="167"/>
      <c r="U53" s="168"/>
      <c r="V53" s="181">
        <f t="shared" si="68"/>
        <v>0</v>
      </c>
      <c r="W53" s="185">
        <f t="shared" si="59"/>
        <v>0</v>
      </c>
      <c r="X53" s="223">
        <f t="shared" si="60"/>
        <v>0</v>
      </c>
      <c r="Y53" s="223">
        <f t="shared" si="61"/>
        <v>0</v>
      </c>
      <c r="Z53" s="146" t="str">
        <f t="shared" si="62"/>
        <v>#DIV/0!</v>
      </c>
      <c r="AA53" s="161"/>
      <c r="AB53" s="149"/>
      <c r="AC53" s="149"/>
      <c r="AD53" s="149"/>
      <c r="AE53" s="149"/>
      <c r="AF53" s="149"/>
      <c r="AG53" s="149"/>
    </row>
    <row r="54" ht="54.0" customHeight="1">
      <c r="A54" s="119" t="s">
        <v>86</v>
      </c>
      <c r="B54" s="233" t="s">
        <v>168</v>
      </c>
      <c r="C54" s="121" t="s">
        <v>169</v>
      </c>
      <c r="D54" s="122"/>
      <c r="E54" s="123"/>
      <c r="F54" s="124"/>
      <c r="G54" s="125"/>
      <c r="H54" s="123"/>
      <c r="I54" s="124"/>
      <c r="J54" s="125"/>
      <c r="K54" s="123"/>
      <c r="L54" s="124"/>
      <c r="M54" s="125">
        <f>SUM(M55:M57)</f>
        <v>0</v>
      </c>
      <c r="N54" s="123"/>
      <c r="O54" s="124"/>
      <c r="P54" s="125">
        <f>SUM(P55:P57)</f>
        <v>0</v>
      </c>
      <c r="Q54" s="123"/>
      <c r="R54" s="124"/>
      <c r="S54" s="125">
        <f>SUM(S55:S57)</f>
        <v>0</v>
      </c>
      <c r="T54" s="123"/>
      <c r="U54" s="124"/>
      <c r="V54" s="126">
        <f>SUM(V55:V57)</f>
        <v>0</v>
      </c>
      <c r="W54" s="127">
        <f t="shared" si="59"/>
        <v>0</v>
      </c>
      <c r="X54" s="240">
        <f t="shared" si="60"/>
        <v>0</v>
      </c>
      <c r="Y54" s="240">
        <f t="shared" si="61"/>
        <v>0</v>
      </c>
      <c r="Z54" s="129" t="str">
        <f t="shared" si="62"/>
        <v>#DIV/0!</v>
      </c>
      <c r="AA54" s="130"/>
      <c r="AB54" s="131"/>
      <c r="AC54" s="131"/>
      <c r="AD54" s="131"/>
      <c r="AE54" s="131"/>
      <c r="AF54" s="131"/>
      <c r="AG54" s="131"/>
    </row>
    <row r="55" ht="30.0" customHeight="1">
      <c r="A55" s="132" t="s">
        <v>89</v>
      </c>
      <c r="B55" s="133" t="s">
        <v>170</v>
      </c>
      <c r="C55" s="222" t="s">
        <v>171</v>
      </c>
      <c r="D55" s="135" t="s">
        <v>172</v>
      </c>
      <c r="E55" s="241" t="s">
        <v>173</v>
      </c>
      <c r="F55" s="242"/>
      <c r="G55" s="243"/>
      <c r="H55" s="241" t="s">
        <v>173</v>
      </c>
      <c r="I55" s="242"/>
      <c r="J55" s="243"/>
      <c r="K55" s="136"/>
      <c r="L55" s="137"/>
      <c r="M55" s="141">
        <f t="shared" ref="M55:M57" si="69">K55*L55</f>
        <v>0</v>
      </c>
      <c r="N55" s="136"/>
      <c r="O55" s="137"/>
      <c r="P55" s="141">
        <f t="shared" ref="P55:P57" si="70">N55*O55</f>
        <v>0</v>
      </c>
      <c r="Q55" s="136"/>
      <c r="R55" s="137"/>
      <c r="S55" s="141">
        <f t="shared" ref="S55:S57" si="71">Q55*R55</f>
        <v>0</v>
      </c>
      <c r="T55" s="136"/>
      <c r="U55" s="137"/>
      <c r="V55" s="138">
        <f t="shared" ref="V55:V57" si="72">T55*U55</f>
        <v>0</v>
      </c>
      <c r="W55" s="144">
        <f t="shared" si="59"/>
        <v>0</v>
      </c>
      <c r="X55" s="221">
        <f t="shared" si="60"/>
        <v>0</v>
      </c>
      <c r="Y55" s="221">
        <f t="shared" si="61"/>
        <v>0</v>
      </c>
      <c r="Z55" s="146" t="str">
        <f t="shared" si="62"/>
        <v>#DIV/0!</v>
      </c>
      <c r="AA55" s="150"/>
      <c r="AB55" s="149"/>
      <c r="AC55" s="149"/>
      <c r="AD55" s="149"/>
      <c r="AE55" s="149"/>
      <c r="AF55" s="149"/>
      <c r="AG55" s="149"/>
    </row>
    <row r="56" ht="30.0" customHeight="1">
      <c r="A56" s="132" t="s">
        <v>89</v>
      </c>
      <c r="B56" s="133" t="s">
        <v>174</v>
      </c>
      <c r="C56" s="222" t="s">
        <v>175</v>
      </c>
      <c r="D56" s="135" t="s">
        <v>172</v>
      </c>
      <c r="E56" s="26"/>
      <c r="G56" s="244"/>
      <c r="H56" s="26"/>
      <c r="J56" s="244"/>
      <c r="K56" s="136"/>
      <c r="L56" s="137"/>
      <c r="M56" s="141">
        <f t="shared" si="69"/>
        <v>0</v>
      </c>
      <c r="N56" s="136"/>
      <c r="O56" s="137"/>
      <c r="P56" s="141">
        <f t="shared" si="70"/>
        <v>0</v>
      </c>
      <c r="Q56" s="136"/>
      <c r="R56" s="137"/>
      <c r="S56" s="141">
        <f t="shared" si="71"/>
        <v>0</v>
      </c>
      <c r="T56" s="136"/>
      <c r="U56" s="137"/>
      <c r="V56" s="138">
        <f t="shared" si="72"/>
        <v>0</v>
      </c>
      <c r="W56" s="144">
        <f t="shared" si="59"/>
        <v>0</v>
      </c>
      <c r="X56" s="221">
        <f t="shared" si="60"/>
        <v>0</v>
      </c>
      <c r="Y56" s="221">
        <f t="shared" si="61"/>
        <v>0</v>
      </c>
      <c r="Z56" s="146" t="str">
        <f t="shared" si="62"/>
        <v>#DIV/0!</v>
      </c>
      <c r="AA56" s="150"/>
      <c r="AB56" s="149"/>
      <c r="AC56" s="149"/>
      <c r="AD56" s="149"/>
      <c r="AE56" s="149"/>
      <c r="AF56" s="149"/>
      <c r="AG56" s="149"/>
    </row>
    <row r="57" ht="30.0" customHeight="1">
      <c r="A57" s="151" t="s">
        <v>89</v>
      </c>
      <c r="B57" s="152" t="s">
        <v>176</v>
      </c>
      <c r="C57" s="245" t="s">
        <v>177</v>
      </c>
      <c r="D57" s="154" t="s">
        <v>172</v>
      </c>
      <c r="E57" s="246"/>
      <c r="F57" s="247"/>
      <c r="G57" s="248"/>
      <c r="H57" s="246"/>
      <c r="I57" s="247"/>
      <c r="J57" s="248"/>
      <c r="K57" s="155"/>
      <c r="L57" s="156"/>
      <c r="M57" s="157">
        <f t="shared" si="69"/>
        <v>0</v>
      </c>
      <c r="N57" s="155"/>
      <c r="O57" s="156"/>
      <c r="P57" s="157">
        <f t="shared" si="70"/>
        <v>0</v>
      </c>
      <c r="Q57" s="155"/>
      <c r="R57" s="156"/>
      <c r="S57" s="157">
        <f t="shared" si="71"/>
        <v>0</v>
      </c>
      <c r="T57" s="155"/>
      <c r="U57" s="156"/>
      <c r="V57" s="158">
        <f t="shared" si="72"/>
        <v>0</v>
      </c>
      <c r="W57" s="159">
        <f t="shared" si="59"/>
        <v>0</v>
      </c>
      <c r="X57" s="249">
        <f t="shared" si="60"/>
        <v>0</v>
      </c>
      <c r="Y57" s="249">
        <f t="shared" si="61"/>
        <v>0</v>
      </c>
      <c r="Z57" s="146" t="str">
        <f t="shared" si="62"/>
        <v>#DIV/0!</v>
      </c>
      <c r="AA57" s="161"/>
      <c r="AB57" s="149"/>
      <c r="AC57" s="149"/>
      <c r="AD57" s="149"/>
      <c r="AE57" s="149"/>
      <c r="AF57" s="149"/>
      <c r="AG57" s="149"/>
    </row>
    <row r="58" ht="30.0" customHeight="1">
      <c r="A58" s="198" t="s">
        <v>178</v>
      </c>
      <c r="B58" s="199"/>
      <c r="C58" s="250"/>
      <c r="D58" s="201"/>
      <c r="E58" s="206"/>
      <c r="F58" s="207"/>
      <c r="G58" s="205">
        <f>G50</f>
        <v>0</v>
      </c>
      <c r="H58" s="206"/>
      <c r="I58" s="207"/>
      <c r="J58" s="205">
        <f>J50</f>
        <v>0</v>
      </c>
      <c r="K58" s="206"/>
      <c r="L58" s="207"/>
      <c r="M58" s="205">
        <f>M54+M50</f>
        <v>0</v>
      </c>
      <c r="N58" s="206"/>
      <c r="O58" s="207"/>
      <c r="P58" s="205">
        <f>P54+P50</f>
        <v>0</v>
      </c>
      <c r="Q58" s="206"/>
      <c r="R58" s="207"/>
      <c r="S58" s="205">
        <f>S54+S50</f>
        <v>0</v>
      </c>
      <c r="T58" s="206"/>
      <c r="U58" s="207"/>
      <c r="V58" s="208">
        <f>V54+V50</f>
        <v>0</v>
      </c>
      <c r="W58" s="251">
        <f t="shared" ref="W58:X58" si="73">W50+W54</f>
        <v>0</v>
      </c>
      <c r="X58" s="251">
        <f t="shared" si="73"/>
        <v>0</v>
      </c>
      <c r="Y58" s="252">
        <f t="shared" si="61"/>
        <v>0</v>
      </c>
      <c r="Z58" s="228" t="str">
        <f t="shared" si="62"/>
        <v>#DIV/0!</v>
      </c>
      <c r="AA58" s="229"/>
      <c r="AB58" s="69"/>
      <c r="AC58" s="69"/>
      <c r="AD58" s="69"/>
      <c r="AE58" s="69"/>
      <c r="AF58" s="69"/>
      <c r="AG58" s="69"/>
    </row>
    <row r="59" ht="30.0" customHeight="1">
      <c r="A59" s="213" t="s">
        <v>84</v>
      </c>
      <c r="B59" s="214">
        <v>4.0</v>
      </c>
      <c r="C59" s="215" t="s">
        <v>179</v>
      </c>
      <c r="D59" s="230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8"/>
      <c r="X59" s="218"/>
      <c r="Y59" s="218"/>
      <c r="Z59" s="231"/>
      <c r="AA59" s="232"/>
      <c r="AB59" s="69"/>
      <c r="AC59" s="69"/>
      <c r="AD59" s="69"/>
      <c r="AE59" s="69"/>
      <c r="AF59" s="69"/>
      <c r="AG59" s="69"/>
    </row>
    <row r="60" ht="30.0" customHeight="1">
      <c r="A60" s="119" t="s">
        <v>86</v>
      </c>
      <c r="B60" s="120" t="s">
        <v>180</v>
      </c>
      <c r="C60" s="121" t="s">
        <v>181</v>
      </c>
      <c r="D60" s="122"/>
      <c r="E60" s="123"/>
      <c r="F60" s="124"/>
      <c r="G60" s="125">
        <f>SUM(G61:G63)</f>
        <v>0</v>
      </c>
      <c r="H60" s="123"/>
      <c r="I60" s="124"/>
      <c r="J60" s="125">
        <f>SUM(J61:J63)</f>
        <v>0</v>
      </c>
      <c r="K60" s="123"/>
      <c r="L60" s="124"/>
      <c r="M60" s="125">
        <f>SUM(M61:M63)</f>
        <v>0</v>
      </c>
      <c r="N60" s="123"/>
      <c r="O60" s="124"/>
      <c r="P60" s="125">
        <f>SUM(P61:P63)</f>
        <v>0</v>
      </c>
      <c r="Q60" s="123"/>
      <c r="R60" s="124"/>
      <c r="S60" s="125">
        <f>SUM(S61:S63)</f>
        <v>0</v>
      </c>
      <c r="T60" s="123"/>
      <c r="U60" s="124"/>
      <c r="V60" s="126">
        <f>SUM(V61:V63)</f>
        <v>0</v>
      </c>
      <c r="W60" s="127">
        <f t="shared" ref="W60:W79" si="74">G60+M60+S60</f>
        <v>0</v>
      </c>
      <c r="X60" s="128">
        <f t="shared" ref="X60:X79" si="75">J60+P60+V60</f>
        <v>0</v>
      </c>
      <c r="Y60" s="127">
        <f t="shared" ref="Y60:Y80" si="76">W60-X60</f>
        <v>0</v>
      </c>
      <c r="Z60" s="129" t="str">
        <f t="shared" ref="Z60:Z66" si="77">Y60/W60</f>
        <v>#DIV/0!</v>
      </c>
      <c r="AA60" s="130"/>
      <c r="AB60" s="131"/>
      <c r="AC60" s="131"/>
      <c r="AD60" s="131"/>
      <c r="AE60" s="131"/>
      <c r="AF60" s="131"/>
      <c r="AG60" s="131"/>
    </row>
    <row r="61" ht="30.0" customHeight="1">
      <c r="A61" s="132" t="s">
        <v>89</v>
      </c>
      <c r="B61" s="133" t="s">
        <v>182</v>
      </c>
      <c r="C61" s="222" t="s">
        <v>183</v>
      </c>
      <c r="D61" s="253" t="s">
        <v>184</v>
      </c>
      <c r="E61" s="254"/>
      <c r="F61" s="255"/>
      <c r="G61" s="256">
        <f t="shared" ref="G61:G63" si="78">E61*F61</f>
        <v>0</v>
      </c>
      <c r="H61" s="257"/>
      <c r="I61" s="258"/>
      <c r="J61" s="259"/>
      <c r="K61" s="260"/>
      <c r="L61" s="255"/>
      <c r="M61" s="261">
        <f t="shared" ref="M61:M63" si="79">K61*L61</f>
        <v>0</v>
      </c>
      <c r="N61" s="136"/>
      <c r="O61" s="262"/>
      <c r="P61" s="141">
        <f t="shared" ref="P61:P63" si="80">N61*O61</f>
        <v>0</v>
      </c>
      <c r="Q61" s="136"/>
      <c r="R61" s="262"/>
      <c r="S61" s="141">
        <f t="shared" ref="S61:S63" si="81">Q61*R61</f>
        <v>0</v>
      </c>
      <c r="T61" s="136"/>
      <c r="U61" s="262"/>
      <c r="V61" s="138">
        <f t="shared" ref="V61:V63" si="82">T61*U61</f>
        <v>0</v>
      </c>
      <c r="W61" s="144">
        <f t="shared" si="74"/>
        <v>0</v>
      </c>
      <c r="X61" s="221">
        <f t="shared" si="75"/>
        <v>0</v>
      </c>
      <c r="Y61" s="221">
        <f t="shared" si="76"/>
        <v>0</v>
      </c>
      <c r="Z61" s="146" t="str">
        <f t="shared" si="77"/>
        <v>#DIV/0!</v>
      </c>
      <c r="AA61" s="150"/>
      <c r="AB61" s="149"/>
      <c r="AC61" s="149"/>
      <c r="AD61" s="149"/>
      <c r="AE61" s="149"/>
      <c r="AF61" s="149"/>
      <c r="AG61" s="149"/>
    </row>
    <row r="62" ht="30.0" customHeight="1">
      <c r="A62" s="132" t="s">
        <v>89</v>
      </c>
      <c r="B62" s="133" t="s">
        <v>185</v>
      </c>
      <c r="C62" s="222" t="s">
        <v>183</v>
      </c>
      <c r="D62" s="253" t="s">
        <v>184</v>
      </c>
      <c r="E62" s="263"/>
      <c r="F62" s="262"/>
      <c r="G62" s="256">
        <f t="shared" si="78"/>
        <v>0</v>
      </c>
      <c r="H62" s="263"/>
      <c r="I62" s="262"/>
      <c r="J62" s="256">
        <f t="shared" ref="J62:J63" si="83">H62*I62</f>
        <v>0</v>
      </c>
      <c r="K62" s="136"/>
      <c r="L62" s="262"/>
      <c r="M62" s="141">
        <f t="shared" si="79"/>
        <v>0</v>
      </c>
      <c r="N62" s="136"/>
      <c r="O62" s="262"/>
      <c r="P62" s="141">
        <f t="shared" si="80"/>
        <v>0</v>
      </c>
      <c r="Q62" s="136"/>
      <c r="R62" s="262"/>
      <c r="S62" s="141">
        <f t="shared" si="81"/>
        <v>0</v>
      </c>
      <c r="T62" s="136"/>
      <c r="U62" s="262"/>
      <c r="V62" s="138">
        <f t="shared" si="82"/>
        <v>0</v>
      </c>
      <c r="W62" s="144">
        <f t="shared" si="74"/>
        <v>0</v>
      </c>
      <c r="X62" s="221">
        <f t="shared" si="75"/>
        <v>0</v>
      </c>
      <c r="Y62" s="221">
        <f t="shared" si="76"/>
        <v>0</v>
      </c>
      <c r="Z62" s="146" t="str">
        <f t="shared" si="77"/>
        <v>#DIV/0!</v>
      </c>
      <c r="AA62" s="150"/>
      <c r="AB62" s="149"/>
      <c r="AC62" s="149"/>
      <c r="AD62" s="149"/>
      <c r="AE62" s="149"/>
      <c r="AF62" s="149"/>
      <c r="AG62" s="149"/>
    </row>
    <row r="63" ht="30.0" customHeight="1">
      <c r="A63" s="151" t="s">
        <v>89</v>
      </c>
      <c r="B63" s="162" t="s">
        <v>186</v>
      </c>
      <c r="C63" s="180" t="s">
        <v>183</v>
      </c>
      <c r="D63" s="253" t="s">
        <v>184</v>
      </c>
      <c r="E63" s="257"/>
      <c r="F63" s="258"/>
      <c r="G63" s="259">
        <f t="shared" si="78"/>
        <v>0</v>
      </c>
      <c r="H63" s="257"/>
      <c r="I63" s="258"/>
      <c r="J63" s="259">
        <f t="shared" si="83"/>
        <v>0</v>
      </c>
      <c r="K63" s="167"/>
      <c r="L63" s="258"/>
      <c r="M63" s="169">
        <f t="shared" si="79"/>
        <v>0</v>
      </c>
      <c r="N63" s="167"/>
      <c r="O63" s="258"/>
      <c r="P63" s="169">
        <f t="shared" si="80"/>
        <v>0</v>
      </c>
      <c r="Q63" s="167"/>
      <c r="R63" s="258"/>
      <c r="S63" s="169">
        <f t="shared" si="81"/>
        <v>0</v>
      </c>
      <c r="T63" s="167"/>
      <c r="U63" s="258"/>
      <c r="V63" s="181">
        <f t="shared" si="82"/>
        <v>0</v>
      </c>
      <c r="W63" s="185">
        <f t="shared" si="74"/>
        <v>0</v>
      </c>
      <c r="X63" s="223">
        <f t="shared" si="75"/>
        <v>0</v>
      </c>
      <c r="Y63" s="223">
        <f t="shared" si="76"/>
        <v>0</v>
      </c>
      <c r="Z63" s="146" t="str">
        <f t="shared" si="77"/>
        <v>#DIV/0!</v>
      </c>
      <c r="AA63" s="161"/>
      <c r="AB63" s="149"/>
      <c r="AC63" s="149"/>
      <c r="AD63" s="149"/>
      <c r="AE63" s="149"/>
      <c r="AF63" s="149"/>
      <c r="AG63" s="149"/>
    </row>
    <row r="64" ht="30.0" customHeight="1">
      <c r="A64" s="119" t="s">
        <v>86</v>
      </c>
      <c r="B64" s="233" t="s">
        <v>187</v>
      </c>
      <c r="C64" s="264" t="s">
        <v>188</v>
      </c>
      <c r="D64" s="122"/>
      <c r="E64" s="123"/>
      <c r="F64" s="124"/>
      <c r="G64" s="125">
        <f>SUM(G65:G67)</f>
        <v>0</v>
      </c>
      <c r="H64" s="123"/>
      <c r="I64" s="124"/>
      <c r="J64" s="125">
        <f>SUM(J65:J67)</f>
        <v>0</v>
      </c>
      <c r="K64" s="123"/>
      <c r="L64" s="124"/>
      <c r="M64" s="125">
        <f>SUM(M65:M67)</f>
        <v>0</v>
      </c>
      <c r="N64" s="123"/>
      <c r="O64" s="124"/>
      <c r="P64" s="125">
        <f>SUM(P65:P67)</f>
        <v>0</v>
      </c>
      <c r="Q64" s="123"/>
      <c r="R64" s="124"/>
      <c r="S64" s="125">
        <f>SUM(S65:S67)</f>
        <v>0</v>
      </c>
      <c r="T64" s="123"/>
      <c r="U64" s="124"/>
      <c r="V64" s="126">
        <f>SUM(V65:V67)</f>
        <v>0</v>
      </c>
      <c r="W64" s="127">
        <f t="shared" si="74"/>
        <v>0</v>
      </c>
      <c r="X64" s="240">
        <f t="shared" si="75"/>
        <v>0</v>
      </c>
      <c r="Y64" s="240">
        <f t="shared" si="76"/>
        <v>0</v>
      </c>
      <c r="Z64" s="129" t="str">
        <f t="shared" si="77"/>
        <v>#DIV/0!</v>
      </c>
      <c r="AA64" s="130"/>
      <c r="AB64" s="131"/>
      <c r="AC64" s="131"/>
      <c r="AD64" s="131"/>
      <c r="AE64" s="131"/>
      <c r="AF64" s="131"/>
      <c r="AG64" s="131"/>
    </row>
    <row r="65" ht="27.0" customHeight="1">
      <c r="A65" s="132" t="s">
        <v>89</v>
      </c>
      <c r="B65" s="133" t="s">
        <v>189</v>
      </c>
      <c r="C65" s="265" t="s">
        <v>190</v>
      </c>
      <c r="D65" s="266" t="s">
        <v>191</v>
      </c>
      <c r="E65" s="136"/>
      <c r="F65" s="137"/>
      <c r="G65" s="256">
        <f t="shared" ref="G65:G67" si="84">E65*F65</f>
        <v>0</v>
      </c>
      <c r="H65" s="174"/>
      <c r="I65" s="175"/>
      <c r="J65" s="256">
        <f t="shared" ref="J65:J67" si="85">H65*I65</f>
        <v>0</v>
      </c>
      <c r="K65" s="142"/>
      <c r="L65" s="137"/>
      <c r="M65" s="138">
        <f t="shared" ref="M65:M67" si="86">K65*L65</f>
        <v>0</v>
      </c>
      <c r="N65" s="136"/>
      <c r="O65" s="137"/>
      <c r="P65" s="141">
        <f t="shared" ref="P65:P67" si="87">N65*O65</f>
        <v>0</v>
      </c>
      <c r="Q65" s="136"/>
      <c r="R65" s="137"/>
      <c r="S65" s="141">
        <f t="shared" ref="S65:S67" si="88">Q65*R65</f>
        <v>0</v>
      </c>
      <c r="T65" s="136"/>
      <c r="U65" s="137"/>
      <c r="V65" s="138">
        <f t="shared" ref="V65:V67" si="89">T65*U65</f>
        <v>0</v>
      </c>
      <c r="W65" s="144">
        <f t="shared" si="74"/>
        <v>0</v>
      </c>
      <c r="X65" s="221">
        <f t="shared" si="75"/>
        <v>0</v>
      </c>
      <c r="Y65" s="221">
        <f t="shared" si="76"/>
        <v>0</v>
      </c>
      <c r="Z65" s="146" t="str">
        <f t="shared" si="77"/>
        <v>#DIV/0!</v>
      </c>
      <c r="AA65" s="150"/>
      <c r="AB65" s="149"/>
      <c r="AC65" s="149"/>
      <c r="AD65" s="149"/>
      <c r="AE65" s="149"/>
      <c r="AF65" s="149"/>
      <c r="AG65" s="149"/>
    </row>
    <row r="66" ht="55.5" customHeight="1">
      <c r="A66" s="132" t="s">
        <v>89</v>
      </c>
      <c r="B66" s="133" t="s">
        <v>192</v>
      </c>
      <c r="C66" s="265" t="s">
        <v>193</v>
      </c>
      <c r="D66" s="266" t="s">
        <v>191</v>
      </c>
      <c r="E66" s="136"/>
      <c r="F66" s="137"/>
      <c r="G66" s="256">
        <f t="shared" si="84"/>
        <v>0</v>
      </c>
      <c r="H66" s="136"/>
      <c r="I66" s="137"/>
      <c r="J66" s="256">
        <f t="shared" si="85"/>
        <v>0</v>
      </c>
      <c r="K66" s="142"/>
      <c r="L66" s="137"/>
      <c r="M66" s="138">
        <f t="shared" si="86"/>
        <v>0</v>
      </c>
      <c r="N66" s="136"/>
      <c r="O66" s="137"/>
      <c r="P66" s="141">
        <f t="shared" si="87"/>
        <v>0</v>
      </c>
      <c r="Q66" s="136"/>
      <c r="R66" s="137"/>
      <c r="S66" s="141">
        <f t="shared" si="88"/>
        <v>0</v>
      </c>
      <c r="T66" s="136"/>
      <c r="U66" s="137"/>
      <c r="V66" s="138">
        <f t="shared" si="89"/>
        <v>0</v>
      </c>
      <c r="W66" s="144">
        <f t="shared" si="74"/>
        <v>0</v>
      </c>
      <c r="X66" s="221">
        <f t="shared" si="75"/>
        <v>0</v>
      </c>
      <c r="Y66" s="221">
        <f t="shared" si="76"/>
        <v>0</v>
      </c>
      <c r="Z66" s="146" t="str">
        <f t="shared" si="77"/>
        <v>#DIV/0!</v>
      </c>
      <c r="AA66" s="150"/>
      <c r="AB66" s="149"/>
      <c r="AC66" s="149"/>
      <c r="AD66" s="149"/>
      <c r="AE66" s="149"/>
      <c r="AF66" s="149"/>
      <c r="AG66" s="149"/>
    </row>
    <row r="67" ht="88.5" customHeight="1">
      <c r="A67" s="165" t="s">
        <v>89</v>
      </c>
      <c r="B67" s="133" t="s">
        <v>194</v>
      </c>
      <c r="C67" s="267" t="s">
        <v>166</v>
      </c>
      <c r="D67" s="266" t="s">
        <v>191</v>
      </c>
      <c r="E67" s="136"/>
      <c r="F67" s="137"/>
      <c r="G67" s="259">
        <f t="shared" si="84"/>
        <v>0</v>
      </c>
      <c r="H67" s="136"/>
      <c r="I67" s="137"/>
      <c r="J67" s="259">
        <f t="shared" si="85"/>
        <v>0</v>
      </c>
      <c r="K67" s="142"/>
      <c r="L67" s="137"/>
      <c r="M67" s="138">
        <f t="shared" si="86"/>
        <v>0</v>
      </c>
      <c r="N67" s="167"/>
      <c r="O67" s="168"/>
      <c r="P67" s="169">
        <f t="shared" si="87"/>
        <v>0</v>
      </c>
      <c r="Q67" s="167"/>
      <c r="R67" s="168"/>
      <c r="S67" s="169">
        <f t="shared" si="88"/>
        <v>0</v>
      </c>
      <c r="T67" s="167"/>
      <c r="U67" s="168"/>
      <c r="V67" s="181">
        <f t="shared" si="89"/>
        <v>0</v>
      </c>
      <c r="W67" s="159">
        <f t="shared" si="74"/>
        <v>0</v>
      </c>
      <c r="X67" s="249">
        <f t="shared" si="75"/>
        <v>0</v>
      </c>
      <c r="Y67" s="249">
        <f t="shared" si="76"/>
        <v>0</v>
      </c>
      <c r="Z67" s="146" t="s">
        <v>195</v>
      </c>
      <c r="AA67" s="150"/>
      <c r="AB67" s="149"/>
      <c r="AC67" s="149"/>
      <c r="AD67" s="149"/>
      <c r="AE67" s="149"/>
      <c r="AF67" s="149"/>
      <c r="AG67" s="149"/>
    </row>
    <row r="68" ht="30.0" customHeight="1">
      <c r="A68" s="119" t="s">
        <v>86</v>
      </c>
      <c r="B68" s="233" t="s">
        <v>196</v>
      </c>
      <c r="C68" s="264" t="s">
        <v>197</v>
      </c>
      <c r="D68" s="122"/>
      <c r="E68" s="123"/>
      <c r="F68" s="124"/>
      <c r="G68" s="125">
        <f>SUM(G69:G71)</f>
        <v>0</v>
      </c>
      <c r="H68" s="123"/>
      <c r="I68" s="124"/>
      <c r="J68" s="125">
        <f>SUM(J69:J71)</f>
        <v>0</v>
      </c>
      <c r="K68" s="123"/>
      <c r="L68" s="124"/>
      <c r="M68" s="125">
        <f>SUM(M69:M71)</f>
        <v>0</v>
      </c>
      <c r="N68" s="123"/>
      <c r="O68" s="124"/>
      <c r="P68" s="125">
        <f>SUM(P69:P71)</f>
        <v>0</v>
      </c>
      <c r="Q68" s="123"/>
      <c r="R68" s="124"/>
      <c r="S68" s="125">
        <f>SUM(S69:S71)</f>
        <v>0</v>
      </c>
      <c r="T68" s="123"/>
      <c r="U68" s="124"/>
      <c r="V68" s="126">
        <f>SUM(V69:V71)</f>
        <v>0</v>
      </c>
      <c r="W68" s="127">
        <f t="shared" si="74"/>
        <v>0</v>
      </c>
      <c r="X68" s="240">
        <f t="shared" si="75"/>
        <v>0</v>
      </c>
      <c r="Y68" s="240">
        <f t="shared" si="76"/>
        <v>0</v>
      </c>
      <c r="Z68" s="129" t="str">
        <f t="shared" ref="Z68:Z80" si="90">Y68/W68</f>
        <v>#DIV/0!</v>
      </c>
      <c r="AA68" s="130"/>
      <c r="AB68" s="131"/>
      <c r="AC68" s="131"/>
      <c r="AD68" s="131"/>
      <c r="AE68" s="131"/>
      <c r="AF68" s="131"/>
      <c r="AG68" s="131"/>
    </row>
    <row r="69" ht="45.0" customHeight="1">
      <c r="A69" s="132" t="s">
        <v>89</v>
      </c>
      <c r="B69" s="133" t="s">
        <v>198</v>
      </c>
      <c r="C69" s="265" t="s">
        <v>199</v>
      </c>
      <c r="D69" s="266" t="s">
        <v>200</v>
      </c>
      <c r="E69" s="136"/>
      <c r="F69" s="137"/>
      <c r="G69" s="141">
        <f t="shared" ref="G69:G71" si="91">E69*F69</f>
        <v>0</v>
      </c>
      <c r="H69" s="136"/>
      <c r="I69" s="137"/>
      <c r="J69" s="141">
        <f t="shared" ref="J69:J71" si="92">H69*I69</f>
        <v>0</v>
      </c>
      <c r="K69" s="136"/>
      <c r="L69" s="137"/>
      <c r="M69" s="141">
        <f t="shared" ref="M69:M71" si="93">K69*L69</f>
        <v>0</v>
      </c>
      <c r="N69" s="136"/>
      <c r="O69" s="137"/>
      <c r="P69" s="141">
        <f t="shared" ref="P69:P71" si="94">N69*O69</f>
        <v>0</v>
      </c>
      <c r="Q69" s="136"/>
      <c r="R69" s="137"/>
      <c r="S69" s="141">
        <f t="shared" ref="S69:S71" si="95">Q69*R69</f>
        <v>0</v>
      </c>
      <c r="T69" s="136"/>
      <c r="U69" s="137"/>
      <c r="V69" s="138">
        <f t="shared" ref="V69:V71" si="96">T69*U69</f>
        <v>0</v>
      </c>
      <c r="W69" s="144">
        <f t="shared" si="74"/>
        <v>0</v>
      </c>
      <c r="X69" s="221">
        <f t="shared" si="75"/>
        <v>0</v>
      </c>
      <c r="Y69" s="221">
        <f t="shared" si="76"/>
        <v>0</v>
      </c>
      <c r="Z69" s="146" t="str">
        <f t="shared" si="90"/>
        <v>#DIV/0!</v>
      </c>
      <c r="AA69" s="150"/>
      <c r="AB69" s="149"/>
      <c r="AC69" s="149"/>
      <c r="AD69" s="149"/>
      <c r="AE69" s="149"/>
      <c r="AF69" s="149"/>
      <c r="AG69" s="149"/>
    </row>
    <row r="70" ht="45.0" customHeight="1">
      <c r="A70" s="132" t="s">
        <v>89</v>
      </c>
      <c r="B70" s="133" t="s">
        <v>201</v>
      </c>
      <c r="C70" s="265" t="s">
        <v>202</v>
      </c>
      <c r="D70" s="266" t="s">
        <v>200</v>
      </c>
      <c r="E70" s="136"/>
      <c r="F70" s="137"/>
      <c r="G70" s="141">
        <f t="shared" si="91"/>
        <v>0</v>
      </c>
      <c r="H70" s="167"/>
      <c r="I70" s="168"/>
      <c r="J70" s="169">
        <f t="shared" si="92"/>
        <v>0</v>
      </c>
      <c r="K70" s="136"/>
      <c r="L70" s="137"/>
      <c r="M70" s="141">
        <f t="shared" si="93"/>
        <v>0</v>
      </c>
      <c r="N70" s="136"/>
      <c r="O70" s="137"/>
      <c r="P70" s="141">
        <f t="shared" si="94"/>
        <v>0</v>
      </c>
      <c r="Q70" s="136"/>
      <c r="R70" s="137"/>
      <c r="S70" s="141">
        <f t="shared" si="95"/>
        <v>0</v>
      </c>
      <c r="T70" s="136"/>
      <c r="U70" s="137"/>
      <c r="V70" s="138">
        <f t="shared" si="96"/>
        <v>0</v>
      </c>
      <c r="W70" s="144">
        <f t="shared" si="74"/>
        <v>0</v>
      </c>
      <c r="X70" s="221">
        <f t="shared" si="75"/>
        <v>0</v>
      </c>
      <c r="Y70" s="221">
        <f t="shared" si="76"/>
        <v>0</v>
      </c>
      <c r="Z70" s="146" t="str">
        <f t="shared" si="90"/>
        <v>#DIV/0!</v>
      </c>
      <c r="AA70" s="150"/>
      <c r="AB70" s="149"/>
      <c r="AC70" s="149"/>
      <c r="AD70" s="149"/>
      <c r="AE70" s="149"/>
      <c r="AF70" s="149"/>
      <c r="AG70" s="149"/>
    </row>
    <row r="71" ht="72.0" customHeight="1">
      <c r="A71" s="165" t="s">
        <v>89</v>
      </c>
      <c r="B71" s="152" t="s">
        <v>203</v>
      </c>
      <c r="C71" s="267" t="s">
        <v>204</v>
      </c>
      <c r="D71" s="268" t="s">
        <v>200</v>
      </c>
      <c r="E71" s="269"/>
      <c r="F71" s="183"/>
      <c r="G71" s="270">
        <f t="shared" si="91"/>
        <v>0</v>
      </c>
      <c r="H71" s="137"/>
      <c r="I71" s="137"/>
      <c r="J71" s="169">
        <f t="shared" si="92"/>
        <v>0</v>
      </c>
      <c r="K71" s="271"/>
      <c r="L71" s="168"/>
      <c r="M71" s="181">
        <f t="shared" si="93"/>
        <v>0</v>
      </c>
      <c r="N71" s="167"/>
      <c r="O71" s="168"/>
      <c r="P71" s="169">
        <f t="shared" si="94"/>
        <v>0</v>
      </c>
      <c r="Q71" s="167"/>
      <c r="R71" s="168"/>
      <c r="S71" s="169">
        <f t="shared" si="95"/>
        <v>0</v>
      </c>
      <c r="T71" s="167"/>
      <c r="U71" s="168"/>
      <c r="V71" s="181">
        <f t="shared" si="96"/>
        <v>0</v>
      </c>
      <c r="W71" s="159">
        <f t="shared" si="74"/>
        <v>0</v>
      </c>
      <c r="X71" s="249">
        <f t="shared" si="75"/>
        <v>0</v>
      </c>
      <c r="Y71" s="249">
        <f t="shared" si="76"/>
        <v>0</v>
      </c>
      <c r="Z71" s="146" t="str">
        <f t="shared" si="90"/>
        <v>#DIV/0!</v>
      </c>
      <c r="AA71" s="272"/>
      <c r="AB71" s="149"/>
      <c r="AC71" s="149"/>
      <c r="AD71" s="149"/>
      <c r="AE71" s="149"/>
      <c r="AF71" s="149"/>
      <c r="AG71" s="149"/>
    </row>
    <row r="72" ht="30.0" customHeight="1">
      <c r="A72" s="119" t="s">
        <v>86</v>
      </c>
      <c r="B72" s="233" t="s">
        <v>205</v>
      </c>
      <c r="C72" s="264" t="s">
        <v>206</v>
      </c>
      <c r="D72" s="122"/>
      <c r="E72" s="123"/>
      <c r="F72" s="124"/>
      <c r="G72" s="125">
        <f>SUM(G73:G75)</f>
        <v>0</v>
      </c>
      <c r="H72" s="236"/>
      <c r="I72" s="237"/>
      <c r="J72" s="238">
        <f>SUM(J73:J75)</f>
        <v>0</v>
      </c>
      <c r="K72" s="123"/>
      <c r="L72" s="124"/>
      <c r="M72" s="125">
        <f>SUM(M73:M75)</f>
        <v>0</v>
      </c>
      <c r="N72" s="123"/>
      <c r="O72" s="124"/>
      <c r="P72" s="125">
        <f>SUM(P73:P75)</f>
        <v>0</v>
      </c>
      <c r="Q72" s="123"/>
      <c r="R72" s="124"/>
      <c r="S72" s="125">
        <f>SUM(S73:S75)</f>
        <v>0</v>
      </c>
      <c r="T72" s="123"/>
      <c r="U72" s="124"/>
      <c r="V72" s="126">
        <f>SUM(V73:V75)</f>
        <v>0</v>
      </c>
      <c r="W72" s="273">
        <f t="shared" si="74"/>
        <v>0</v>
      </c>
      <c r="X72" s="274">
        <f t="shared" si="75"/>
        <v>0</v>
      </c>
      <c r="Y72" s="274">
        <f t="shared" si="76"/>
        <v>0</v>
      </c>
      <c r="Z72" s="129" t="str">
        <f t="shared" si="90"/>
        <v>#DIV/0!</v>
      </c>
      <c r="AA72" s="130"/>
      <c r="AB72" s="131"/>
      <c r="AC72" s="131"/>
      <c r="AD72" s="131"/>
      <c r="AE72" s="131"/>
      <c r="AF72" s="131"/>
      <c r="AG72" s="131"/>
    </row>
    <row r="73" ht="30.0" customHeight="1">
      <c r="A73" s="132" t="s">
        <v>89</v>
      </c>
      <c r="B73" s="133" t="s">
        <v>207</v>
      </c>
      <c r="C73" s="222" t="s">
        <v>208</v>
      </c>
      <c r="D73" s="266" t="s">
        <v>142</v>
      </c>
      <c r="E73" s="136"/>
      <c r="F73" s="137"/>
      <c r="G73" s="141">
        <f t="shared" ref="G73:G75" si="97">E73*F73</f>
        <v>0</v>
      </c>
      <c r="H73" s="136"/>
      <c r="I73" s="137"/>
      <c r="J73" s="141">
        <f t="shared" ref="J73:J75" si="98">H73*I73</f>
        <v>0</v>
      </c>
      <c r="K73" s="136"/>
      <c r="L73" s="137"/>
      <c r="M73" s="141">
        <f t="shared" ref="M73:M75" si="99">K73*L73</f>
        <v>0</v>
      </c>
      <c r="N73" s="136"/>
      <c r="O73" s="137"/>
      <c r="P73" s="141">
        <f t="shared" ref="P73:P75" si="100">N73*O73</f>
        <v>0</v>
      </c>
      <c r="Q73" s="136"/>
      <c r="R73" s="137"/>
      <c r="S73" s="141">
        <f t="shared" ref="S73:S75" si="101">Q73*R73</f>
        <v>0</v>
      </c>
      <c r="T73" s="136"/>
      <c r="U73" s="137"/>
      <c r="V73" s="138">
        <f t="shared" ref="V73:V75" si="102">T73*U73</f>
        <v>0</v>
      </c>
      <c r="W73" s="144">
        <f t="shared" si="74"/>
        <v>0</v>
      </c>
      <c r="X73" s="221">
        <f t="shared" si="75"/>
        <v>0</v>
      </c>
      <c r="Y73" s="221">
        <f t="shared" si="76"/>
        <v>0</v>
      </c>
      <c r="Z73" s="146" t="str">
        <f t="shared" si="90"/>
        <v>#DIV/0!</v>
      </c>
      <c r="AA73" s="150"/>
      <c r="AB73" s="149"/>
      <c r="AC73" s="149"/>
      <c r="AD73" s="149"/>
      <c r="AE73" s="149"/>
      <c r="AF73" s="149"/>
      <c r="AG73" s="149"/>
    </row>
    <row r="74" ht="30.0" customHeight="1">
      <c r="A74" s="132" t="s">
        <v>89</v>
      </c>
      <c r="B74" s="133" t="s">
        <v>209</v>
      </c>
      <c r="C74" s="222" t="s">
        <v>208</v>
      </c>
      <c r="D74" s="266" t="s">
        <v>142</v>
      </c>
      <c r="E74" s="136"/>
      <c r="F74" s="137"/>
      <c r="G74" s="141">
        <f t="shared" si="97"/>
        <v>0</v>
      </c>
      <c r="H74" s="136"/>
      <c r="I74" s="137"/>
      <c r="J74" s="141">
        <f t="shared" si="98"/>
        <v>0</v>
      </c>
      <c r="K74" s="136"/>
      <c r="L74" s="137"/>
      <c r="M74" s="141">
        <f t="shared" si="99"/>
        <v>0</v>
      </c>
      <c r="N74" s="136"/>
      <c r="O74" s="137"/>
      <c r="P74" s="141">
        <f t="shared" si="100"/>
        <v>0</v>
      </c>
      <c r="Q74" s="136"/>
      <c r="R74" s="137"/>
      <c r="S74" s="141">
        <f t="shared" si="101"/>
        <v>0</v>
      </c>
      <c r="T74" s="136"/>
      <c r="U74" s="137"/>
      <c r="V74" s="138">
        <f t="shared" si="102"/>
        <v>0</v>
      </c>
      <c r="W74" s="144">
        <f t="shared" si="74"/>
        <v>0</v>
      </c>
      <c r="X74" s="221">
        <f t="shared" si="75"/>
        <v>0</v>
      </c>
      <c r="Y74" s="221">
        <f t="shared" si="76"/>
        <v>0</v>
      </c>
      <c r="Z74" s="146" t="str">
        <f t="shared" si="90"/>
        <v>#DIV/0!</v>
      </c>
      <c r="AA74" s="150"/>
      <c r="AB74" s="149"/>
      <c r="AC74" s="149"/>
      <c r="AD74" s="149"/>
      <c r="AE74" s="149"/>
      <c r="AF74" s="149"/>
      <c r="AG74" s="149"/>
    </row>
    <row r="75" ht="30.0" customHeight="1">
      <c r="A75" s="165" t="s">
        <v>89</v>
      </c>
      <c r="B75" s="162" t="s">
        <v>210</v>
      </c>
      <c r="C75" s="180" t="s">
        <v>208</v>
      </c>
      <c r="D75" s="268" t="s">
        <v>142</v>
      </c>
      <c r="E75" s="167"/>
      <c r="F75" s="168"/>
      <c r="G75" s="169">
        <f t="shared" si="97"/>
        <v>0</v>
      </c>
      <c r="H75" s="167"/>
      <c r="I75" s="168"/>
      <c r="J75" s="169">
        <f t="shared" si="98"/>
        <v>0</v>
      </c>
      <c r="K75" s="167"/>
      <c r="L75" s="168"/>
      <c r="M75" s="169">
        <f t="shared" si="99"/>
        <v>0</v>
      </c>
      <c r="N75" s="167"/>
      <c r="O75" s="168"/>
      <c r="P75" s="169">
        <f t="shared" si="100"/>
        <v>0</v>
      </c>
      <c r="Q75" s="167"/>
      <c r="R75" s="168"/>
      <c r="S75" s="169">
        <f t="shared" si="101"/>
        <v>0</v>
      </c>
      <c r="T75" s="167"/>
      <c r="U75" s="168"/>
      <c r="V75" s="181">
        <f t="shared" si="102"/>
        <v>0</v>
      </c>
      <c r="W75" s="185">
        <f t="shared" si="74"/>
        <v>0</v>
      </c>
      <c r="X75" s="223">
        <f t="shared" si="75"/>
        <v>0</v>
      </c>
      <c r="Y75" s="223">
        <f t="shared" si="76"/>
        <v>0</v>
      </c>
      <c r="Z75" s="146" t="str">
        <f t="shared" si="90"/>
        <v>#DIV/0!</v>
      </c>
      <c r="AA75" s="272"/>
      <c r="AB75" s="149"/>
      <c r="AC75" s="149"/>
      <c r="AD75" s="149"/>
      <c r="AE75" s="149"/>
      <c r="AF75" s="149"/>
      <c r="AG75" s="149"/>
    </row>
    <row r="76" ht="30.0" customHeight="1">
      <c r="A76" s="119" t="s">
        <v>86</v>
      </c>
      <c r="B76" s="233" t="s">
        <v>211</v>
      </c>
      <c r="C76" s="264" t="s">
        <v>212</v>
      </c>
      <c r="D76" s="122"/>
      <c r="E76" s="123"/>
      <c r="F76" s="124"/>
      <c r="G76" s="125">
        <f>SUM(G77:G79)</f>
        <v>0</v>
      </c>
      <c r="H76" s="123"/>
      <c r="I76" s="124"/>
      <c r="J76" s="125">
        <f>SUM(J77:J79)</f>
        <v>0</v>
      </c>
      <c r="K76" s="123"/>
      <c r="L76" s="124"/>
      <c r="M76" s="125">
        <f>SUM(M77:M79)</f>
        <v>0</v>
      </c>
      <c r="N76" s="123"/>
      <c r="O76" s="124"/>
      <c r="P76" s="125">
        <f>SUM(P77:P79)</f>
        <v>0</v>
      </c>
      <c r="Q76" s="123"/>
      <c r="R76" s="124"/>
      <c r="S76" s="125">
        <f>SUM(S77:S79)</f>
        <v>0</v>
      </c>
      <c r="T76" s="123"/>
      <c r="U76" s="124"/>
      <c r="V76" s="126">
        <f>SUM(V77:V79)</f>
        <v>0</v>
      </c>
      <c r="W76" s="127">
        <f t="shared" si="74"/>
        <v>0</v>
      </c>
      <c r="X76" s="240">
        <f t="shared" si="75"/>
        <v>0</v>
      </c>
      <c r="Y76" s="240">
        <f t="shared" si="76"/>
        <v>0</v>
      </c>
      <c r="Z76" s="129" t="str">
        <f t="shared" si="90"/>
        <v>#DIV/0!</v>
      </c>
      <c r="AA76" s="130"/>
      <c r="AB76" s="131"/>
      <c r="AC76" s="131"/>
      <c r="AD76" s="131"/>
      <c r="AE76" s="131"/>
      <c r="AF76" s="131"/>
      <c r="AG76" s="131"/>
    </row>
    <row r="77" ht="30.0" customHeight="1">
      <c r="A77" s="132" t="s">
        <v>89</v>
      </c>
      <c r="B77" s="133" t="s">
        <v>213</v>
      </c>
      <c r="C77" s="222" t="s">
        <v>208</v>
      </c>
      <c r="D77" s="266" t="s">
        <v>142</v>
      </c>
      <c r="E77" s="136"/>
      <c r="F77" s="137"/>
      <c r="G77" s="141">
        <f t="shared" ref="G77:G79" si="103">E77*F77</f>
        <v>0</v>
      </c>
      <c r="H77" s="136"/>
      <c r="I77" s="137"/>
      <c r="J77" s="141">
        <f t="shared" ref="J77:J79" si="104">H77*I77</f>
        <v>0</v>
      </c>
      <c r="K77" s="136"/>
      <c r="L77" s="137"/>
      <c r="M77" s="141">
        <f t="shared" ref="M77:M79" si="105">K77*L77</f>
        <v>0</v>
      </c>
      <c r="N77" s="136"/>
      <c r="O77" s="137"/>
      <c r="P77" s="141">
        <f t="shared" ref="P77:P79" si="106">N77*O77</f>
        <v>0</v>
      </c>
      <c r="Q77" s="136"/>
      <c r="R77" s="137"/>
      <c r="S77" s="141">
        <f t="shared" ref="S77:S79" si="107">Q77*R77</f>
        <v>0</v>
      </c>
      <c r="T77" s="136"/>
      <c r="U77" s="137"/>
      <c r="V77" s="138">
        <f t="shared" ref="V77:V79" si="108">T77*U77</f>
        <v>0</v>
      </c>
      <c r="W77" s="144">
        <f t="shared" si="74"/>
        <v>0</v>
      </c>
      <c r="X77" s="221">
        <f t="shared" si="75"/>
        <v>0</v>
      </c>
      <c r="Y77" s="221">
        <f t="shared" si="76"/>
        <v>0</v>
      </c>
      <c r="Z77" s="146" t="str">
        <f t="shared" si="90"/>
        <v>#DIV/0!</v>
      </c>
      <c r="AA77" s="150"/>
      <c r="AB77" s="149"/>
      <c r="AC77" s="149"/>
      <c r="AD77" s="149"/>
      <c r="AE77" s="149"/>
      <c r="AF77" s="149"/>
      <c r="AG77" s="149"/>
    </row>
    <row r="78" ht="30.0" customHeight="1">
      <c r="A78" s="132" t="s">
        <v>89</v>
      </c>
      <c r="B78" s="133" t="s">
        <v>214</v>
      </c>
      <c r="C78" s="222" t="s">
        <v>208</v>
      </c>
      <c r="D78" s="266" t="s">
        <v>142</v>
      </c>
      <c r="E78" s="136"/>
      <c r="F78" s="137"/>
      <c r="G78" s="141">
        <f t="shared" si="103"/>
        <v>0</v>
      </c>
      <c r="H78" s="136"/>
      <c r="I78" s="137"/>
      <c r="J78" s="141">
        <f t="shared" si="104"/>
        <v>0</v>
      </c>
      <c r="K78" s="136"/>
      <c r="L78" s="137"/>
      <c r="M78" s="141">
        <f t="shared" si="105"/>
        <v>0</v>
      </c>
      <c r="N78" s="136"/>
      <c r="O78" s="137"/>
      <c r="P78" s="141">
        <f t="shared" si="106"/>
        <v>0</v>
      </c>
      <c r="Q78" s="136"/>
      <c r="R78" s="137"/>
      <c r="S78" s="141">
        <f t="shared" si="107"/>
        <v>0</v>
      </c>
      <c r="T78" s="136"/>
      <c r="U78" s="137"/>
      <c r="V78" s="138">
        <f t="shared" si="108"/>
        <v>0</v>
      </c>
      <c r="W78" s="144">
        <f t="shared" si="74"/>
        <v>0</v>
      </c>
      <c r="X78" s="221">
        <f t="shared" si="75"/>
        <v>0</v>
      </c>
      <c r="Y78" s="221">
        <f t="shared" si="76"/>
        <v>0</v>
      </c>
      <c r="Z78" s="146" t="str">
        <f t="shared" si="90"/>
        <v>#DIV/0!</v>
      </c>
      <c r="AA78" s="150"/>
      <c r="AB78" s="149"/>
      <c r="AC78" s="149"/>
      <c r="AD78" s="149"/>
      <c r="AE78" s="149"/>
      <c r="AF78" s="149"/>
      <c r="AG78" s="149"/>
    </row>
    <row r="79" ht="30.0" customHeight="1">
      <c r="A79" s="165" t="s">
        <v>89</v>
      </c>
      <c r="B79" s="152" t="s">
        <v>215</v>
      </c>
      <c r="C79" s="180" t="s">
        <v>208</v>
      </c>
      <c r="D79" s="268" t="s">
        <v>142</v>
      </c>
      <c r="E79" s="167"/>
      <c r="F79" s="168"/>
      <c r="G79" s="169">
        <f t="shared" si="103"/>
        <v>0</v>
      </c>
      <c r="H79" s="167"/>
      <c r="I79" s="168"/>
      <c r="J79" s="169">
        <f t="shared" si="104"/>
        <v>0</v>
      </c>
      <c r="K79" s="167"/>
      <c r="L79" s="168"/>
      <c r="M79" s="169">
        <f t="shared" si="105"/>
        <v>0</v>
      </c>
      <c r="N79" s="167"/>
      <c r="O79" s="168"/>
      <c r="P79" s="169">
        <f t="shared" si="106"/>
        <v>0</v>
      </c>
      <c r="Q79" s="167"/>
      <c r="R79" s="168"/>
      <c r="S79" s="169">
        <f t="shared" si="107"/>
        <v>0</v>
      </c>
      <c r="T79" s="167"/>
      <c r="U79" s="168"/>
      <c r="V79" s="181">
        <f t="shared" si="108"/>
        <v>0</v>
      </c>
      <c r="W79" s="159">
        <f t="shared" si="74"/>
        <v>0</v>
      </c>
      <c r="X79" s="249">
        <f t="shared" si="75"/>
        <v>0</v>
      </c>
      <c r="Y79" s="249">
        <f t="shared" si="76"/>
        <v>0</v>
      </c>
      <c r="Z79" s="146" t="str">
        <f t="shared" si="90"/>
        <v>#DIV/0!</v>
      </c>
      <c r="AA79" s="161"/>
      <c r="AB79" s="149"/>
      <c r="AC79" s="149"/>
      <c r="AD79" s="149"/>
      <c r="AE79" s="149"/>
      <c r="AF79" s="149"/>
      <c r="AG79" s="149"/>
    </row>
    <row r="80" ht="30.0" customHeight="1">
      <c r="A80" s="275" t="s">
        <v>216</v>
      </c>
      <c r="B80" s="276"/>
      <c r="C80" s="277"/>
      <c r="D80" s="278"/>
      <c r="E80" s="279"/>
      <c r="F80" s="207"/>
      <c r="G80" s="205">
        <f>G76+G72+G68+G64+G60</f>
        <v>0</v>
      </c>
      <c r="H80" s="279"/>
      <c r="I80" s="207"/>
      <c r="J80" s="205">
        <f>J76+J72+J68+J64+J60</f>
        <v>0</v>
      </c>
      <c r="K80" s="206"/>
      <c r="L80" s="207"/>
      <c r="M80" s="205">
        <f>M76+M72+M68+M64+M60</f>
        <v>0</v>
      </c>
      <c r="N80" s="206"/>
      <c r="O80" s="207"/>
      <c r="P80" s="205">
        <f>P76+P72+P68+P64+P60</f>
        <v>0</v>
      </c>
      <c r="Q80" s="206"/>
      <c r="R80" s="207"/>
      <c r="S80" s="205">
        <f>S76+S72+S68+S64+S60</f>
        <v>0</v>
      </c>
      <c r="T80" s="206"/>
      <c r="U80" s="207"/>
      <c r="V80" s="208">
        <f t="shared" ref="V80:X80" si="109">V76+V72+V68+V64+V60</f>
        <v>0</v>
      </c>
      <c r="W80" s="209">
        <f t="shared" si="109"/>
        <v>0</v>
      </c>
      <c r="X80" s="210">
        <f t="shared" si="109"/>
        <v>0</v>
      </c>
      <c r="Y80" s="252">
        <f t="shared" si="76"/>
        <v>0</v>
      </c>
      <c r="Z80" s="228" t="str">
        <f t="shared" si="90"/>
        <v>#DIV/0!</v>
      </c>
      <c r="AA80" s="229"/>
      <c r="AB80" s="69"/>
      <c r="AC80" s="69"/>
      <c r="AD80" s="69"/>
      <c r="AE80" s="69"/>
      <c r="AF80" s="69"/>
      <c r="AG80" s="69"/>
    </row>
    <row r="81" ht="42.0" customHeight="1">
      <c r="A81" s="280" t="s">
        <v>84</v>
      </c>
      <c r="B81" s="281">
        <v>5.0</v>
      </c>
      <c r="C81" s="282" t="s">
        <v>217</v>
      </c>
      <c r="D81" s="216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8"/>
      <c r="X81" s="218"/>
      <c r="Y81" s="218"/>
      <c r="Z81" s="231"/>
      <c r="AA81" s="232"/>
      <c r="AB81" s="69"/>
      <c r="AC81" s="69"/>
      <c r="AD81" s="69"/>
      <c r="AE81" s="69"/>
      <c r="AF81" s="69"/>
      <c r="AG81" s="69"/>
    </row>
    <row r="82" ht="30.0" customHeight="1">
      <c r="A82" s="119" t="s">
        <v>86</v>
      </c>
      <c r="B82" s="233" t="s">
        <v>218</v>
      </c>
      <c r="C82" s="121" t="s">
        <v>219</v>
      </c>
      <c r="D82" s="122"/>
      <c r="E82" s="123"/>
      <c r="F82" s="124"/>
      <c r="G82" s="125">
        <f>SUM(G83:G85)</f>
        <v>9750</v>
      </c>
      <c r="H82" s="123"/>
      <c r="I82" s="124"/>
      <c r="J82" s="125">
        <f>SUM(J83:J85)</f>
        <v>14750</v>
      </c>
      <c r="K82" s="123"/>
      <c r="L82" s="124"/>
      <c r="M82" s="125">
        <f>SUM(M83:M85)</f>
        <v>0</v>
      </c>
      <c r="N82" s="123"/>
      <c r="O82" s="124"/>
      <c r="P82" s="125">
        <f>SUM(P83:P85)</f>
        <v>0</v>
      </c>
      <c r="Q82" s="123"/>
      <c r="R82" s="124"/>
      <c r="S82" s="125">
        <f>SUM(S83:S85)</f>
        <v>0</v>
      </c>
      <c r="T82" s="123"/>
      <c r="U82" s="124"/>
      <c r="V82" s="126">
        <f>SUM(V83:V85)</f>
        <v>0</v>
      </c>
      <c r="W82" s="127">
        <f t="shared" ref="W82:W93" si="110">G82+M82+S82</f>
        <v>9750</v>
      </c>
      <c r="X82" s="240">
        <f t="shared" ref="X82:X93" si="111">J82+P82+V82</f>
        <v>14750</v>
      </c>
      <c r="Y82" s="240">
        <f t="shared" ref="Y82:Y94" si="112">W82-X82</f>
        <v>-5000</v>
      </c>
      <c r="Z82" s="129">
        <f t="shared" ref="Z82:Z94" si="113">Y82/W82</f>
        <v>-0.5128205128</v>
      </c>
      <c r="AA82" s="130"/>
      <c r="AB82" s="149"/>
      <c r="AC82" s="149"/>
      <c r="AD82" s="149"/>
      <c r="AE82" s="149"/>
      <c r="AF82" s="149"/>
      <c r="AG82" s="149"/>
    </row>
    <row r="83" ht="41.25" customHeight="1">
      <c r="A83" s="132" t="s">
        <v>89</v>
      </c>
      <c r="B83" s="133" t="s">
        <v>220</v>
      </c>
      <c r="C83" s="283" t="s">
        <v>221</v>
      </c>
      <c r="D83" s="266" t="s">
        <v>222</v>
      </c>
      <c r="E83" s="136">
        <v>10.0</v>
      </c>
      <c r="F83" s="137">
        <v>250.0</v>
      </c>
      <c r="G83" s="138">
        <f t="shared" ref="G83:G85" si="114">E83*F83</f>
        <v>2500</v>
      </c>
      <c r="H83" s="284">
        <v>30.0</v>
      </c>
      <c r="I83" s="195">
        <v>250.0</v>
      </c>
      <c r="J83" s="141">
        <f t="shared" ref="J83:J85" si="115">H83*I83</f>
        <v>7500</v>
      </c>
      <c r="K83" s="142"/>
      <c r="L83" s="137"/>
      <c r="M83" s="138">
        <f t="shared" ref="M83:M85" si="116">K83*L83</f>
        <v>0</v>
      </c>
      <c r="N83" s="136"/>
      <c r="O83" s="137"/>
      <c r="P83" s="141">
        <f t="shared" ref="P83:P85" si="117">N83*O83</f>
        <v>0</v>
      </c>
      <c r="Q83" s="136"/>
      <c r="R83" s="137"/>
      <c r="S83" s="141">
        <f t="shared" ref="S83:S85" si="118">Q83*R83</f>
        <v>0</v>
      </c>
      <c r="T83" s="136"/>
      <c r="U83" s="137"/>
      <c r="V83" s="138">
        <f t="shared" ref="V83:V85" si="119">T83*U83</f>
        <v>0</v>
      </c>
      <c r="W83" s="144">
        <f t="shared" si="110"/>
        <v>2500</v>
      </c>
      <c r="X83" s="221">
        <f t="shared" si="111"/>
        <v>7500</v>
      </c>
      <c r="Y83" s="221">
        <f t="shared" si="112"/>
        <v>-5000</v>
      </c>
      <c r="Z83" s="146">
        <f t="shared" si="113"/>
        <v>-2</v>
      </c>
      <c r="AA83" s="285" t="s">
        <v>223</v>
      </c>
      <c r="AB83" s="149"/>
      <c r="AC83" s="149"/>
      <c r="AD83" s="149"/>
      <c r="AE83" s="149"/>
      <c r="AF83" s="149"/>
      <c r="AG83" s="149"/>
    </row>
    <row r="84" ht="30.0" customHeight="1">
      <c r="A84" s="132" t="s">
        <v>89</v>
      </c>
      <c r="B84" s="133" t="s">
        <v>224</v>
      </c>
      <c r="C84" s="283" t="s">
        <v>225</v>
      </c>
      <c r="D84" s="266" t="s">
        <v>222</v>
      </c>
      <c r="E84" s="136">
        <v>20.0</v>
      </c>
      <c r="F84" s="137">
        <v>250.0</v>
      </c>
      <c r="G84" s="141">
        <f t="shared" si="114"/>
        <v>5000</v>
      </c>
      <c r="H84" s="136">
        <v>20.0</v>
      </c>
      <c r="I84" s="137">
        <v>250.0</v>
      </c>
      <c r="J84" s="141">
        <f t="shared" si="115"/>
        <v>5000</v>
      </c>
      <c r="K84" s="136"/>
      <c r="L84" s="137"/>
      <c r="M84" s="141">
        <f t="shared" si="116"/>
        <v>0</v>
      </c>
      <c r="N84" s="136"/>
      <c r="O84" s="137"/>
      <c r="P84" s="141">
        <f t="shared" si="117"/>
        <v>0</v>
      </c>
      <c r="Q84" s="136"/>
      <c r="R84" s="137"/>
      <c r="S84" s="141">
        <f t="shared" si="118"/>
        <v>0</v>
      </c>
      <c r="T84" s="136"/>
      <c r="U84" s="137"/>
      <c r="V84" s="138">
        <f t="shared" si="119"/>
        <v>0</v>
      </c>
      <c r="W84" s="144">
        <f t="shared" si="110"/>
        <v>5000</v>
      </c>
      <c r="X84" s="221">
        <f t="shared" si="111"/>
        <v>5000</v>
      </c>
      <c r="Y84" s="221">
        <f t="shared" si="112"/>
        <v>0</v>
      </c>
      <c r="Z84" s="146">
        <f t="shared" si="113"/>
        <v>0</v>
      </c>
      <c r="AA84" s="197" t="s">
        <v>226</v>
      </c>
      <c r="AB84" s="149"/>
      <c r="AC84" s="149"/>
      <c r="AD84" s="149"/>
      <c r="AE84" s="149"/>
      <c r="AF84" s="149"/>
      <c r="AG84" s="149"/>
    </row>
    <row r="85" ht="30.0" customHeight="1">
      <c r="A85" s="165" t="s">
        <v>89</v>
      </c>
      <c r="B85" s="162" t="s">
        <v>227</v>
      </c>
      <c r="C85" s="283" t="s">
        <v>228</v>
      </c>
      <c r="D85" s="268" t="s">
        <v>222</v>
      </c>
      <c r="E85" s="167">
        <v>15.0</v>
      </c>
      <c r="F85" s="168">
        <v>150.0</v>
      </c>
      <c r="G85" s="169">
        <f t="shared" si="114"/>
        <v>2250</v>
      </c>
      <c r="H85" s="167">
        <v>15.0</v>
      </c>
      <c r="I85" s="168">
        <v>150.0</v>
      </c>
      <c r="J85" s="169">
        <f t="shared" si="115"/>
        <v>2250</v>
      </c>
      <c r="K85" s="167"/>
      <c r="L85" s="168"/>
      <c r="M85" s="169">
        <f t="shared" si="116"/>
        <v>0</v>
      </c>
      <c r="N85" s="167"/>
      <c r="O85" s="168"/>
      <c r="P85" s="169">
        <f t="shared" si="117"/>
        <v>0</v>
      </c>
      <c r="Q85" s="167"/>
      <c r="R85" s="168"/>
      <c r="S85" s="169">
        <f t="shared" si="118"/>
        <v>0</v>
      </c>
      <c r="T85" s="167"/>
      <c r="U85" s="168"/>
      <c r="V85" s="181">
        <f t="shared" si="119"/>
        <v>0</v>
      </c>
      <c r="W85" s="185">
        <f t="shared" si="110"/>
        <v>2250</v>
      </c>
      <c r="X85" s="223">
        <f t="shared" si="111"/>
        <v>2250</v>
      </c>
      <c r="Y85" s="223">
        <f t="shared" si="112"/>
        <v>0</v>
      </c>
      <c r="Z85" s="286">
        <f t="shared" si="113"/>
        <v>0</v>
      </c>
      <c r="AA85" s="197" t="s">
        <v>229</v>
      </c>
      <c r="AB85" s="149"/>
      <c r="AC85" s="149"/>
      <c r="AD85" s="149"/>
      <c r="AE85" s="149"/>
      <c r="AF85" s="149"/>
      <c r="AG85" s="149"/>
    </row>
    <row r="86" ht="30.0" customHeight="1">
      <c r="A86" s="119" t="s">
        <v>86</v>
      </c>
      <c r="B86" s="233" t="s">
        <v>230</v>
      </c>
      <c r="C86" s="121" t="s">
        <v>231</v>
      </c>
      <c r="D86" s="122"/>
      <c r="E86" s="123"/>
      <c r="F86" s="124"/>
      <c r="G86" s="125">
        <f>SUM(G87:G89)</f>
        <v>10000</v>
      </c>
      <c r="H86" s="123"/>
      <c r="I86" s="124"/>
      <c r="J86" s="125">
        <f>SUM(J87:J89)</f>
        <v>0</v>
      </c>
      <c r="K86" s="123"/>
      <c r="L86" s="124"/>
      <c r="M86" s="125">
        <f>SUM(M87:M89)</f>
        <v>0</v>
      </c>
      <c r="N86" s="123"/>
      <c r="O86" s="124"/>
      <c r="P86" s="125">
        <f>SUM(P87:P89)</f>
        <v>0</v>
      </c>
      <c r="Q86" s="123"/>
      <c r="R86" s="124"/>
      <c r="S86" s="125">
        <f>SUM(S87:S89)</f>
        <v>0</v>
      </c>
      <c r="T86" s="123"/>
      <c r="U86" s="124"/>
      <c r="V86" s="126">
        <f>SUM(V87:V89)</f>
        <v>0</v>
      </c>
      <c r="W86" s="127">
        <f t="shared" si="110"/>
        <v>10000</v>
      </c>
      <c r="X86" s="240">
        <f t="shared" si="111"/>
        <v>0</v>
      </c>
      <c r="Y86" s="240">
        <f t="shared" si="112"/>
        <v>10000</v>
      </c>
      <c r="Z86" s="129">
        <f t="shared" si="113"/>
        <v>1</v>
      </c>
      <c r="AA86" s="130"/>
      <c r="AB86" s="149"/>
      <c r="AC86" s="149"/>
      <c r="AD86" s="149"/>
      <c r="AE86" s="149"/>
      <c r="AF86" s="149"/>
      <c r="AG86" s="149"/>
    </row>
    <row r="87" ht="30.0" customHeight="1">
      <c r="A87" s="132" t="s">
        <v>89</v>
      </c>
      <c r="B87" s="133" t="s">
        <v>232</v>
      </c>
      <c r="C87" s="283" t="s">
        <v>233</v>
      </c>
      <c r="D87" s="266" t="s">
        <v>142</v>
      </c>
      <c r="E87" s="136">
        <v>20.0</v>
      </c>
      <c r="F87" s="137">
        <v>500.0</v>
      </c>
      <c r="G87" s="141">
        <f t="shared" ref="G87:G89" si="120">E87*F87</f>
        <v>10000</v>
      </c>
      <c r="H87" s="136">
        <v>0.0</v>
      </c>
      <c r="I87" s="137">
        <v>0.0</v>
      </c>
      <c r="J87" s="141">
        <f t="shared" ref="J87:J89" si="121">H87*I87</f>
        <v>0</v>
      </c>
      <c r="K87" s="136"/>
      <c r="L87" s="137"/>
      <c r="M87" s="141">
        <f t="shared" ref="M87:M89" si="122">K87*L87</f>
        <v>0</v>
      </c>
      <c r="N87" s="136"/>
      <c r="O87" s="137"/>
      <c r="P87" s="141">
        <f t="shared" ref="P87:P89" si="123">N87*O87</f>
        <v>0</v>
      </c>
      <c r="Q87" s="136"/>
      <c r="R87" s="137"/>
      <c r="S87" s="141">
        <f t="shared" ref="S87:S89" si="124">Q87*R87</f>
        <v>0</v>
      </c>
      <c r="T87" s="136"/>
      <c r="U87" s="137"/>
      <c r="V87" s="138">
        <f t="shared" ref="V87:V89" si="125">T87*U87</f>
        <v>0</v>
      </c>
      <c r="W87" s="144">
        <f t="shared" si="110"/>
        <v>10000</v>
      </c>
      <c r="X87" s="221">
        <f t="shared" si="111"/>
        <v>0</v>
      </c>
      <c r="Y87" s="221">
        <f t="shared" si="112"/>
        <v>10000</v>
      </c>
      <c r="Z87" s="146">
        <f t="shared" si="113"/>
        <v>1</v>
      </c>
      <c r="AA87" s="150"/>
      <c r="AB87" s="149"/>
      <c r="AC87" s="149"/>
      <c r="AD87" s="149"/>
      <c r="AE87" s="149"/>
      <c r="AF87" s="149"/>
      <c r="AG87" s="149"/>
    </row>
    <row r="88" ht="30.0" customHeight="1">
      <c r="A88" s="132" t="s">
        <v>89</v>
      </c>
      <c r="B88" s="133" t="s">
        <v>234</v>
      </c>
      <c r="C88" s="134" t="s">
        <v>235</v>
      </c>
      <c r="D88" s="266" t="s">
        <v>142</v>
      </c>
      <c r="E88" s="136"/>
      <c r="F88" s="137"/>
      <c r="G88" s="141">
        <f t="shared" si="120"/>
        <v>0</v>
      </c>
      <c r="H88" s="136"/>
      <c r="I88" s="137"/>
      <c r="J88" s="141">
        <f t="shared" si="121"/>
        <v>0</v>
      </c>
      <c r="K88" s="136"/>
      <c r="L88" s="137"/>
      <c r="M88" s="141">
        <f t="shared" si="122"/>
        <v>0</v>
      </c>
      <c r="N88" s="136"/>
      <c r="O88" s="137"/>
      <c r="P88" s="141">
        <f t="shared" si="123"/>
        <v>0</v>
      </c>
      <c r="Q88" s="136"/>
      <c r="R88" s="137"/>
      <c r="S88" s="141">
        <f t="shared" si="124"/>
        <v>0</v>
      </c>
      <c r="T88" s="136"/>
      <c r="U88" s="137"/>
      <c r="V88" s="138">
        <f t="shared" si="125"/>
        <v>0</v>
      </c>
      <c r="W88" s="144">
        <f t="shared" si="110"/>
        <v>0</v>
      </c>
      <c r="X88" s="221">
        <f t="shared" si="111"/>
        <v>0</v>
      </c>
      <c r="Y88" s="221">
        <f t="shared" si="112"/>
        <v>0</v>
      </c>
      <c r="Z88" s="146" t="str">
        <f t="shared" si="113"/>
        <v>#DIV/0!</v>
      </c>
      <c r="AA88" s="150"/>
      <c r="AB88" s="149"/>
      <c r="AC88" s="149"/>
      <c r="AD88" s="149"/>
      <c r="AE88" s="149"/>
      <c r="AF88" s="149"/>
      <c r="AG88" s="149"/>
    </row>
    <row r="89" ht="30.0" customHeight="1">
      <c r="A89" s="165" t="s">
        <v>89</v>
      </c>
      <c r="B89" s="162" t="s">
        <v>236</v>
      </c>
      <c r="C89" s="134" t="s">
        <v>235</v>
      </c>
      <c r="D89" s="266" t="s">
        <v>142</v>
      </c>
      <c r="E89" s="167"/>
      <c r="F89" s="168"/>
      <c r="G89" s="169">
        <f t="shared" si="120"/>
        <v>0</v>
      </c>
      <c r="H89" s="167"/>
      <c r="I89" s="168"/>
      <c r="J89" s="169">
        <f t="shared" si="121"/>
        <v>0</v>
      </c>
      <c r="K89" s="167"/>
      <c r="L89" s="168"/>
      <c r="M89" s="169">
        <f t="shared" si="122"/>
        <v>0</v>
      </c>
      <c r="N89" s="167"/>
      <c r="O89" s="168"/>
      <c r="P89" s="169">
        <f t="shared" si="123"/>
        <v>0</v>
      </c>
      <c r="Q89" s="167"/>
      <c r="R89" s="168"/>
      <c r="S89" s="169">
        <f t="shared" si="124"/>
        <v>0</v>
      </c>
      <c r="T89" s="167"/>
      <c r="U89" s="168"/>
      <c r="V89" s="181">
        <f t="shared" si="125"/>
        <v>0</v>
      </c>
      <c r="W89" s="159">
        <f t="shared" si="110"/>
        <v>0</v>
      </c>
      <c r="X89" s="249">
        <f t="shared" si="111"/>
        <v>0</v>
      </c>
      <c r="Y89" s="249">
        <f t="shared" si="112"/>
        <v>0</v>
      </c>
      <c r="Z89" s="286" t="str">
        <f t="shared" si="113"/>
        <v>#DIV/0!</v>
      </c>
      <c r="AA89" s="272"/>
      <c r="AB89" s="149"/>
      <c r="AC89" s="149"/>
      <c r="AD89" s="149"/>
      <c r="AE89" s="149"/>
      <c r="AF89" s="149"/>
      <c r="AG89" s="149"/>
    </row>
    <row r="90" ht="30.0" customHeight="1">
      <c r="A90" s="119" t="s">
        <v>86</v>
      </c>
      <c r="B90" s="233" t="s">
        <v>237</v>
      </c>
      <c r="C90" s="121" t="s">
        <v>238</v>
      </c>
      <c r="D90" s="122"/>
      <c r="E90" s="123"/>
      <c r="F90" s="124"/>
      <c r="G90" s="125">
        <f>SUM(G91:G93)</f>
        <v>4000</v>
      </c>
      <c r="H90" s="123"/>
      <c r="I90" s="124"/>
      <c r="J90" s="125">
        <f>SUM(J91:J93)</f>
        <v>0</v>
      </c>
      <c r="K90" s="123"/>
      <c r="L90" s="124"/>
      <c r="M90" s="125">
        <f>SUM(M91:M93)</f>
        <v>0</v>
      </c>
      <c r="N90" s="123"/>
      <c r="O90" s="124"/>
      <c r="P90" s="125">
        <f>SUM(P91:P93)</f>
        <v>0</v>
      </c>
      <c r="Q90" s="123"/>
      <c r="R90" s="124"/>
      <c r="S90" s="125">
        <f>SUM(S91:S93)</f>
        <v>0</v>
      </c>
      <c r="T90" s="123"/>
      <c r="U90" s="124"/>
      <c r="V90" s="126">
        <f>SUM(V91:V93)</f>
        <v>0</v>
      </c>
      <c r="W90" s="273">
        <f t="shared" si="110"/>
        <v>4000</v>
      </c>
      <c r="X90" s="274">
        <f t="shared" si="111"/>
        <v>0</v>
      </c>
      <c r="Y90" s="274">
        <f t="shared" si="112"/>
        <v>4000</v>
      </c>
      <c r="Z90" s="129">
        <f t="shared" si="113"/>
        <v>1</v>
      </c>
      <c r="AA90" s="130"/>
      <c r="AB90" s="149"/>
      <c r="AC90" s="149"/>
      <c r="AD90" s="149"/>
      <c r="AE90" s="149"/>
      <c r="AF90" s="149"/>
      <c r="AG90" s="149"/>
    </row>
    <row r="91" ht="30.0" customHeight="1">
      <c r="A91" s="132" t="s">
        <v>89</v>
      </c>
      <c r="B91" s="133" t="s">
        <v>239</v>
      </c>
      <c r="C91" s="222" t="s">
        <v>240</v>
      </c>
      <c r="D91" s="135" t="s">
        <v>149</v>
      </c>
      <c r="E91" s="136">
        <v>10.0</v>
      </c>
      <c r="F91" s="137">
        <v>400.0</v>
      </c>
      <c r="G91" s="141">
        <f t="shared" ref="G91:G93" si="126">E91*F91</f>
        <v>4000</v>
      </c>
      <c r="H91" s="136">
        <v>0.0</v>
      </c>
      <c r="I91" s="137">
        <v>0.0</v>
      </c>
      <c r="J91" s="141">
        <f t="shared" ref="J91:J93" si="127">H91*I91</f>
        <v>0</v>
      </c>
      <c r="K91" s="136"/>
      <c r="L91" s="137"/>
      <c r="M91" s="141">
        <f t="shared" ref="M91:M93" si="128">K91*L91</f>
        <v>0</v>
      </c>
      <c r="N91" s="136"/>
      <c r="O91" s="137"/>
      <c r="P91" s="141">
        <f t="shared" ref="P91:P93" si="129">N91*O91</f>
        <v>0</v>
      </c>
      <c r="Q91" s="136"/>
      <c r="R91" s="137"/>
      <c r="S91" s="141">
        <f t="shared" ref="S91:S93" si="130">Q91*R91</f>
        <v>0</v>
      </c>
      <c r="T91" s="136"/>
      <c r="U91" s="137"/>
      <c r="V91" s="138">
        <f t="shared" ref="V91:V93" si="131">T91*U91</f>
        <v>0</v>
      </c>
      <c r="W91" s="144">
        <f t="shared" si="110"/>
        <v>4000</v>
      </c>
      <c r="X91" s="221">
        <f t="shared" si="111"/>
        <v>0</v>
      </c>
      <c r="Y91" s="221">
        <f t="shared" si="112"/>
        <v>4000</v>
      </c>
      <c r="Z91" s="146">
        <f t="shared" si="113"/>
        <v>1</v>
      </c>
      <c r="AA91" s="150"/>
      <c r="AB91" s="148"/>
      <c r="AC91" s="149"/>
      <c r="AD91" s="149"/>
      <c r="AE91" s="149"/>
      <c r="AF91" s="149"/>
      <c r="AG91" s="149"/>
    </row>
    <row r="92" ht="30.0" customHeight="1">
      <c r="A92" s="132" t="s">
        <v>89</v>
      </c>
      <c r="B92" s="133" t="s">
        <v>241</v>
      </c>
      <c r="C92" s="222" t="s">
        <v>148</v>
      </c>
      <c r="D92" s="135" t="s">
        <v>149</v>
      </c>
      <c r="E92" s="136"/>
      <c r="F92" s="137"/>
      <c r="G92" s="141">
        <f t="shared" si="126"/>
        <v>0</v>
      </c>
      <c r="H92" s="136"/>
      <c r="I92" s="137"/>
      <c r="J92" s="141">
        <f t="shared" si="127"/>
        <v>0</v>
      </c>
      <c r="K92" s="136"/>
      <c r="L92" s="137"/>
      <c r="M92" s="141">
        <f t="shared" si="128"/>
        <v>0</v>
      </c>
      <c r="N92" s="136"/>
      <c r="O92" s="137"/>
      <c r="P92" s="141">
        <f t="shared" si="129"/>
        <v>0</v>
      </c>
      <c r="Q92" s="136"/>
      <c r="R92" s="137"/>
      <c r="S92" s="141">
        <f t="shared" si="130"/>
        <v>0</v>
      </c>
      <c r="T92" s="136"/>
      <c r="U92" s="137"/>
      <c r="V92" s="138">
        <f t="shared" si="131"/>
        <v>0</v>
      </c>
      <c r="W92" s="144">
        <f t="shared" si="110"/>
        <v>0</v>
      </c>
      <c r="X92" s="221">
        <f t="shared" si="111"/>
        <v>0</v>
      </c>
      <c r="Y92" s="221">
        <f t="shared" si="112"/>
        <v>0</v>
      </c>
      <c r="Z92" s="146" t="str">
        <f t="shared" si="113"/>
        <v>#DIV/0!</v>
      </c>
      <c r="AA92" s="150"/>
      <c r="AB92" s="149"/>
      <c r="AC92" s="149"/>
      <c r="AD92" s="149"/>
      <c r="AE92" s="149"/>
      <c r="AF92" s="149"/>
      <c r="AG92" s="149"/>
    </row>
    <row r="93" ht="30.0" customHeight="1">
      <c r="A93" s="151" t="s">
        <v>89</v>
      </c>
      <c r="B93" s="152" t="s">
        <v>242</v>
      </c>
      <c r="C93" s="222" t="s">
        <v>148</v>
      </c>
      <c r="D93" s="154" t="s">
        <v>149</v>
      </c>
      <c r="E93" s="155"/>
      <c r="F93" s="156"/>
      <c r="G93" s="157">
        <f t="shared" si="126"/>
        <v>0</v>
      </c>
      <c r="H93" s="155"/>
      <c r="I93" s="156"/>
      <c r="J93" s="157">
        <f t="shared" si="127"/>
        <v>0</v>
      </c>
      <c r="K93" s="155"/>
      <c r="L93" s="156"/>
      <c r="M93" s="157">
        <f t="shared" si="128"/>
        <v>0</v>
      </c>
      <c r="N93" s="155"/>
      <c r="O93" s="156"/>
      <c r="P93" s="157">
        <f t="shared" si="129"/>
        <v>0</v>
      </c>
      <c r="Q93" s="155"/>
      <c r="R93" s="156"/>
      <c r="S93" s="157">
        <f t="shared" si="130"/>
        <v>0</v>
      </c>
      <c r="T93" s="155"/>
      <c r="U93" s="156"/>
      <c r="V93" s="158">
        <f t="shared" si="131"/>
        <v>0</v>
      </c>
      <c r="W93" s="185">
        <f t="shared" si="110"/>
        <v>0</v>
      </c>
      <c r="X93" s="223">
        <f t="shared" si="111"/>
        <v>0</v>
      </c>
      <c r="Y93" s="221">
        <f t="shared" si="112"/>
        <v>0</v>
      </c>
      <c r="Z93" s="286" t="str">
        <f t="shared" si="113"/>
        <v>#DIV/0!</v>
      </c>
      <c r="AA93" s="161"/>
      <c r="AB93" s="149"/>
      <c r="AC93" s="149"/>
      <c r="AD93" s="149"/>
      <c r="AE93" s="149"/>
      <c r="AF93" s="149"/>
      <c r="AG93" s="149"/>
    </row>
    <row r="94" ht="52.5" customHeight="1">
      <c r="A94" s="287" t="s">
        <v>243</v>
      </c>
      <c r="B94" s="81"/>
      <c r="C94" s="84"/>
      <c r="D94" s="201"/>
      <c r="E94" s="206"/>
      <c r="F94" s="207"/>
      <c r="G94" s="205">
        <f>G82+G86+G90</f>
        <v>23750</v>
      </c>
      <c r="H94" s="206"/>
      <c r="I94" s="207"/>
      <c r="J94" s="205">
        <f>J82+J86+J90</f>
        <v>14750</v>
      </c>
      <c r="K94" s="206"/>
      <c r="L94" s="207"/>
      <c r="M94" s="205">
        <f>M82+M86+M90</f>
        <v>0</v>
      </c>
      <c r="N94" s="206"/>
      <c r="O94" s="207"/>
      <c r="P94" s="205">
        <f>P82+P86+P90</f>
        <v>0</v>
      </c>
      <c r="Q94" s="206"/>
      <c r="R94" s="207"/>
      <c r="S94" s="205">
        <f>S82+S86+S90</f>
        <v>0</v>
      </c>
      <c r="T94" s="206"/>
      <c r="U94" s="207"/>
      <c r="V94" s="208">
        <f t="shared" ref="V94:X94" si="132">V82+V86+V90</f>
        <v>0</v>
      </c>
      <c r="W94" s="210">
        <f t="shared" si="132"/>
        <v>23750</v>
      </c>
      <c r="X94" s="227">
        <f t="shared" si="132"/>
        <v>14750</v>
      </c>
      <c r="Y94" s="227">
        <f t="shared" si="112"/>
        <v>9000</v>
      </c>
      <c r="Z94" s="228">
        <f t="shared" si="113"/>
        <v>0.3789473684</v>
      </c>
      <c r="AA94" s="229"/>
      <c r="AB94" s="69"/>
      <c r="AC94" s="69"/>
      <c r="AD94" s="69"/>
      <c r="AE94" s="69"/>
      <c r="AF94" s="69"/>
      <c r="AG94" s="69"/>
    </row>
    <row r="95" ht="30.0" customHeight="1">
      <c r="A95" s="288" t="s">
        <v>84</v>
      </c>
      <c r="B95" s="289">
        <v>6.0</v>
      </c>
      <c r="C95" s="290" t="s">
        <v>244</v>
      </c>
      <c r="D95" s="216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8"/>
      <c r="X95" s="218"/>
      <c r="Y95" s="218"/>
      <c r="Z95" s="231"/>
      <c r="AA95" s="232"/>
      <c r="AB95" s="69"/>
      <c r="AC95" s="69"/>
      <c r="AD95" s="69"/>
      <c r="AE95" s="69"/>
      <c r="AF95" s="69"/>
      <c r="AG95" s="69"/>
    </row>
    <row r="96" ht="30.0" customHeight="1">
      <c r="A96" s="119" t="s">
        <v>86</v>
      </c>
      <c r="B96" s="233" t="s">
        <v>245</v>
      </c>
      <c r="C96" s="291" t="s">
        <v>246</v>
      </c>
      <c r="D96" s="235"/>
      <c r="E96" s="236"/>
      <c r="F96" s="237"/>
      <c r="G96" s="238">
        <f>SUM(G97:G99)</f>
        <v>0</v>
      </c>
      <c r="H96" s="236"/>
      <c r="I96" s="237"/>
      <c r="J96" s="238">
        <f>SUM(J97:J99)</f>
        <v>0</v>
      </c>
      <c r="K96" s="236"/>
      <c r="L96" s="237"/>
      <c r="M96" s="238">
        <f>SUM(M97:M99)</f>
        <v>0</v>
      </c>
      <c r="N96" s="236"/>
      <c r="O96" s="237"/>
      <c r="P96" s="238">
        <f>SUM(P97:P99)</f>
        <v>0</v>
      </c>
      <c r="Q96" s="236"/>
      <c r="R96" s="237"/>
      <c r="S96" s="238">
        <f>SUM(S97:S99)</f>
        <v>0</v>
      </c>
      <c r="T96" s="236"/>
      <c r="U96" s="237"/>
      <c r="V96" s="239">
        <f>SUM(V97:V99)</f>
        <v>0</v>
      </c>
      <c r="W96" s="127">
        <f t="shared" ref="W96:W107" si="133">G96+M96+S96</f>
        <v>0</v>
      </c>
      <c r="X96" s="240">
        <f t="shared" ref="X96:X107" si="134">J96+P96+V96</f>
        <v>0</v>
      </c>
      <c r="Y96" s="240">
        <f t="shared" ref="Y96:Y108" si="135">W96-X96</f>
        <v>0</v>
      </c>
      <c r="Z96" s="129" t="str">
        <f t="shared" ref="Z96:Z108" si="136">Y96/W96</f>
        <v>#DIV/0!</v>
      </c>
      <c r="AA96" s="130"/>
      <c r="AB96" s="131"/>
      <c r="AC96" s="131"/>
      <c r="AD96" s="131"/>
      <c r="AE96" s="131"/>
      <c r="AF96" s="131"/>
      <c r="AG96" s="131"/>
    </row>
    <row r="97" ht="30.0" customHeight="1">
      <c r="A97" s="132" t="s">
        <v>89</v>
      </c>
      <c r="B97" s="133" t="s">
        <v>247</v>
      </c>
      <c r="C97" s="222" t="s">
        <v>248</v>
      </c>
      <c r="D97" s="135" t="s">
        <v>142</v>
      </c>
      <c r="E97" s="136"/>
      <c r="F97" s="137"/>
      <c r="G97" s="141">
        <f t="shared" ref="G97:G99" si="137">E97*F97</f>
        <v>0</v>
      </c>
      <c r="H97" s="136"/>
      <c r="I97" s="137"/>
      <c r="J97" s="141">
        <f t="shared" ref="J97:J99" si="138">H97*I97</f>
        <v>0</v>
      </c>
      <c r="K97" s="136"/>
      <c r="L97" s="137"/>
      <c r="M97" s="141">
        <f t="shared" ref="M97:M99" si="139">K97*L97</f>
        <v>0</v>
      </c>
      <c r="N97" s="136"/>
      <c r="O97" s="137"/>
      <c r="P97" s="141">
        <f t="shared" ref="P97:P99" si="140">N97*O97</f>
        <v>0</v>
      </c>
      <c r="Q97" s="136"/>
      <c r="R97" s="137"/>
      <c r="S97" s="141">
        <f t="shared" ref="S97:S99" si="141">Q97*R97</f>
        <v>0</v>
      </c>
      <c r="T97" s="136"/>
      <c r="U97" s="137"/>
      <c r="V97" s="138">
        <f t="shared" ref="V97:V99" si="142">T97*U97</f>
        <v>0</v>
      </c>
      <c r="W97" s="144">
        <f t="shared" si="133"/>
        <v>0</v>
      </c>
      <c r="X97" s="221">
        <f t="shared" si="134"/>
        <v>0</v>
      </c>
      <c r="Y97" s="221">
        <f t="shared" si="135"/>
        <v>0</v>
      </c>
      <c r="Z97" s="146" t="str">
        <f t="shared" si="136"/>
        <v>#DIV/0!</v>
      </c>
      <c r="AA97" s="150"/>
      <c r="AB97" s="149"/>
      <c r="AC97" s="149"/>
      <c r="AD97" s="149"/>
      <c r="AE97" s="149"/>
      <c r="AF97" s="149"/>
      <c r="AG97" s="149"/>
    </row>
    <row r="98" ht="30.0" customHeight="1">
      <c r="A98" s="132" t="s">
        <v>89</v>
      </c>
      <c r="B98" s="133" t="s">
        <v>249</v>
      </c>
      <c r="C98" s="222" t="s">
        <v>248</v>
      </c>
      <c r="D98" s="135" t="s">
        <v>142</v>
      </c>
      <c r="E98" s="136"/>
      <c r="F98" s="137"/>
      <c r="G98" s="141">
        <f t="shared" si="137"/>
        <v>0</v>
      </c>
      <c r="H98" s="136"/>
      <c r="I98" s="137"/>
      <c r="J98" s="141">
        <f t="shared" si="138"/>
        <v>0</v>
      </c>
      <c r="K98" s="136"/>
      <c r="L98" s="137"/>
      <c r="M98" s="141">
        <f t="shared" si="139"/>
        <v>0</v>
      </c>
      <c r="N98" s="136"/>
      <c r="O98" s="137"/>
      <c r="P98" s="141">
        <f t="shared" si="140"/>
        <v>0</v>
      </c>
      <c r="Q98" s="136"/>
      <c r="R98" s="137"/>
      <c r="S98" s="141">
        <f t="shared" si="141"/>
        <v>0</v>
      </c>
      <c r="T98" s="136"/>
      <c r="U98" s="137"/>
      <c r="V98" s="138">
        <f t="shared" si="142"/>
        <v>0</v>
      </c>
      <c r="W98" s="144">
        <f t="shared" si="133"/>
        <v>0</v>
      </c>
      <c r="X98" s="221">
        <f t="shared" si="134"/>
        <v>0</v>
      </c>
      <c r="Y98" s="221">
        <f t="shared" si="135"/>
        <v>0</v>
      </c>
      <c r="Z98" s="146" t="str">
        <f t="shared" si="136"/>
        <v>#DIV/0!</v>
      </c>
      <c r="AA98" s="150"/>
      <c r="AB98" s="149"/>
      <c r="AC98" s="149"/>
      <c r="AD98" s="149"/>
      <c r="AE98" s="149"/>
      <c r="AF98" s="149"/>
      <c r="AG98" s="149"/>
    </row>
    <row r="99" ht="30.0" customHeight="1">
      <c r="A99" s="165" t="s">
        <v>89</v>
      </c>
      <c r="B99" s="162" t="s">
        <v>250</v>
      </c>
      <c r="C99" s="180" t="s">
        <v>248</v>
      </c>
      <c r="D99" s="166" t="s">
        <v>142</v>
      </c>
      <c r="E99" s="167"/>
      <c r="F99" s="168"/>
      <c r="G99" s="169">
        <f t="shared" si="137"/>
        <v>0</v>
      </c>
      <c r="H99" s="167"/>
      <c r="I99" s="168"/>
      <c r="J99" s="169">
        <f t="shared" si="138"/>
        <v>0</v>
      </c>
      <c r="K99" s="167"/>
      <c r="L99" s="168"/>
      <c r="M99" s="169">
        <f t="shared" si="139"/>
        <v>0</v>
      </c>
      <c r="N99" s="167"/>
      <c r="O99" s="168"/>
      <c r="P99" s="169">
        <f t="shared" si="140"/>
        <v>0</v>
      </c>
      <c r="Q99" s="167"/>
      <c r="R99" s="168"/>
      <c r="S99" s="169">
        <f t="shared" si="141"/>
        <v>0</v>
      </c>
      <c r="T99" s="167"/>
      <c r="U99" s="168"/>
      <c r="V99" s="181">
        <f t="shared" si="142"/>
        <v>0</v>
      </c>
      <c r="W99" s="159">
        <f t="shared" si="133"/>
        <v>0</v>
      </c>
      <c r="X99" s="249">
        <f t="shared" si="134"/>
        <v>0</v>
      </c>
      <c r="Y99" s="249">
        <f t="shared" si="135"/>
        <v>0</v>
      </c>
      <c r="Z99" s="286" t="str">
        <f t="shared" si="136"/>
        <v>#DIV/0!</v>
      </c>
      <c r="AA99" s="272"/>
      <c r="AB99" s="149"/>
      <c r="AC99" s="149"/>
      <c r="AD99" s="149"/>
      <c r="AE99" s="149"/>
      <c r="AF99" s="149"/>
      <c r="AG99" s="149"/>
    </row>
    <row r="100" ht="30.0" customHeight="1">
      <c r="A100" s="119" t="s">
        <v>84</v>
      </c>
      <c r="B100" s="233" t="s">
        <v>251</v>
      </c>
      <c r="C100" s="292" t="s">
        <v>252</v>
      </c>
      <c r="D100" s="122"/>
      <c r="E100" s="123"/>
      <c r="F100" s="124"/>
      <c r="G100" s="125">
        <f>SUM(G101:G103)</f>
        <v>0</v>
      </c>
      <c r="H100" s="123"/>
      <c r="I100" s="124"/>
      <c r="J100" s="125">
        <f>SUM(J101:J103)</f>
        <v>0</v>
      </c>
      <c r="K100" s="123"/>
      <c r="L100" s="124"/>
      <c r="M100" s="125">
        <f>SUM(M101:M103)</f>
        <v>0</v>
      </c>
      <c r="N100" s="123"/>
      <c r="O100" s="124"/>
      <c r="P100" s="125">
        <f>SUM(P101:P103)</f>
        <v>0</v>
      </c>
      <c r="Q100" s="123"/>
      <c r="R100" s="124"/>
      <c r="S100" s="125">
        <f>SUM(S101:S103)</f>
        <v>0</v>
      </c>
      <c r="T100" s="123"/>
      <c r="U100" s="124"/>
      <c r="V100" s="126">
        <f>SUM(V101:V103)</f>
        <v>0</v>
      </c>
      <c r="W100" s="273">
        <f t="shared" si="133"/>
        <v>0</v>
      </c>
      <c r="X100" s="274">
        <f t="shared" si="134"/>
        <v>0</v>
      </c>
      <c r="Y100" s="274">
        <f t="shared" si="135"/>
        <v>0</v>
      </c>
      <c r="Z100" s="129" t="str">
        <f t="shared" si="136"/>
        <v>#DIV/0!</v>
      </c>
      <c r="AA100" s="130"/>
      <c r="AB100" s="131"/>
      <c r="AC100" s="131"/>
      <c r="AD100" s="131"/>
      <c r="AE100" s="131"/>
      <c r="AF100" s="131"/>
      <c r="AG100" s="131"/>
    </row>
    <row r="101" ht="30.0" customHeight="1">
      <c r="A101" s="132" t="s">
        <v>89</v>
      </c>
      <c r="B101" s="133" t="s">
        <v>253</v>
      </c>
      <c r="C101" s="222" t="s">
        <v>248</v>
      </c>
      <c r="D101" s="135" t="s">
        <v>142</v>
      </c>
      <c r="E101" s="136"/>
      <c r="F101" s="137"/>
      <c r="G101" s="141">
        <f t="shared" ref="G101:G103" si="143">E101*F101</f>
        <v>0</v>
      </c>
      <c r="H101" s="136"/>
      <c r="I101" s="137"/>
      <c r="J101" s="141">
        <f t="shared" ref="J101:J103" si="144">H101*I101</f>
        <v>0</v>
      </c>
      <c r="K101" s="136"/>
      <c r="L101" s="137"/>
      <c r="M101" s="141">
        <f t="shared" ref="M101:M103" si="145">K101*L101</f>
        <v>0</v>
      </c>
      <c r="N101" s="136"/>
      <c r="O101" s="137"/>
      <c r="P101" s="141">
        <f t="shared" ref="P101:P103" si="146">N101*O101</f>
        <v>0</v>
      </c>
      <c r="Q101" s="136"/>
      <c r="R101" s="137"/>
      <c r="S101" s="141">
        <f t="shared" ref="S101:S103" si="147">Q101*R101</f>
        <v>0</v>
      </c>
      <c r="T101" s="136"/>
      <c r="U101" s="137"/>
      <c r="V101" s="138">
        <f t="shared" ref="V101:V103" si="148">T101*U101</f>
        <v>0</v>
      </c>
      <c r="W101" s="144">
        <f t="shared" si="133"/>
        <v>0</v>
      </c>
      <c r="X101" s="221">
        <f t="shared" si="134"/>
        <v>0</v>
      </c>
      <c r="Y101" s="221">
        <f t="shared" si="135"/>
        <v>0</v>
      </c>
      <c r="Z101" s="146" t="str">
        <f t="shared" si="136"/>
        <v>#DIV/0!</v>
      </c>
      <c r="AA101" s="150"/>
      <c r="AB101" s="149"/>
      <c r="AC101" s="149"/>
      <c r="AD101" s="149"/>
      <c r="AE101" s="149"/>
      <c r="AF101" s="149"/>
      <c r="AG101" s="149"/>
    </row>
    <row r="102" ht="30.0" customHeight="1">
      <c r="A102" s="132" t="s">
        <v>89</v>
      </c>
      <c r="B102" s="133" t="s">
        <v>254</v>
      </c>
      <c r="C102" s="222" t="s">
        <v>248</v>
      </c>
      <c r="D102" s="135" t="s">
        <v>142</v>
      </c>
      <c r="E102" s="136"/>
      <c r="F102" s="137"/>
      <c r="G102" s="141">
        <f t="shared" si="143"/>
        <v>0</v>
      </c>
      <c r="H102" s="136"/>
      <c r="I102" s="137"/>
      <c r="J102" s="141">
        <f t="shared" si="144"/>
        <v>0</v>
      </c>
      <c r="K102" s="136"/>
      <c r="L102" s="137"/>
      <c r="M102" s="141">
        <f t="shared" si="145"/>
        <v>0</v>
      </c>
      <c r="N102" s="136"/>
      <c r="O102" s="137"/>
      <c r="P102" s="141">
        <f t="shared" si="146"/>
        <v>0</v>
      </c>
      <c r="Q102" s="136"/>
      <c r="R102" s="137"/>
      <c r="S102" s="141">
        <f t="shared" si="147"/>
        <v>0</v>
      </c>
      <c r="T102" s="136"/>
      <c r="U102" s="137"/>
      <c r="V102" s="138">
        <f t="shared" si="148"/>
        <v>0</v>
      </c>
      <c r="W102" s="144">
        <f t="shared" si="133"/>
        <v>0</v>
      </c>
      <c r="X102" s="221">
        <f t="shared" si="134"/>
        <v>0</v>
      </c>
      <c r="Y102" s="221">
        <f t="shared" si="135"/>
        <v>0</v>
      </c>
      <c r="Z102" s="146" t="str">
        <f t="shared" si="136"/>
        <v>#DIV/0!</v>
      </c>
      <c r="AA102" s="150"/>
      <c r="AB102" s="149"/>
      <c r="AC102" s="149"/>
      <c r="AD102" s="149"/>
      <c r="AE102" s="149"/>
      <c r="AF102" s="149"/>
      <c r="AG102" s="149"/>
    </row>
    <row r="103" ht="30.0" customHeight="1">
      <c r="A103" s="165" t="s">
        <v>89</v>
      </c>
      <c r="B103" s="162" t="s">
        <v>255</v>
      </c>
      <c r="C103" s="180" t="s">
        <v>248</v>
      </c>
      <c r="D103" s="166" t="s">
        <v>142</v>
      </c>
      <c r="E103" s="167"/>
      <c r="F103" s="168"/>
      <c r="G103" s="169">
        <f t="shared" si="143"/>
        <v>0</v>
      </c>
      <c r="H103" s="167"/>
      <c r="I103" s="168"/>
      <c r="J103" s="169">
        <f t="shared" si="144"/>
        <v>0</v>
      </c>
      <c r="K103" s="167"/>
      <c r="L103" s="168"/>
      <c r="M103" s="169">
        <f t="shared" si="145"/>
        <v>0</v>
      </c>
      <c r="N103" s="167"/>
      <c r="O103" s="168"/>
      <c r="P103" s="169">
        <f t="shared" si="146"/>
        <v>0</v>
      </c>
      <c r="Q103" s="167"/>
      <c r="R103" s="168"/>
      <c r="S103" s="169">
        <f t="shared" si="147"/>
        <v>0</v>
      </c>
      <c r="T103" s="167"/>
      <c r="U103" s="168"/>
      <c r="V103" s="181">
        <f t="shared" si="148"/>
        <v>0</v>
      </c>
      <c r="W103" s="185">
        <f t="shared" si="133"/>
        <v>0</v>
      </c>
      <c r="X103" s="223">
        <f t="shared" si="134"/>
        <v>0</v>
      </c>
      <c r="Y103" s="223">
        <f t="shared" si="135"/>
        <v>0</v>
      </c>
      <c r="Z103" s="146" t="str">
        <f t="shared" si="136"/>
        <v>#DIV/0!</v>
      </c>
      <c r="AA103" s="272"/>
      <c r="AB103" s="149"/>
      <c r="AC103" s="149"/>
      <c r="AD103" s="149"/>
      <c r="AE103" s="149"/>
      <c r="AF103" s="149"/>
      <c r="AG103" s="149"/>
    </row>
    <row r="104" ht="30.0" customHeight="1">
      <c r="A104" s="119" t="s">
        <v>84</v>
      </c>
      <c r="B104" s="233" t="s">
        <v>256</v>
      </c>
      <c r="C104" s="292" t="s">
        <v>257</v>
      </c>
      <c r="D104" s="122"/>
      <c r="E104" s="123"/>
      <c r="F104" s="124"/>
      <c r="G104" s="125">
        <f>SUM(G105:G107)</f>
        <v>0</v>
      </c>
      <c r="H104" s="123"/>
      <c r="I104" s="124"/>
      <c r="J104" s="125">
        <f>SUM(J105:J107)</f>
        <v>0</v>
      </c>
      <c r="K104" s="123"/>
      <c r="L104" s="124"/>
      <c r="M104" s="125">
        <f>SUM(M105:M107)</f>
        <v>0</v>
      </c>
      <c r="N104" s="123"/>
      <c r="O104" s="124"/>
      <c r="P104" s="125">
        <f>SUM(P105:P107)</f>
        <v>0</v>
      </c>
      <c r="Q104" s="123"/>
      <c r="R104" s="124"/>
      <c r="S104" s="125">
        <f>SUM(S105:S107)</f>
        <v>0</v>
      </c>
      <c r="T104" s="123"/>
      <c r="U104" s="124"/>
      <c r="V104" s="126">
        <f>SUM(V105:V107)</f>
        <v>0</v>
      </c>
      <c r="W104" s="127">
        <f t="shared" si="133"/>
        <v>0</v>
      </c>
      <c r="X104" s="240">
        <f t="shared" si="134"/>
        <v>0</v>
      </c>
      <c r="Y104" s="240">
        <f t="shared" si="135"/>
        <v>0</v>
      </c>
      <c r="Z104" s="129" t="str">
        <f t="shared" si="136"/>
        <v>#DIV/0!</v>
      </c>
      <c r="AA104" s="130"/>
      <c r="AB104" s="131"/>
      <c r="AC104" s="131"/>
      <c r="AD104" s="131"/>
      <c r="AE104" s="131"/>
      <c r="AF104" s="131"/>
      <c r="AG104" s="131"/>
    </row>
    <row r="105" ht="30.0" customHeight="1">
      <c r="A105" s="132" t="s">
        <v>89</v>
      </c>
      <c r="B105" s="133" t="s">
        <v>258</v>
      </c>
      <c r="C105" s="222" t="s">
        <v>248</v>
      </c>
      <c r="D105" s="135" t="s">
        <v>142</v>
      </c>
      <c r="E105" s="136"/>
      <c r="F105" s="137"/>
      <c r="G105" s="141">
        <f t="shared" ref="G105:G107" si="149">E105*F105</f>
        <v>0</v>
      </c>
      <c r="H105" s="136"/>
      <c r="I105" s="137"/>
      <c r="J105" s="141">
        <f t="shared" ref="J105:J107" si="150">H105*I105</f>
        <v>0</v>
      </c>
      <c r="K105" s="136"/>
      <c r="L105" s="137"/>
      <c r="M105" s="141">
        <f t="shared" ref="M105:M107" si="151">K105*L105</f>
        <v>0</v>
      </c>
      <c r="N105" s="136"/>
      <c r="O105" s="137"/>
      <c r="P105" s="141">
        <f t="shared" ref="P105:P107" si="152">N105*O105</f>
        <v>0</v>
      </c>
      <c r="Q105" s="136"/>
      <c r="R105" s="137"/>
      <c r="S105" s="141">
        <f t="shared" ref="S105:S107" si="153">Q105*R105</f>
        <v>0</v>
      </c>
      <c r="T105" s="136"/>
      <c r="U105" s="137"/>
      <c r="V105" s="138">
        <f t="shared" ref="V105:V107" si="154">T105*U105</f>
        <v>0</v>
      </c>
      <c r="W105" s="144">
        <f t="shared" si="133"/>
        <v>0</v>
      </c>
      <c r="X105" s="221">
        <f t="shared" si="134"/>
        <v>0</v>
      </c>
      <c r="Y105" s="221">
        <f t="shared" si="135"/>
        <v>0</v>
      </c>
      <c r="Z105" s="146" t="str">
        <f t="shared" si="136"/>
        <v>#DIV/0!</v>
      </c>
      <c r="AA105" s="150"/>
      <c r="AB105" s="149"/>
      <c r="AC105" s="149"/>
      <c r="AD105" s="149"/>
      <c r="AE105" s="149"/>
      <c r="AF105" s="149"/>
      <c r="AG105" s="149"/>
    </row>
    <row r="106" ht="30.0" customHeight="1">
      <c r="A106" s="132" t="s">
        <v>89</v>
      </c>
      <c r="B106" s="133" t="s">
        <v>259</v>
      </c>
      <c r="C106" s="222" t="s">
        <v>248</v>
      </c>
      <c r="D106" s="135" t="s">
        <v>142</v>
      </c>
      <c r="E106" s="136"/>
      <c r="F106" s="137"/>
      <c r="G106" s="141">
        <f t="shared" si="149"/>
        <v>0</v>
      </c>
      <c r="H106" s="136"/>
      <c r="I106" s="137"/>
      <c r="J106" s="141">
        <f t="shared" si="150"/>
        <v>0</v>
      </c>
      <c r="K106" s="136"/>
      <c r="L106" s="137"/>
      <c r="M106" s="141">
        <f t="shared" si="151"/>
        <v>0</v>
      </c>
      <c r="N106" s="136"/>
      <c r="O106" s="137"/>
      <c r="P106" s="141">
        <f t="shared" si="152"/>
        <v>0</v>
      </c>
      <c r="Q106" s="136"/>
      <c r="R106" s="137"/>
      <c r="S106" s="141">
        <f t="shared" si="153"/>
        <v>0</v>
      </c>
      <c r="T106" s="136"/>
      <c r="U106" s="137"/>
      <c r="V106" s="138">
        <f t="shared" si="154"/>
        <v>0</v>
      </c>
      <c r="W106" s="144">
        <f t="shared" si="133"/>
        <v>0</v>
      </c>
      <c r="X106" s="221">
        <f t="shared" si="134"/>
        <v>0</v>
      </c>
      <c r="Y106" s="221">
        <f t="shared" si="135"/>
        <v>0</v>
      </c>
      <c r="Z106" s="146" t="str">
        <f t="shared" si="136"/>
        <v>#DIV/0!</v>
      </c>
      <c r="AA106" s="150"/>
      <c r="AB106" s="149"/>
      <c r="AC106" s="149"/>
      <c r="AD106" s="149"/>
      <c r="AE106" s="149"/>
      <c r="AF106" s="149"/>
      <c r="AG106" s="149"/>
    </row>
    <row r="107" ht="30.0" customHeight="1">
      <c r="A107" s="165" t="s">
        <v>89</v>
      </c>
      <c r="B107" s="162" t="s">
        <v>260</v>
      </c>
      <c r="C107" s="180" t="s">
        <v>248</v>
      </c>
      <c r="D107" s="166" t="s">
        <v>142</v>
      </c>
      <c r="E107" s="155"/>
      <c r="F107" s="156"/>
      <c r="G107" s="157">
        <f t="shared" si="149"/>
        <v>0</v>
      </c>
      <c r="H107" s="155"/>
      <c r="I107" s="156"/>
      <c r="J107" s="157">
        <f t="shared" si="150"/>
        <v>0</v>
      </c>
      <c r="K107" s="155"/>
      <c r="L107" s="156"/>
      <c r="M107" s="157">
        <f t="shared" si="151"/>
        <v>0</v>
      </c>
      <c r="N107" s="155"/>
      <c r="O107" s="156"/>
      <c r="P107" s="157">
        <f t="shared" si="152"/>
        <v>0</v>
      </c>
      <c r="Q107" s="155"/>
      <c r="R107" s="156"/>
      <c r="S107" s="157">
        <f t="shared" si="153"/>
        <v>0</v>
      </c>
      <c r="T107" s="155"/>
      <c r="U107" s="156"/>
      <c r="V107" s="158">
        <f t="shared" si="154"/>
        <v>0</v>
      </c>
      <c r="W107" s="159">
        <f t="shared" si="133"/>
        <v>0</v>
      </c>
      <c r="X107" s="249">
        <f t="shared" si="134"/>
        <v>0</v>
      </c>
      <c r="Y107" s="249">
        <f t="shared" si="135"/>
        <v>0</v>
      </c>
      <c r="Z107" s="146" t="str">
        <f t="shared" si="136"/>
        <v>#DIV/0!</v>
      </c>
      <c r="AA107" s="161"/>
      <c r="AB107" s="149"/>
      <c r="AC107" s="149"/>
      <c r="AD107" s="149"/>
      <c r="AE107" s="149"/>
      <c r="AF107" s="149"/>
      <c r="AG107" s="149"/>
    </row>
    <row r="108" ht="30.0" customHeight="1">
      <c r="A108" s="275" t="s">
        <v>261</v>
      </c>
      <c r="B108" s="276"/>
      <c r="C108" s="277"/>
      <c r="D108" s="278"/>
      <c r="E108" s="279"/>
      <c r="F108" s="207"/>
      <c r="G108" s="205">
        <f>G104+G100+G96</f>
        <v>0</v>
      </c>
      <c r="H108" s="279"/>
      <c r="I108" s="207"/>
      <c r="J108" s="205">
        <f>J104+J100+J96</f>
        <v>0</v>
      </c>
      <c r="K108" s="206"/>
      <c r="L108" s="207"/>
      <c r="M108" s="205">
        <f>M104+M100+M96</f>
        <v>0</v>
      </c>
      <c r="N108" s="206"/>
      <c r="O108" s="207"/>
      <c r="P108" s="205">
        <f>P104+P100+P96</f>
        <v>0</v>
      </c>
      <c r="Q108" s="206"/>
      <c r="R108" s="207"/>
      <c r="S108" s="205">
        <f>S104+S100+S96</f>
        <v>0</v>
      </c>
      <c r="T108" s="206"/>
      <c r="U108" s="207"/>
      <c r="V108" s="208">
        <f t="shared" ref="V108:X108" si="155">V104+V100+V96</f>
        <v>0</v>
      </c>
      <c r="W108" s="210">
        <f t="shared" si="155"/>
        <v>0</v>
      </c>
      <c r="X108" s="210">
        <f t="shared" si="155"/>
        <v>0</v>
      </c>
      <c r="Y108" s="252">
        <f t="shared" si="135"/>
        <v>0</v>
      </c>
      <c r="Z108" s="228" t="str">
        <f t="shared" si="136"/>
        <v>#DIV/0!</v>
      </c>
      <c r="AA108" s="229"/>
      <c r="AB108" s="69"/>
      <c r="AC108" s="69"/>
      <c r="AD108" s="69"/>
      <c r="AE108" s="69"/>
      <c r="AF108" s="69"/>
      <c r="AG108" s="69"/>
    </row>
    <row r="109" ht="30.0" customHeight="1">
      <c r="A109" s="288" t="s">
        <v>84</v>
      </c>
      <c r="B109" s="214">
        <v>7.0</v>
      </c>
      <c r="C109" s="290" t="s">
        <v>262</v>
      </c>
      <c r="D109" s="216"/>
      <c r="E109" s="217"/>
      <c r="F109" s="217"/>
      <c r="G109" s="217"/>
      <c r="H109" s="217"/>
      <c r="I109" s="217"/>
      <c r="J109" s="115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8"/>
      <c r="X109" s="218"/>
      <c r="Y109" s="218"/>
      <c r="Z109" s="231"/>
      <c r="AA109" s="232"/>
      <c r="AB109" s="69"/>
      <c r="AC109" s="69"/>
      <c r="AD109" s="69"/>
      <c r="AE109" s="69"/>
      <c r="AF109" s="69"/>
      <c r="AG109" s="69"/>
    </row>
    <row r="110" ht="30.0" customHeight="1">
      <c r="A110" s="132" t="s">
        <v>89</v>
      </c>
      <c r="B110" s="133" t="s">
        <v>263</v>
      </c>
      <c r="C110" s="222" t="s">
        <v>264</v>
      </c>
      <c r="D110" s="293" t="s">
        <v>142</v>
      </c>
      <c r="E110" s="294"/>
      <c r="F110" s="295"/>
      <c r="G110" s="261">
        <f t="shared" ref="G110:G120" si="156">E110*F110</f>
        <v>0</v>
      </c>
      <c r="H110" s="296"/>
      <c r="I110" s="297"/>
      <c r="J110" s="295">
        <f t="shared" ref="J110:J120" si="157">H110*I110</f>
        <v>0</v>
      </c>
      <c r="K110" s="142"/>
      <c r="L110" s="137"/>
      <c r="M110" s="138">
        <f t="shared" ref="M110:M112" si="158">K110*L110</f>
        <v>0</v>
      </c>
      <c r="N110" s="136"/>
      <c r="O110" s="137"/>
      <c r="P110" s="141">
        <f t="shared" ref="P110:P120" si="159">N110*O110</f>
        <v>0</v>
      </c>
      <c r="Q110" s="136"/>
      <c r="R110" s="137"/>
      <c r="S110" s="141">
        <f t="shared" ref="S110:S120" si="160">Q110*R110</f>
        <v>0</v>
      </c>
      <c r="T110" s="136"/>
      <c r="U110" s="137"/>
      <c r="V110" s="138">
        <f t="shared" ref="V110:V120" si="161">T110*U110</f>
        <v>0</v>
      </c>
      <c r="W110" s="298">
        <f t="shared" ref="W110:W120" si="162">G110+M110+S110</f>
        <v>0</v>
      </c>
      <c r="X110" s="299">
        <f t="shared" ref="X110:X120" si="163">J110+P110+V110</f>
        <v>0</v>
      </c>
      <c r="Y110" s="299">
        <f t="shared" ref="Y110:Y121" si="164">W110-X110</f>
        <v>0</v>
      </c>
      <c r="Z110" s="300" t="str">
        <f t="shared" ref="Z110:Z121" si="165">Y110/W110</f>
        <v>#DIV/0!</v>
      </c>
      <c r="AA110" s="301"/>
      <c r="AB110" s="149"/>
      <c r="AC110" s="149"/>
      <c r="AD110" s="149"/>
      <c r="AE110" s="149"/>
      <c r="AF110" s="149"/>
      <c r="AG110" s="149"/>
    </row>
    <row r="111" ht="30.0" customHeight="1">
      <c r="A111" s="132" t="s">
        <v>89</v>
      </c>
      <c r="B111" s="133" t="s">
        <v>265</v>
      </c>
      <c r="C111" s="222" t="s">
        <v>266</v>
      </c>
      <c r="D111" s="293" t="s">
        <v>267</v>
      </c>
      <c r="E111" s="294">
        <v>1.0</v>
      </c>
      <c r="F111" s="295">
        <v>700.0</v>
      </c>
      <c r="G111" s="261">
        <f t="shared" si="156"/>
        <v>700</v>
      </c>
      <c r="H111" s="294">
        <v>1.0</v>
      </c>
      <c r="I111" s="295">
        <v>1500.0</v>
      </c>
      <c r="J111" s="295">
        <f t="shared" si="157"/>
        <v>1500</v>
      </c>
      <c r="K111" s="142"/>
      <c r="L111" s="137"/>
      <c r="M111" s="138">
        <f t="shared" si="158"/>
        <v>0</v>
      </c>
      <c r="N111" s="136"/>
      <c r="O111" s="137"/>
      <c r="P111" s="141">
        <f t="shared" si="159"/>
        <v>0</v>
      </c>
      <c r="Q111" s="136"/>
      <c r="R111" s="137"/>
      <c r="S111" s="141">
        <f t="shared" si="160"/>
        <v>0</v>
      </c>
      <c r="T111" s="136"/>
      <c r="U111" s="137"/>
      <c r="V111" s="138">
        <f t="shared" si="161"/>
        <v>0</v>
      </c>
      <c r="W111" s="144">
        <f t="shared" si="162"/>
        <v>700</v>
      </c>
      <c r="X111" s="221">
        <f t="shared" si="163"/>
        <v>1500</v>
      </c>
      <c r="Y111" s="221">
        <f t="shared" si="164"/>
        <v>-800</v>
      </c>
      <c r="Z111" s="302">
        <f t="shared" si="165"/>
        <v>-1.142857143</v>
      </c>
      <c r="AA111" s="197" t="s">
        <v>268</v>
      </c>
      <c r="AB111" s="149"/>
      <c r="AC111" s="149"/>
      <c r="AD111" s="149"/>
      <c r="AE111" s="149"/>
      <c r="AF111" s="149"/>
      <c r="AG111" s="149"/>
    </row>
    <row r="112" ht="30.0" customHeight="1">
      <c r="A112" s="132" t="s">
        <v>89</v>
      </c>
      <c r="B112" s="133" t="s">
        <v>269</v>
      </c>
      <c r="C112" s="222" t="s">
        <v>270</v>
      </c>
      <c r="D112" s="135" t="s">
        <v>142</v>
      </c>
      <c r="E112" s="136">
        <v>100.0</v>
      </c>
      <c r="F112" s="137">
        <v>100.0</v>
      </c>
      <c r="G112" s="138">
        <f t="shared" si="156"/>
        <v>10000</v>
      </c>
      <c r="H112" s="136">
        <v>150.0</v>
      </c>
      <c r="I112" s="137">
        <v>62.0</v>
      </c>
      <c r="J112" s="295">
        <f t="shared" si="157"/>
        <v>9300</v>
      </c>
      <c r="K112" s="142"/>
      <c r="L112" s="137"/>
      <c r="M112" s="138">
        <f t="shared" si="158"/>
        <v>0</v>
      </c>
      <c r="N112" s="136"/>
      <c r="O112" s="137"/>
      <c r="P112" s="141">
        <f t="shared" si="159"/>
        <v>0</v>
      </c>
      <c r="Q112" s="136"/>
      <c r="R112" s="137"/>
      <c r="S112" s="141">
        <f t="shared" si="160"/>
        <v>0</v>
      </c>
      <c r="T112" s="136"/>
      <c r="U112" s="137"/>
      <c r="V112" s="138">
        <f t="shared" si="161"/>
        <v>0</v>
      </c>
      <c r="W112" s="144">
        <f t="shared" si="162"/>
        <v>10000</v>
      </c>
      <c r="X112" s="221">
        <f t="shared" si="163"/>
        <v>9300</v>
      </c>
      <c r="Y112" s="221">
        <f t="shared" si="164"/>
        <v>700</v>
      </c>
      <c r="Z112" s="302">
        <f t="shared" si="165"/>
        <v>0.07</v>
      </c>
      <c r="AA112" s="197" t="s">
        <v>271</v>
      </c>
      <c r="AB112" s="149"/>
      <c r="AC112" s="149"/>
      <c r="AD112" s="149"/>
      <c r="AE112" s="149"/>
      <c r="AF112" s="149"/>
      <c r="AG112" s="149"/>
    </row>
    <row r="113" ht="30.0" customHeight="1">
      <c r="A113" s="132" t="s">
        <v>89</v>
      </c>
      <c r="B113" s="133" t="s">
        <v>272</v>
      </c>
      <c r="C113" s="222" t="s">
        <v>273</v>
      </c>
      <c r="D113" s="135" t="s">
        <v>142</v>
      </c>
      <c r="E113" s="294">
        <v>500.0</v>
      </c>
      <c r="F113" s="295">
        <v>15.0</v>
      </c>
      <c r="G113" s="303">
        <f t="shared" si="156"/>
        <v>7500</v>
      </c>
      <c r="H113" s="136">
        <v>800.0</v>
      </c>
      <c r="I113" s="137">
        <v>12.88375</v>
      </c>
      <c r="J113" s="304">
        <f t="shared" si="157"/>
        <v>10307</v>
      </c>
      <c r="K113" s="136"/>
      <c r="L113" s="137"/>
      <c r="M113" s="141"/>
      <c r="N113" s="294"/>
      <c r="O113" s="295"/>
      <c r="P113" s="141">
        <f t="shared" si="159"/>
        <v>0</v>
      </c>
      <c r="Q113" s="136"/>
      <c r="R113" s="137"/>
      <c r="S113" s="141">
        <f t="shared" si="160"/>
        <v>0</v>
      </c>
      <c r="T113" s="136"/>
      <c r="U113" s="137"/>
      <c r="V113" s="138">
        <f t="shared" si="161"/>
        <v>0</v>
      </c>
      <c r="W113" s="144">
        <f t="shared" si="162"/>
        <v>7500</v>
      </c>
      <c r="X113" s="221">
        <f t="shared" si="163"/>
        <v>10307</v>
      </c>
      <c r="Y113" s="221">
        <f t="shared" si="164"/>
        <v>-2807</v>
      </c>
      <c r="Z113" s="302">
        <f t="shared" si="165"/>
        <v>-0.3742666667</v>
      </c>
      <c r="AA113" s="197" t="s">
        <v>274</v>
      </c>
      <c r="AB113" s="149"/>
      <c r="AC113" s="149"/>
      <c r="AD113" s="149"/>
      <c r="AE113" s="149"/>
      <c r="AF113" s="149"/>
      <c r="AG113" s="149"/>
    </row>
    <row r="114" ht="46.5" customHeight="1">
      <c r="A114" s="132" t="s">
        <v>89</v>
      </c>
      <c r="B114" s="133" t="s">
        <v>275</v>
      </c>
      <c r="C114" s="222" t="s">
        <v>276</v>
      </c>
      <c r="D114" s="135" t="s">
        <v>142</v>
      </c>
      <c r="E114" s="294"/>
      <c r="F114" s="295"/>
      <c r="G114" s="303">
        <f t="shared" si="156"/>
        <v>0</v>
      </c>
      <c r="H114" s="136"/>
      <c r="I114" s="137"/>
      <c r="J114" s="261">
        <f t="shared" si="157"/>
        <v>0</v>
      </c>
      <c r="K114" s="136" t="s">
        <v>195</v>
      </c>
      <c r="L114" s="137"/>
      <c r="M114" s="141">
        <v>0.0</v>
      </c>
      <c r="N114" s="294"/>
      <c r="O114" s="295"/>
      <c r="P114" s="141">
        <f t="shared" si="159"/>
        <v>0</v>
      </c>
      <c r="Q114" s="136"/>
      <c r="R114" s="137"/>
      <c r="S114" s="141">
        <f t="shared" si="160"/>
        <v>0</v>
      </c>
      <c r="T114" s="136"/>
      <c r="U114" s="137"/>
      <c r="V114" s="138">
        <f t="shared" si="161"/>
        <v>0</v>
      </c>
      <c r="W114" s="144">
        <f t="shared" si="162"/>
        <v>0</v>
      </c>
      <c r="X114" s="221">
        <f t="shared" si="163"/>
        <v>0</v>
      </c>
      <c r="Y114" s="221">
        <f t="shared" si="164"/>
        <v>0</v>
      </c>
      <c r="Z114" s="302" t="str">
        <f t="shared" si="165"/>
        <v>#DIV/0!</v>
      </c>
      <c r="AA114" s="150"/>
      <c r="AB114" s="149"/>
      <c r="AC114" s="149"/>
      <c r="AD114" s="149"/>
      <c r="AE114" s="149"/>
      <c r="AF114" s="149"/>
      <c r="AG114" s="149"/>
    </row>
    <row r="115" ht="46.5" customHeight="1">
      <c r="A115" s="132" t="s">
        <v>89</v>
      </c>
      <c r="B115" s="133" t="s">
        <v>277</v>
      </c>
      <c r="C115" s="222" t="s">
        <v>278</v>
      </c>
      <c r="D115" s="135" t="s">
        <v>142</v>
      </c>
      <c r="E115" s="136"/>
      <c r="F115" s="137"/>
      <c r="G115" s="141">
        <f t="shared" si="156"/>
        <v>0</v>
      </c>
      <c r="H115" s="136"/>
      <c r="I115" s="137"/>
      <c r="J115" s="261">
        <f t="shared" si="157"/>
        <v>0</v>
      </c>
      <c r="K115" s="136"/>
      <c r="L115" s="137"/>
      <c r="M115" s="141">
        <f t="shared" ref="M115:M120" si="166">K115*L115</f>
        <v>0</v>
      </c>
      <c r="N115" s="136"/>
      <c r="O115" s="137"/>
      <c r="P115" s="141">
        <f t="shared" si="159"/>
        <v>0</v>
      </c>
      <c r="Q115" s="136"/>
      <c r="R115" s="137"/>
      <c r="S115" s="141">
        <f t="shared" si="160"/>
        <v>0</v>
      </c>
      <c r="T115" s="136"/>
      <c r="U115" s="137"/>
      <c r="V115" s="138">
        <f t="shared" si="161"/>
        <v>0</v>
      </c>
      <c r="W115" s="144">
        <f t="shared" si="162"/>
        <v>0</v>
      </c>
      <c r="X115" s="221">
        <f t="shared" si="163"/>
        <v>0</v>
      </c>
      <c r="Y115" s="221">
        <f t="shared" si="164"/>
        <v>0</v>
      </c>
      <c r="Z115" s="302" t="str">
        <f t="shared" si="165"/>
        <v>#DIV/0!</v>
      </c>
      <c r="AA115" s="150"/>
      <c r="AB115" s="149"/>
      <c r="AC115" s="149"/>
      <c r="AD115" s="149"/>
      <c r="AE115" s="149"/>
      <c r="AF115" s="149"/>
      <c r="AG115" s="149"/>
    </row>
    <row r="116" ht="30.0" customHeight="1">
      <c r="A116" s="132" t="s">
        <v>89</v>
      </c>
      <c r="B116" s="133" t="s">
        <v>279</v>
      </c>
      <c r="C116" s="222" t="s">
        <v>280</v>
      </c>
      <c r="D116" s="135" t="s">
        <v>142</v>
      </c>
      <c r="E116" s="136"/>
      <c r="F116" s="137"/>
      <c r="G116" s="141">
        <f t="shared" si="156"/>
        <v>0</v>
      </c>
      <c r="H116" s="136"/>
      <c r="I116" s="137"/>
      <c r="J116" s="141">
        <f t="shared" si="157"/>
        <v>0</v>
      </c>
      <c r="K116" s="136"/>
      <c r="L116" s="137"/>
      <c r="M116" s="141">
        <f t="shared" si="166"/>
        <v>0</v>
      </c>
      <c r="N116" s="136"/>
      <c r="O116" s="137"/>
      <c r="P116" s="141">
        <f t="shared" si="159"/>
        <v>0</v>
      </c>
      <c r="Q116" s="136"/>
      <c r="R116" s="137"/>
      <c r="S116" s="141">
        <f t="shared" si="160"/>
        <v>0</v>
      </c>
      <c r="T116" s="136"/>
      <c r="U116" s="137"/>
      <c r="V116" s="138">
        <f t="shared" si="161"/>
        <v>0</v>
      </c>
      <c r="W116" s="144">
        <f t="shared" si="162"/>
        <v>0</v>
      </c>
      <c r="X116" s="221">
        <f t="shared" si="163"/>
        <v>0</v>
      </c>
      <c r="Y116" s="221">
        <f t="shared" si="164"/>
        <v>0</v>
      </c>
      <c r="Z116" s="302" t="str">
        <f t="shared" si="165"/>
        <v>#DIV/0!</v>
      </c>
      <c r="AA116" s="150"/>
      <c r="AB116" s="149"/>
      <c r="AC116" s="149"/>
      <c r="AD116" s="149"/>
      <c r="AE116" s="149"/>
      <c r="AF116" s="149"/>
      <c r="AG116" s="149"/>
    </row>
    <row r="117" ht="30.0" customHeight="1">
      <c r="A117" s="132" t="s">
        <v>89</v>
      </c>
      <c r="B117" s="133" t="s">
        <v>281</v>
      </c>
      <c r="C117" s="222" t="s">
        <v>282</v>
      </c>
      <c r="D117" s="135" t="s">
        <v>142</v>
      </c>
      <c r="E117" s="136">
        <v>15.0</v>
      </c>
      <c r="F117" s="137">
        <v>30.0</v>
      </c>
      <c r="G117" s="141">
        <f t="shared" si="156"/>
        <v>450</v>
      </c>
      <c r="H117" s="136">
        <v>13.575</v>
      </c>
      <c r="I117" s="137">
        <v>40.0</v>
      </c>
      <c r="J117" s="141">
        <f t="shared" si="157"/>
        <v>543</v>
      </c>
      <c r="K117" s="136"/>
      <c r="L117" s="137"/>
      <c r="M117" s="141">
        <f t="shared" si="166"/>
        <v>0</v>
      </c>
      <c r="N117" s="136"/>
      <c r="O117" s="137"/>
      <c r="P117" s="141">
        <f t="shared" si="159"/>
        <v>0</v>
      </c>
      <c r="Q117" s="136"/>
      <c r="R117" s="137"/>
      <c r="S117" s="141">
        <f t="shared" si="160"/>
        <v>0</v>
      </c>
      <c r="T117" s="136"/>
      <c r="U117" s="137"/>
      <c r="V117" s="138">
        <f t="shared" si="161"/>
        <v>0</v>
      </c>
      <c r="W117" s="144">
        <f t="shared" si="162"/>
        <v>450</v>
      </c>
      <c r="X117" s="221">
        <f t="shared" si="163"/>
        <v>543</v>
      </c>
      <c r="Y117" s="221">
        <f t="shared" si="164"/>
        <v>-93</v>
      </c>
      <c r="Z117" s="302">
        <f t="shared" si="165"/>
        <v>-0.2066666667</v>
      </c>
      <c r="AA117" s="150"/>
      <c r="AB117" s="149"/>
      <c r="AC117" s="149"/>
      <c r="AD117" s="149"/>
      <c r="AE117" s="149"/>
      <c r="AF117" s="149"/>
      <c r="AG117" s="149"/>
    </row>
    <row r="118" ht="30.0" customHeight="1">
      <c r="A118" s="165" t="s">
        <v>89</v>
      </c>
      <c r="B118" s="133" t="s">
        <v>283</v>
      </c>
      <c r="C118" s="180" t="s">
        <v>284</v>
      </c>
      <c r="D118" s="135" t="s">
        <v>142</v>
      </c>
      <c r="E118" s="167"/>
      <c r="F118" s="168"/>
      <c r="G118" s="141">
        <f t="shared" si="156"/>
        <v>0</v>
      </c>
      <c r="H118" s="167"/>
      <c r="I118" s="168"/>
      <c r="J118" s="141">
        <f t="shared" si="157"/>
        <v>0</v>
      </c>
      <c r="K118" s="136"/>
      <c r="L118" s="137"/>
      <c r="M118" s="141">
        <f t="shared" si="166"/>
        <v>0</v>
      </c>
      <c r="N118" s="136"/>
      <c r="O118" s="137"/>
      <c r="P118" s="141">
        <f t="shared" si="159"/>
        <v>0</v>
      </c>
      <c r="Q118" s="136"/>
      <c r="R118" s="137"/>
      <c r="S118" s="141">
        <f t="shared" si="160"/>
        <v>0</v>
      </c>
      <c r="T118" s="136"/>
      <c r="U118" s="137"/>
      <c r="V118" s="138">
        <f t="shared" si="161"/>
        <v>0</v>
      </c>
      <c r="W118" s="144">
        <f t="shared" si="162"/>
        <v>0</v>
      </c>
      <c r="X118" s="221">
        <f t="shared" si="163"/>
        <v>0</v>
      </c>
      <c r="Y118" s="221">
        <f t="shared" si="164"/>
        <v>0</v>
      </c>
      <c r="Z118" s="302" t="str">
        <f t="shared" si="165"/>
        <v>#DIV/0!</v>
      </c>
      <c r="AA118" s="272"/>
      <c r="AB118" s="149"/>
      <c r="AC118" s="149"/>
      <c r="AD118" s="149"/>
      <c r="AE118" s="149"/>
      <c r="AF118" s="149"/>
      <c r="AG118" s="149"/>
    </row>
    <row r="119" ht="30.0" customHeight="1">
      <c r="A119" s="165" t="s">
        <v>89</v>
      </c>
      <c r="B119" s="133" t="s">
        <v>285</v>
      </c>
      <c r="C119" s="180" t="s">
        <v>286</v>
      </c>
      <c r="D119" s="166" t="s">
        <v>142</v>
      </c>
      <c r="E119" s="136"/>
      <c r="F119" s="137"/>
      <c r="G119" s="141">
        <f t="shared" si="156"/>
        <v>0</v>
      </c>
      <c r="H119" s="136"/>
      <c r="I119" s="137"/>
      <c r="J119" s="141">
        <f t="shared" si="157"/>
        <v>0</v>
      </c>
      <c r="K119" s="136"/>
      <c r="L119" s="137"/>
      <c r="M119" s="141">
        <f t="shared" si="166"/>
        <v>0</v>
      </c>
      <c r="N119" s="136"/>
      <c r="O119" s="137"/>
      <c r="P119" s="141">
        <f t="shared" si="159"/>
        <v>0</v>
      </c>
      <c r="Q119" s="136"/>
      <c r="R119" s="137"/>
      <c r="S119" s="141">
        <f t="shared" si="160"/>
        <v>0</v>
      </c>
      <c r="T119" s="136"/>
      <c r="U119" s="137"/>
      <c r="V119" s="138">
        <f t="shared" si="161"/>
        <v>0</v>
      </c>
      <c r="W119" s="144">
        <f t="shared" si="162"/>
        <v>0</v>
      </c>
      <c r="X119" s="221">
        <f t="shared" si="163"/>
        <v>0</v>
      </c>
      <c r="Y119" s="221">
        <f t="shared" si="164"/>
        <v>0</v>
      </c>
      <c r="Z119" s="302" t="str">
        <f t="shared" si="165"/>
        <v>#DIV/0!</v>
      </c>
      <c r="AA119" s="150"/>
      <c r="AB119" s="149"/>
      <c r="AC119" s="149"/>
      <c r="AD119" s="149"/>
      <c r="AE119" s="149"/>
      <c r="AF119" s="149"/>
      <c r="AG119" s="149"/>
    </row>
    <row r="120" ht="30.0" customHeight="1">
      <c r="A120" s="165" t="s">
        <v>89</v>
      </c>
      <c r="B120" s="133" t="s">
        <v>287</v>
      </c>
      <c r="C120" s="305" t="s">
        <v>288</v>
      </c>
      <c r="D120" s="166" t="s">
        <v>142</v>
      </c>
      <c r="E120" s="167"/>
      <c r="F120" s="168">
        <v>0.22</v>
      </c>
      <c r="G120" s="169">
        <f t="shared" si="156"/>
        <v>0</v>
      </c>
      <c r="H120" s="167"/>
      <c r="I120" s="168">
        <v>0.22</v>
      </c>
      <c r="J120" s="169">
        <f t="shared" si="157"/>
        <v>0</v>
      </c>
      <c r="K120" s="167"/>
      <c r="L120" s="168">
        <v>0.22</v>
      </c>
      <c r="M120" s="169">
        <f t="shared" si="166"/>
        <v>0</v>
      </c>
      <c r="N120" s="167"/>
      <c r="O120" s="168">
        <v>0.22</v>
      </c>
      <c r="P120" s="169">
        <f t="shared" si="159"/>
        <v>0</v>
      </c>
      <c r="Q120" s="167"/>
      <c r="R120" s="168">
        <v>0.22</v>
      </c>
      <c r="S120" s="169">
        <f t="shared" si="160"/>
        <v>0</v>
      </c>
      <c r="T120" s="167"/>
      <c r="U120" s="168">
        <v>0.22</v>
      </c>
      <c r="V120" s="181">
        <f t="shared" si="161"/>
        <v>0</v>
      </c>
      <c r="W120" s="159">
        <f t="shared" si="162"/>
        <v>0</v>
      </c>
      <c r="X120" s="249">
        <f t="shared" si="163"/>
        <v>0</v>
      </c>
      <c r="Y120" s="249">
        <f t="shared" si="164"/>
        <v>0</v>
      </c>
      <c r="Z120" s="306" t="str">
        <f t="shared" si="165"/>
        <v>#DIV/0!</v>
      </c>
      <c r="AA120" s="161"/>
      <c r="AB120" s="69"/>
      <c r="AC120" s="69"/>
      <c r="AD120" s="69"/>
      <c r="AE120" s="69"/>
      <c r="AF120" s="69"/>
      <c r="AG120" s="69"/>
    </row>
    <row r="121" ht="30.0" customHeight="1">
      <c r="A121" s="275" t="s">
        <v>289</v>
      </c>
      <c r="B121" s="307"/>
      <c r="C121" s="277"/>
      <c r="D121" s="278"/>
      <c r="E121" s="279"/>
      <c r="F121" s="207"/>
      <c r="G121" s="205">
        <f>SUM(G110:G120)</f>
        <v>18650</v>
      </c>
      <c r="H121" s="279"/>
      <c r="I121" s="207"/>
      <c r="J121" s="205">
        <f>SUM(J110:J120)</f>
        <v>21650</v>
      </c>
      <c r="K121" s="206"/>
      <c r="L121" s="207"/>
      <c r="M121" s="205">
        <f>SUM(M110:M120)</f>
        <v>0</v>
      </c>
      <c r="N121" s="206"/>
      <c r="O121" s="207"/>
      <c r="P121" s="205">
        <f>SUM(P110:P120)</f>
        <v>0</v>
      </c>
      <c r="Q121" s="206"/>
      <c r="R121" s="207"/>
      <c r="S121" s="205">
        <f>SUM(S110:S120)</f>
        <v>0</v>
      </c>
      <c r="T121" s="206"/>
      <c r="U121" s="207"/>
      <c r="V121" s="208">
        <f t="shared" ref="V121:X121" si="167">SUM(V110:V120)</f>
        <v>0</v>
      </c>
      <c r="W121" s="210">
        <f t="shared" si="167"/>
        <v>18650</v>
      </c>
      <c r="X121" s="210">
        <f t="shared" si="167"/>
        <v>21650</v>
      </c>
      <c r="Y121" s="308">
        <f t="shared" si="164"/>
        <v>-3000</v>
      </c>
      <c r="Z121" s="309">
        <f t="shared" si="165"/>
        <v>-0.1608579088</v>
      </c>
      <c r="AA121" s="310"/>
      <c r="AB121" s="69"/>
      <c r="AC121" s="69"/>
      <c r="AD121" s="69"/>
      <c r="AE121" s="69"/>
      <c r="AF121" s="69"/>
      <c r="AG121" s="69"/>
    </row>
    <row r="122" ht="30.0" customHeight="1">
      <c r="A122" s="288" t="s">
        <v>84</v>
      </c>
      <c r="B122" s="214">
        <v>8.0</v>
      </c>
      <c r="C122" s="311" t="s">
        <v>290</v>
      </c>
      <c r="D122" s="216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8"/>
      <c r="X122" s="218"/>
      <c r="Y122" s="116"/>
      <c r="Z122" s="219"/>
      <c r="AA122" s="312"/>
      <c r="AB122" s="131"/>
      <c r="AC122" s="131"/>
      <c r="AD122" s="131"/>
      <c r="AE122" s="131"/>
      <c r="AF122" s="131"/>
      <c r="AG122" s="131"/>
    </row>
    <row r="123" ht="30.0" customHeight="1">
      <c r="A123" s="132" t="s">
        <v>89</v>
      </c>
      <c r="B123" s="133" t="s">
        <v>291</v>
      </c>
      <c r="C123" s="222" t="s">
        <v>292</v>
      </c>
      <c r="D123" s="135" t="s">
        <v>293</v>
      </c>
      <c r="E123" s="294"/>
      <c r="F123" s="295"/>
      <c r="G123" s="303"/>
      <c r="H123" s="136"/>
      <c r="I123" s="137"/>
      <c r="J123" s="141">
        <f t="shared" ref="J123:J128" si="168">H123*I123</f>
        <v>0</v>
      </c>
      <c r="K123" s="136"/>
      <c r="L123" s="137"/>
      <c r="M123" s="141"/>
      <c r="N123" s="136"/>
      <c r="O123" s="137"/>
      <c r="P123" s="141">
        <f t="shared" ref="P123:P128" si="169">N123*O123</f>
        <v>0</v>
      </c>
      <c r="Q123" s="136"/>
      <c r="R123" s="137"/>
      <c r="S123" s="141">
        <f t="shared" ref="S123:S128" si="170">Q123*R123</f>
        <v>0</v>
      </c>
      <c r="T123" s="136"/>
      <c r="U123" s="137"/>
      <c r="V123" s="138">
        <f t="shared" ref="V123:V128" si="171">T123*U123</f>
        <v>0</v>
      </c>
      <c r="W123" s="298">
        <f t="shared" ref="W123:W128" si="172">G123+M123+S123</f>
        <v>0</v>
      </c>
      <c r="X123" s="299">
        <f t="shared" ref="X123:X128" si="173">J123+P123+V123</f>
        <v>0</v>
      </c>
      <c r="Y123" s="313">
        <f t="shared" ref="Y123:Y129" si="174">W123-X123</f>
        <v>0</v>
      </c>
      <c r="Z123" s="300" t="str">
        <f t="shared" ref="Z123:Z129" si="175">Y123/W123</f>
        <v>#DIV/0!</v>
      </c>
      <c r="AA123" s="314"/>
      <c r="AB123" s="149"/>
      <c r="AC123" s="149"/>
      <c r="AD123" s="149"/>
      <c r="AE123" s="149"/>
      <c r="AF123" s="149"/>
      <c r="AG123" s="149"/>
    </row>
    <row r="124" ht="30.0" customHeight="1">
      <c r="A124" s="132" t="s">
        <v>89</v>
      </c>
      <c r="B124" s="133" t="s">
        <v>294</v>
      </c>
      <c r="C124" s="222" t="s">
        <v>295</v>
      </c>
      <c r="D124" s="135" t="s">
        <v>293</v>
      </c>
      <c r="E124" s="136"/>
      <c r="F124" s="137"/>
      <c r="G124" s="141">
        <f t="shared" ref="G124:G128" si="176">E124*F124</f>
        <v>0</v>
      </c>
      <c r="H124" s="136"/>
      <c r="I124" s="137"/>
      <c r="J124" s="141">
        <f t="shared" si="168"/>
        <v>0</v>
      </c>
      <c r="K124" s="136"/>
      <c r="L124" s="137"/>
      <c r="M124" s="141">
        <f t="shared" ref="M124:M128" si="177">K124*L124</f>
        <v>0</v>
      </c>
      <c r="N124" s="136"/>
      <c r="O124" s="137"/>
      <c r="P124" s="141">
        <f t="shared" si="169"/>
        <v>0</v>
      </c>
      <c r="Q124" s="136"/>
      <c r="R124" s="137"/>
      <c r="S124" s="141">
        <f t="shared" si="170"/>
        <v>0</v>
      </c>
      <c r="T124" s="136"/>
      <c r="U124" s="137"/>
      <c r="V124" s="138">
        <f t="shared" si="171"/>
        <v>0</v>
      </c>
      <c r="W124" s="144">
        <f t="shared" si="172"/>
        <v>0</v>
      </c>
      <c r="X124" s="221">
        <f t="shared" si="173"/>
        <v>0</v>
      </c>
      <c r="Y124" s="145">
        <f t="shared" si="174"/>
        <v>0</v>
      </c>
      <c r="Z124" s="302" t="str">
        <f t="shared" si="175"/>
        <v>#DIV/0!</v>
      </c>
      <c r="AA124" s="314"/>
      <c r="AB124" s="149"/>
      <c r="AC124" s="149"/>
      <c r="AD124" s="149"/>
      <c r="AE124" s="149"/>
      <c r="AF124" s="149"/>
      <c r="AG124" s="149"/>
    </row>
    <row r="125" ht="30.0" customHeight="1">
      <c r="A125" s="132" t="s">
        <v>89</v>
      </c>
      <c r="B125" s="133" t="s">
        <v>296</v>
      </c>
      <c r="C125" s="222" t="s">
        <v>297</v>
      </c>
      <c r="D125" s="135" t="s">
        <v>298</v>
      </c>
      <c r="E125" s="315"/>
      <c r="F125" s="316"/>
      <c r="G125" s="141">
        <f t="shared" si="176"/>
        <v>0</v>
      </c>
      <c r="H125" s="315"/>
      <c r="I125" s="316"/>
      <c r="J125" s="141">
        <f t="shared" si="168"/>
        <v>0</v>
      </c>
      <c r="K125" s="136"/>
      <c r="L125" s="137"/>
      <c r="M125" s="141">
        <f t="shared" si="177"/>
        <v>0</v>
      </c>
      <c r="N125" s="136"/>
      <c r="O125" s="137"/>
      <c r="P125" s="141">
        <f t="shared" si="169"/>
        <v>0</v>
      </c>
      <c r="Q125" s="136"/>
      <c r="R125" s="137"/>
      <c r="S125" s="141">
        <f t="shared" si="170"/>
        <v>0</v>
      </c>
      <c r="T125" s="136"/>
      <c r="U125" s="137"/>
      <c r="V125" s="138">
        <f t="shared" si="171"/>
        <v>0</v>
      </c>
      <c r="W125" s="144">
        <f t="shared" si="172"/>
        <v>0</v>
      </c>
      <c r="X125" s="221">
        <f t="shared" si="173"/>
        <v>0</v>
      </c>
      <c r="Y125" s="145">
        <f t="shared" si="174"/>
        <v>0</v>
      </c>
      <c r="Z125" s="302" t="str">
        <f t="shared" si="175"/>
        <v>#DIV/0!</v>
      </c>
      <c r="AA125" s="314"/>
      <c r="AB125" s="149"/>
      <c r="AC125" s="149"/>
      <c r="AD125" s="149"/>
      <c r="AE125" s="149"/>
      <c r="AF125" s="149"/>
      <c r="AG125" s="149"/>
    </row>
    <row r="126" ht="30.0" customHeight="1">
      <c r="A126" s="132" t="s">
        <v>89</v>
      </c>
      <c r="B126" s="133" t="s">
        <v>299</v>
      </c>
      <c r="C126" s="222" t="s">
        <v>300</v>
      </c>
      <c r="D126" s="135" t="s">
        <v>298</v>
      </c>
      <c r="E126" s="136"/>
      <c r="F126" s="137"/>
      <c r="G126" s="141">
        <f t="shared" si="176"/>
        <v>0</v>
      </c>
      <c r="H126" s="136"/>
      <c r="I126" s="137"/>
      <c r="J126" s="141">
        <f t="shared" si="168"/>
        <v>0</v>
      </c>
      <c r="K126" s="315"/>
      <c r="L126" s="316"/>
      <c r="M126" s="141">
        <f t="shared" si="177"/>
        <v>0</v>
      </c>
      <c r="N126" s="315"/>
      <c r="O126" s="316"/>
      <c r="P126" s="141">
        <f t="shared" si="169"/>
        <v>0</v>
      </c>
      <c r="Q126" s="315"/>
      <c r="R126" s="316"/>
      <c r="S126" s="141">
        <f t="shared" si="170"/>
        <v>0</v>
      </c>
      <c r="T126" s="315"/>
      <c r="U126" s="316"/>
      <c r="V126" s="138">
        <f t="shared" si="171"/>
        <v>0</v>
      </c>
      <c r="W126" s="144">
        <f t="shared" si="172"/>
        <v>0</v>
      </c>
      <c r="X126" s="221">
        <f t="shared" si="173"/>
        <v>0</v>
      </c>
      <c r="Y126" s="145">
        <f t="shared" si="174"/>
        <v>0</v>
      </c>
      <c r="Z126" s="302" t="str">
        <f t="shared" si="175"/>
        <v>#DIV/0!</v>
      </c>
      <c r="AA126" s="314"/>
      <c r="AB126" s="149"/>
      <c r="AC126" s="149"/>
      <c r="AD126" s="149"/>
      <c r="AE126" s="149"/>
      <c r="AF126" s="149"/>
      <c r="AG126" s="149"/>
    </row>
    <row r="127" ht="30.0" customHeight="1">
      <c r="A127" s="132" t="s">
        <v>89</v>
      </c>
      <c r="B127" s="133" t="s">
        <v>301</v>
      </c>
      <c r="C127" s="222" t="s">
        <v>302</v>
      </c>
      <c r="D127" s="135" t="s">
        <v>298</v>
      </c>
      <c r="E127" s="136"/>
      <c r="F127" s="137"/>
      <c r="G127" s="141">
        <f t="shared" si="176"/>
        <v>0</v>
      </c>
      <c r="H127" s="136"/>
      <c r="I127" s="137"/>
      <c r="J127" s="141">
        <f t="shared" si="168"/>
        <v>0</v>
      </c>
      <c r="K127" s="136"/>
      <c r="L127" s="137"/>
      <c r="M127" s="141">
        <f t="shared" si="177"/>
        <v>0</v>
      </c>
      <c r="N127" s="136"/>
      <c r="O127" s="137"/>
      <c r="P127" s="141">
        <f t="shared" si="169"/>
        <v>0</v>
      </c>
      <c r="Q127" s="136"/>
      <c r="R127" s="137"/>
      <c r="S127" s="141">
        <f t="shared" si="170"/>
        <v>0</v>
      </c>
      <c r="T127" s="136"/>
      <c r="U127" s="137"/>
      <c r="V127" s="138">
        <f t="shared" si="171"/>
        <v>0</v>
      </c>
      <c r="W127" s="144">
        <f t="shared" si="172"/>
        <v>0</v>
      </c>
      <c r="X127" s="221">
        <f t="shared" si="173"/>
        <v>0</v>
      </c>
      <c r="Y127" s="145">
        <f t="shared" si="174"/>
        <v>0</v>
      </c>
      <c r="Z127" s="302" t="str">
        <f t="shared" si="175"/>
        <v>#DIV/0!</v>
      </c>
      <c r="AA127" s="314"/>
      <c r="AB127" s="149"/>
      <c r="AC127" s="149"/>
      <c r="AD127" s="149"/>
      <c r="AE127" s="149"/>
      <c r="AF127" s="149"/>
      <c r="AG127" s="149"/>
    </row>
    <row r="128" ht="30.0" customHeight="1">
      <c r="A128" s="151" t="s">
        <v>89</v>
      </c>
      <c r="B128" s="152" t="s">
        <v>303</v>
      </c>
      <c r="C128" s="153" t="s">
        <v>304</v>
      </c>
      <c r="D128" s="154"/>
      <c r="E128" s="167"/>
      <c r="F128" s="168">
        <v>0.22</v>
      </c>
      <c r="G128" s="169">
        <f t="shared" si="176"/>
        <v>0</v>
      </c>
      <c r="H128" s="167"/>
      <c r="I128" s="168">
        <v>0.22</v>
      </c>
      <c r="J128" s="169">
        <f t="shared" si="168"/>
        <v>0</v>
      </c>
      <c r="K128" s="167"/>
      <c r="L128" s="168">
        <v>0.22</v>
      </c>
      <c r="M128" s="169">
        <f t="shared" si="177"/>
        <v>0</v>
      </c>
      <c r="N128" s="167"/>
      <c r="O128" s="168">
        <v>0.22</v>
      </c>
      <c r="P128" s="169">
        <f t="shared" si="169"/>
        <v>0</v>
      </c>
      <c r="Q128" s="167"/>
      <c r="R128" s="168">
        <v>0.22</v>
      </c>
      <c r="S128" s="169">
        <f t="shared" si="170"/>
        <v>0</v>
      </c>
      <c r="T128" s="167"/>
      <c r="U128" s="168">
        <v>0.22</v>
      </c>
      <c r="V128" s="181">
        <f t="shared" si="171"/>
        <v>0</v>
      </c>
      <c r="W128" s="159">
        <f t="shared" si="172"/>
        <v>0</v>
      </c>
      <c r="X128" s="249">
        <f t="shared" si="173"/>
        <v>0</v>
      </c>
      <c r="Y128" s="160">
        <f t="shared" si="174"/>
        <v>0</v>
      </c>
      <c r="Z128" s="306" t="str">
        <f t="shared" si="175"/>
        <v>#DIV/0!</v>
      </c>
      <c r="AA128" s="317"/>
      <c r="AB128" s="69"/>
      <c r="AC128" s="69"/>
      <c r="AD128" s="69"/>
      <c r="AE128" s="69"/>
      <c r="AF128" s="69"/>
      <c r="AG128" s="69"/>
    </row>
    <row r="129" ht="30.0" customHeight="1">
      <c r="A129" s="275" t="s">
        <v>305</v>
      </c>
      <c r="B129" s="318"/>
      <c r="C129" s="277"/>
      <c r="D129" s="319"/>
      <c r="E129" s="320"/>
      <c r="F129" s="321"/>
      <c r="G129" s="227">
        <f>SUM(G123:G128)</f>
        <v>0</v>
      </c>
      <c r="H129" s="320"/>
      <c r="I129" s="321"/>
      <c r="J129" s="227">
        <f>SUM(J123:J128)</f>
        <v>0</v>
      </c>
      <c r="K129" s="279"/>
      <c r="L129" s="207"/>
      <c r="M129" s="322">
        <f>SUM(M123:M128)</f>
        <v>0</v>
      </c>
      <c r="N129" s="320"/>
      <c r="O129" s="321"/>
      <c r="P129" s="227">
        <f>SUM(P123:P128)</f>
        <v>0</v>
      </c>
      <c r="Q129" s="320"/>
      <c r="R129" s="321"/>
      <c r="S129" s="227">
        <f>SUM(S123:S128)</f>
        <v>0</v>
      </c>
      <c r="T129" s="320"/>
      <c r="U129" s="321"/>
      <c r="V129" s="227">
        <f t="shared" ref="V129:X129" si="178">SUM(V123:V128)</f>
        <v>0</v>
      </c>
      <c r="W129" s="210">
        <f t="shared" si="178"/>
        <v>0</v>
      </c>
      <c r="X129" s="210">
        <f t="shared" si="178"/>
        <v>0</v>
      </c>
      <c r="Y129" s="308">
        <f t="shared" si="174"/>
        <v>0</v>
      </c>
      <c r="Z129" s="309" t="str">
        <f t="shared" si="175"/>
        <v>#DIV/0!</v>
      </c>
      <c r="AA129" s="323"/>
      <c r="AB129" s="69"/>
      <c r="AC129" s="69"/>
      <c r="AD129" s="69"/>
      <c r="AE129" s="69"/>
      <c r="AF129" s="69"/>
      <c r="AG129" s="69"/>
    </row>
    <row r="130" ht="30.0" customHeight="1">
      <c r="A130" s="288" t="s">
        <v>84</v>
      </c>
      <c r="B130" s="214">
        <v>9.0</v>
      </c>
      <c r="C130" s="290" t="s">
        <v>306</v>
      </c>
      <c r="D130" s="216"/>
      <c r="E130" s="324"/>
      <c r="F130" s="324"/>
      <c r="G130" s="324"/>
      <c r="H130" s="324"/>
      <c r="I130" s="324"/>
      <c r="J130" s="324"/>
      <c r="K130" s="217"/>
      <c r="L130" s="217"/>
      <c r="M130" s="217"/>
      <c r="N130" s="324"/>
      <c r="O130" s="324"/>
      <c r="P130" s="324"/>
      <c r="Q130" s="324"/>
      <c r="R130" s="324"/>
      <c r="S130" s="324"/>
      <c r="T130" s="324"/>
      <c r="U130" s="324"/>
      <c r="V130" s="324"/>
      <c r="W130" s="218"/>
      <c r="X130" s="218"/>
      <c r="Y130" s="116"/>
      <c r="Z130" s="219"/>
      <c r="AA130" s="312"/>
      <c r="AB130" s="69"/>
      <c r="AC130" s="69"/>
      <c r="AD130" s="69"/>
      <c r="AE130" s="69"/>
      <c r="AF130" s="69"/>
      <c r="AG130" s="69"/>
    </row>
    <row r="131" ht="30.0" customHeight="1">
      <c r="A131" s="325" t="s">
        <v>89</v>
      </c>
      <c r="B131" s="326">
        <v>43839.0</v>
      </c>
      <c r="C131" s="327" t="s">
        <v>307</v>
      </c>
      <c r="D131" s="328" t="s">
        <v>308</v>
      </c>
      <c r="E131" s="329">
        <v>15.0</v>
      </c>
      <c r="F131" s="330">
        <v>1500.0</v>
      </c>
      <c r="G131" s="331">
        <f t="shared" ref="G131:G136" si="179">E131*F131</f>
        <v>22500</v>
      </c>
      <c r="H131" s="174">
        <v>15.0</v>
      </c>
      <c r="I131" s="175">
        <v>1500.0</v>
      </c>
      <c r="J131" s="178">
        <f t="shared" ref="J131:J136" si="180">H131*I131</f>
        <v>22500</v>
      </c>
      <c r="K131" s="329"/>
      <c r="L131" s="330"/>
      <c r="M131" s="331">
        <f t="shared" ref="M131:M134" si="181">K131*L131</f>
        <v>0</v>
      </c>
      <c r="N131" s="332"/>
      <c r="O131" s="330"/>
      <c r="P131" s="333">
        <f t="shared" ref="P131:P136" si="182">N131*O131</f>
        <v>0</v>
      </c>
      <c r="Q131" s="332"/>
      <c r="R131" s="330"/>
      <c r="S131" s="333">
        <f t="shared" ref="S131:S136" si="183">Q131*R131</f>
        <v>0</v>
      </c>
      <c r="T131" s="332"/>
      <c r="U131" s="330"/>
      <c r="V131" s="331">
        <f t="shared" ref="V131:V136" si="184">T131*U131</f>
        <v>0</v>
      </c>
      <c r="W131" s="298">
        <f t="shared" ref="W131:W136" si="185">G131+M131+S131</f>
        <v>22500</v>
      </c>
      <c r="X131" s="299">
        <f t="shared" ref="X131:X136" si="186">J131+P131+V131</f>
        <v>22500</v>
      </c>
      <c r="Y131" s="313">
        <f t="shared" ref="Y131:Y137" si="187">W131-X131</f>
        <v>0</v>
      </c>
      <c r="Z131" s="300">
        <f t="shared" ref="Z131:Z137" si="188">Y131/W131</f>
        <v>0</v>
      </c>
      <c r="AA131" s="197" t="s">
        <v>309</v>
      </c>
      <c r="AB131" s="148"/>
      <c r="AC131" s="149"/>
      <c r="AD131" s="149"/>
      <c r="AE131" s="149"/>
      <c r="AF131" s="149"/>
      <c r="AG131" s="149"/>
    </row>
    <row r="132" ht="30.0" customHeight="1">
      <c r="A132" s="132" t="s">
        <v>89</v>
      </c>
      <c r="B132" s="334">
        <v>43870.0</v>
      </c>
      <c r="C132" s="222" t="s">
        <v>310</v>
      </c>
      <c r="D132" s="335" t="s">
        <v>308</v>
      </c>
      <c r="E132" s="142">
        <v>15.0</v>
      </c>
      <c r="F132" s="137">
        <v>2000.0</v>
      </c>
      <c r="G132" s="138">
        <f t="shared" si="179"/>
        <v>30000</v>
      </c>
      <c r="H132" s="294">
        <v>15.0</v>
      </c>
      <c r="I132" s="295">
        <v>2000.0</v>
      </c>
      <c r="J132" s="178">
        <f t="shared" si="180"/>
        <v>30000</v>
      </c>
      <c r="K132" s="142"/>
      <c r="L132" s="137"/>
      <c r="M132" s="138">
        <f t="shared" si="181"/>
        <v>0</v>
      </c>
      <c r="N132" s="294"/>
      <c r="O132" s="295"/>
      <c r="P132" s="303">
        <f t="shared" si="182"/>
        <v>0</v>
      </c>
      <c r="Q132" s="136"/>
      <c r="R132" s="137"/>
      <c r="S132" s="141">
        <f t="shared" si="183"/>
        <v>0</v>
      </c>
      <c r="T132" s="136"/>
      <c r="U132" s="137"/>
      <c r="V132" s="138">
        <f t="shared" si="184"/>
        <v>0</v>
      </c>
      <c r="W132" s="144">
        <f t="shared" si="185"/>
        <v>30000</v>
      </c>
      <c r="X132" s="221">
        <f t="shared" si="186"/>
        <v>30000</v>
      </c>
      <c r="Y132" s="145">
        <f t="shared" si="187"/>
        <v>0</v>
      </c>
      <c r="Z132" s="302">
        <f t="shared" si="188"/>
        <v>0</v>
      </c>
      <c r="AA132" s="197" t="s">
        <v>311</v>
      </c>
      <c r="AB132" s="149"/>
      <c r="AC132" s="149"/>
      <c r="AD132" s="149"/>
      <c r="AE132" s="149"/>
      <c r="AF132" s="149"/>
      <c r="AG132" s="149"/>
    </row>
    <row r="133" ht="30.0" customHeight="1">
      <c r="A133" s="132" t="s">
        <v>89</v>
      </c>
      <c r="B133" s="334">
        <v>43899.0</v>
      </c>
      <c r="C133" s="222" t="s">
        <v>312</v>
      </c>
      <c r="D133" s="335" t="s">
        <v>92</v>
      </c>
      <c r="E133" s="142">
        <v>4.0</v>
      </c>
      <c r="F133" s="137">
        <v>8750.0</v>
      </c>
      <c r="G133" s="141">
        <f t="shared" si="179"/>
        <v>35000</v>
      </c>
      <c r="H133" s="142">
        <v>4.0</v>
      </c>
      <c r="I133" s="137">
        <v>8750.0</v>
      </c>
      <c r="J133" s="178">
        <f t="shared" si="180"/>
        <v>35000</v>
      </c>
      <c r="K133" s="136"/>
      <c r="L133" s="137"/>
      <c r="M133" s="141">
        <f t="shared" si="181"/>
        <v>0</v>
      </c>
      <c r="N133" s="136"/>
      <c r="O133" s="137"/>
      <c r="P133" s="141">
        <f t="shared" si="182"/>
        <v>0</v>
      </c>
      <c r="Q133" s="136"/>
      <c r="R133" s="137"/>
      <c r="S133" s="141">
        <f t="shared" si="183"/>
        <v>0</v>
      </c>
      <c r="T133" s="136"/>
      <c r="U133" s="137"/>
      <c r="V133" s="138">
        <f t="shared" si="184"/>
        <v>0</v>
      </c>
      <c r="W133" s="144">
        <f t="shared" si="185"/>
        <v>35000</v>
      </c>
      <c r="X133" s="221">
        <f t="shared" si="186"/>
        <v>35000</v>
      </c>
      <c r="Y133" s="145">
        <f t="shared" si="187"/>
        <v>0</v>
      </c>
      <c r="Z133" s="302">
        <f t="shared" si="188"/>
        <v>0</v>
      </c>
      <c r="AA133" s="336" t="s">
        <v>313</v>
      </c>
      <c r="AB133" s="149"/>
      <c r="AC133" s="149"/>
      <c r="AD133" s="149"/>
      <c r="AE133" s="149"/>
      <c r="AF133" s="149"/>
      <c r="AG133" s="149"/>
    </row>
    <row r="134" ht="30.0" customHeight="1">
      <c r="A134" s="132" t="s">
        <v>89</v>
      </c>
      <c r="B134" s="334">
        <v>43930.0</v>
      </c>
      <c r="C134" s="222" t="s">
        <v>314</v>
      </c>
      <c r="D134" s="335" t="s">
        <v>92</v>
      </c>
      <c r="E134" s="142">
        <v>4.0</v>
      </c>
      <c r="F134" s="137">
        <v>6875.0</v>
      </c>
      <c r="G134" s="141">
        <f t="shared" si="179"/>
        <v>27500</v>
      </c>
      <c r="H134" s="142">
        <v>4.0</v>
      </c>
      <c r="I134" s="137">
        <v>6875.0</v>
      </c>
      <c r="J134" s="141">
        <f t="shared" si="180"/>
        <v>27500</v>
      </c>
      <c r="K134" s="136"/>
      <c r="L134" s="137"/>
      <c r="M134" s="141">
        <f t="shared" si="181"/>
        <v>0</v>
      </c>
      <c r="N134" s="136"/>
      <c r="O134" s="137"/>
      <c r="P134" s="141">
        <f t="shared" si="182"/>
        <v>0</v>
      </c>
      <c r="Q134" s="136"/>
      <c r="R134" s="137"/>
      <c r="S134" s="141">
        <f t="shared" si="183"/>
        <v>0</v>
      </c>
      <c r="T134" s="136"/>
      <c r="U134" s="137"/>
      <c r="V134" s="138">
        <f t="shared" si="184"/>
        <v>0</v>
      </c>
      <c r="W134" s="144">
        <f t="shared" si="185"/>
        <v>27500</v>
      </c>
      <c r="X134" s="221">
        <f t="shared" si="186"/>
        <v>27500</v>
      </c>
      <c r="Y134" s="145">
        <f t="shared" si="187"/>
        <v>0</v>
      </c>
      <c r="Z134" s="302">
        <f t="shared" si="188"/>
        <v>0</v>
      </c>
      <c r="AA134" s="197" t="s">
        <v>315</v>
      </c>
      <c r="AB134" s="149"/>
      <c r="AC134" s="149"/>
      <c r="AD134" s="149"/>
      <c r="AE134" s="149"/>
      <c r="AF134" s="149"/>
      <c r="AG134" s="149"/>
    </row>
    <row r="135" ht="33.0" customHeight="1">
      <c r="A135" s="165" t="s">
        <v>89</v>
      </c>
      <c r="B135" s="334">
        <v>43960.0</v>
      </c>
      <c r="C135" s="180" t="s">
        <v>316</v>
      </c>
      <c r="D135" s="337"/>
      <c r="E135" s="269"/>
      <c r="F135" s="183"/>
      <c r="G135" s="141">
        <f t="shared" si="179"/>
        <v>0</v>
      </c>
      <c r="H135" s="271"/>
      <c r="I135" s="168"/>
      <c r="J135" s="169">
        <f t="shared" si="180"/>
        <v>0</v>
      </c>
      <c r="K135" s="167"/>
      <c r="L135" s="168"/>
      <c r="M135" s="169"/>
      <c r="N135" s="167"/>
      <c r="O135" s="168"/>
      <c r="P135" s="169">
        <f t="shared" si="182"/>
        <v>0</v>
      </c>
      <c r="Q135" s="167"/>
      <c r="R135" s="168"/>
      <c r="S135" s="169">
        <f t="shared" si="183"/>
        <v>0</v>
      </c>
      <c r="T135" s="167"/>
      <c r="U135" s="168"/>
      <c r="V135" s="181">
        <f t="shared" si="184"/>
        <v>0</v>
      </c>
      <c r="W135" s="144">
        <f t="shared" si="185"/>
        <v>0</v>
      </c>
      <c r="X135" s="221">
        <f t="shared" si="186"/>
        <v>0</v>
      </c>
      <c r="Y135" s="145">
        <f t="shared" si="187"/>
        <v>0</v>
      </c>
      <c r="Z135" s="302" t="str">
        <f t="shared" si="188"/>
        <v>#DIV/0!</v>
      </c>
      <c r="AA135" s="338"/>
      <c r="AB135" s="149"/>
      <c r="AC135" s="149"/>
      <c r="AD135" s="149"/>
      <c r="AE135" s="149"/>
      <c r="AF135" s="149"/>
      <c r="AG135" s="149"/>
    </row>
    <row r="136" ht="30.0" customHeight="1">
      <c r="A136" s="165" t="s">
        <v>89</v>
      </c>
      <c r="B136" s="334">
        <v>43991.0</v>
      </c>
      <c r="C136" s="305" t="s">
        <v>317</v>
      </c>
      <c r="D136" s="154"/>
      <c r="E136" s="167"/>
      <c r="F136" s="168">
        <v>0.22</v>
      </c>
      <c r="G136" s="169">
        <f t="shared" si="179"/>
        <v>0</v>
      </c>
      <c r="H136" s="167"/>
      <c r="I136" s="168">
        <v>0.22</v>
      </c>
      <c r="J136" s="169">
        <f t="shared" si="180"/>
        <v>0</v>
      </c>
      <c r="K136" s="167"/>
      <c r="L136" s="168">
        <v>0.22</v>
      </c>
      <c r="M136" s="169">
        <f>K136*L136</f>
        <v>0</v>
      </c>
      <c r="N136" s="167"/>
      <c r="O136" s="168">
        <v>0.22</v>
      </c>
      <c r="P136" s="169">
        <f t="shared" si="182"/>
        <v>0</v>
      </c>
      <c r="Q136" s="167"/>
      <c r="R136" s="168">
        <v>0.22</v>
      </c>
      <c r="S136" s="169">
        <f t="shared" si="183"/>
        <v>0</v>
      </c>
      <c r="T136" s="167"/>
      <c r="U136" s="168">
        <v>0.22</v>
      </c>
      <c r="V136" s="181">
        <f t="shared" si="184"/>
        <v>0</v>
      </c>
      <c r="W136" s="159">
        <f t="shared" si="185"/>
        <v>0</v>
      </c>
      <c r="X136" s="249">
        <f t="shared" si="186"/>
        <v>0</v>
      </c>
      <c r="Y136" s="160">
        <f t="shared" si="187"/>
        <v>0</v>
      </c>
      <c r="Z136" s="306" t="str">
        <f t="shared" si="188"/>
        <v>#DIV/0!</v>
      </c>
      <c r="AA136" s="317"/>
      <c r="AB136" s="69"/>
      <c r="AC136" s="69"/>
      <c r="AD136" s="69"/>
      <c r="AE136" s="69"/>
      <c r="AF136" s="69"/>
      <c r="AG136" s="69"/>
    </row>
    <row r="137" ht="30.0" customHeight="1">
      <c r="A137" s="275" t="s">
        <v>318</v>
      </c>
      <c r="B137" s="276"/>
      <c r="C137" s="277"/>
      <c r="D137" s="278"/>
      <c r="E137" s="279"/>
      <c r="F137" s="207"/>
      <c r="G137" s="205">
        <f>SUM(G131:G136)</f>
        <v>115000</v>
      </c>
      <c r="H137" s="279"/>
      <c r="I137" s="207"/>
      <c r="J137" s="205">
        <f>SUM(J131:J136)</f>
        <v>115000</v>
      </c>
      <c r="K137" s="206"/>
      <c r="L137" s="207"/>
      <c r="M137" s="205">
        <f>SUM(M131:M136)</f>
        <v>0</v>
      </c>
      <c r="N137" s="206"/>
      <c r="O137" s="207"/>
      <c r="P137" s="205">
        <f>SUM(P131:P136)</f>
        <v>0</v>
      </c>
      <c r="Q137" s="206"/>
      <c r="R137" s="207"/>
      <c r="S137" s="205">
        <f>SUM(S131:S136)</f>
        <v>0</v>
      </c>
      <c r="T137" s="206"/>
      <c r="U137" s="207"/>
      <c r="V137" s="205">
        <f t="shared" ref="V137:X137" si="189">SUM(V131:V136)</f>
        <v>0</v>
      </c>
      <c r="W137" s="204">
        <f t="shared" si="189"/>
        <v>115000</v>
      </c>
      <c r="X137" s="204">
        <f t="shared" si="189"/>
        <v>115000</v>
      </c>
      <c r="Y137" s="339">
        <f t="shared" si="187"/>
        <v>0</v>
      </c>
      <c r="Z137" s="340">
        <f t="shared" si="188"/>
        <v>0</v>
      </c>
      <c r="AA137" s="341"/>
      <c r="AB137" s="69"/>
      <c r="AC137" s="69"/>
      <c r="AD137" s="69"/>
      <c r="AE137" s="69"/>
      <c r="AF137" s="69"/>
      <c r="AG137" s="69"/>
    </row>
    <row r="138" ht="30.0" customHeight="1">
      <c r="A138" s="288" t="s">
        <v>84</v>
      </c>
      <c r="B138" s="214">
        <v>10.0</v>
      </c>
      <c r="C138" s="311" t="s">
        <v>319</v>
      </c>
      <c r="D138" s="216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116"/>
      <c r="X138" s="116"/>
      <c r="Y138" s="116"/>
      <c r="Z138" s="231"/>
      <c r="AA138" s="312"/>
      <c r="AB138" s="69"/>
      <c r="AC138" s="69"/>
      <c r="AD138" s="69"/>
      <c r="AE138" s="69"/>
      <c r="AF138" s="69"/>
      <c r="AG138" s="69"/>
    </row>
    <row r="139" ht="45.0" customHeight="1">
      <c r="A139" s="132" t="s">
        <v>89</v>
      </c>
      <c r="B139" s="334">
        <v>43840.0</v>
      </c>
      <c r="C139" s="342" t="s">
        <v>320</v>
      </c>
      <c r="D139" s="328" t="s">
        <v>172</v>
      </c>
      <c r="E139" s="177">
        <v>1.0</v>
      </c>
      <c r="F139" s="175">
        <v>17400.0</v>
      </c>
      <c r="G139" s="178">
        <f t="shared" ref="G139:G143" si="190">E139*F139</f>
        <v>17400</v>
      </c>
      <c r="H139" s="177">
        <v>1.0</v>
      </c>
      <c r="I139" s="175">
        <v>17400.0</v>
      </c>
      <c r="J139" s="178">
        <f t="shared" ref="J139:J143" si="191">H139*I139</f>
        <v>17400</v>
      </c>
      <c r="K139" s="174"/>
      <c r="L139" s="175"/>
      <c r="M139" s="178">
        <f t="shared" ref="M139:M143" si="192">K139*L139</f>
        <v>0</v>
      </c>
      <c r="N139" s="174"/>
      <c r="O139" s="175"/>
      <c r="P139" s="178">
        <f t="shared" ref="P139:P143" si="193">N139*O139</f>
        <v>0</v>
      </c>
      <c r="Q139" s="174"/>
      <c r="R139" s="175"/>
      <c r="S139" s="178">
        <f t="shared" ref="S139:S143" si="194">Q139*R139</f>
        <v>0</v>
      </c>
      <c r="T139" s="174"/>
      <c r="U139" s="175"/>
      <c r="V139" s="176">
        <f t="shared" ref="V139:V143" si="195">T139*U139</f>
        <v>0</v>
      </c>
      <c r="W139" s="298">
        <f t="shared" ref="W139:W143" si="196">G139+M139+S139</f>
        <v>17400</v>
      </c>
      <c r="X139" s="299">
        <f t="shared" ref="X139:X143" si="197">J139+P139+V139</f>
        <v>17400</v>
      </c>
      <c r="Y139" s="299">
        <f t="shared" ref="Y139:Y144" si="198">W139-X139</f>
        <v>0</v>
      </c>
      <c r="Z139" s="300">
        <f t="shared" ref="Z139:Z144" si="199">Y139/W139</f>
        <v>0</v>
      </c>
      <c r="AA139" s="343" t="s">
        <v>321</v>
      </c>
      <c r="AB139" s="149"/>
      <c r="AC139" s="149"/>
      <c r="AD139" s="149"/>
      <c r="AE139" s="149"/>
      <c r="AF139" s="149"/>
      <c r="AG139" s="149"/>
    </row>
    <row r="140" ht="45.0" customHeight="1">
      <c r="A140" s="132" t="s">
        <v>89</v>
      </c>
      <c r="B140" s="334">
        <v>43871.0</v>
      </c>
      <c r="C140" s="342" t="s">
        <v>322</v>
      </c>
      <c r="D140" s="335"/>
      <c r="E140" s="142"/>
      <c r="F140" s="137"/>
      <c r="G140" s="141">
        <f t="shared" si="190"/>
        <v>0</v>
      </c>
      <c r="H140" s="142"/>
      <c r="I140" s="137"/>
      <c r="J140" s="141">
        <f t="shared" si="191"/>
        <v>0</v>
      </c>
      <c r="K140" s="136"/>
      <c r="L140" s="137"/>
      <c r="M140" s="141">
        <f t="shared" si="192"/>
        <v>0</v>
      </c>
      <c r="N140" s="136"/>
      <c r="O140" s="137"/>
      <c r="P140" s="141">
        <f t="shared" si="193"/>
        <v>0</v>
      </c>
      <c r="Q140" s="136"/>
      <c r="R140" s="137"/>
      <c r="S140" s="141">
        <f t="shared" si="194"/>
        <v>0</v>
      </c>
      <c r="T140" s="136"/>
      <c r="U140" s="137"/>
      <c r="V140" s="138">
        <f t="shared" si="195"/>
        <v>0</v>
      </c>
      <c r="W140" s="144">
        <f t="shared" si="196"/>
        <v>0</v>
      </c>
      <c r="X140" s="221">
        <f t="shared" si="197"/>
        <v>0</v>
      </c>
      <c r="Y140" s="221">
        <f t="shared" si="198"/>
        <v>0</v>
      </c>
      <c r="Z140" s="302" t="str">
        <f t="shared" si="199"/>
        <v>#DIV/0!</v>
      </c>
      <c r="AA140" s="314"/>
      <c r="AB140" s="149"/>
      <c r="AC140" s="149"/>
      <c r="AD140" s="149"/>
      <c r="AE140" s="149"/>
      <c r="AF140" s="149"/>
      <c r="AG140" s="149"/>
    </row>
    <row r="141" ht="45.0" customHeight="1">
      <c r="A141" s="132" t="s">
        <v>89</v>
      </c>
      <c r="B141" s="334">
        <v>43900.0</v>
      </c>
      <c r="C141" s="342" t="s">
        <v>322</v>
      </c>
      <c r="D141" s="335"/>
      <c r="E141" s="142"/>
      <c r="F141" s="137"/>
      <c r="G141" s="141">
        <f t="shared" si="190"/>
        <v>0</v>
      </c>
      <c r="H141" s="142"/>
      <c r="I141" s="137"/>
      <c r="J141" s="141">
        <f t="shared" si="191"/>
        <v>0</v>
      </c>
      <c r="K141" s="136"/>
      <c r="L141" s="137"/>
      <c r="M141" s="141">
        <f t="shared" si="192"/>
        <v>0</v>
      </c>
      <c r="N141" s="136"/>
      <c r="O141" s="137"/>
      <c r="P141" s="141">
        <f t="shared" si="193"/>
        <v>0</v>
      </c>
      <c r="Q141" s="136"/>
      <c r="R141" s="137"/>
      <c r="S141" s="141">
        <f t="shared" si="194"/>
        <v>0</v>
      </c>
      <c r="T141" s="136"/>
      <c r="U141" s="137"/>
      <c r="V141" s="138">
        <f t="shared" si="195"/>
        <v>0</v>
      </c>
      <c r="W141" s="144">
        <f t="shared" si="196"/>
        <v>0</v>
      </c>
      <c r="X141" s="221">
        <f t="shared" si="197"/>
        <v>0</v>
      </c>
      <c r="Y141" s="221">
        <f t="shared" si="198"/>
        <v>0</v>
      </c>
      <c r="Z141" s="302" t="str">
        <f t="shared" si="199"/>
        <v>#DIV/0!</v>
      </c>
      <c r="AA141" s="314"/>
      <c r="AB141" s="149"/>
      <c r="AC141" s="149"/>
      <c r="AD141" s="149"/>
      <c r="AE141" s="149"/>
      <c r="AF141" s="149"/>
      <c r="AG141" s="149"/>
    </row>
    <row r="142" ht="30.0" customHeight="1">
      <c r="A142" s="165" t="s">
        <v>89</v>
      </c>
      <c r="B142" s="344">
        <v>43931.0</v>
      </c>
      <c r="C142" s="180" t="s">
        <v>323</v>
      </c>
      <c r="D142" s="337" t="s">
        <v>92</v>
      </c>
      <c r="E142" s="271">
        <v>4.0</v>
      </c>
      <c r="F142" s="168">
        <v>4000.0</v>
      </c>
      <c r="G142" s="141">
        <f t="shared" si="190"/>
        <v>16000</v>
      </c>
      <c r="H142" s="271">
        <v>4.0</v>
      </c>
      <c r="I142" s="168">
        <v>4000.0</v>
      </c>
      <c r="J142" s="141">
        <f t="shared" si="191"/>
        <v>16000</v>
      </c>
      <c r="K142" s="167"/>
      <c r="L142" s="168"/>
      <c r="M142" s="169">
        <f t="shared" si="192"/>
        <v>0</v>
      </c>
      <c r="N142" s="167"/>
      <c r="O142" s="168"/>
      <c r="P142" s="169">
        <f t="shared" si="193"/>
        <v>0</v>
      </c>
      <c r="Q142" s="167"/>
      <c r="R142" s="168"/>
      <c r="S142" s="169">
        <f t="shared" si="194"/>
        <v>0</v>
      </c>
      <c r="T142" s="167"/>
      <c r="U142" s="168"/>
      <c r="V142" s="181">
        <f t="shared" si="195"/>
        <v>0</v>
      </c>
      <c r="W142" s="144">
        <f t="shared" si="196"/>
        <v>16000</v>
      </c>
      <c r="X142" s="221">
        <f t="shared" si="197"/>
        <v>16000</v>
      </c>
      <c r="Y142" s="221">
        <f t="shared" si="198"/>
        <v>0</v>
      </c>
      <c r="Z142" s="302">
        <f t="shared" si="199"/>
        <v>0</v>
      </c>
      <c r="AA142" s="179" t="s">
        <v>324</v>
      </c>
      <c r="AB142" s="149"/>
      <c r="AC142" s="149"/>
      <c r="AD142" s="149"/>
      <c r="AE142" s="149"/>
      <c r="AF142" s="149"/>
      <c r="AG142" s="149"/>
    </row>
    <row r="143" ht="30.0" customHeight="1">
      <c r="A143" s="165" t="s">
        <v>89</v>
      </c>
      <c r="B143" s="345">
        <v>43961.0</v>
      </c>
      <c r="C143" s="305" t="s">
        <v>325</v>
      </c>
      <c r="D143" s="346" t="s">
        <v>92</v>
      </c>
      <c r="E143" s="167"/>
      <c r="F143" s="168">
        <v>0.22</v>
      </c>
      <c r="G143" s="169">
        <f t="shared" si="190"/>
        <v>0</v>
      </c>
      <c r="H143" s="167"/>
      <c r="I143" s="168">
        <v>0.22</v>
      </c>
      <c r="J143" s="169">
        <f t="shared" si="191"/>
        <v>0</v>
      </c>
      <c r="K143" s="167"/>
      <c r="L143" s="168">
        <v>0.22</v>
      </c>
      <c r="M143" s="169">
        <f t="shared" si="192"/>
        <v>0</v>
      </c>
      <c r="N143" s="167"/>
      <c r="O143" s="168">
        <v>0.22</v>
      </c>
      <c r="P143" s="169">
        <f t="shared" si="193"/>
        <v>0</v>
      </c>
      <c r="Q143" s="167"/>
      <c r="R143" s="168">
        <v>0.22</v>
      </c>
      <c r="S143" s="169">
        <f t="shared" si="194"/>
        <v>0</v>
      </c>
      <c r="T143" s="167"/>
      <c r="U143" s="168">
        <v>0.22</v>
      </c>
      <c r="V143" s="181">
        <f t="shared" si="195"/>
        <v>0</v>
      </c>
      <c r="W143" s="159">
        <f t="shared" si="196"/>
        <v>0</v>
      </c>
      <c r="X143" s="249">
        <f t="shared" si="197"/>
        <v>0</v>
      </c>
      <c r="Y143" s="249">
        <f t="shared" si="198"/>
        <v>0</v>
      </c>
      <c r="Z143" s="306" t="str">
        <f t="shared" si="199"/>
        <v>#DIV/0!</v>
      </c>
      <c r="AA143" s="347"/>
      <c r="AB143" s="69"/>
      <c r="AC143" s="69"/>
      <c r="AD143" s="69"/>
      <c r="AE143" s="69"/>
      <c r="AF143" s="69"/>
      <c r="AG143" s="69"/>
    </row>
    <row r="144" ht="30.0" customHeight="1">
      <c r="A144" s="275" t="s">
        <v>326</v>
      </c>
      <c r="B144" s="276"/>
      <c r="C144" s="277"/>
      <c r="D144" s="278"/>
      <c r="E144" s="279"/>
      <c r="F144" s="207"/>
      <c r="G144" s="205">
        <f>SUM(G139:G143)</f>
        <v>33400</v>
      </c>
      <c r="H144" s="279"/>
      <c r="I144" s="207"/>
      <c r="J144" s="205">
        <f>SUM(J139:J143)</f>
        <v>33400</v>
      </c>
      <c r="K144" s="206"/>
      <c r="L144" s="207"/>
      <c r="M144" s="205">
        <f>SUM(M139:M143)</f>
        <v>0</v>
      </c>
      <c r="N144" s="206"/>
      <c r="O144" s="207"/>
      <c r="P144" s="205">
        <f>SUM(P139:P143)</f>
        <v>0</v>
      </c>
      <c r="Q144" s="206"/>
      <c r="R144" s="207"/>
      <c r="S144" s="205">
        <f>SUM(S139:S143)</f>
        <v>0</v>
      </c>
      <c r="T144" s="206"/>
      <c r="U144" s="207"/>
      <c r="V144" s="205">
        <f t="shared" ref="V144:X144" si="200">SUM(V139:V143)</f>
        <v>0</v>
      </c>
      <c r="W144" s="204">
        <f t="shared" si="200"/>
        <v>33400</v>
      </c>
      <c r="X144" s="204">
        <f t="shared" si="200"/>
        <v>33400</v>
      </c>
      <c r="Y144" s="204">
        <f t="shared" si="198"/>
        <v>0</v>
      </c>
      <c r="Z144" s="340">
        <f t="shared" si="199"/>
        <v>0</v>
      </c>
      <c r="AA144" s="323"/>
      <c r="AB144" s="69"/>
      <c r="AC144" s="69"/>
      <c r="AD144" s="69"/>
      <c r="AE144" s="69"/>
      <c r="AF144" s="69"/>
      <c r="AG144" s="69"/>
    </row>
    <row r="145" ht="30.0" customHeight="1">
      <c r="A145" s="288" t="s">
        <v>84</v>
      </c>
      <c r="B145" s="214">
        <v>11.0</v>
      </c>
      <c r="C145" s="290" t="s">
        <v>327</v>
      </c>
      <c r="D145" s="216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116"/>
      <c r="X145" s="116"/>
      <c r="Y145" s="116"/>
      <c r="Z145" s="219"/>
      <c r="AA145" s="312"/>
      <c r="AB145" s="69"/>
      <c r="AC145" s="69"/>
      <c r="AD145" s="69"/>
      <c r="AE145" s="69"/>
      <c r="AF145" s="69"/>
      <c r="AG145" s="69"/>
    </row>
    <row r="146" ht="45.0" customHeight="1">
      <c r="A146" s="348" t="s">
        <v>89</v>
      </c>
      <c r="B146" s="334">
        <v>43841.0</v>
      </c>
      <c r="C146" s="342" t="s">
        <v>328</v>
      </c>
      <c r="D146" s="173" t="s">
        <v>329</v>
      </c>
      <c r="E146" s="174"/>
      <c r="F146" s="175"/>
      <c r="G146" s="178">
        <f t="shared" ref="G146:G147" si="201">E146*F146</f>
        <v>0</v>
      </c>
      <c r="H146" s="174"/>
      <c r="I146" s="175"/>
      <c r="J146" s="178">
        <f t="shared" ref="J146:J147" si="202">H146*I146</f>
        <v>0</v>
      </c>
      <c r="K146" s="174"/>
      <c r="L146" s="175"/>
      <c r="M146" s="178">
        <f t="shared" ref="M146:M147" si="203">K146*L146</f>
        <v>0</v>
      </c>
      <c r="N146" s="174"/>
      <c r="O146" s="175"/>
      <c r="P146" s="178">
        <f t="shared" ref="P146:P147" si="204">N146*O146</f>
        <v>0</v>
      </c>
      <c r="Q146" s="174"/>
      <c r="R146" s="175"/>
      <c r="S146" s="178">
        <f t="shared" ref="S146:S147" si="205">Q146*R146</f>
        <v>0</v>
      </c>
      <c r="T146" s="174"/>
      <c r="U146" s="175"/>
      <c r="V146" s="176">
        <f t="shared" ref="V146:V147" si="206">T146*U146</f>
        <v>0</v>
      </c>
      <c r="W146" s="298">
        <f t="shared" ref="W146:W147" si="207">G146+M146+S146</f>
        <v>0</v>
      </c>
      <c r="X146" s="299">
        <f t="shared" ref="X146:X147" si="208">J146+P146+V146</f>
        <v>0</v>
      </c>
      <c r="Y146" s="299">
        <f t="shared" ref="Y146:Y148" si="209">W146-X146</f>
        <v>0</v>
      </c>
      <c r="Z146" s="300" t="str">
        <f t="shared" ref="Z146:Z148" si="210">Y146/W146</f>
        <v>#DIV/0!</v>
      </c>
      <c r="AA146" s="349"/>
      <c r="AB146" s="149"/>
      <c r="AC146" s="149"/>
      <c r="AD146" s="149"/>
      <c r="AE146" s="149"/>
      <c r="AF146" s="149"/>
      <c r="AG146" s="149"/>
    </row>
    <row r="147" ht="45.0" customHeight="1">
      <c r="A147" s="350" t="s">
        <v>89</v>
      </c>
      <c r="B147" s="334">
        <v>43872.0</v>
      </c>
      <c r="C147" s="180" t="s">
        <v>328</v>
      </c>
      <c r="D147" s="166" t="s">
        <v>329</v>
      </c>
      <c r="E147" s="167"/>
      <c r="F147" s="168"/>
      <c r="G147" s="141">
        <f t="shared" si="201"/>
        <v>0</v>
      </c>
      <c r="H147" s="167"/>
      <c r="I147" s="168"/>
      <c r="J147" s="141">
        <f t="shared" si="202"/>
        <v>0</v>
      </c>
      <c r="K147" s="167"/>
      <c r="L147" s="168"/>
      <c r="M147" s="169">
        <f t="shared" si="203"/>
        <v>0</v>
      </c>
      <c r="N147" s="167"/>
      <c r="O147" s="168"/>
      <c r="P147" s="169">
        <f t="shared" si="204"/>
        <v>0</v>
      </c>
      <c r="Q147" s="167"/>
      <c r="R147" s="168"/>
      <c r="S147" s="169">
        <f t="shared" si="205"/>
        <v>0</v>
      </c>
      <c r="T147" s="167"/>
      <c r="U147" s="168"/>
      <c r="V147" s="181">
        <f t="shared" si="206"/>
        <v>0</v>
      </c>
      <c r="W147" s="159">
        <f t="shared" si="207"/>
        <v>0</v>
      </c>
      <c r="X147" s="249">
        <f t="shared" si="208"/>
        <v>0</v>
      </c>
      <c r="Y147" s="249">
        <f t="shared" si="209"/>
        <v>0</v>
      </c>
      <c r="Z147" s="306" t="str">
        <f t="shared" si="210"/>
        <v>#DIV/0!</v>
      </c>
      <c r="AA147" s="347"/>
      <c r="AB147" s="148"/>
      <c r="AC147" s="149"/>
      <c r="AD147" s="149"/>
      <c r="AE147" s="149"/>
      <c r="AF147" s="149"/>
      <c r="AG147" s="149"/>
    </row>
    <row r="148" ht="45.0" customHeight="1">
      <c r="A148" s="351" t="s">
        <v>330</v>
      </c>
      <c r="B148" s="352"/>
      <c r="C148" s="352"/>
      <c r="D148" s="353"/>
      <c r="E148" s="279"/>
      <c r="F148" s="207"/>
      <c r="G148" s="205">
        <f>SUM(G146:G147)</f>
        <v>0</v>
      </c>
      <c r="H148" s="279"/>
      <c r="I148" s="207"/>
      <c r="J148" s="205">
        <f>SUM(J146:J147)</f>
        <v>0</v>
      </c>
      <c r="K148" s="206"/>
      <c r="L148" s="207"/>
      <c r="M148" s="205">
        <f>SUM(M146:M147)</f>
        <v>0</v>
      </c>
      <c r="N148" s="206"/>
      <c r="O148" s="207"/>
      <c r="P148" s="205">
        <f>SUM(P146:P147)</f>
        <v>0</v>
      </c>
      <c r="Q148" s="206"/>
      <c r="R148" s="207"/>
      <c r="S148" s="205">
        <f>SUM(S146:S147)</f>
        <v>0</v>
      </c>
      <c r="T148" s="206"/>
      <c r="U148" s="207"/>
      <c r="V148" s="205">
        <f t="shared" ref="V148:X148" si="211">SUM(V146:V147)</f>
        <v>0</v>
      </c>
      <c r="W148" s="204">
        <f t="shared" si="211"/>
        <v>0</v>
      </c>
      <c r="X148" s="204">
        <f t="shared" si="211"/>
        <v>0</v>
      </c>
      <c r="Y148" s="339">
        <f t="shared" si="209"/>
        <v>0</v>
      </c>
      <c r="Z148" s="340" t="str">
        <f t="shared" si="210"/>
        <v>#DIV/0!</v>
      </c>
      <c r="AA148" s="341"/>
      <c r="AB148" s="69"/>
      <c r="AC148" s="69"/>
      <c r="AD148" s="69"/>
      <c r="AE148" s="69"/>
      <c r="AF148" s="69"/>
      <c r="AG148" s="69"/>
    </row>
    <row r="149" ht="30.0" customHeight="1">
      <c r="A149" s="213" t="s">
        <v>84</v>
      </c>
      <c r="B149" s="214">
        <v>12.0</v>
      </c>
      <c r="C149" s="215" t="s">
        <v>331</v>
      </c>
      <c r="D149" s="114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116"/>
      <c r="X149" s="116"/>
      <c r="Y149" s="116"/>
      <c r="Z149" s="231"/>
      <c r="AA149" s="312"/>
      <c r="AB149" s="69"/>
      <c r="AC149" s="69"/>
      <c r="AD149" s="69"/>
      <c r="AE149" s="69"/>
      <c r="AF149" s="69"/>
      <c r="AG149" s="69"/>
    </row>
    <row r="150" ht="30.0" customHeight="1">
      <c r="A150" s="171" t="s">
        <v>89</v>
      </c>
      <c r="B150" s="354">
        <v>43842.0</v>
      </c>
      <c r="C150" s="355" t="s">
        <v>332</v>
      </c>
      <c r="D150" s="328" t="s">
        <v>333</v>
      </c>
      <c r="E150" s="177"/>
      <c r="F150" s="175"/>
      <c r="G150" s="178">
        <f t="shared" ref="G150:G153" si="212">E150*F150</f>
        <v>0</v>
      </c>
      <c r="H150" s="174"/>
      <c r="I150" s="175"/>
      <c r="J150" s="178">
        <f t="shared" ref="J150:J153" si="213">H150*I150</f>
        <v>0</v>
      </c>
      <c r="K150" s="174"/>
      <c r="L150" s="175"/>
      <c r="M150" s="178">
        <f t="shared" ref="M150:M153" si="214">K150*L150</f>
        <v>0</v>
      </c>
      <c r="N150" s="174"/>
      <c r="O150" s="175"/>
      <c r="P150" s="178">
        <f t="shared" ref="P150:P153" si="215">N150*O150</f>
        <v>0</v>
      </c>
      <c r="Q150" s="174"/>
      <c r="R150" s="175"/>
      <c r="S150" s="178">
        <f t="shared" ref="S150:S153" si="216">Q150*R150</f>
        <v>0</v>
      </c>
      <c r="T150" s="174"/>
      <c r="U150" s="175"/>
      <c r="V150" s="176">
        <f t="shared" ref="V150:V153" si="217">T150*U150</f>
        <v>0</v>
      </c>
      <c r="W150" s="298">
        <f t="shared" ref="W150:W153" si="218">G150+M150+S150</f>
        <v>0</v>
      </c>
      <c r="X150" s="299">
        <f t="shared" ref="X150:X153" si="219">J150+P150+V150</f>
        <v>0</v>
      </c>
      <c r="Y150" s="313">
        <f t="shared" ref="Y150:Y154" si="220">W150-X150</f>
        <v>0</v>
      </c>
      <c r="Z150" s="300" t="str">
        <f t="shared" ref="Z150:Z154" si="221">Y150/W150</f>
        <v>#DIV/0!</v>
      </c>
      <c r="AA150" s="349"/>
      <c r="AB150" s="148"/>
      <c r="AC150" s="149"/>
      <c r="AD150" s="149"/>
      <c r="AE150" s="149"/>
      <c r="AF150" s="149"/>
      <c r="AG150" s="149"/>
    </row>
    <row r="151" ht="30.0" customHeight="1">
      <c r="A151" s="132" t="s">
        <v>89</v>
      </c>
      <c r="B151" s="334">
        <v>43873.0</v>
      </c>
      <c r="C151" s="222" t="s">
        <v>334</v>
      </c>
      <c r="D151" s="335" t="s">
        <v>293</v>
      </c>
      <c r="E151" s="142"/>
      <c r="F151" s="137"/>
      <c r="G151" s="141">
        <f t="shared" si="212"/>
        <v>0</v>
      </c>
      <c r="H151" s="136"/>
      <c r="I151" s="137"/>
      <c r="J151" s="141">
        <f t="shared" si="213"/>
        <v>0</v>
      </c>
      <c r="K151" s="136"/>
      <c r="L151" s="137"/>
      <c r="M151" s="141">
        <f t="shared" si="214"/>
        <v>0</v>
      </c>
      <c r="N151" s="136"/>
      <c r="O151" s="137"/>
      <c r="P151" s="141">
        <f t="shared" si="215"/>
        <v>0</v>
      </c>
      <c r="Q151" s="136"/>
      <c r="R151" s="137"/>
      <c r="S151" s="141">
        <f t="shared" si="216"/>
        <v>0</v>
      </c>
      <c r="T151" s="136"/>
      <c r="U151" s="137"/>
      <c r="V151" s="138">
        <f t="shared" si="217"/>
        <v>0</v>
      </c>
      <c r="W151" s="144">
        <f t="shared" si="218"/>
        <v>0</v>
      </c>
      <c r="X151" s="221">
        <f t="shared" si="219"/>
        <v>0</v>
      </c>
      <c r="Y151" s="145">
        <f t="shared" si="220"/>
        <v>0</v>
      </c>
      <c r="Z151" s="302" t="str">
        <f t="shared" si="221"/>
        <v>#DIV/0!</v>
      </c>
      <c r="AA151" s="314"/>
      <c r="AB151" s="149"/>
      <c r="AC151" s="149"/>
      <c r="AD151" s="149"/>
      <c r="AE151" s="149"/>
      <c r="AF151" s="149"/>
      <c r="AG151" s="149"/>
    </row>
    <row r="152" ht="30.0" customHeight="1">
      <c r="A152" s="165" t="s">
        <v>89</v>
      </c>
      <c r="B152" s="344">
        <v>43902.0</v>
      </c>
      <c r="C152" s="180" t="s">
        <v>335</v>
      </c>
      <c r="D152" s="337" t="s">
        <v>293</v>
      </c>
      <c r="E152" s="271"/>
      <c r="F152" s="168"/>
      <c r="G152" s="169">
        <f t="shared" si="212"/>
        <v>0</v>
      </c>
      <c r="H152" s="167"/>
      <c r="I152" s="168"/>
      <c r="J152" s="169">
        <f t="shared" si="213"/>
        <v>0</v>
      </c>
      <c r="K152" s="167"/>
      <c r="L152" s="168"/>
      <c r="M152" s="169">
        <f t="shared" si="214"/>
        <v>0</v>
      </c>
      <c r="N152" s="167"/>
      <c r="O152" s="168"/>
      <c r="P152" s="169">
        <f t="shared" si="215"/>
        <v>0</v>
      </c>
      <c r="Q152" s="167"/>
      <c r="R152" s="168"/>
      <c r="S152" s="169">
        <f t="shared" si="216"/>
        <v>0</v>
      </c>
      <c r="T152" s="167"/>
      <c r="U152" s="168"/>
      <c r="V152" s="181">
        <f t="shared" si="217"/>
        <v>0</v>
      </c>
      <c r="W152" s="144">
        <f t="shared" si="218"/>
        <v>0</v>
      </c>
      <c r="X152" s="221">
        <f t="shared" si="219"/>
        <v>0</v>
      </c>
      <c r="Y152" s="145">
        <f t="shared" si="220"/>
        <v>0</v>
      </c>
      <c r="Z152" s="302" t="str">
        <f t="shared" si="221"/>
        <v>#DIV/0!</v>
      </c>
      <c r="AA152" s="347"/>
      <c r="AB152" s="149"/>
      <c r="AC152" s="149"/>
      <c r="AD152" s="149"/>
      <c r="AE152" s="149"/>
      <c r="AF152" s="149"/>
      <c r="AG152" s="149"/>
    </row>
    <row r="153" ht="30.0" customHeight="1">
      <c r="A153" s="165" t="s">
        <v>89</v>
      </c>
      <c r="B153" s="344">
        <v>43933.0</v>
      </c>
      <c r="C153" s="305" t="s">
        <v>336</v>
      </c>
      <c r="D153" s="346"/>
      <c r="E153" s="271"/>
      <c r="F153" s="168">
        <v>0.22</v>
      </c>
      <c r="G153" s="169">
        <f t="shared" si="212"/>
        <v>0</v>
      </c>
      <c r="H153" s="167"/>
      <c r="I153" s="168">
        <v>0.22</v>
      </c>
      <c r="J153" s="169">
        <f t="shared" si="213"/>
        <v>0</v>
      </c>
      <c r="K153" s="167"/>
      <c r="L153" s="168">
        <v>0.22</v>
      </c>
      <c r="M153" s="169">
        <f t="shared" si="214"/>
        <v>0</v>
      </c>
      <c r="N153" s="167"/>
      <c r="O153" s="168">
        <v>0.22</v>
      </c>
      <c r="P153" s="169">
        <f t="shared" si="215"/>
        <v>0</v>
      </c>
      <c r="Q153" s="167"/>
      <c r="R153" s="168">
        <v>0.22</v>
      </c>
      <c r="S153" s="169">
        <f t="shared" si="216"/>
        <v>0</v>
      </c>
      <c r="T153" s="167"/>
      <c r="U153" s="168">
        <v>0.22</v>
      </c>
      <c r="V153" s="181">
        <f t="shared" si="217"/>
        <v>0</v>
      </c>
      <c r="W153" s="159">
        <f t="shared" si="218"/>
        <v>0</v>
      </c>
      <c r="X153" s="249">
        <f t="shared" si="219"/>
        <v>0</v>
      </c>
      <c r="Y153" s="160">
        <f t="shared" si="220"/>
        <v>0</v>
      </c>
      <c r="Z153" s="306" t="str">
        <f t="shared" si="221"/>
        <v>#DIV/0!</v>
      </c>
      <c r="AA153" s="317"/>
      <c r="AB153" s="69"/>
      <c r="AC153" s="69"/>
      <c r="AD153" s="69"/>
      <c r="AE153" s="69"/>
      <c r="AF153" s="69"/>
      <c r="AG153" s="69"/>
    </row>
    <row r="154" ht="30.0" customHeight="1">
      <c r="A154" s="275" t="s">
        <v>337</v>
      </c>
      <c r="B154" s="276"/>
      <c r="C154" s="277"/>
      <c r="D154" s="356"/>
      <c r="E154" s="279"/>
      <c r="F154" s="207"/>
      <c r="G154" s="205">
        <f>SUM(G150:G153)</f>
        <v>0</v>
      </c>
      <c r="H154" s="279"/>
      <c r="I154" s="207"/>
      <c r="J154" s="205">
        <f>SUM(J150:J153)</f>
        <v>0</v>
      </c>
      <c r="K154" s="206"/>
      <c r="L154" s="207"/>
      <c r="M154" s="205">
        <f>SUM(M150:M153)</f>
        <v>0</v>
      </c>
      <c r="N154" s="206"/>
      <c r="O154" s="207"/>
      <c r="P154" s="205">
        <f>SUM(P150:P153)</f>
        <v>0</v>
      </c>
      <c r="Q154" s="206"/>
      <c r="R154" s="207"/>
      <c r="S154" s="205">
        <f>SUM(S150:S153)</f>
        <v>0</v>
      </c>
      <c r="T154" s="206"/>
      <c r="U154" s="207"/>
      <c r="V154" s="205">
        <f t="shared" ref="V154:X154" si="222">SUM(V150:V153)</f>
        <v>0</v>
      </c>
      <c r="W154" s="204">
        <f t="shared" si="222"/>
        <v>0</v>
      </c>
      <c r="X154" s="204">
        <f t="shared" si="222"/>
        <v>0</v>
      </c>
      <c r="Y154" s="204">
        <f t="shared" si="220"/>
        <v>0</v>
      </c>
      <c r="Z154" s="309" t="str">
        <f t="shared" si="221"/>
        <v>#DIV/0!</v>
      </c>
      <c r="AA154" s="323"/>
      <c r="AB154" s="69"/>
      <c r="AC154" s="69"/>
      <c r="AD154" s="69"/>
      <c r="AE154" s="69"/>
      <c r="AF154" s="69"/>
      <c r="AG154" s="69"/>
    </row>
    <row r="155" ht="30.0" customHeight="1">
      <c r="A155" s="213" t="s">
        <v>84</v>
      </c>
      <c r="B155" s="357">
        <v>13.0</v>
      </c>
      <c r="C155" s="215" t="s">
        <v>338</v>
      </c>
      <c r="D155" s="230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116"/>
      <c r="X155" s="116"/>
      <c r="Y155" s="116"/>
      <c r="Z155" s="219"/>
      <c r="AA155" s="232"/>
      <c r="AB155" s="118"/>
      <c r="AC155" s="69"/>
      <c r="AD155" s="69"/>
      <c r="AE155" s="69"/>
      <c r="AF155" s="69"/>
      <c r="AG155" s="69"/>
    </row>
    <row r="156" ht="30.0" customHeight="1">
      <c r="A156" s="119" t="s">
        <v>86</v>
      </c>
      <c r="B156" s="233" t="s">
        <v>339</v>
      </c>
      <c r="C156" s="358" t="s">
        <v>340</v>
      </c>
      <c r="D156" s="122"/>
      <c r="E156" s="123"/>
      <c r="F156" s="124"/>
      <c r="G156" s="125">
        <f>SUM(G157:G160)</f>
        <v>0</v>
      </c>
      <c r="H156" s="123"/>
      <c r="I156" s="124"/>
      <c r="J156" s="170">
        <f>SUM(J157:J160)</f>
        <v>0</v>
      </c>
      <c r="K156" s="123"/>
      <c r="L156" s="124"/>
      <c r="M156" s="125">
        <f>SUM(M157:M160)</f>
        <v>0</v>
      </c>
      <c r="N156" s="123"/>
      <c r="O156" s="124"/>
      <c r="P156" s="125">
        <f>SUM(P157:P160)</f>
        <v>25000</v>
      </c>
      <c r="Q156" s="123"/>
      <c r="R156" s="124"/>
      <c r="S156" s="125">
        <f>SUM(S157:S160)</f>
        <v>0</v>
      </c>
      <c r="T156" s="123"/>
      <c r="U156" s="124"/>
      <c r="V156" s="126">
        <f>SUM(V157:V160)</f>
        <v>0</v>
      </c>
      <c r="W156" s="127">
        <f t="shared" ref="W156:W178" si="223">G156+M156+S156</f>
        <v>0</v>
      </c>
      <c r="X156" s="240">
        <f t="shared" ref="X156:X178" si="224">J156+P156+V156</f>
        <v>25000</v>
      </c>
      <c r="Y156" s="128">
        <f t="shared" ref="Y156:Y180" si="225">W156-X156</f>
        <v>-25000</v>
      </c>
      <c r="Z156" s="359" t="str">
        <f t="shared" ref="Z156:Z180" si="226">Y156/W156</f>
        <v>#DIV/0!</v>
      </c>
      <c r="AA156" s="360"/>
      <c r="AB156" s="131"/>
      <c r="AC156" s="131"/>
      <c r="AD156" s="131"/>
      <c r="AE156" s="131"/>
      <c r="AF156" s="131"/>
      <c r="AG156" s="131"/>
    </row>
    <row r="157" ht="27.0" customHeight="1">
      <c r="A157" s="132" t="s">
        <v>89</v>
      </c>
      <c r="B157" s="133" t="s">
        <v>341</v>
      </c>
      <c r="C157" s="361" t="s">
        <v>342</v>
      </c>
      <c r="D157" s="135"/>
      <c r="E157" s="136"/>
      <c r="F157" s="137"/>
      <c r="G157" s="138">
        <f t="shared" ref="G157:G160" si="227">E157*F157</f>
        <v>0</v>
      </c>
      <c r="H157" s="136"/>
      <c r="I157" s="137"/>
      <c r="J157" s="137">
        <f t="shared" ref="J157:J160" si="228">H157*I157</f>
        <v>0</v>
      </c>
      <c r="K157" s="142"/>
      <c r="L157" s="137"/>
      <c r="M157" s="138">
        <f t="shared" ref="M157:M160" si="229">K157*L157</f>
        <v>0</v>
      </c>
      <c r="N157" s="136"/>
      <c r="O157" s="137"/>
      <c r="P157" s="141">
        <f t="shared" ref="P157:P160" si="230">N157*O157</f>
        <v>0</v>
      </c>
      <c r="Q157" s="136"/>
      <c r="R157" s="137"/>
      <c r="S157" s="141">
        <f t="shared" ref="S157:S160" si="231">Q157*R157</f>
        <v>0</v>
      </c>
      <c r="T157" s="136"/>
      <c r="U157" s="137"/>
      <c r="V157" s="138">
        <f t="shared" ref="V157:V160" si="232">T157*U157</f>
        <v>0</v>
      </c>
      <c r="W157" s="144">
        <f t="shared" si="223"/>
        <v>0</v>
      </c>
      <c r="X157" s="221">
        <f t="shared" si="224"/>
        <v>0</v>
      </c>
      <c r="Y157" s="145">
        <f t="shared" si="225"/>
        <v>0</v>
      </c>
      <c r="Z157" s="302" t="str">
        <f t="shared" si="226"/>
        <v>#DIV/0!</v>
      </c>
      <c r="AA157" s="314"/>
      <c r="AB157" s="149"/>
      <c r="AC157" s="149"/>
      <c r="AD157" s="149"/>
      <c r="AE157" s="149"/>
      <c r="AF157" s="149"/>
      <c r="AG157" s="149"/>
    </row>
    <row r="158" ht="30.0" customHeight="1">
      <c r="A158" s="132" t="s">
        <v>89</v>
      </c>
      <c r="B158" s="133" t="s">
        <v>343</v>
      </c>
      <c r="C158" s="362" t="s">
        <v>344</v>
      </c>
      <c r="D158" s="135"/>
      <c r="E158" s="136"/>
      <c r="F158" s="137"/>
      <c r="G158" s="138">
        <f t="shared" si="227"/>
        <v>0</v>
      </c>
      <c r="H158" s="294"/>
      <c r="I158" s="295"/>
      <c r="J158" s="295">
        <f t="shared" si="228"/>
        <v>0</v>
      </c>
      <c r="K158" s="142"/>
      <c r="L158" s="137"/>
      <c r="M158" s="138">
        <f t="shared" si="229"/>
        <v>0</v>
      </c>
      <c r="N158" s="136"/>
      <c r="O158" s="137"/>
      <c r="P158" s="141">
        <f t="shared" si="230"/>
        <v>0</v>
      </c>
      <c r="Q158" s="136"/>
      <c r="R158" s="137"/>
      <c r="S158" s="141">
        <f t="shared" si="231"/>
        <v>0</v>
      </c>
      <c r="T158" s="136"/>
      <c r="U158" s="137"/>
      <c r="V158" s="138">
        <f t="shared" si="232"/>
        <v>0</v>
      </c>
      <c r="W158" s="144">
        <f t="shared" si="223"/>
        <v>0</v>
      </c>
      <c r="X158" s="221">
        <f t="shared" si="224"/>
        <v>0</v>
      </c>
      <c r="Y158" s="145">
        <f t="shared" si="225"/>
        <v>0</v>
      </c>
      <c r="Z158" s="302" t="str">
        <f t="shared" si="226"/>
        <v>#DIV/0!</v>
      </c>
      <c r="AA158" s="314"/>
      <c r="AB158" s="149"/>
      <c r="AC158" s="149"/>
      <c r="AD158" s="149"/>
      <c r="AE158" s="149"/>
      <c r="AF158" s="149"/>
      <c r="AG158" s="149"/>
    </row>
    <row r="159" ht="30.0" customHeight="1">
      <c r="A159" s="132" t="s">
        <v>89</v>
      </c>
      <c r="B159" s="133" t="s">
        <v>345</v>
      </c>
      <c r="C159" s="362" t="s">
        <v>346</v>
      </c>
      <c r="D159" s="135"/>
      <c r="E159" s="136"/>
      <c r="F159" s="137"/>
      <c r="G159" s="138">
        <f t="shared" si="227"/>
        <v>0</v>
      </c>
      <c r="H159" s="136"/>
      <c r="I159" s="137"/>
      <c r="J159" s="137">
        <f t="shared" si="228"/>
        <v>0</v>
      </c>
      <c r="K159" s="142"/>
      <c r="L159" s="137"/>
      <c r="M159" s="138">
        <f t="shared" si="229"/>
        <v>0</v>
      </c>
      <c r="N159" s="136">
        <v>1.0</v>
      </c>
      <c r="O159" s="137">
        <v>25000.0</v>
      </c>
      <c r="P159" s="141">
        <f t="shared" si="230"/>
        <v>25000</v>
      </c>
      <c r="Q159" s="136"/>
      <c r="R159" s="137"/>
      <c r="S159" s="141">
        <f t="shared" si="231"/>
        <v>0</v>
      </c>
      <c r="T159" s="136"/>
      <c r="U159" s="137"/>
      <c r="V159" s="138">
        <f t="shared" si="232"/>
        <v>0</v>
      </c>
      <c r="W159" s="144">
        <f t="shared" si="223"/>
        <v>0</v>
      </c>
      <c r="X159" s="221">
        <f t="shared" si="224"/>
        <v>25000</v>
      </c>
      <c r="Y159" s="145">
        <f t="shared" si="225"/>
        <v>-25000</v>
      </c>
      <c r="Z159" s="302" t="str">
        <f t="shared" si="226"/>
        <v>#DIV/0!</v>
      </c>
      <c r="AA159" s="314"/>
      <c r="AB159" s="149"/>
      <c r="AC159" s="149"/>
      <c r="AD159" s="149"/>
      <c r="AE159" s="149"/>
      <c r="AF159" s="149"/>
      <c r="AG159" s="149"/>
    </row>
    <row r="160" ht="30.0" customHeight="1">
      <c r="A160" s="151" t="s">
        <v>89</v>
      </c>
      <c r="B160" s="152" t="s">
        <v>347</v>
      </c>
      <c r="C160" s="362" t="s">
        <v>348</v>
      </c>
      <c r="D160" s="154"/>
      <c r="E160" s="155"/>
      <c r="F160" s="156"/>
      <c r="G160" s="157">
        <f t="shared" si="227"/>
        <v>0</v>
      </c>
      <c r="H160" s="155"/>
      <c r="I160" s="156"/>
      <c r="J160" s="363">
        <f t="shared" si="228"/>
        <v>0</v>
      </c>
      <c r="K160" s="155"/>
      <c r="L160" s="156"/>
      <c r="M160" s="157">
        <f t="shared" si="229"/>
        <v>0</v>
      </c>
      <c r="N160" s="155"/>
      <c r="O160" s="156"/>
      <c r="P160" s="157">
        <f t="shared" si="230"/>
        <v>0</v>
      </c>
      <c r="Q160" s="155"/>
      <c r="R160" s="156"/>
      <c r="S160" s="157">
        <f t="shared" si="231"/>
        <v>0</v>
      </c>
      <c r="T160" s="155"/>
      <c r="U160" s="156"/>
      <c r="V160" s="158">
        <f t="shared" si="232"/>
        <v>0</v>
      </c>
      <c r="W160" s="185">
        <f t="shared" si="223"/>
        <v>0</v>
      </c>
      <c r="X160" s="223">
        <f t="shared" si="224"/>
        <v>0</v>
      </c>
      <c r="Y160" s="186">
        <f t="shared" si="225"/>
        <v>0</v>
      </c>
      <c r="Z160" s="306" t="str">
        <f t="shared" si="226"/>
        <v>#DIV/0!</v>
      </c>
      <c r="AA160" s="317"/>
      <c r="AB160" s="149"/>
      <c r="AC160" s="149"/>
      <c r="AD160" s="149"/>
      <c r="AE160" s="149"/>
      <c r="AF160" s="149"/>
      <c r="AG160" s="149"/>
    </row>
    <row r="161" ht="30.0" customHeight="1">
      <c r="A161" s="364" t="s">
        <v>86</v>
      </c>
      <c r="B161" s="365" t="s">
        <v>339</v>
      </c>
      <c r="C161" s="292" t="s">
        <v>349</v>
      </c>
      <c r="D161" s="235"/>
      <c r="E161" s="236"/>
      <c r="F161" s="237"/>
      <c r="G161" s="238">
        <f>SUM(G162:G165)</f>
        <v>10000</v>
      </c>
      <c r="H161" s="236"/>
      <c r="I161" s="237"/>
      <c r="J161" s="238">
        <f>SUM(J162:J165)</f>
        <v>10000</v>
      </c>
      <c r="K161" s="236"/>
      <c r="L161" s="237"/>
      <c r="M161" s="238">
        <f>SUM(M162:M165)</f>
        <v>0</v>
      </c>
      <c r="N161" s="236"/>
      <c r="O161" s="237"/>
      <c r="P161" s="238">
        <f>SUM(P162:P165)</f>
        <v>0</v>
      </c>
      <c r="Q161" s="236"/>
      <c r="R161" s="237"/>
      <c r="S161" s="238">
        <f>SUM(S162:S165)</f>
        <v>0</v>
      </c>
      <c r="T161" s="236"/>
      <c r="U161" s="237"/>
      <c r="V161" s="239">
        <f>SUM(V162:V165)</f>
        <v>0</v>
      </c>
      <c r="W161" s="127">
        <f t="shared" si="223"/>
        <v>10000</v>
      </c>
      <c r="X161" s="240">
        <f t="shared" si="224"/>
        <v>10000</v>
      </c>
      <c r="Y161" s="240">
        <f t="shared" si="225"/>
        <v>0</v>
      </c>
      <c r="Z161" s="366">
        <f t="shared" si="226"/>
        <v>0</v>
      </c>
      <c r="AA161" s="367"/>
      <c r="AB161" s="131"/>
      <c r="AC161" s="131"/>
      <c r="AD161" s="131"/>
      <c r="AE161" s="131"/>
      <c r="AF161" s="131"/>
      <c r="AG161" s="131"/>
    </row>
    <row r="162" ht="30.0" customHeight="1">
      <c r="A162" s="132" t="s">
        <v>89</v>
      </c>
      <c r="B162" s="133" t="s">
        <v>350</v>
      </c>
      <c r="C162" s="222" t="s">
        <v>351</v>
      </c>
      <c r="D162" s="135" t="s">
        <v>172</v>
      </c>
      <c r="E162" s="136">
        <v>1.0</v>
      </c>
      <c r="F162" s="137">
        <v>10000.0</v>
      </c>
      <c r="G162" s="141">
        <f t="shared" ref="G162:G165" si="233">E162*F162</f>
        <v>10000</v>
      </c>
      <c r="H162" s="136">
        <v>1.0</v>
      </c>
      <c r="I162" s="137">
        <v>10000.0</v>
      </c>
      <c r="J162" s="141">
        <f t="shared" ref="J162:J165" si="234">H162*I162</f>
        <v>10000</v>
      </c>
      <c r="K162" s="136"/>
      <c r="L162" s="137"/>
      <c r="M162" s="141">
        <f t="shared" ref="M162:M165" si="235">K162*L162</f>
        <v>0</v>
      </c>
      <c r="N162" s="136"/>
      <c r="O162" s="137"/>
      <c r="P162" s="141">
        <f t="shared" ref="P162:P165" si="236">N162*O162</f>
        <v>0</v>
      </c>
      <c r="Q162" s="136"/>
      <c r="R162" s="137"/>
      <c r="S162" s="141">
        <f t="shared" ref="S162:S165" si="237">Q162*R162</f>
        <v>0</v>
      </c>
      <c r="T162" s="136"/>
      <c r="U162" s="137"/>
      <c r="V162" s="138">
        <f t="shared" ref="V162:V165" si="238">T162*U162</f>
        <v>0</v>
      </c>
      <c r="W162" s="144">
        <f t="shared" si="223"/>
        <v>10000</v>
      </c>
      <c r="X162" s="221">
        <f t="shared" si="224"/>
        <v>10000</v>
      </c>
      <c r="Y162" s="221">
        <f t="shared" si="225"/>
        <v>0</v>
      </c>
      <c r="Z162" s="302">
        <f t="shared" si="226"/>
        <v>0</v>
      </c>
      <c r="AA162" s="150"/>
      <c r="AB162" s="149"/>
      <c r="AC162" s="149"/>
      <c r="AD162" s="149"/>
      <c r="AE162" s="149"/>
      <c r="AF162" s="149"/>
      <c r="AG162" s="149"/>
    </row>
    <row r="163" ht="30.0" customHeight="1">
      <c r="A163" s="132" t="s">
        <v>89</v>
      </c>
      <c r="B163" s="133" t="s">
        <v>352</v>
      </c>
      <c r="C163" s="222" t="s">
        <v>353</v>
      </c>
      <c r="D163" s="135"/>
      <c r="E163" s="136"/>
      <c r="F163" s="137"/>
      <c r="G163" s="141">
        <f t="shared" si="233"/>
        <v>0</v>
      </c>
      <c r="H163" s="136"/>
      <c r="I163" s="137"/>
      <c r="J163" s="141">
        <f t="shared" si="234"/>
        <v>0</v>
      </c>
      <c r="K163" s="136"/>
      <c r="L163" s="137"/>
      <c r="M163" s="141">
        <f t="shared" si="235"/>
        <v>0</v>
      </c>
      <c r="N163" s="136"/>
      <c r="O163" s="137"/>
      <c r="P163" s="141">
        <f t="shared" si="236"/>
        <v>0</v>
      </c>
      <c r="Q163" s="136"/>
      <c r="R163" s="137"/>
      <c r="S163" s="141">
        <f t="shared" si="237"/>
        <v>0</v>
      </c>
      <c r="T163" s="136"/>
      <c r="U163" s="137"/>
      <c r="V163" s="138">
        <f t="shared" si="238"/>
        <v>0</v>
      </c>
      <c r="W163" s="144">
        <f t="shared" si="223"/>
        <v>0</v>
      </c>
      <c r="X163" s="221">
        <f t="shared" si="224"/>
        <v>0</v>
      </c>
      <c r="Y163" s="221">
        <f t="shared" si="225"/>
        <v>0</v>
      </c>
      <c r="Z163" s="302" t="str">
        <f t="shared" si="226"/>
        <v>#DIV/0!</v>
      </c>
      <c r="AA163" s="150"/>
      <c r="AB163" s="149"/>
      <c r="AC163" s="149"/>
      <c r="AD163" s="149"/>
      <c r="AE163" s="149"/>
      <c r="AF163" s="149"/>
      <c r="AG163" s="149"/>
    </row>
    <row r="164" ht="30.0" customHeight="1">
      <c r="A164" s="165" t="s">
        <v>89</v>
      </c>
      <c r="B164" s="162" t="s">
        <v>354</v>
      </c>
      <c r="C164" s="222" t="s">
        <v>353</v>
      </c>
      <c r="D164" s="166"/>
      <c r="E164" s="167"/>
      <c r="F164" s="168"/>
      <c r="G164" s="169">
        <f t="shared" si="233"/>
        <v>0</v>
      </c>
      <c r="H164" s="167"/>
      <c r="I164" s="168"/>
      <c r="J164" s="169">
        <f t="shared" si="234"/>
        <v>0</v>
      </c>
      <c r="K164" s="167"/>
      <c r="L164" s="168"/>
      <c r="M164" s="169">
        <f t="shared" si="235"/>
        <v>0</v>
      </c>
      <c r="N164" s="167"/>
      <c r="O164" s="168"/>
      <c r="P164" s="169">
        <f t="shared" si="236"/>
        <v>0</v>
      </c>
      <c r="Q164" s="167"/>
      <c r="R164" s="168"/>
      <c r="S164" s="169">
        <f t="shared" si="237"/>
        <v>0</v>
      </c>
      <c r="T164" s="167"/>
      <c r="U164" s="168"/>
      <c r="V164" s="181">
        <f t="shared" si="238"/>
        <v>0</v>
      </c>
      <c r="W164" s="144">
        <f t="shared" si="223"/>
        <v>0</v>
      </c>
      <c r="X164" s="221">
        <f t="shared" si="224"/>
        <v>0</v>
      </c>
      <c r="Y164" s="221">
        <f t="shared" si="225"/>
        <v>0</v>
      </c>
      <c r="Z164" s="302" t="str">
        <f t="shared" si="226"/>
        <v>#DIV/0!</v>
      </c>
      <c r="AA164" s="272"/>
      <c r="AB164" s="149"/>
      <c r="AC164" s="149"/>
      <c r="AD164" s="149"/>
      <c r="AE164" s="149"/>
      <c r="AF164" s="149"/>
      <c r="AG164" s="149"/>
    </row>
    <row r="165" ht="51.75" customHeight="1">
      <c r="A165" s="165" t="s">
        <v>89</v>
      </c>
      <c r="B165" s="162" t="s">
        <v>355</v>
      </c>
      <c r="C165" s="153" t="s">
        <v>356</v>
      </c>
      <c r="D165" s="154"/>
      <c r="E165" s="167"/>
      <c r="F165" s="168">
        <v>0.22</v>
      </c>
      <c r="G165" s="169">
        <f t="shared" si="233"/>
        <v>0</v>
      </c>
      <c r="H165" s="167"/>
      <c r="I165" s="168">
        <v>0.22</v>
      </c>
      <c r="J165" s="169">
        <f t="shared" si="234"/>
        <v>0</v>
      </c>
      <c r="K165" s="167"/>
      <c r="L165" s="168">
        <v>0.22</v>
      </c>
      <c r="M165" s="169">
        <f t="shared" si="235"/>
        <v>0</v>
      </c>
      <c r="N165" s="167"/>
      <c r="O165" s="168">
        <v>0.22</v>
      </c>
      <c r="P165" s="169">
        <f t="shared" si="236"/>
        <v>0</v>
      </c>
      <c r="Q165" s="167"/>
      <c r="R165" s="168">
        <v>0.22</v>
      </c>
      <c r="S165" s="169">
        <f t="shared" si="237"/>
        <v>0</v>
      </c>
      <c r="T165" s="167"/>
      <c r="U165" s="168">
        <v>0.22</v>
      </c>
      <c r="V165" s="181">
        <f t="shared" si="238"/>
        <v>0</v>
      </c>
      <c r="W165" s="159">
        <f t="shared" si="223"/>
        <v>0</v>
      </c>
      <c r="X165" s="249">
        <f t="shared" si="224"/>
        <v>0</v>
      </c>
      <c r="Y165" s="249">
        <f t="shared" si="225"/>
        <v>0</v>
      </c>
      <c r="Z165" s="306" t="str">
        <f t="shared" si="226"/>
        <v>#DIV/0!</v>
      </c>
      <c r="AA165" s="161"/>
      <c r="AB165" s="149"/>
      <c r="AC165" s="149"/>
      <c r="AD165" s="149"/>
      <c r="AE165" s="149"/>
      <c r="AF165" s="149"/>
      <c r="AG165" s="149"/>
    </row>
    <row r="166" ht="30.0" customHeight="1">
      <c r="A166" s="119" t="s">
        <v>86</v>
      </c>
      <c r="B166" s="233" t="s">
        <v>357</v>
      </c>
      <c r="C166" s="292" t="s">
        <v>358</v>
      </c>
      <c r="D166" s="122"/>
      <c r="E166" s="123"/>
      <c r="F166" s="124"/>
      <c r="G166" s="125">
        <f>SUM(G167:G169)</f>
        <v>0</v>
      </c>
      <c r="H166" s="123"/>
      <c r="I166" s="124"/>
      <c r="J166" s="125">
        <f>SUM(J167:J169)</f>
        <v>0</v>
      </c>
      <c r="K166" s="123"/>
      <c r="L166" s="124"/>
      <c r="M166" s="125">
        <f>SUM(M167:M169)</f>
        <v>0</v>
      </c>
      <c r="N166" s="123"/>
      <c r="O166" s="124"/>
      <c r="P166" s="125">
        <f>SUM(P167:P169)</f>
        <v>0</v>
      </c>
      <c r="Q166" s="123"/>
      <c r="R166" s="124"/>
      <c r="S166" s="125">
        <f>SUM(S167:S169)</f>
        <v>0</v>
      </c>
      <c r="T166" s="123"/>
      <c r="U166" s="124"/>
      <c r="V166" s="126">
        <f>SUM(V167:V169)</f>
        <v>0</v>
      </c>
      <c r="W166" s="273">
        <f t="shared" si="223"/>
        <v>0</v>
      </c>
      <c r="X166" s="274">
        <f t="shared" si="224"/>
        <v>0</v>
      </c>
      <c r="Y166" s="274">
        <f t="shared" si="225"/>
        <v>0</v>
      </c>
      <c r="Z166" s="129" t="str">
        <f t="shared" si="226"/>
        <v>#DIV/0!</v>
      </c>
      <c r="AA166" s="130"/>
      <c r="AB166" s="131"/>
      <c r="AC166" s="131"/>
      <c r="AD166" s="131"/>
      <c r="AE166" s="131"/>
      <c r="AF166" s="131"/>
      <c r="AG166" s="131"/>
    </row>
    <row r="167" ht="30.0" customHeight="1">
      <c r="A167" s="132" t="s">
        <v>89</v>
      </c>
      <c r="B167" s="133" t="s">
        <v>359</v>
      </c>
      <c r="C167" s="222" t="s">
        <v>360</v>
      </c>
      <c r="D167" s="135"/>
      <c r="E167" s="136"/>
      <c r="F167" s="137"/>
      <c r="G167" s="141">
        <f t="shared" ref="G167:G169" si="239">E167*F167</f>
        <v>0</v>
      </c>
      <c r="H167" s="136"/>
      <c r="I167" s="137"/>
      <c r="J167" s="141">
        <f t="shared" ref="J167:J169" si="240">H167*I167</f>
        <v>0</v>
      </c>
      <c r="K167" s="136"/>
      <c r="L167" s="137"/>
      <c r="M167" s="141">
        <f t="shared" ref="M167:M169" si="241">K167*L167</f>
        <v>0</v>
      </c>
      <c r="N167" s="136"/>
      <c r="O167" s="137"/>
      <c r="P167" s="141">
        <f t="shared" ref="P167:P169" si="242">N167*O167</f>
        <v>0</v>
      </c>
      <c r="Q167" s="136"/>
      <c r="R167" s="137"/>
      <c r="S167" s="141">
        <f t="shared" ref="S167:S169" si="243">Q167*R167</f>
        <v>0</v>
      </c>
      <c r="T167" s="136"/>
      <c r="U167" s="137"/>
      <c r="V167" s="138">
        <f t="shared" ref="V167:V169" si="244">T167*U167</f>
        <v>0</v>
      </c>
      <c r="W167" s="144">
        <f t="shared" si="223"/>
        <v>0</v>
      </c>
      <c r="X167" s="221">
        <f t="shared" si="224"/>
        <v>0</v>
      </c>
      <c r="Y167" s="221">
        <f t="shared" si="225"/>
        <v>0</v>
      </c>
      <c r="Z167" s="146" t="str">
        <f t="shared" si="226"/>
        <v>#DIV/0!</v>
      </c>
      <c r="AA167" s="150"/>
      <c r="AB167" s="149"/>
      <c r="AC167" s="149"/>
      <c r="AD167" s="149"/>
      <c r="AE167" s="149"/>
      <c r="AF167" s="149"/>
      <c r="AG167" s="149"/>
    </row>
    <row r="168" ht="30.0" customHeight="1">
      <c r="A168" s="132" t="s">
        <v>89</v>
      </c>
      <c r="B168" s="133" t="s">
        <v>361</v>
      </c>
      <c r="C168" s="222" t="s">
        <v>360</v>
      </c>
      <c r="D168" s="135"/>
      <c r="E168" s="136"/>
      <c r="F168" s="137"/>
      <c r="G168" s="141">
        <f t="shared" si="239"/>
        <v>0</v>
      </c>
      <c r="H168" s="136"/>
      <c r="I168" s="137"/>
      <c r="J168" s="141">
        <f t="shared" si="240"/>
        <v>0</v>
      </c>
      <c r="K168" s="136"/>
      <c r="L168" s="137"/>
      <c r="M168" s="141">
        <f t="shared" si="241"/>
        <v>0</v>
      </c>
      <c r="N168" s="136"/>
      <c r="O168" s="137"/>
      <c r="P168" s="141">
        <f t="shared" si="242"/>
        <v>0</v>
      </c>
      <c r="Q168" s="136"/>
      <c r="R168" s="137"/>
      <c r="S168" s="141">
        <f t="shared" si="243"/>
        <v>0</v>
      </c>
      <c r="T168" s="136"/>
      <c r="U168" s="137"/>
      <c r="V168" s="138">
        <f t="shared" si="244"/>
        <v>0</v>
      </c>
      <c r="W168" s="144">
        <f t="shared" si="223"/>
        <v>0</v>
      </c>
      <c r="X168" s="221">
        <f t="shared" si="224"/>
        <v>0</v>
      </c>
      <c r="Y168" s="221">
        <f t="shared" si="225"/>
        <v>0</v>
      </c>
      <c r="Z168" s="146" t="str">
        <f t="shared" si="226"/>
        <v>#DIV/0!</v>
      </c>
      <c r="AA168" s="150"/>
      <c r="AB168" s="149"/>
      <c r="AC168" s="149"/>
      <c r="AD168" s="149"/>
      <c r="AE168" s="149"/>
      <c r="AF168" s="149"/>
      <c r="AG168" s="149"/>
    </row>
    <row r="169" ht="30.0" customHeight="1">
      <c r="A169" s="165" t="s">
        <v>89</v>
      </c>
      <c r="B169" s="162" t="s">
        <v>362</v>
      </c>
      <c r="C169" s="180" t="s">
        <v>360</v>
      </c>
      <c r="D169" s="166"/>
      <c r="E169" s="167"/>
      <c r="F169" s="168"/>
      <c r="G169" s="169">
        <f t="shared" si="239"/>
        <v>0</v>
      </c>
      <c r="H169" s="167"/>
      <c r="I169" s="168"/>
      <c r="J169" s="169">
        <f t="shared" si="240"/>
        <v>0</v>
      </c>
      <c r="K169" s="167"/>
      <c r="L169" s="168"/>
      <c r="M169" s="169">
        <f t="shared" si="241"/>
        <v>0</v>
      </c>
      <c r="N169" s="167"/>
      <c r="O169" s="168"/>
      <c r="P169" s="169">
        <f t="shared" si="242"/>
        <v>0</v>
      </c>
      <c r="Q169" s="167"/>
      <c r="R169" s="168"/>
      <c r="S169" s="169">
        <f t="shared" si="243"/>
        <v>0</v>
      </c>
      <c r="T169" s="167"/>
      <c r="U169" s="168"/>
      <c r="V169" s="181">
        <f t="shared" si="244"/>
        <v>0</v>
      </c>
      <c r="W169" s="185">
        <f t="shared" si="223"/>
        <v>0</v>
      </c>
      <c r="X169" s="223">
        <f t="shared" si="224"/>
        <v>0</v>
      </c>
      <c r="Y169" s="223">
        <f t="shared" si="225"/>
        <v>0</v>
      </c>
      <c r="Z169" s="286" t="str">
        <f t="shared" si="226"/>
        <v>#DIV/0!</v>
      </c>
      <c r="AA169" s="272"/>
      <c r="AB169" s="149"/>
      <c r="AC169" s="149"/>
      <c r="AD169" s="149"/>
      <c r="AE169" s="149"/>
      <c r="AF169" s="149"/>
      <c r="AG169" s="149"/>
    </row>
    <row r="170" ht="30.0" customHeight="1">
      <c r="A170" s="119" t="s">
        <v>86</v>
      </c>
      <c r="B170" s="233" t="s">
        <v>363</v>
      </c>
      <c r="C170" s="368" t="s">
        <v>338</v>
      </c>
      <c r="D170" s="122"/>
      <c r="E170" s="123"/>
      <c r="F170" s="124"/>
      <c r="G170" s="125">
        <f>SUM(G171:G178)</f>
        <v>45610</v>
      </c>
      <c r="H170" s="123"/>
      <c r="I170" s="124"/>
      <c r="J170" s="125">
        <f>SUM(J171:J178)</f>
        <v>51609.9973</v>
      </c>
      <c r="K170" s="123"/>
      <c r="L170" s="124"/>
      <c r="M170" s="125">
        <f>SUM(M171:M178)</f>
        <v>0</v>
      </c>
      <c r="N170" s="123"/>
      <c r="O170" s="124"/>
      <c r="P170" s="125">
        <f>SUM(P171:P178)</f>
        <v>0</v>
      </c>
      <c r="Q170" s="123"/>
      <c r="R170" s="124"/>
      <c r="S170" s="125">
        <f>SUM(S171:S178)</f>
        <v>0</v>
      </c>
      <c r="T170" s="123"/>
      <c r="U170" s="124"/>
      <c r="V170" s="126">
        <f>SUM(V171:V178)</f>
        <v>0</v>
      </c>
      <c r="W170" s="127">
        <f t="shared" si="223"/>
        <v>45610</v>
      </c>
      <c r="X170" s="240">
        <f t="shared" si="224"/>
        <v>51609.9973</v>
      </c>
      <c r="Y170" s="240">
        <f t="shared" si="225"/>
        <v>-5999.9973</v>
      </c>
      <c r="Z170" s="129">
        <f t="shared" si="226"/>
        <v>-0.1315500395</v>
      </c>
      <c r="AA170" s="130"/>
      <c r="AB170" s="131"/>
      <c r="AC170" s="131"/>
      <c r="AD170" s="131"/>
      <c r="AE170" s="131"/>
      <c r="AF170" s="131"/>
      <c r="AG170" s="131"/>
    </row>
    <row r="171" ht="30.0" customHeight="1">
      <c r="A171" s="132" t="s">
        <v>89</v>
      </c>
      <c r="B171" s="133" t="s">
        <v>364</v>
      </c>
      <c r="C171" s="222" t="s">
        <v>365</v>
      </c>
      <c r="D171" s="135" t="s">
        <v>142</v>
      </c>
      <c r="E171" s="136">
        <v>15.0</v>
      </c>
      <c r="F171" s="137">
        <v>2000.0</v>
      </c>
      <c r="G171" s="141">
        <f t="shared" ref="G171:G173" si="245">E171*F171</f>
        <v>30000</v>
      </c>
      <c r="H171" s="136">
        <v>12.0</v>
      </c>
      <c r="I171" s="137">
        <v>503.333333333</v>
      </c>
      <c r="J171" s="141">
        <f t="shared" ref="J171:J173" si="246">H171*I171</f>
        <v>6040</v>
      </c>
      <c r="K171" s="136"/>
      <c r="L171" s="137"/>
      <c r="M171" s="141">
        <f t="shared" ref="M171:M178" si="247">K171*L171</f>
        <v>0</v>
      </c>
      <c r="N171" s="136"/>
      <c r="O171" s="137"/>
      <c r="P171" s="141">
        <f t="shared" ref="P171:P178" si="248">N171*O171</f>
        <v>0</v>
      </c>
      <c r="Q171" s="136"/>
      <c r="R171" s="137"/>
      <c r="S171" s="141">
        <f t="shared" ref="S171:S178" si="249">Q171*R171</f>
        <v>0</v>
      </c>
      <c r="T171" s="136"/>
      <c r="U171" s="137"/>
      <c r="V171" s="138">
        <f t="shared" ref="V171:V178" si="250">T171*U171</f>
        <v>0</v>
      </c>
      <c r="W171" s="144">
        <f t="shared" si="223"/>
        <v>30000</v>
      </c>
      <c r="X171" s="221">
        <f t="shared" si="224"/>
        <v>6040</v>
      </c>
      <c r="Y171" s="221">
        <f t="shared" si="225"/>
        <v>23960</v>
      </c>
      <c r="Z171" s="146">
        <f t="shared" si="226"/>
        <v>0.7986666667</v>
      </c>
      <c r="AA171" s="179" t="s">
        <v>366</v>
      </c>
      <c r="AB171" s="149"/>
      <c r="AC171" s="149"/>
      <c r="AD171" s="149"/>
      <c r="AE171" s="149"/>
      <c r="AF171" s="149"/>
      <c r="AG171" s="149"/>
    </row>
    <row r="172" ht="27.75" customHeight="1">
      <c r="A172" s="132" t="s">
        <v>89</v>
      </c>
      <c r="B172" s="133" t="s">
        <v>367</v>
      </c>
      <c r="C172" s="222" t="s">
        <v>368</v>
      </c>
      <c r="D172" s="135" t="s">
        <v>142</v>
      </c>
      <c r="E172" s="136">
        <v>5.0</v>
      </c>
      <c r="F172" s="137">
        <v>2000.0</v>
      </c>
      <c r="G172" s="138">
        <f t="shared" si="245"/>
        <v>10000</v>
      </c>
      <c r="H172" s="174">
        <v>15.0</v>
      </c>
      <c r="I172" s="175">
        <v>2264.0</v>
      </c>
      <c r="J172" s="141">
        <f t="shared" si="246"/>
        <v>33960</v>
      </c>
      <c r="K172" s="142"/>
      <c r="L172" s="137"/>
      <c r="M172" s="138">
        <f t="shared" si="247"/>
        <v>0</v>
      </c>
      <c r="N172" s="136"/>
      <c r="O172" s="143"/>
      <c r="P172" s="141">
        <f t="shared" si="248"/>
        <v>0</v>
      </c>
      <c r="Q172" s="136"/>
      <c r="R172" s="137"/>
      <c r="S172" s="141">
        <f t="shared" si="249"/>
        <v>0</v>
      </c>
      <c r="T172" s="136"/>
      <c r="U172" s="137"/>
      <c r="V172" s="138">
        <f t="shared" si="250"/>
        <v>0</v>
      </c>
      <c r="W172" s="144">
        <f t="shared" si="223"/>
        <v>10000</v>
      </c>
      <c r="X172" s="221">
        <f t="shared" si="224"/>
        <v>33960</v>
      </c>
      <c r="Y172" s="221">
        <f t="shared" si="225"/>
        <v>-23960</v>
      </c>
      <c r="Z172" s="146">
        <f t="shared" si="226"/>
        <v>-2.396</v>
      </c>
      <c r="AA172" s="285" t="s">
        <v>369</v>
      </c>
      <c r="AB172" s="149"/>
      <c r="AC172" s="149"/>
      <c r="AD172" s="149"/>
      <c r="AE172" s="149"/>
      <c r="AF172" s="149"/>
      <c r="AG172" s="149"/>
    </row>
    <row r="173" ht="55.5" customHeight="1">
      <c r="A173" s="132" t="s">
        <v>89</v>
      </c>
      <c r="B173" s="133" t="s">
        <v>370</v>
      </c>
      <c r="C173" s="265" t="s">
        <v>371</v>
      </c>
      <c r="D173" s="266" t="s">
        <v>372</v>
      </c>
      <c r="E173" s="136">
        <v>330.0</v>
      </c>
      <c r="F173" s="137">
        <v>17.0</v>
      </c>
      <c r="G173" s="141">
        <f t="shared" si="245"/>
        <v>5610</v>
      </c>
      <c r="H173" s="136">
        <v>330.0</v>
      </c>
      <c r="I173" s="137">
        <v>35.18181</v>
      </c>
      <c r="J173" s="141">
        <f t="shared" si="246"/>
        <v>11609.9973</v>
      </c>
      <c r="K173" s="136"/>
      <c r="L173" s="137"/>
      <c r="M173" s="141">
        <f t="shared" si="247"/>
        <v>0</v>
      </c>
      <c r="N173" s="136"/>
      <c r="O173" s="137"/>
      <c r="P173" s="141">
        <f t="shared" si="248"/>
        <v>0</v>
      </c>
      <c r="Q173" s="136"/>
      <c r="R173" s="137"/>
      <c r="S173" s="141">
        <f t="shared" si="249"/>
        <v>0</v>
      </c>
      <c r="T173" s="136"/>
      <c r="U173" s="137"/>
      <c r="V173" s="138">
        <f t="shared" si="250"/>
        <v>0</v>
      </c>
      <c r="W173" s="144">
        <f t="shared" si="223"/>
        <v>5610</v>
      </c>
      <c r="X173" s="221">
        <f t="shared" si="224"/>
        <v>11609.9973</v>
      </c>
      <c r="Y173" s="221">
        <f t="shared" si="225"/>
        <v>-5999.9973</v>
      </c>
      <c r="Z173" s="146">
        <f t="shared" si="226"/>
        <v>-1.069518235</v>
      </c>
      <c r="AA173" s="285" t="s">
        <v>373</v>
      </c>
      <c r="AB173" s="149"/>
      <c r="AC173" s="149"/>
      <c r="AD173" s="149"/>
      <c r="AE173" s="149"/>
      <c r="AF173" s="149"/>
      <c r="AG173" s="149"/>
    </row>
    <row r="174" ht="30.0" customHeight="1">
      <c r="A174" s="132" t="s">
        <v>89</v>
      </c>
      <c r="B174" s="133" t="s">
        <v>374</v>
      </c>
      <c r="C174" s="222" t="s">
        <v>375</v>
      </c>
      <c r="D174" s="135"/>
      <c r="E174" s="136"/>
      <c r="F174" s="137"/>
      <c r="G174" s="369">
        <v>0.0</v>
      </c>
      <c r="H174" s="136"/>
      <c r="I174" s="137"/>
      <c r="J174" s="369">
        <v>0.0</v>
      </c>
      <c r="K174" s="136"/>
      <c r="L174" s="137"/>
      <c r="M174" s="141">
        <f t="shared" si="247"/>
        <v>0</v>
      </c>
      <c r="N174" s="136"/>
      <c r="O174" s="137"/>
      <c r="P174" s="141">
        <f t="shared" si="248"/>
        <v>0</v>
      </c>
      <c r="Q174" s="136"/>
      <c r="R174" s="137"/>
      <c r="S174" s="141">
        <f t="shared" si="249"/>
        <v>0</v>
      </c>
      <c r="T174" s="136"/>
      <c r="U174" s="137"/>
      <c r="V174" s="138">
        <f t="shared" si="250"/>
        <v>0</v>
      </c>
      <c r="W174" s="144">
        <f t="shared" si="223"/>
        <v>0</v>
      </c>
      <c r="X174" s="221">
        <f t="shared" si="224"/>
        <v>0</v>
      </c>
      <c r="Y174" s="221">
        <f t="shared" si="225"/>
        <v>0</v>
      </c>
      <c r="Z174" s="146" t="str">
        <f t="shared" si="226"/>
        <v>#DIV/0!</v>
      </c>
      <c r="AA174" s="150"/>
      <c r="AB174" s="149"/>
      <c r="AC174" s="149"/>
      <c r="AD174" s="149"/>
      <c r="AE174" s="149"/>
      <c r="AF174" s="149"/>
      <c r="AG174" s="149"/>
    </row>
    <row r="175" ht="30.0" customHeight="1">
      <c r="A175" s="132" t="s">
        <v>89</v>
      </c>
      <c r="B175" s="133" t="s">
        <v>376</v>
      </c>
      <c r="C175" s="180" t="s">
        <v>377</v>
      </c>
      <c r="D175" s="135"/>
      <c r="E175" s="136"/>
      <c r="F175" s="137"/>
      <c r="G175" s="141">
        <f t="shared" ref="G175:G178" si="251">E175*F175</f>
        <v>0</v>
      </c>
      <c r="H175" s="136"/>
      <c r="I175" s="137"/>
      <c r="J175" s="141">
        <f t="shared" ref="J175:J178" si="252">H175*I175</f>
        <v>0</v>
      </c>
      <c r="K175" s="136"/>
      <c r="L175" s="137"/>
      <c r="M175" s="141">
        <f t="shared" si="247"/>
        <v>0</v>
      </c>
      <c r="N175" s="136"/>
      <c r="O175" s="137"/>
      <c r="P175" s="141">
        <f t="shared" si="248"/>
        <v>0</v>
      </c>
      <c r="Q175" s="136"/>
      <c r="R175" s="137"/>
      <c r="S175" s="141">
        <f t="shared" si="249"/>
        <v>0</v>
      </c>
      <c r="T175" s="136"/>
      <c r="U175" s="137"/>
      <c r="V175" s="138">
        <f t="shared" si="250"/>
        <v>0</v>
      </c>
      <c r="W175" s="144">
        <f t="shared" si="223"/>
        <v>0</v>
      </c>
      <c r="X175" s="221">
        <f t="shared" si="224"/>
        <v>0</v>
      </c>
      <c r="Y175" s="221">
        <f t="shared" si="225"/>
        <v>0</v>
      </c>
      <c r="Z175" s="146" t="str">
        <f t="shared" si="226"/>
        <v>#DIV/0!</v>
      </c>
      <c r="AA175" s="150"/>
      <c r="AB175" s="148"/>
      <c r="AC175" s="149"/>
      <c r="AD175" s="149"/>
      <c r="AE175" s="149"/>
      <c r="AF175" s="149"/>
      <c r="AG175" s="149"/>
    </row>
    <row r="176" ht="30.0" customHeight="1">
      <c r="A176" s="132" t="s">
        <v>89</v>
      </c>
      <c r="B176" s="133" t="s">
        <v>378</v>
      </c>
      <c r="C176" s="180" t="s">
        <v>377</v>
      </c>
      <c r="D176" s="135"/>
      <c r="E176" s="136"/>
      <c r="F176" s="137"/>
      <c r="G176" s="141">
        <f t="shared" si="251"/>
        <v>0</v>
      </c>
      <c r="H176" s="136"/>
      <c r="I176" s="137"/>
      <c r="J176" s="141">
        <f t="shared" si="252"/>
        <v>0</v>
      </c>
      <c r="K176" s="136"/>
      <c r="L176" s="137"/>
      <c r="M176" s="141">
        <f t="shared" si="247"/>
        <v>0</v>
      </c>
      <c r="N176" s="136"/>
      <c r="O176" s="137"/>
      <c r="P176" s="141">
        <f t="shared" si="248"/>
        <v>0</v>
      </c>
      <c r="Q176" s="136"/>
      <c r="R176" s="137"/>
      <c r="S176" s="141">
        <f t="shared" si="249"/>
        <v>0</v>
      </c>
      <c r="T176" s="136"/>
      <c r="U176" s="137"/>
      <c r="V176" s="138">
        <f t="shared" si="250"/>
        <v>0</v>
      </c>
      <c r="W176" s="144">
        <f t="shared" si="223"/>
        <v>0</v>
      </c>
      <c r="X176" s="221">
        <f t="shared" si="224"/>
        <v>0</v>
      </c>
      <c r="Y176" s="221">
        <f t="shared" si="225"/>
        <v>0</v>
      </c>
      <c r="Z176" s="146" t="str">
        <f t="shared" si="226"/>
        <v>#DIV/0!</v>
      </c>
      <c r="AA176" s="150"/>
      <c r="AB176" s="149"/>
      <c r="AC176" s="149"/>
      <c r="AD176" s="149"/>
      <c r="AE176" s="149"/>
      <c r="AF176" s="149"/>
      <c r="AG176" s="149"/>
    </row>
    <row r="177" ht="30.0" customHeight="1">
      <c r="A177" s="165" t="s">
        <v>89</v>
      </c>
      <c r="B177" s="162" t="s">
        <v>379</v>
      </c>
      <c r="C177" s="180" t="s">
        <v>377</v>
      </c>
      <c r="D177" s="166"/>
      <c r="E177" s="167"/>
      <c r="F177" s="168"/>
      <c r="G177" s="169">
        <f t="shared" si="251"/>
        <v>0</v>
      </c>
      <c r="H177" s="167"/>
      <c r="I177" s="168"/>
      <c r="J177" s="169">
        <f t="shared" si="252"/>
        <v>0</v>
      </c>
      <c r="K177" s="167"/>
      <c r="L177" s="168"/>
      <c r="M177" s="169">
        <f t="shared" si="247"/>
        <v>0</v>
      </c>
      <c r="N177" s="167"/>
      <c r="O177" s="168"/>
      <c r="P177" s="169">
        <f t="shared" si="248"/>
        <v>0</v>
      </c>
      <c r="Q177" s="167"/>
      <c r="R177" s="168"/>
      <c r="S177" s="169">
        <f t="shared" si="249"/>
        <v>0</v>
      </c>
      <c r="T177" s="167"/>
      <c r="U177" s="168"/>
      <c r="V177" s="181">
        <f t="shared" si="250"/>
        <v>0</v>
      </c>
      <c r="W177" s="144">
        <f t="shared" si="223"/>
        <v>0</v>
      </c>
      <c r="X177" s="221">
        <f t="shared" si="224"/>
        <v>0</v>
      </c>
      <c r="Y177" s="221">
        <f t="shared" si="225"/>
        <v>0</v>
      </c>
      <c r="Z177" s="146" t="str">
        <f t="shared" si="226"/>
        <v>#DIV/0!</v>
      </c>
      <c r="AA177" s="272"/>
      <c r="AB177" s="149"/>
      <c r="AC177" s="149"/>
      <c r="AD177" s="149"/>
      <c r="AE177" s="149"/>
      <c r="AF177" s="149"/>
      <c r="AG177" s="149"/>
    </row>
    <row r="178" ht="30.0" customHeight="1">
      <c r="A178" s="165" t="s">
        <v>89</v>
      </c>
      <c r="B178" s="152" t="s">
        <v>380</v>
      </c>
      <c r="C178" s="153" t="s">
        <v>381</v>
      </c>
      <c r="D178" s="154"/>
      <c r="E178" s="167"/>
      <c r="F178" s="168">
        <v>0.22</v>
      </c>
      <c r="G178" s="169">
        <f t="shared" si="251"/>
        <v>0</v>
      </c>
      <c r="H178" s="167"/>
      <c r="I178" s="168">
        <v>0.22</v>
      </c>
      <c r="J178" s="169">
        <f t="shared" si="252"/>
        <v>0</v>
      </c>
      <c r="K178" s="167"/>
      <c r="L178" s="168">
        <v>0.22</v>
      </c>
      <c r="M178" s="169">
        <f t="shared" si="247"/>
        <v>0</v>
      </c>
      <c r="N178" s="167"/>
      <c r="O178" s="168">
        <v>0.22</v>
      </c>
      <c r="P178" s="169">
        <f t="shared" si="248"/>
        <v>0</v>
      </c>
      <c r="Q178" s="167"/>
      <c r="R178" s="168">
        <v>0.22</v>
      </c>
      <c r="S178" s="169">
        <f t="shared" si="249"/>
        <v>0</v>
      </c>
      <c r="T178" s="167"/>
      <c r="U178" s="168">
        <v>0.22</v>
      </c>
      <c r="V178" s="181">
        <f t="shared" si="250"/>
        <v>0</v>
      </c>
      <c r="W178" s="159">
        <f t="shared" si="223"/>
        <v>0</v>
      </c>
      <c r="X178" s="249">
        <f t="shared" si="224"/>
        <v>0</v>
      </c>
      <c r="Y178" s="249">
        <f t="shared" si="225"/>
        <v>0</v>
      </c>
      <c r="Z178" s="370" t="str">
        <f t="shared" si="226"/>
        <v>#DIV/0!</v>
      </c>
      <c r="AA178" s="161"/>
      <c r="AB178" s="69"/>
      <c r="AC178" s="69"/>
      <c r="AD178" s="69"/>
      <c r="AE178" s="69"/>
      <c r="AF178" s="69"/>
      <c r="AG178" s="69"/>
    </row>
    <row r="179" ht="30.0" customHeight="1">
      <c r="A179" s="371" t="s">
        <v>382</v>
      </c>
      <c r="B179" s="372"/>
      <c r="C179" s="373"/>
      <c r="D179" s="374"/>
      <c r="E179" s="320"/>
      <c r="F179" s="321"/>
      <c r="G179" s="375">
        <f>G170+G166+G161+G156</f>
        <v>55610</v>
      </c>
      <c r="H179" s="320"/>
      <c r="I179" s="321"/>
      <c r="J179" s="375">
        <f>J170+J166+J161+J156</f>
        <v>61609.9973</v>
      </c>
      <c r="K179" s="320"/>
      <c r="L179" s="321"/>
      <c r="M179" s="375">
        <f>M170+M166+M161+M156</f>
        <v>0</v>
      </c>
      <c r="N179" s="320"/>
      <c r="O179" s="321"/>
      <c r="P179" s="375">
        <f>P170+P166+P161+P156</f>
        <v>25000</v>
      </c>
      <c r="Q179" s="320"/>
      <c r="R179" s="321"/>
      <c r="S179" s="375">
        <f>S170+S166+S161+S156</f>
        <v>0</v>
      </c>
      <c r="T179" s="279"/>
      <c r="U179" s="207"/>
      <c r="V179" s="376">
        <f>V170+V166+V161+V156</f>
        <v>0</v>
      </c>
      <c r="W179" s="210">
        <f t="shared" ref="W179:X179" si="253">W156+W161+W166+W170</f>
        <v>55610</v>
      </c>
      <c r="X179" s="210">
        <f t="shared" si="253"/>
        <v>86609.9973</v>
      </c>
      <c r="Y179" s="375">
        <f t="shared" si="225"/>
        <v>-30999.9973</v>
      </c>
      <c r="Z179" s="377">
        <f t="shared" si="226"/>
        <v>-0.5574536468</v>
      </c>
      <c r="AA179" s="378"/>
      <c r="AB179" s="69"/>
      <c r="AC179" s="69"/>
      <c r="AD179" s="69"/>
      <c r="AE179" s="69"/>
      <c r="AF179" s="69"/>
      <c r="AG179" s="69"/>
    </row>
    <row r="180" ht="30.0" customHeight="1">
      <c r="A180" s="379" t="s">
        <v>383</v>
      </c>
      <c r="B180" s="380"/>
      <c r="C180" s="381"/>
      <c r="D180" s="105"/>
      <c r="E180" s="382"/>
      <c r="F180" s="383"/>
      <c r="G180" s="383">
        <f>G34+G48+G58+G80+G94+G108+G121+G129+G137+G144+G148+G154+G179</f>
        <v>652690</v>
      </c>
      <c r="H180" s="382"/>
      <c r="I180" s="383"/>
      <c r="J180" s="383">
        <f>J34+J48+J58+J80+J94+J108+J121+J129+J137+J144+J148+J154+J179</f>
        <v>652689.9973</v>
      </c>
      <c r="K180" s="382"/>
      <c r="L180" s="383"/>
      <c r="M180" s="383">
        <f>M34+M48+M58+M80+M94+M108+M121+M129+M137+M144+M148+M154+M179</f>
        <v>0</v>
      </c>
      <c r="N180" s="382"/>
      <c r="O180" s="383"/>
      <c r="P180" s="383">
        <f>P34+P48+P58+P80+P94+P108+P121+P129+P137+P144+P148+P154+P179</f>
        <v>25000</v>
      </c>
      <c r="Q180" s="382"/>
      <c r="R180" s="383"/>
      <c r="S180" s="383">
        <f>S34+S48+S58+S80+S94+S108+S121+S129+S137+S144+S148+S154+S179</f>
        <v>0</v>
      </c>
      <c r="T180" s="384"/>
      <c r="U180" s="385"/>
      <c r="V180" s="383">
        <f t="shared" ref="V180:X180" si="254">V34+V48+V58+V80+V94+V108+V121+V129+V137+V144+V148+V154+V179</f>
        <v>0</v>
      </c>
      <c r="W180" s="383">
        <f t="shared" si="254"/>
        <v>652690</v>
      </c>
      <c r="X180" s="383">
        <f t="shared" si="254"/>
        <v>677689.9973</v>
      </c>
      <c r="Y180" s="383">
        <f t="shared" si="225"/>
        <v>-24999.9973</v>
      </c>
      <c r="Z180" s="386">
        <f t="shared" si="226"/>
        <v>-0.03830301874</v>
      </c>
      <c r="AA180" s="387"/>
      <c r="AB180" s="69"/>
      <c r="AC180" s="69"/>
      <c r="AD180" s="69"/>
      <c r="AE180" s="69"/>
      <c r="AF180" s="69"/>
      <c r="AG180" s="69"/>
    </row>
    <row r="181" ht="15.0" customHeight="1">
      <c r="A181" s="388"/>
      <c r="D181" s="66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389"/>
      <c r="X181" s="389"/>
      <c r="Y181" s="389"/>
      <c r="Z181" s="390"/>
      <c r="AA181" s="76"/>
      <c r="AB181" s="69"/>
      <c r="AC181" s="69"/>
      <c r="AD181" s="69"/>
      <c r="AE181" s="69"/>
      <c r="AF181" s="69"/>
      <c r="AG181" s="69"/>
    </row>
    <row r="182" ht="30.0" customHeight="1">
      <c r="A182" s="391" t="s">
        <v>384</v>
      </c>
      <c r="B182" s="81"/>
      <c r="C182" s="84"/>
      <c r="D182" s="392"/>
      <c r="E182" s="384"/>
      <c r="F182" s="385"/>
      <c r="G182" s="393">
        <f>'Фінансування'!C22-'Витрати'!G180</f>
        <v>0</v>
      </c>
      <c r="H182" s="384"/>
      <c r="I182" s="385"/>
      <c r="J182" s="393">
        <v>0.0</v>
      </c>
      <c r="K182" s="384"/>
      <c r="L182" s="385"/>
      <c r="M182" s="393">
        <f>'Фінансування'!J22-'Витрати'!M180</f>
        <v>0</v>
      </c>
      <c r="N182" s="384"/>
      <c r="O182" s="385"/>
      <c r="P182" s="393">
        <f>'Фінансування'!J23-'Витрати'!P180</f>
        <v>-25000</v>
      </c>
      <c r="Q182" s="384"/>
      <c r="R182" s="385"/>
      <c r="S182" s="393">
        <f>'Фінансування'!L22-'Витрати'!S180</f>
        <v>0</v>
      </c>
      <c r="T182" s="384"/>
      <c r="U182" s="385"/>
      <c r="V182" s="393">
        <f>'Фінансування'!L23-'Витрати'!V180</f>
        <v>0</v>
      </c>
      <c r="W182" s="394">
        <f>'Фінансування'!N22-'Витрати'!W180</f>
        <v>0</v>
      </c>
      <c r="X182" s="394">
        <f>'Фінансування'!N23-'Витрати'!X180</f>
        <v>-24999.9973</v>
      </c>
      <c r="Y182" s="394">
        <f>W182-X182</f>
        <v>24999.9973</v>
      </c>
      <c r="Z182" s="395"/>
      <c r="AA182" s="396"/>
      <c r="AB182" s="69"/>
      <c r="AC182" s="69"/>
      <c r="AD182" s="69"/>
      <c r="AE182" s="69"/>
      <c r="AF182" s="69"/>
      <c r="AG182" s="69"/>
    </row>
    <row r="183" ht="15.75" customHeight="1">
      <c r="A183" s="13"/>
      <c r="B183" s="14"/>
      <c r="C183" s="397"/>
      <c r="D183" s="398"/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399"/>
      <c r="P183" s="399"/>
      <c r="Q183" s="399"/>
      <c r="R183" s="399"/>
      <c r="S183" s="399"/>
      <c r="T183" s="399"/>
      <c r="U183" s="399"/>
      <c r="V183" s="399"/>
      <c r="W183" s="400"/>
      <c r="X183" s="400"/>
      <c r="Y183" s="400"/>
      <c r="Z183" s="401"/>
      <c r="AA183" s="397"/>
      <c r="AB183" s="13"/>
      <c r="AC183" s="13"/>
      <c r="AD183" s="13"/>
      <c r="AE183" s="13"/>
      <c r="AF183" s="13"/>
      <c r="AG183" s="13"/>
    </row>
    <row r="184" ht="15.75" customHeight="1">
      <c r="A184" s="13"/>
      <c r="B184" s="14"/>
      <c r="C184" s="397"/>
      <c r="D184" s="398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400"/>
      <c r="X184" s="400"/>
      <c r="Y184" s="400"/>
      <c r="Z184" s="401"/>
      <c r="AA184" s="397"/>
      <c r="AB184" s="13"/>
      <c r="AC184" s="13"/>
      <c r="AD184" s="13"/>
      <c r="AE184" s="13"/>
      <c r="AF184" s="13"/>
      <c r="AG184" s="13"/>
    </row>
    <row r="185" ht="15.75" customHeight="1">
      <c r="A185" s="13"/>
      <c r="B185" s="14"/>
      <c r="C185" s="397"/>
      <c r="D185" s="398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400"/>
      <c r="X185" s="400"/>
      <c r="Y185" s="400"/>
      <c r="Z185" s="401"/>
      <c r="AA185" s="397"/>
      <c r="AB185" s="13"/>
      <c r="AC185" s="13"/>
      <c r="AD185" s="13"/>
      <c r="AE185" s="13"/>
      <c r="AF185" s="13"/>
      <c r="AG185" s="13"/>
    </row>
    <row r="186" ht="15.75" customHeight="1">
      <c r="A186" s="397" t="s">
        <v>48</v>
      </c>
      <c r="B186" s="402"/>
      <c r="C186" s="403"/>
      <c r="D186" s="398"/>
      <c r="E186" s="404"/>
      <c r="F186" s="404"/>
      <c r="G186" s="399"/>
      <c r="H186" s="399"/>
      <c r="I186" s="399"/>
      <c r="J186" s="399"/>
      <c r="K186" s="405"/>
      <c r="L186" s="397"/>
      <c r="M186" s="399"/>
      <c r="N186" s="405"/>
      <c r="O186" s="397"/>
      <c r="P186" s="399"/>
      <c r="Q186" s="399"/>
      <c r="R186" s="399"/>
      <c r="S186" s="399"/>
      <c r="T186" s="399"/>
      <c r="U186" s="399"/>
      <c r="V186" s="399"/>
      <c r="W186" s="400"/>
      <c r="X186" s="400"/>
      <c r="Y186" s="400"/>
      <c r="Z186" s="401"/>
      <c r="AA186" s="397"/>
      <c r="AB186" s="13"/>
      <c r="AC186" s="397"/>
      <c r="AD186" s="13"/>
      <c r="AE186" s="13"/>
      <c r="AF186" s="13"/>
      <c r="AG186" s="13"/>
    </row>
    <row r="187" ht="15.75" customHeight="1">
      <c r="A187" s="406"/>
      <c r="B187" s="407"/>
      <c r="C187" s="408" t="s">
        <v>385</v>
      </c>
      <c r="D187" s="409"/>
      <c r="E187" s="410"/>
      <c r="F187" s="411" t="s">
        <v>386</v>
      </c>
      <c r="G187" s="410"/>
      <c r="H187" s="410"/>
      <c r="I187" s="411"/>
      <c r="J187" s="410"/>
      <c r="K187" s="412"/>
      <c r="L187" s="413"/>
      <c r="M187" s="410"/>
      <c r="N187" s="412"/>
      <c r="O187" s="413"/>
      <c r="P187" s="410"/>
      <c r="Q187" s="410"/>
      <c r="R187" s="410"/>
      <c r="S187" s="410"/>
      <c r="T187" s="410"/>
      <c r="U187" s="410"/>
      <c r="V187" s="410"/>
      <c r="W187" s="414"/>
      <c r="X187" s="414"/>
      <c r="Y187" s="414"/>
      <c r="Z187" s="415"/>
      <c r="AA187" s="416"/>
      <c r="AB187" s="417"/>
      <c r="AC187" s="416"/>
      <c r="AD187" s="417"/>
      <c r="AE187" s="417"/>
      <c r="AF187" s="417"/>
      <c r="AG187" s="417"/>
    </row>
    <row r="188" ht="15.75" customHeight="1">
      <c r="A188" s="13"/>
      <c r="B188" s="14"/>
      <c r="C188" s="397"/>
      <c r="D188" s="398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400"/>
      <c r="X188" s="400"/>
      <c r="Y188" s="400"/>
      <c r="Z188" s="401"/>
      <c r="AA188" s="397"/>
      <c r="AB188" s="13"/>
      <c r="AC188" s="13"/>
      <c r="AD188" s="13"/>
      <c r="AE188" s="13"/>
      <c r="AF188" s="13"/>
      <c r="AG188" s="13"/>
    </row>
    <row r="189" ht="15.75" customHeight="1">
      <c r="A189" s="13"/>
      <c r="B189" s="14"/>
      <c r="C189" s="397"/>
      <c r="D189" s="398"/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400"/>
      <c r="X189" s="400"/>
      <c r="Y189" s="400"/>
      <c r="Z189" s="401"/>
      <c r="AA189" s="397"/>
      <c r="AB189" s="13"/>
      <c r="AC189" s="13"/>
      <c r="AD189" s="13"/>
      <c r="AE189" s="13"/>
      <c r="AF189" s="13"/>
      <c r="AG189" s="13"/>
    </row>
    <row r="190" ht="15.75" customHeight="1">
      <c r="A190" s="13"/>
      <c r="B190" s="14"/>
      <c r="C190" s="397"/>
      <c r="D190" s="398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400"/>
      <c r="X190" s="400"/>
      <c r="Y190" s="400"/>
      <c r="Z190" s="401"/>
      <c r="AA190" s="397"/>
      <c r="AB190" s="13"/>
      <c r="AC190" s="13"/>
      <c r="AD190" s="13"/>
      <c r="AE190" s="13"/>
      <c r="AF190" s="13"/>
      <c r="AG190" s="13"/>
    </row>
    <row r="191" ht="15.75" customHeight="1">
      <c r="A191" s="13"/>
      <c r="B191" s="14"/>
      <c r="C191" s="397"/>
      <c r="D191" s="398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399"/>
      <c r="Q191" s="399"/>
      <c r="R191" s="399"/>
      <c r="S191" s="399"/>
      <c r="T191" s="399"/>
      <c r="U191" s="399"/>
      <c r="V191" s="399"/>
      <c r="W191" s="418"/>
      <c r="X191" s="418"/>
      <c r="Y191" s="418"/>
      <c r="Z191" s="419"/>
      <c r="AA191" s="397"/>
      <c r="AB191" s="13"/>
      <c r="AC191" s="13"/>
      <c r="AD191" s="13"/>
      <c r="AE191" s="13"/>
      <c r="AF191" s="13"/>
      <c r="AG191" s="13"/>
    </row>
    <row r="192" ht="15.75" customHeight="1">
      <c r="A192" s="13"/>
      <c r="B192" s="14"/>
      <c r="C192" s="397"/>
      <c r="D192" s="398"/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418"/>
      <c r="X192" s="418"/>
      <c r="Y192" s="418"/>
      <c r="Z192" s="419"/>
      <c r="AA192" s="397"/>
      <c r="AB192" s="13"/>
      <c r="AC192" s="13"/>
      <c r="AD192" s="13"/>
      <c r="AE192" s="13"/>
      <c r="AF192" s="13"/>
      <c r="AG192" s="13"/>
    </row>
    <row r="193" ht="15.75" customHeight="1">
      <c r="A193" s="13"/>
      <c r="B193" s="14"/>
      <c r="C193" s="397"/>
      <c r="D193" s="398"/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418"/>
      <c r="X193" s="418"/>
      <c r="Y193" s="418"/>
      <c r="Z193" s="419"/>
      <c r="AA193" s="397"/>
      <c r="AB193" s="13"/>
      <c r="AC193" s="13"/>
      <c r="AD193" s="13"/>
      <c r="AE193" s="13"/>
      <c r="AF193" s="13"/>
      <c r="AG193" s="13"/>
    </row>
    <row r="194" ht="15.75" customHeight="1">
      <c r="A194" s="13"/>
      <c r="B194" s="14"/>
      <c r="C194" s="397"/>
      <c r="D194" s="398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418"/>
      <c r="X194" s="418"/>
      <c r="Y194" s="418"/>
      <c r="Z194" s="419"/>
      <c r="AA194" s="397"/>
      <c r="AB194" s="13"/>
      <c r="AC194" s="13"/>
      <c r="AD194" s="13"/>
      <c r="AE194" s="13"/>
      <c r="AF194" s="13"/>
      <c r="AG194" s="13"/>
    </row>
    <row r="195" ht="15.75" customHeight="1">
      <c r="A195" s="13"/>
      <c r="B195" s="14"/>
      <c r="C195" s="397"/>
      <c r="D195" s="398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418"/>
      <c r="X195" s="418"/>
      <c r="Y195" s="418"/>
      <c r="Z195" s="419"/>
      <c r="AA195" s="397"/>
      <c r="AB195" s="13"/>
      <c r="AC195" s="13"/>
      <c r="AD195" s="13"/>
      <c r="AE195" s="13"/>
      <c r="AF195" s="13"/>
      <c r="AG195" s="13"/>
    </row>
    <row r="196" ht="15.75" customHeight="1">
      <c r="A196" s="13"/>
      <c r="B196" s="14"/>
      <c r="C196" s="397"/>
      <c r="D196" s="398"/>
      <c r="E196" s="399"/>
      <c r="F196" s="399"/>
      <c r="G196" s="399"/>
      <c r="H196" s="399"/>
      <c r="I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418"/>
      <c r="X196" s="418"/>
      <c r="Y196" s="418"/>
      <c r="Z196" s="419"/>
      <c r="AA196" s="397"/>
      <c r="AB196" s="13"/>
      <c r="AC196" s="13"/>
      <c r="AD196" s="13"/>
      <c r="AE196" s="13"/>
      <c r="AF196" s="13"/>
      <c r="AG196" s="13"/>
    </row>
    <row r="197" ht="15.75" customHeight="1">
      <c r="A197" s="13"/>
      <c r="B197" s="14"/>
      <c r="C197" s="397"/>
      <c r="D197" s="398"/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418"/>
      <c r="X197" s="418"/>
      <c r="Y197" s="418"/>
      <c r="Z197" s="419"/>
      <c r="AA197" s="397"/>
      <c r="AB197" s="13"/>
      <c r="AC197" s="13"/>
      <c r="AD197" s="13"/>
      <c r="AE197" s="13"/>
      <c r="AF197" s="13"/>
      <c r="AG197" s="13"/>
    </row>
    <row r="198" ht="15.75" customHeight="1">
      <c r="A198" s="13"/>
      <c r="B198" s="14"/>
      <c r="C198" s="397"/>
      <c r="D198" s="398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418"/>
      <c r="X198" s="418"/>
      <c r="Y198" s="418"/>
      <c r="Z198" s="419"/>
      <c r="AA198" s="397"/>
      <c r="AB198" s="13"/>
      <c r="AC198" s="13"/>
      <c r="AD198" s="13"/>
      <c r="AE198" s="13"/>
      <c r="AF198" s="13"/>
      <c r="AG198" s="13"/>
    </row>
    <row r="199" ht="15.75" customHeight="1">
      <c r="A199" s="13"/>
      <c r="B199" s="14"/>
      <c r="C199" s="397"/>
      <c r="D199" s="398"/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418"/>
      <c r="X199" s="418"/>
      <c r="Y199" s="418"/>
      <c r="Z199" s="419"/>
      <c r="AA199" s="397"/>
      <c r="AB199" s="13"/>
      <c r="AC199" s="13"/>
      <c r="AD199" s="13"/>
      <c r="AE199" s="13"/>
      <c r="AF199" s="13"/>
      <c r="AG199" s="13"/>
    </row>
    <row r="200" ht="15.75" customHeight="1">
      <c r="A200" s="13"/>
      <c r="B200" s="14"/>
      <c r="C200" s="397"/>
      <c r="D200" s="398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418"/>
      <c r="X200" s="418"/>
      <c r="Y200" s="418"/>
      <c r="Z200" s="419"/>
      <c r="AA200" s="397"/>
      <c r="AB200" s="13"/>
      <c r="AC200" s="13"/>
      <c r="AD200" s="13"/>
      <c r="AE200" s="13"/>
      <c r="AF200" s="13"/>
      <c r="AG200" s="13"/>
    </row>
    <row r="201" ht="15.75" customHeight="1">
      <c r="A201" s="13"/>
      <c r="B201" s="14"/>
      <c r="C201" s="397"/>
      <c r="D201" s="398"/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399"/>
      <c r="Q201" s="399"/>
      <c r="R201" s="399"/>
      <c r="S201" s="399"/>
      <c r="T201" s="399"/>
      <c r="U201" s="399"/>
      <c r="V201" s="399"/>
      <c r="W201" s="418"/>
      <c r="X201" s="418"/>
      <c r="Y201" s="418"/>
      <c r="Z201" s="419"/>
      <c r="AA201" s="397"/>
      <c r="AB201" s="13"/>
      <c r="AC201" s="13"/>
      <c r="AD201" s="13"/>
      <c r="AE201" s="13"/>
      <c r="AF201" s="13"/>
      <c r="AG201" s="13"/>
    </row>
    <row r="202" ht="15.75" customHeight="1">
      <c r="A202" s="13"/>
      <c r="B202" s="14"/>
      <c r="C202" s="397"/>
      <c r="D202" s="398"/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399"/>
      <c r="P202" s="399"/>
      <c r="Q202" s="399"/>
      <c r="R202" s="399"/>
      <c r="S202" s="399"/>
      <c r="T202" s="399"/>
      <c r="U202" s="399"/>
      <c r="V202" s="399"/>
      <c r="W202" s="418"/>
      <c r="X202" s="418"/>
      <c r="Y202" s="418"/>
      <c r="Z202" s="419"/>
      <c r="AA202" s="397"/>
      <c r="AB202" s="13"/>
      <c r="AC202" s="13"/>
      <c r="AD202" s="13"/>
      <c r="AE202" s="13"/>
      <c r="AF202" s="13"/>
      <c r="AG202" s="13"/>
    </row>
    <row r="203" ht="15.75" customHeight="1">
      <c r="A203" s="13"/>
      <c r="B203" s="14"/>
      <c r="C203" s="397"/>
      <c r="D203" s="398"/>
      <c r="E203" s="399"/>
      <c r="F203" s="399"/>
      <c r="G203" s="399"/>
      <c r="H203" s="399"/>
      <c r="I203" s="399"/>
      <c r="J203" s="399"/>
      <c r="K203" s="399"/>
      <c r="L203" s="399"/>
      <c r="M203" s="399"/>
      <c r="N203" s="399"/>
      <c r="O203" s="399"/>
      <c r="P203" s="399"/>
      <c r="Q203" s="399"/>
      <c r="R203" s="399"/>
      <c r="S203" s="399"/>
      <c r="T203" s="399"/>
      <c r="U203" s="399"/>
      <c r="V203" s="399"/>
      <c r="W203" s="418"/>
      <c r="X203" s="418"/>
      <c r="Y203" s="418"/>
      <c r="Z203" s="419"/>
      <c r="AA203" s="397"/>
      <c r="AB203" s="13"/>
      <c r="AC203" s="13"/>
      <c r="AD203" s="13"/>
      <c r="AE203" s="13"/>
      <c r="AF203" s="13"/>
      <c r="AG203" s="13"/>
    </row>
    <row r="204" ht="15.75" customHeight="1">
      <c r="A204" s="13"/>
      <c r="B204" s="14"/>
      <c r="C204" s="397"/>
      <c r="D204" s="398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418"/>
      <c r="X204" s="418"/>
      <c r="Y204" s="418"/>
      <c r="Z204" s="419"/>
      <c r="AA204" s="397"/>
      <c r="AB204" s="13"/>
      <c r="AC204" s="13"/>
      <c r="AD204" s="13"/>
      <c r="AE204" s="13"/>
      <c r="AF204" s="13"/>
      <c r="AG204" s="13"/>
    </row>
    <row r="205" ht="15.75" customHeight="1">
      <c r="A205" s="13"/>
      <c r="B205" s="14"/>
      <c r="C205" s="397"/>
      <c r="D205" s="398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418"/>
      <c r="X205" s="418"/>
      <c r="Y205" s="418"/>
      <c r="Z205" s="419"/>
      <c r="AA205" s="397"/>
      <c r="AB205" s="13"/>
      <c r="AC205" s="13"/>
      <c r="AD205" s="13"/>
      <c r="AE205" s="13"/>
      <c r="AF205" s="13"/>
      <c r="AG205" s="13"/>
    </row>
    <row r="206" ht="15.75" customHeight="1">
      <c r="A206" s="13"/>
      <c r="B206" s="14"/>
      <c r="C206" s="397"/>
      <c r="D206" s="398"/>
      <c r="E206" s="399"/>
      <c r="F206" s="399"/>
      <c r="G206" s="399"/>
      <c r="H206" s="399"/>
      <c r="I206" s="399"/>
      <c r="J206" s="399"/>
      <c r="K206" s="399"/>
      <c r="L206" s="399"/>
      <c r="M206" s="399"/>
      <c r="N206" s="399"/>
      <c r="O206" s="399"/>
      <c r="P206" s="399"/>
      <c r="Q206" s="399"/>
      <c r="R206" s="399"/>
      <c r="S206" s="399"/>
      <c r="T206" s="399"/>
      <c r="U206" s="399"/>
      <c r="V206" s="399"/>
      <c r="W206" s="418"/>
      <c r="X206" s="418"/>
      <c r="Y206" s="418"/>
      <c r="Z206" s="419"/>
      <c r="AA206" s="397"/>
      <c r="AB206" s="13"/>
      <c r="AC206" s="13"/>
      <c r="AD206" s="13"/>
      <c r="AE206" s="13"/>
      <c r="AF206" s="13"/>
      <c r="AG206" s="13"/>
    </row>
    <row r="207" ht="15.75" customHeight="1">
      <c r="A207" s="13"/>
      <c r="B207" s="14"/>
      <c r="C207" s="397"/>
      <c r="D207" s="398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  <c r="P207" s="399"/>
      <c r="Q207" s="399"/>
      <c r="R207" s="399"/>
      <c r="S207" s="399"/>
      <c r="T207" s="399"/>
      <c r="U207" s="399"/>
      <c r="V207" s="399"/>
      <c r="W207" s="418"/>
      <c r="X207" s="418"/>
      <c r="Y207" s="418"/>
      <c r="Z207" s="419"/>
      <c r="AA207" s="397"/>
      <c r="AB207" s="13"/>
      <c r="AC207" s="13"/>
      <c r="AD207" s="13"/>
      <c r="AE207" s="13"/>
      <c r="AF207" s="13"/>
      <c r="AG207" s="13"/>
    </row>
    <row r="208" ht="15.75" customHeight="1">
      <c r="A208" s="13"/>
      <c r="B208" s="14"/>
      <c r="C208" s="397"/>
      <c r="D208" s="398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  <c r="P208" s="399"/>
      <c r="Q208" s="399"/>
      <c r="R208" s="399"/>
      <c r="S208" s="399"/>
      <c r="T208" s="399"/>
      <c r="U208" s="399"/>
      <c r="V208" s="399"/>
      <c r="W208" s="418"/>
      <c r="X208" s="418"/>
      <c r="Y208" s="418"/>
      <c r="Z208" s="419"/>
      <c r="AA208" s="397"/>
      <c r="AB208" s="13"/>
      <c r="AC208" s="13"/>
      <c r="AD208" s="13"/>
      <c r="AE208" s="13"/>
      <c r="AF208" s="13"/>
      <c r="AG208" s="13"/>
    </row>
    <row r="209" ht="15.75" customHeight="1">
      <c r="A209" s="13"/>
      <c r="B209" s="14"/>
      <c r="C209" s="397"/>
      <c r="D209" s="398"/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399"/>
      <c r="P209" s="399"/>
      <c r="Q209" s="399"/>
      <c r="R209" s="399"/>
      <c r="S209" s="399"/>
      <c r="T209" s="399"/>
      <c r="U209" s="399"/>
      <c r="V209" s="399"/>
      <c r="W209" s="418"/>
      <c r="X209" s="418"/>
      <c r="Y209" s="418"/>
      <c r="Z209" s="419"/>
      <c r="AA209" s="397"/>
      <c r="AB209" s="13"/>
      <c r="AC209" s="13"/>
      <c r="AD209" s="13"/>
      <c r="AE209" s="13"/>
      <c r="AF209" s="13"/>
      <c r="AG209" s="13"/>
    </row>
    <row r="210" ht="15.75" customHeight="1">
      <c r="A210" s="13"/>
      <c r="B210" s="14"/>
      <c r="C210" s="397"/>
      <c r="D210" s="398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418"/>
      <c r="X210" s="418"/>
      <c r="Y210" s="418"/>
      <c r="Z210" s="419"/>
      <c r="AA210" s="397"/>
      <c r="AB210" s="13"/>
      <c r="AC210" s="13"/>
      <c r="AD210" s="13"/>
      <c r="AE210" s="13"/>
      <c r="AF210" s="13"/>
      <c r="AG210" s="13"/>
    </row>
    <row r="211" ht="15.75" customHeight="1">
      <c r="A211" s="13"/>
      <c r="B211" s="14"/>
      <c r="C211" s="397"/>
      <c r="D211" s="398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  <c r="P211" s="399"/>
      <c r="Q211" s="399"/>
      <c r="R211" s="399"/>
      <c r="S211" s="399"/>
      <c r="T211" s="399"/>
      <c r="U211" s="399"/>
      <c r="V211" s="399"/>
      <c r="W211" s="418"/>
      <c r="X211" s="418"/>
      <c r="Y211" s="418"/>
      <c r="Z211" s="419"/>
      <c r="AA211" s="397"/>
      <c r="AB211" s="13"/>
      <c r="AC211" s="13"/>
      <c r="AD211" s="13"/>
      <c r="AE211" s="13"/>
      <c r="AF211" s="13"/>
      <c r="AG211" s="13"/>
    </row>
    <row r="212" ht="15.75" customHeight="1">
      <c r="A212" s="13"/>
      <c r="B212" s="14"/>
      <c r="C212" s="397"/>
      <c r="D212" s="398"/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399"/>
      <c r="P212" s="399"/>
      <c r="Q212" s="399"/>
      <c r="R212" s="399"/>
      <c r="S212" s="399"/>
      <c r="T212" s="399"/>
      <c r="U212" s="399"/>
      <c r="V212" s="399"/>
      <c r="W212" s="418"/>
      <c r="X212" s="418"/>
      <c r="Y212" s="418"/>
      <c r="Z212" s="419"/>
      <c r="AA212" s="397"/>
      <c r="AB212" s="13"/>
      <c r="AC212" s="13"/>
      <c r="AD212" s="13"/>
      <c r="AE212" s="13"/>
      <c r="AF212" s="13"/>
      <c r="AG212" s="13"/>
    </row>
    <row r="213" ht="15.75" customHeight="1">
      <c r="A213" s="13"/>
      <c r="B213" s="14"/>
      <c r="C213" s="397"/>
      <c r="D213" s="398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399"/>
      <c r="P213" s="399"/>
      <c r="Q213" s="399"/>
      <c r="R213" s="399"/>
      <c r="S213" s="399"/>
      <c r="T213" s="399"/>
      <c r="U213" s="399"/>
      <c r="V213" s="399"/>
      <c r="W213" s="418"/>
      <c r="X213" s="418"/>
      <c r="Y213" s="418"/>
      <c r="Z213" s="419"/>
      <c r="AA213" s="397"/>
      <c r="AB213" s="13"/>
      <c r="AC213" s="13"/>
      <c r="AD213" s="13"/>
      <c r="AE213" s="13"/>
      <c r="AF213" s="13"/>
      <c r="AG213" s="13"/>
    </row>
    <row r="214" ht="15.75" customHeight="1">
      <c r="A214" s="13"/>
      <c r="B214" s="14"/>
      <c r="C214" s="397"/>
      <c r="D214" s="398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399"/>
      <c r="P214" s="399"/>
      <c r="Q214" s="399"/>
      <c r="R214" s="399"/>
      <c r="S214" s="399"/>
      <c r="T214" s="399"/>
      <c r="U214" s="399"/>
      <c r="V214" s="399"/>
      <c r="W214" s="418"/>
      <c r="X214" s="418"/>
      <c r="Y214" s="418"/>
      <c r="Z214" s="419"/>
      <c r="AA214" s="397"/>
      <c r="AB214" s="13"/>
      <c r="AC214" s="13"/>
      <c r="AD214" s="13"/>
      <c r="AE214" s="13"/>
      <c r="AF214" s="13"/>
      <c r="AG214" s="13"/>
    </row>
    <row r="215" ht="15.75" customHeight="1">
      <c r="A215" s="13"/>
      <c r="B215" s="14"/>
      <c r="C215" s="397"/>
      <c r="D215" s="398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399"/>
      <c r="S215" s="399"/>
      <c r="T215" s="399"/>
      <c r="U215" s="399"/>
      <c r="V215" s="399"/>
      <c r="W215" s="418"/>
      <c r="X215" s="418"/>
      <c r="Y215" s="418"/>
      <c r="Z215" s="419"/>
      <c r="AA215" s="397"/>
      <c r="AB215" s="13"/>
      <c r="AC215" s="13"/>
      <c r="AD215" s="13"/>
      <c r="AE215" s="13"/>
      <c r="AF215" s="13"/>
      <c r="AG215" s="13"/>
    </row>
    <row r="216" ht="15.75" customHeight="1">
      <c r="A216" s="13"/>
      <c r="B216" s="14"/>
      <c r="C216" s="397"/>
      <c r="D216" s="398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399"/>
      <c r="Q216" s="399"/>
      <c r="R216" s="399"/>
      <c r="S216" s="399"/>
      <c r="T216" s="399"/>
      <c r="U216" s="399"/>
      <c r="V216" s="399"/>
      <c r="W216" s="418"/>
      <c r="X216" s="418"/>
      <c r="Y216" s="418"/>
      <c r="Z216" s="419"/>
      <c r="AA216" s="397"/>
      <c r="AB216" s="13"/>
      <c r="AC216" s="13"/>
      <c r="AD216" s="13"/>
      <c r="AE216" s="13"/>
      <c r="AF216" s="13"/>
      <c r="AG216" s="13"/>
    </row>
    <row r="217" ht="15.75" customHeight="1">
      <c r="A217" s="13"/>
      <c r="B217" s="14"/>
      <c r="C217" s="397"/>
      <c r="D217" s="398"/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399"/>
      <c r="P217" s="399"/>
      <c r="Q217" s="399"/>
      <c r="R217" s="399"/>
      <c r="S217" s="399"/>
      <c r="T217" s="399"/>
      <c r="U217" s="399"/>
      <c r="V217" s="399"/>
      <c r="W217" s="418"/>
      <c r="X217" s="418"/>
      <c r="Y217" s="418"/>
      <c r="Z217" s="419"/>
      <c r="AA217" s="397"/>
      <c r="AB217" s="13"/>
      <c r="AC217" s="13"/>
      <c r="AD217" s="13"/>
      <c r="AE217" s="13"/>
      <c r="AF217" s="13"/>
      <c r="AG217" s="13"/>
    </row>
    <row r="218" ht="15.75" customHeight="1">
      <c r="A218" s="13"/>
      <c r="B218" s="14"/>
      <c r="C218" s="397"/>
      <c r="D218" s="398"/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399"/>
      <c r="Q218" s="399"/>
      <c r="R218" s="399"/>
      <c r="S218" s="399"/>
      <c r="T218" s="399"/>
      <c r="U218" s="399"/>
      <c r="V218" s="399"/>
      <c r="W218" s="418"/>
      <c r="X218" s="418"/>
      <c r="Y218" s="418"/>
      <c r="Z218" s="419"/>
      <c r="AA218" s="397"/>
      <c r="AB218" s="13"/>
      <c r="AC218" s="13"/>
      <c r="AD218" s="13"/>
      <c r="AE218" s="13"/>
      <c r="AF218" s="13"/>
      <c r="AG218" s="13"/>
    </row>
    <row r="219" ht="15.75" customHeight="1">
      <c r="A219" s="13"/>
      <c r="B219" s="14"/>
      <c r="C219" s="397"/>
      <c r="D219" s="398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418"/>
      <c r="X219" s="418"/>
      <c r="Y219" s="418"/>
      <c r="Z219" s="419"/>
      <c r="AA219" s="397"/>
      <c r="AB219" s="13"/>
      <c r="AC219" s="13"/>
      <c r="AD219" s="13"/>
      <c r="AE219" s="13"/>
      <c r="AF219" s="13"/>
      <c r="AG219" s="13"/>
    </row>
    <row r="220" ht="15.75" customHeight="1">
      <c r="A220" s="13"/>
      <c r="B220" s="14"/>
      <c r="C220" s="397"/>
      <c r="D220" s="398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399"/>
      <c r="S220" s="399"/>
      <c r="T220" s="399"/>
      <c r="U220" s="399"/>
      <c r="V220" s="399"/>
      <c r="W220" s="418"/>
      <c r="X220" s="418"/>
      <c r="Y220" s="418"/>
      <c r="Z220" s="419"/>
      <c r="AA220" s="397"/>
      <c r="AB220" s="13"/>
      <c r="AC220" s="13"/>
      <c r="AD220" s="13"/>
      <c r="AE220" s="13"/>
      <c r="AF220" s="13"/>
      <c r="AG220" s="13"/>
    </row>
    <row r="221" ht="15.75" customHeight="1">
      <c r="A221" s="13"/>
      <c r="B221" s="14"/>
      <c r="C221" s="397"/>
      <c r="D221" s="398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399"/>
      <c r="S221" s="399"/>
      <c r="T221" s="399"/>
      <c r="U221" s="399"/>
      <c r="V221" s="399"/>
      <c r="W221" s="418"/>
      <c r="X221" s="418"/>
      <c r="Y221" s="418"/>
      <c r="Z221" s="419"/>
      <c r="AA221" s="397"/>
      <c r="AB221" s="13"/>
      <c r="AC221" s="13"/>
      <c r="AD221" s="13"/>
      <c r="AE221" s="13"/>
      <c r="AF221" s="13"/>
      <c r="AG221" s="13"/>
    </row>
    <row r="222" ht="15.75" customHeight="1">
      <c r="A222" s="13"/>
      <c r="B222" s="14"/>
      <c r="C222" s="397"/>
      <c r="D222" s="398"/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399"/>
      <c r="P222" s="399"/>
      <c r="Q222" s="399"/>
      <c r="R222" s="399"/>
      <c r="S222" s="399"/>
      <c r="T222" s="399"/>
      <c r="U222" s="399"/>
      <c r="V222" s="399"/>
      <c r="W222" s="418"/>
      <c r="X222" s="418"/>
      <c r="Y222" s="418"/>
      <c r="Z222" s="419"/>
      <c r="AA222" s="397"/>
      <c r="AB222" s="13"/>
      <c r="AC222" s="13"/>
      <c r="AD222" s="13"/>
      <c r="AE222" s="13"/>
      <c r="AF222" s="13"/>
      <c r="AG222" s="13"/>
    </row>
    <row r="223" ht="15.75" customHeight="1">
      <c r="A223" s="13"/>
      <c r="B223" s="14"/>
      <c r="C223" s="397"/>
      <c r="D223" s="398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P223" s="399"/>
      <c r="Q223" s="399"/>
      <c r="R223" s="399"/>
      <c r="S223" s="399"/>
      <c r="T223" s="399"/>
      <c r="U223" s="399"/>
      <c r="V223" s="399"/>
      <c r="W223" s="418"/>
      <c r="X223" s="418"/>
      <c r="Y223" s="418"/>
      <c r="Z223" s="419"/>
      <c r="AA223" s="397"/>
      <c r="AB223" s="13"/>
      <c r="AC223" s="13"/>
      <c r="AD223" s="13"/>
      <c r="AE223" s="13"/>
      <c r="AF223" s="13"/>
      <c r="AG223" s="13"/>
    </row>
    <row r="224" ht="15.75" customHeight="1">
      <c r="A224" s="13"/>
      <c r="B224" s="14"/>
      <c r="C224" s="397"/>
      <c r="D224" s="398"/>
      <c r="E224" s="399"/>
      <c r="F224" s="399"/>
      <c r="G224" s="399"/>
      <c r="H224" s="399"/>
      <c r="I224" s="399"/>
      <c r="J224" s="399"/>
      <c r="K224" s="399"/>
      <c r="L224" s="399"/>
      <c r="M224" s="399"/>
      <c r="N224" s="399"/>
      <c r="O224" s="399"/>
      <c r="P224" s="399"/>
      <c r="Q224" s="399"/>
      <c r="R224" s="399"/>
      <c r="S224" s="399"/>
      <c r="T224" s="399"/>
      <c r="U224" s="399"/>
      <c r="V224" s="399"/>
      <c r="W224" s="418"/>
      <c r="X224" s="418"/>
      <c r="Y224" s="418"/>
      <c r="Z224" s="419"/>
      <c r="AA224" s="397"/>
      <c r="AB224" s="13"/>
      <c r="AC224" s="13"/>
      <c r="AD224" s="13"/>
      <c r="AE224" s="13"/>
      <c r="AF224" s="13"/>
      <c r="AG224" s="13"/>
    </row>
    <row r="225" ht="15.75" customHeight="1">
      <c r="A225" s="13"/>
      <c r="B225" s="14"/>
      <c r="C225" s="397"/>
      <c r="D225" s="398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399"/>
      <c r="S225" s="399"/>
      <c r="T225" s="399"/>
      <c r="U225" s="399"/>
      <c r="V225" s="399"/>
      <c r="W225" s="418"/>
      <c r="X225" s="418"/>
      <c r="Y225" s="418"/>
      <c r="Z225" s="419"/>
      <c r="AA225" s="397"/>
      <c r="AB225" s="13"/>
      <c r="AC225" s="13"/>
      <c r="AD225" s="13"/>
      <c r="AE225" s="13"/>
      <c r="AF225" s="13"/>
      <c r="AG225" s="13"/>
    </row>
    <row r="226" ht="15.75" customHeight="1">
      <c r="A226" s="13"/>
      <c r="B226" s="14"/>
      <c r="C226" s="397"/>
      <c r="D226" s="398"/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399"/>
      <c r="P226" s="399"/>
      <c r="Q226" s="399"/>
      <c r="R226" s="399"/>
      <c r="S226" s="399"/>
      <c r="T226" s="399"/>
      <c r="U226" s="399"/>
      <c r="V226" s="399"/>
      <c r="W226" s="418"/>
      <c r="X226" s="418"/>
      <c r="Y226" s="418"/>
      <c r="Z226" s="419"/>
      <c r="AA226" s="397"/>
      <c r="AB226" s="13"/>
      <c r="AC226" s="13"/>
      <c r="AD226" s="13"/>
      <c r="AE226" s="13"/>
      <c r="AF226" s="13"/>
      <c r="AG226" s="13"/>
    </row>
    <row r="227" ht="15.75" customHeight="1">
      <c r="A227" s="13"/>
      <c r="B227" s="14"/>
      <c r="C227" s="397"/>
      <c r="D227" s="398"/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399"/>
      <c r="P227" s="399"/>
      <c r="Q227" s="399"/>
      <c r="R227" s="399"/>
      <c r="S227" s="399"/>
      <c r="T227" s="399"/>
      <c r="U227" s="399"/>
      <c r="V227" s="399"/>
      <c r="W227" s="418"/>
      <c r="X227" s="418"/>
      <c r="Y227" s="418"/>
      <c r="Z227" s="419"/>
      <c r="AA227" s="397"/>
      <c r="AB227" s="13"/>
      <c r="AC227" s="13"/>
      <c r="AD227" s="13"/>
      <c r="AE227" s="13"/>
      <c r="AF227" s="13"/>
      <c r="AG227" s="13"/>
    </row>
    <row r="228" ht="15.75" customHeight="1">
      <c r="A228" s="13"/>
      <c r="B228" s="14"/>
      <c r="C228" s="397"/>
      <c r="D228" s="398"/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399"/>
      <c r="P228" s="399"/>
      <c r="Q228" s="399"/>
      <c r="R228" s="399"/>
      <c r="S228" s="399"/>
      <c r="T228" s="399"/>
      <c r="U228" s="399"/>
      <c r="V228" s="399"/>
      <c r="W228" s="418"/>
      <c r="X228" s="418"/>
      <c r="Y228" s="418"/>
      <c r="Z228" s="419"/>
      <c r="AA228" s="397"/>
      <c r="AB228" s="13"/>
      <c r="AC228" s="13"/>
      <c r="AD228" s="13"/>
      <c r="AE228" s="13"/>
      <c r="AF228" s="13"/>
      <c r="AG228" s="13"/>
    </row>
    <row r="229" ht="15.75" customHeight="1">
      <c r="A229" s="13"/>
      <c r="B229" s="14"/>
      <c r="C229" s="397"/>
      <c r="D229" s="398"/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399"/>
      <c r="R229" s="399"/>
      <c r="S229" s="399"/>
      <c r="T229" s="399"/>
      <c r="U229" s="399"/>
      <c r="V229" s="399"/>
      <c r="W229" s="418"/>
      <c r="X229" s="418"/>
      <c r="Y229" s="418"/>
      <c r="Z229" s="419"/>
      <c r="AA229" s="397"/>
      <c r="AB229" s="13"/>
      <c r="AC229" s="13"/>
      <c r="AD229" s="13"/>
      <c r="AE229" s="13"/>
      <c r="AF229" s="13"/>
      <c r="AG229" s="13"/>
    </row>
    <row r="230" ht="15.75" customHeight="1">
      <c r="A230" s="13"/>
      <c r="B230" s="14"/>
      <c r="C230" s="397"/>
      <c r="D230" s="398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399"/>
      <c r="S230" s="399"/>
      <c r="T230" s="399"/>
      <c r="U230" s="399"/>
      <c r="V230" s="399"/>
      <c r="W230" s="418"/>
      <c r="X230" s="418"/>
      <c r="Y230" s="418"/>
      <c r="Z230" s="419"/>
      <c r="AA230" s="397"/>
      <c r="AB230" s="13"/>
      <c r="AC230" s="13"/>
      <c r="AD230" s="13"/>
      <c r="AE230" s="13"/>
      <c r="AF230" s="13"/>
      <c r="AG230" s="13"/>
    </row>
    <row r="231" ht="15.75" customHeight="1">
      <c r="A231" s="13"/>
      <c r="B231" s="14"/>
      <c r="C231" s="397"/>
      <c r="D231" s="398"/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399"/>
      <c r="P231" s="399"/>
      <c r="Q231" s="399"/>
      <c r="R231" s="399"/>
      <c r="S231" s="399"/>
      <c r="T231" s="399"/>
      <c r="U231" s="399"/>
      <c r="V231" s="399"/>
      <c r="W231" s="418"/>
      <c r="X231" s="418"/>
      <c r="Y231" s="418"/>
      <c r="Z231" s="419"/>
      <c r="AA231" s="397"/>
      <c r="AB231" s="13"/>
      <c r="AC231" s="13"/>
      <c r="AD231" s="13"/>
      <c r="AE231" s="13"/>
      <c r="AF231" s="13"/>
      <c r="AG231" s="13"/>
    </row>
    <row r="232" ht="15.75" customHeight="1">
      <c r="A232" s="13"/>
      <c r="B232" s="14"/>
      <c r="C232" s="397"/>
      <c r="D232" s="398"/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399"/>
      <c r="P232" s="399"/>
      <c r="Q232" s="399"/>
      <c r="R232" s="399"/>
      <c r="S232" s="399"/>
      <c r="T232" s="399"/>
      <c r="U232" s="399"/>
      <c r="V232" s="399"/>
      <c r="W232" s="418"/>
      <c r="X232" s="418"/>
      <c r="Y232" s="418"/>
      <c r="Z232" s="419"/>
      <c r="AA232" s="397"/>
      <c r="AB232" s="13"/>
      <c r="AC232" s="13"/>
      <c r="AD232" s="13"/>
      <c r="AE232" s="13"/>
      <c r="AF232" s="13"/>
      <c r="AG232" s="13"/>
    </row>
    <row r="233" ht="15.75" customHeight="1">
      <c r="A233" s="13"/>
      <c r="B233" s="14"/>
      <c r="C233" s="397"/>
      <c r="D233" s="398"/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418"/>
      <c r="X233" s="418"/>
      <c r="Y233" s="418"/>
      <c r="Z233" s="419"/>
      <c r="AA233" s="397"/>
      <c r="AB233" s="13"/>
      <c r="AC233" s="13"/>
      <c r="AD233" s="13"/>
      <c r="AE233" s="13"/>
      <c r="AF233" s="13"/>
      <c r="AG233" s="13"/>
    </row>
    <row r="234" ht="15.75" customHeight="1">
      <c r="A234" s="13"/>
      <c r="B234" s="14"/>
      <c r="C234" s="397"/>
      <c r="D234" s="398"/>
      <c r="E234" s="399"/>
      <c r="F234" s="399"/>
      <c r="G234" s="399"/>
      <c r="H234" s="399"/>
      <c r="I234" s="399"/>
      <c r="J234" s="399"/>
      <c r="K234" s="399"/>
      <c r="L234" s="399"/>
      <c r="M234" s="399"/>
      <c r="N234" s="399"/>
      <c r="O234" s="399"/>
      <c r="P234" s="399"/>
      <c r="Q234" s="399"/>
      <c r="R234" s="399"/>
      <c r="S234" s="399"/>
      <c r="T234" s="399"/>
      <c r="U234" s="399"/>
      <c r="V234" s="399"/>
      <c r="W234" s="418"/>
      <c r="X234" s="418"/>
      <c r="Y234" s="418"/>
      <c r="Z234" s="419"/>
      <c r="AA234" s="397"/>
      <c r="AB234" s="13"/>
      <c r="AC234" s="13"/>
      <c r="AD234" s="13"/>
      <c r="AE234" s="13"/>
      <c r="AF234" s="13"/>
      <c r="AG234" s="13"/>
    </row>
    <row r="235" ht="15.75" customHeight="1">
      <c r="A235" s="13"/>
      <c r="B235" s="14"/>
      <c r="C235" s="397"/>
      <c r="D235" s="398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418"/>
      <c r="X235" s="418"/>
      <c r="Y235" s="418"/>
      <c r="Z235" s="419"/>
      <c r="AA235" s="397"/>
      <c r="AB235" s="13"/>
      <c r="AC235" s="13"/>
      <c r="AD235" s="13"/>
      <c r="AE235" s="13"/>
      <c r="AF235" s="13"/>
      <c r="AG235" s="13"/>
    </row>
    <row r="236" ht="15.75" customHeight="1">
      <c r="A236" s="13"/>
      <c r="B236" s="14"/>
      <c r="C236" s="397"/>
      <c r="D236" s="398"/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399"/>
      <c r="P236" s="399"/>
      <c r="Q236" s="399"/>
      <c r="R236" s="399"/>
      <c r="S236" s="399"/>
      <c r="T236" s="399"/>
      <c r="U236" s="399"/>
      <c r="V236" s="399"/>
      <c r="W236" s="418"/>
      <c r="X236" s="418"/>
      <c r="Y236" s="418"/>
      <c r="Z236" s="419"/>
      <c r="AA236" s="397"/>
      <c r="AB236" s="13"/>
      <c r="AC236" s="13"/>
      <c r="AD236" s="13"/>
      <c r="AE236" s="13"/>
      <c r="AF236" s="13"/>
      <c r="AG236" s="13"/>
    </row>
    <row r="237" ht="15.75" customHeight="1">
      <c r="A237" s="13"/>
      <c r="B237" s="14"/>
      <c r="C237" s="397"/>
      <c r="D237" s="398"/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399"/>
      <c r="P237" s="399"/>
      <c r="Q237" s="399"/>
      <c r="R237" s="399"/>
      <c r="S237" s="399"/>
      <c r="T237" s="399"/>
      <c r="U237" s="399"/>
      <c r="V237" s="399"/>
      <c r="W237" s="418"/>
      <c r="X237" s="418"/>
      <c r="Y237" s="418"/>
      <c r="Z237" s="419"/>
      <c r="AA237" s="397"/>
      <c r="AB237" s="13"/>
      <c r="AC237" s="13"/>
      <c r="AD237" s="13"/>
      <c r="AE237" s="13"/>
      <c r="AF237" s="13"/>
      <c r="AG237" s="13"/>
    </row>
    <row r="238" ht="15.75" customHeight="1">
      <c r="A238" s="13"/>
      <c r="B238" s="14"/>
      <c r="C238" s="397"/>
      <c r="D238" s="398"/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399"/>
      <c r="P238" s="399"/>
      <c r="Q238" s="399"/>
      <c r="R238" s="399"/>
      <c r="S238" s="399"/>
      <c r="T238" s="399"/>
      <c r="U238" s="399"/>
      <c r="V238" s="399"/>
      <c r="W238" s="418"/>
      <c r="X238" s="418"/>
      <c r="Y238" s="418"/>
      <c r="Z238" s="419"/>
      <c r="AA238" s="397"/>
      <c r="AB238" s="13"/>
      <c r="AC238" s="13"/>
      <c r="AD238" s="13"/>
      <c r="AE238" s="13"/>
      <c r="AF238" s="13"/>
      <c r="AG238" s="13"/>
    </row>
    <row r="239" ht="15.75" customHeight="1">
      <c r="A239" s="13"/>
      <c r="B239" s="14"/>
      <c r="C239" s="397"/>
      <c r="D239" s="398"/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399"/>
      <c r="S239" s="399"/>
      <c r="T239" s="399"/>
      <c r="U239" s="399"/>
      <c r="V239" s="399"/>
      <c r="W239" s="418"/>
      <c r="X239" s="418"/>
      <c r="Y239" s="418"/>
      <c r="Z239" s="419"/>
      <c r="AA239" s="397"/>
      <c r="AB239" s="13"/>
      <c r="AC239" s="13"/>
      <c r="AD239" s="13"/>
      <c r="AE239" s="13"/>
      <c r="AF239" s="13"/>
      <c r="AG239" s="13"/>
    </row>
    <row r="240" ht="15.75" customHeight="1">
      <c r="A240" s="13"/>
      <c r="B240" s="14"/>
      <c r="C240" s="397"/>
      <c r="D240" s="398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399"/>
      <c r="P240" s="399"/>
      <c r="Q240" s="399"/>
      <c r="R240" s="399"/>
      <c r="S240" s="399"/>
      <c r="T240" s="399"/>
      <c r="U240" s="399"/>
      <c r="V240" s="399"/>
      <c r="W240" s="418"/>
      <c r="X240" s="418"/>
      <c r="Y240" s="418"/>
      <c r="Z240" s="419"/>
      <c r="AA240" s="397"/>
      <c r="AB240" s="13"/>
      <c r="AC240" s="13"/>
      <c r="AD240" s="13"/>
      <c r="AE240" s="13"/>
      <c r="AF240" s="13"/>
      <c r="AG240" s="13"/>
    </row>
    <row r="241" ht="15.75" customHeight="1">
      <c r="A241" s="13"/>
      <c r="B241" s="14"/>
      <c r="C241" s="397"/>
      <c r="D241" s="398"/>
      <c r="E241" s="399"/>
      <c r="F241" s="399"/>
      <c r="G241" s="399"/>
      <c r="H241" s="399"/>
      <c r="I241" s="399"/>
      <c r="J241" s="399"/>
      <c r="K241" s="399"/>
      <c r="L241" s="399"/>
      <c r="M241" s="399"/>
      <c r="N241" s="399"/>
      <c r="O241" s="399"/>
      <c r="P241" s="399"/>
      <c r="Q241" s="399"/>
      <c r="R241" s="399"/>
      <c r="S241" s="399"/>
      <c r="T241" s="399"/>
      <c r="U241" s="399"/>
      <c r="V241" s="399"/>
      <c r="W241" s="418"/>
      <c r="X241" s="418"/>
      <c r="Y241" s="418"/>
      <c r="Z241" s="419"/>
      <c r="AA241" s="397"/>
      <c r="AB241" s="13"/>
      <c r="AC241" s="13"/>
      <c r="AD241" s="13"/>
      <c r="AE241" s="13"/>
      <c r="AF241" s="13"/>
      <c r="AG241" s="13"/>
    </row>
    <row r="242" ht="15.75" customHeight="1">
      <c r="A242" s="13"/>
      <c r="B242" s="14"/>
      <c r="C242" s="397"/>
      <c r="D242" s="398"/>
      <c r="E242" s="399"/>
      <c r="F242" s="399"/>
      <c r="G242" s="399"/>
      <c r="H242" s="399"/>
      <c r="I242" s="399"/>
      <c r="J242" s="399"/>
      <c r="K242" s="399"/>
      <c r="L242" s="399"/>
      <c r="M242" s="399"/>
      <c r="N242" s="399"/>
      <c r="O242" s="399"/>
      <c r="P242" s="399"/>
      <c r="Q242" s="399"/>
      <c r="R242" s="399"/>
      <c r="S242" s="399"/>
      <c r="T242" s="399"/>
      <c r="U242" s="399"/>
      <c r="V242" s="399"/>
      <c r="W242" s="418"/>
      <c r="X242" s="418"/>
      <c r="Y242" s="418"/>
      <c r="Z242" s="419"/>
      <c r="AA242" s="397"/>
      <c r="AB242" s="13"/>
      <c r="AC242" s="13"/>
      <c r="AD242" s="13"/>
      <c r="AE242" s="13"/>
      <c r="AF242" s="13"/>
      <c r="AG242" s="13"/>
    </row>
    <row r="243" ht="15.75" customHeight="1">
      <c r="A243" s="13"/>
      <c r="B243" s="14"/>
      <c r="C243" s="397"/>
      <c r="D243" s="398"/>
      <c r="E243" s="399"/>
      <c r="F243" s="399"/>
      <c r="G243" s="399"/>
      <c r="H243" s="399"/>
      <c r="I243" s="399"/>
      <c r="J243" s="399"/>
      <c r="K243" s="399"/>
      <c r="L243" s="399"/>
      <c r="M243" s="399"/>
      <c r="N243" s="399"/>
      <c r="O243" s="399"/>
      <c r="P243" s="399"/>
      <c r="Q243" s="399"/>
      <c r="R243" s="399"/>
      <c r="S243" s="399"/>
      <c r="T243" s="399"/>
      <c r="U243" s="399"/>
      <c r="V243" s="399"/>
      <c r="W243" s="418"/>
      <c r="X243" s="418"/>
      <c r="Y243" s="418"/>
      <c r="Z243" s="419"/>
      <c r="AA243" s="397"/>
      <c r="AB243" s="13"/>
      <c r="AC243" s="13"/>
      <c r="AD243" s="13"/>
      <c r="AE243" s="13"/>
      <c r="AF243" s="13"/>
      <c r="AG243" s="13"/>
    </row>
    <row r="244" ht="15.75" customHeight="1">
      <c r="A244" s="13"/>
      <c r="B244" s="14"/>
      <c r="C244" s="397"/>
      <c r="D244" s="398"/>
      <c r="E244" s="399"/>
      <c r="F244" s="399"/>
      <c r="G244" s="399"/>
      <c r="H244" s="399"/>
      <c r="I244" s="399"/>
      <c r="J244" s="399"/>
      <c r="K244" s="399"/>
      <c r="L244" s="399"/>
      <c r="M244" s="399"/>
      <c r="N244" s="399"/>
      <c r="O244" s="399"/>
      <c r="P244" s="399"/>
      <c r="Q244" s="399"/>
      <c r="R244" s="399"/>
      <c r="S244" s="399"/>
      <c r="T244" s="399"/>
      <c r="U244" s="399"/>
      <c r="V244" s="399"/>
      <c r="W244" s="418"/>
      <c r="X244" s="418"/>
      <c r="Y244" s="418"/>
      <c r="Z244" s="419"/>
      <c r="AA244" s="397"/>
      <c r="AB244" s="13"/>
      <c r="AC244" s="13"/>
      <c r="AD244" s="13"/>
      <c r="AE244" s="13"/>
      <c r="AF244" s="13"/>
      <c r="AG244" s="13"/>
    </row>
    <row r="245" ht="15.75" customHeight="1">
      <c r="A245" s="13"/>
      <c r="B245" s="14"/>
      <c r="C245" s="397"/>
      <c r="D245" s="398"/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399"/>
      <c r="P245" s="399"/>
      <c r="Q245" s="399"/>
      <c r="R245" s="399"/>
      <c r="S245" s="399"/>
      <c r="T245" s="399"/>
      <c r="U245" s="399"/>
      <c r="V245" s="399"/>
      <c r="W245" s="418"/>
      <c r="X245" s="418"/>
      <c r="Y245" s="418"/>
      <c r="Z245" s="419"/>
      <c r="AA245" s="397"/>
      <c r="AB245" s="13"/>
      <c r="AC245" s="13"/>
      <c r="AD245" s="13"/>
      <c r="AE245" s="13"/>
      <c r="AF245" s="13"/>
      <c r="AG245" s="13"/>
    </row>
    <row r="246" ht="15.75" customHeight="1">
      <c r="A246" s="13"/>
      <c r="B246" s="14"/>
      <c r="C246" s="397"/>
      <c r="D246" s="398"/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399"/>
      <c r="P246" s="399"/>
      <c r="Q246" s="399"/>
      <c r="R246" s="399"/>
      <c r="S246" s="399"/>
      <c r="T246" s="399"/>
      <c r="U246" s="399"/>
      <c r="V246" s="399"/>
      <c r="W246" s="418"/>
      <c r="X246" s="418"/>
      <c r="Y246" s="418"/>
      <c r="Z246" s="419"/>
      <c r="AA246" s="397"/>
      <c r="AB246" s="13"/>
      <c r="AC246" s="13"/>
      <c r="AD246" s="13"/>
      <c r="AE246" s="13"/>
      <c r="AF246" s="13"/>
      <c r="AG246" s="13"/>
    </row>
    <row r="247" ht="15.75" customHeight="1">
      <c r="A247" s="13"/>
      <c r="B247" s="14"/>
      <c r="C247" s="397"/>
      <c r="D247" s="398"/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399"/>
      <c r="P247" s="399"/>
      <c r="Q247" s="399"/>
      <c r="R247" s="399"/>
      <c r="S247" s="399"/>
      <c r="T247" s="399"/>
      <c r="U247" s="399"/>
      <c r="V247" s="399"/>
      <c r="W247" s="418"/>
      <c r="X247" s="418"/>
      <c r="Y247" s="418"/>
      <c r="Z247" s="419"/>
      <c r="AA247" s="397"/>
      <c r="AB247" s="13"/>
      <c r="AC247" s="13"/>
      <c r="AD247" s="13"/>
      <c r="AE247" s="13"/>
      <c r="AF247" s="13"/>
      <c r="AG247" s="13"/>
    </row>
    <row r="248" ht="15.75" customHeight="1">
      <c r="A248" s="13"/>
      <c r="B248" s="14"/>
      <c r="C248" s="397"/>
      <c r="D248" s="398"/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399"/>
      <c r="P248" s="399"/>
      <c r="Q248" s="399"/>
      <c r="R248" s="399"/>
      <c r="S248" s="399"/>
      <c r="T248" s="399"/>
      <c r="U248" s="399"/>
      <c r="V248" s="399"/>
      <c r="W248" s="418"/>
      <c r="X248" s="418"/>
      <c r="Y248" s="418"/>
      <c r="Z248" s="419"/>
      <c r="AA248" s="397"/>
      <c r="AB248" s="13"/>
      <c r="AC248" s="13"/>
      <c r="AD248" s="13"/>
      <c r="AE248" s="13"/>
      <c r="AF248" s="13"/>
      <c r="AG248" s="13"/>
    </row>
    <row r="249" ht="15.75" customHeight="1">
      <c r="A249" s="13"/>
      <c r="B249" s="14"/>
      <c r="C249" s="397"/>
      <c r="D249" s="398"/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399"/>
      <c r="S249" s="399"/>
      <c r="T249" s="399"/>
      <c r="U249" s="399"/>
      <c r="V249" s="399"/>
      <c r="W249" s="418"/>
      <c r="X249" s="418"/>
      <c r="Y249" s="418"/>
      <c r="Z249" s="419"/>
      <c r="AA249" s="397"/>
      <c r="AB249" s="13"/>
      <c r="AC249" s="13"/>
      <c r="AD249" s="13"/>
      <c r="AE249" s="13"/>
      <c r="AF249" s="13"/>
      <c r="AG249" s="13"/>
    </row>
    <row r="250" ht="15.75" customHeight="1">
      <c r="A250" s="13"/>
      <c r="B250" s="14"/>
      <c r="C250" s="397"/>
      <c r="D250" s="398"/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399"/>
      <c r="P250" s="399"/>
      <c r="Q250" s="399"/>
      <c r="R250" s="399"/>
      <c r="S250" s="399"/>
      <c r="T250" s="399"/>
      <c r="U250" s="399"/>
      <c r="V250" s="399"/>
      <c r="W250" s="418"/>
      <c r="X250" s="418"/>
      <c r="Y250" s="418"/>
      <c r="Z250" s="419"/>
      <c r="AA250" s="397"/>
      <c r="AB250" s="13"/>
      <c r="AC250" s="13"/>
      <c r="AD250" s="13"/>
      <c r="AE250" s="13"/>
      <c r="AF250" s="13"/>
      <c r="AG250" s="13"/>
    </row>
    <row r="251" ht="15.75" customHeight="1">
      <c r="A251" s="13"/>
      <c r="B251" s="14"/>
      <c r="C251" s="397"/>
      <c r="D251" s="398"/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399"/>
      <c r="P251" s="399"/>
      <c r="Q251" s="399"/>
      <c r="R251" s="399"/>
      <c r="S251" s="399"/>
      <c r="T251" s="399"/>
      <c r="U251" s="399"/>
      <c r="V251" s="399"/>
      <c r="W251" s="418"/>
      <c r="X251" s="418"/>
      <c r="Y251" s="418"/>
      <c r="Z251" s="419"/>
      <c r="AA251" s="397"/>
      <c r="AB251" s="13"/>
      <c r="AC251" s="13"/>
      <c r="AD251" s="13"/>
      <c r="AE251" s="13"/>
      <c r="AF251" s="13"/>
      <c r="AG251" s="13"/>
    </row>
    <row r="252" ht="15.75" customHeight="1">
      <c r="A252" s="13"/>
      <c r="B252" s="14"/>
      <c r="C252" s="397"/>
      <c r="D252" s="398"/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399"/>
      <c r="P252" s="399"/>
      <c r="Q252" s="399"/>
      <c r="R252" s="399"/>
      <c r="S252" s="399"/>
      <c r="T252" s="399"/>
      <c r="U252" s="399"/>
      <c r="V252" s="399"/>
      <c r="W252" s="418"/>
      <c r="X252" s="418"/>
      <c r="Y252" s="418"/>
      <c r="Z252" s="419"/>
      <c r="AA252" s="397"/>
      <c r="AB252" s="13"/>
      <c r="AC252" s="13"/>
      <c r="AD252" s="13"/>
      <c r="AE252" s="13"/>
      <c r="AF252" s="13"/>
      <c r="AG252" s="13"/>
    </row>
    <row r="253" ht="15.75" customHeight="1">
      <c r="A253" s="13"/>
      <c r="B253" s="14"/>
      <c r="C253" s="397"/>
      <c r="D253" s="398"/>
      <c r="E253" s="399"/>
      <c r="F253" s="399"/>
      <c r="G253" s="399"/>
      <c r="H253" s="399"/>
      <c r="I253" s="399"/>
      <c r="J253" s="399"/>
      <c r="K253" s="399"/>
      <c r="L253" s="399"/>
      <c r="M253" s="399"/>
      <c r="N253" s="399"/>
      <c r="O253" s="399"/>
      <c r="P253" s="399"/>
      <c r="Q253" s="399"/>
      <c r="R253" s="399"/>
      <c r="S253" s="399"/>
      <c r="T253" s="399"/>
      <c r="U253" s="399"/>
      <c r="V253" s="399"/>
      <c r="W253" s="418"/>
      <c r="X253" s="418"/>
      <c r="Y253" s="418"/>
      <c r="Z253" s="419"/>
      <c r="AA253" s="397"/>
      <c r="AB253" s="13"/>
      <c r="AC253" s="13"/>
      <c r="AD253" s="13"/>
      <c r="AE253" s="13"/>
      <c r="AF253" s="13"/>
      <c r="AG253" s="13"/>
    </row>
    <row r="254" ht="15.75" customHeight="1">
      <c r="A254" s="13"/>
      <c r="B254" s="14"/>
      <c r="C254" s="397"/>
      <c r="D254" s="398"/>
      <c r="E254" s="399"/>
      <c r="F254" s="399"/>
      <c r="G254" s="399"/>
      <c r="H254" s="399"/>
      <c r="I254" s="399"/>
      <c r="J254" s="399"/>
      <c r="K254" s="399"/>
      <c r="L254" s="399"/>
      <c r="M254" s="399"/>
      <c r="N254" s="399"/>
      <c r="O254" s="399"/>
      <c r="P254" s="399"/>
      <c r="Q254" s="399"/>
      <c r="R254" s="399"/>
      <c r="S254" s="399"/>
      <c r="T254" s="399"/>
      <c r="U254" s="399"/>
      <c r="V254" s="399"/>
      <c r="W254" s="418"/>
      <c r="X254" s="418"/>
      <c r="Y254" s="418"/>
      <c r="Z254" s="419"/>
      <c r="AA254" s="397"/>
      <c r="AB254" s="13"/>
      <c r="AC254" s="13"/>
      <c r="AD254" s="13"/>
      <c r="AE254" s="13"/>
      <c r="AF254" s="13"/>
      <c r="AG254" s="13"/>
    </row>
    <row r="255" ht="15.75" customHeight="1">
      <c r="A255" s="13"/>
      <c r="B255" s="14"/>
      <c r="C255" s="397"/>
      <c r="D255" s="398"/>
      <c r="E255" s="399"/>
      <c r="F255" s="399"/>
      <c r="G255" s="399"/>
      <c r="H255" s="399"/>
      <c r="I255" s="399"/>
      <c r="J255" s="399"/>
      <c r="K255" s="399"/>
      <c r="L255" s="399"/>
      <c r="M255" s="399"/>
      <c r="N255" s="399"/>
      <c r="O255" s="399"/>
      <c r="P255" s="399"/>
      <c r="Q255" s="399"/>
      <c r="R255" s="399"/>
      <c r="S255" s="399"/>
      <c r="T255" s="399"/>
      <c r="U255" s="399"/>
      <c r="V255" s="399"/>
      <c r="W255" s="418"/>
      <c r="X255" s="418"/>
      <c r="Y255" s="418"/>
      <c r="Z255" s="419"/>
      <c r="AA255" s="397"/>
      <c r="AB255" s="13"/>
      <c r="AC255" s="13"/>
      <c r="AD255" s="13"/>
      <c r="AE255" s="13"/>
      <c r="AF255" s="13"/>
      <c r="AG255" s="13"/>
    </row>
    <row r="256" ht="15.75" customHeight="1">
      <c r="A256" s="13"/>
      <c r="B256" s="14"/>
      <c r="C256" s="397"/>
      <c r="D256" s="398"/>
      <c r="E256" s="399"/>
      <c r="F256" s="399"/>
      <c r="G256" s="399"/>
      <c r="H256" s="399"/>
      <c r="I256" s="399"/>
      <c r="J256" s="399"/>
      <c r="K256" s="399"/>
      <c r="L256" s="399"/>
      <c r="M256" s="399"/>
      <c r="N256" s="399"/>
      <c r="O256" s="399"/>
      <c r="P256" s="399"/>
      <c r="Q256" s="399"/>
      <c r="R256" s="399"/>
      <c r="S256" s="399"/>
      <c r="T256" s="399"/>
      <c r="U256" s="399"/>
      <c r="V256" s="399"/>
      <c r="W256" s="418"/>
      <c r="X256" s="418"/>
      <c r="Y256" s="418"/>
      <c r="Z256" s="419"/>
      <c r="AA256" s="397"/>
      <c r="AB256" s="13"/>
      <c r="AC256" s="13"/>
      <c r="AD256" s="13"/>
      <c r="AE256" s="13"/>
      <c r="AF256" s="13"/>
      <c r="AG256" s="13"/>
    </row>
    <row r="257" ht="15.75" customHeight="1">
      <c r="A257" s="13"/>
      <c r="B257" s="14"/>
      <c r="C257" s="397"/>
      <c r="D257" s="398"/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399"/>
      <c r="P257" s="399"/>
      <c r="Q257" s="399"/>
      <c r="R257" s="399"/>
      <c r="S257" s="399"/>
      <c r="T257" s="399"/>
      <c r="U257" s="399"/>
      <c r="V257" s="399"/>
      <c r="W257" s="418"/>
      <c r="X257" s="418"/>
      <c r="Y257" s="418"/>
      <c r="Z257" s="419"/>
      <c r="AA257" s="397"/>
      <c r="AB257" s="13"/>
      <c r="AC257" s="13"/>
      <c r="AD257" s="13"/>
      <c r="AE257" s="13"/>
      <c r="AF257" s="13"/>
      <c r="AG257" s="13"/>
    </row>
    <row r="258" ht="15.75" customHeight="1">
      <c r="A258" s="13"/>
      <c r="B258" s="14"/>
      <c r="C258" s="397"/>
      <c r="D258" s="398"/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399"/>
      <c r="P258" s="399"/>
      <c r="Q258" s="399"/>
      <c r="R258" s="399"/>
      <c r="S258" s="399"/>
      <c r="T258" s="399"/>
      <c r="U258" s="399"/>
      <c r="V258" s="399"/>
      <c r="W258" s="418"/>
      <c r="X258" s="418"/>
      <c r="Y258" s="418"/>
      <c r="Z258" s="419"/>
      <c r="AA258" s="397"/>
      <c r="AB258" s="13"/>
      <c r="AC258" s="13"/>
      <c r="AD258" s="13"/>
      <c r="AE258" s="13"/>
      <c r="AF258" s="13"/>
      <c r="AG258" s="13"/>
    </row>
    <row r="259" ht="15.75" customHeight="1">
      <c r="A259" s="13"/>
      <c r="B259" s="14"/>
      <c r="C259" s="397"/>
      <c r="D259" s="398"/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399"/>
      <c r="P259" s="399"/>
      <c r="Q259" s="399"/>
      <c r="R259" s="399"/>
      <c r="S259" s="399"/>
      <c r="T259" s="399"/>
      <c r="U259" s="399"/>
      <c r="V259" s="399"/>
      <c r="W259" s="418"/>
      <c r="X259" s="418"/>
      <c r="Y259" s="418"/>
      <c r="Z259" s="419"/>
      <c r="AA259" s="397"/>
      <c r="AB259" s="13"/>
      <c r="AC259" s="13"/>
      <c r="AD259" s="13"/>
      <c r="AE259" s="13"/>
      <c r="AF259" s="13"/>
      <c r="AG259" s="13"/>
    </row>
    <row r="260" ht="15.75" customHeight="1">
      <c r="A260" s="13"/>
      <c r="B260" s="14"/>
      <c r="C260" s="397"/>
      <c r="D260" s="398"/>
      <c r="E260" s="399"/>
      <c r="F260" s="399"/>
      <c r="G260" s="399"/>
      <c r="H260" s="399"/>
      <c r="I260" s="399"/>
      <c r="J260" s="399"/>
      <c r="K260" s="399"/>
      <c r="L260" s="399"/>
      <c r="M260" s="399"/>
      <c r="N260" s="399"/>
      <c r="O260" s="399"/>
      <c r="P260" s="399"/>
      <c r="Q260" s="399"/>
      <c r="R260" s="399"/>
      <c r="S260" s="399"/>
      <c r="T260" s="399"/>
      <c r="U260" s="399"/>
      <c r="V260" s="399"/>
      <c r="W260" s="418"/>
      <c r="X260" s="418"/>
      <c r="Y260" s="418"/>
      <c r="Z260" s="419"/>
      <c r="AA260" s="397"/>
      <c r="AB260" s="13"/>
      <c r="AC260" s="13"/>
      <c r="AD260" s="13"/>
      <c r="AE260" s="13"/>
      <c r="AF260" s="13"/>
      <c r="AG260" s="13"/>
    </row>
    <row r="261" ht="15.75" customHeight="1">
      <c r="A261" s="13"/>
      <c r="B261" s="14"/>
      <c r="C261" s="397"/>
      <c r="D261" s="398"/>
      <c r="E261" s="399"/>
      <c r="F261" s="399"/>
      <c r="G261" s="399"/>
      <c r="H261" s="399"/>
      <c r="I261" s="399"/>
      <c r="J261" s="399"/>
      <c r="K261" s="399"/>
      <c r="L261" s="399"/>
      <c r="M261" s="399"/>
      <c r="N261" s="399"/>
      <c r="O261" s="399"/>
      <c r="P261" s="399"/>
      <c r="Q261" s="399"/>
      <c r="R261" s="399"/>
      <c r="S261" s="399"/>
      <c r="T261" s="399"/>
      <c r="U261" s="399"/>
      <c r="V261" s="399"/>
      <c r="W261" s="418"/>
      <c r="X261" s="418"/>
      <c r="Y261" s="418"/>
      <c r="Z261" s="419"/>
      <c r="AA261" s="397"/>
      <c r="AB261" s="13"/>
      <c r="AC261" s="13"/>
      <c r="AD261" s="13"/>
      <c r="AE261" s="13"/>
      <c r="AF261" s="13"/>
      <c r="AG261" s="13"/>
    </row>
    <row r="262" ht="15.75" customHeight="1">
      <c r="A262" s="13"/>
      <c r="B262" s="14"/>
      <c r="C262" s="397"/>
      <c r="D262" s="398"/>
      <c r="E262" s="399"/>
      <c r="F262" s="399"/>
      <c r="G262" s="399"/>
      <c r="H262" s="399"/>
      <c r="I262" s="399"/>
      <c r="J262" s="399"/>
      <c r="K262" s="399"/>
      <c r="L262" s="399"/>
      <c r="M262" s="399"/>
      <c r="N262" s="399"/>
      <c r="O262" s="399"/>
      <c r="P262" s="399"/>
      <c r="Q262" s="399"/>
      <c r="R262" s="399"/>
      <c r="S262" s="399"/>
      <c r="T262" s="399"/>
      <c r="U262" s="399"/>
      <c r="V262" s="399"/>
      <c r="W262" s="418"/>
      <c r="X262" s="418"/>
      <c r="Y262" s="418"/>
      <c r="Z262" s="419"/>
      <c r="AA262" s="397"/>
      <c r="AB262" s="13"/>
      <c r="AC262" s="13"/>
      <c r="AD262" s="13"/>
      <c r="AE262" s="13"/>
      <c r="AF262" s="13"/>
      <c r="AG262" s="13"/>
    </row>
    <row r="263" ht="15.75" customHeight="1">
      <c r="A263" s="13"/>
      <c r="B263" s="14"/>
      <c r="C263" s="397"/>
      <c r="D263" s="398"/>
      <c r="E263" s="399"/>
      <c r="F263" s="399"/>
      <c r="G263" s="399"/>
      <c r="H263" s="399"/>
      <c r="I263" s="399"/>
      <c r="J263" s="399"/>
      <c r="K263" s="399"/>
      <c r="L263" s="399"/>
      <c r="M263" s="399"/>
      <c r="N263" s="399"/>
      <c r="O263" s="399"/>
      <c r="P263" s="399"/>
      <c r="Q263" s="399"/>
      <c r="R263" s="399"/>
      <c r="S263" s="399"/>
      <c r="T263" s="399"/>
      <c r="U263" s="399"/>
      <c r="V263" s="399"/>
      <c r="W263" s="418"/>
      <c r="X263" s="418"/>
      <c r="Y263" s="418"/>
      <c r="Z263" s="419"/>
      <c r="AA263" s="397"/>
      <c r="AB263" s="13"/>
      <c r="AC263" s="13"/>
      <c r="AD263" s="13"/>
      <c r="AE263" s="13"/>
      <c r="AF263" s="13"/>
      <c r="AG263" s="13"/>
    </row>
    <row r="264" ht="15.75" customHeight="1">
      <c r="A264" s="13"/>
      <c r="B264" s="14"/>
      <c r="C264" s="397"/>
      <c r="D264" s="398"/>
      <c r="E264" s="399"/>
      <c r="F264" s="399"/>
      <c r="G264" s="399"/>
      <c r="H264" s="399"/>
      <c r="I264" s="399"/>
      <c r="J264" s="399"/>
      <c r="K264" s="399"/>
      <c r="L264" s="399"/>
      <c r="M264" s="399"/>
      <c r="N264" s="399"/>
      <c r="O264" s="399"/>
      <c r="P264" s="399"/>
      <c r="Q264" s="399"/>
      <c r="R264" s="399"/>
      <c r="S264" s="399"/>
      <c r="T264" s="399"/>
      <c r="U264" s="399"/>
      <c r="V264" s="399"/>
      <c r="W264" s="418"/>
      <c r="X264" s="418"/>
      <c r="Y264" s="418"/>
      <c r="Z264" s="419"/>
      <c r="AA264" s="397"/>
      <c r="AB264" s="13"/>
      <c r="AC264" s="13"/>
      <c r="AD264" s="13"/>
      <c r="AE264" s="13"/>
      <c r="AF264" s="13"/>
      <c r="AG264" s="13"/>
    </row>
    <row r="265" ht="15.75" customHeight="1">
      <c r="A265" s="13"/>
      <c r="B265" s="14"/>
      <c r="C265" s="397"/>
      <c r="D265" s="398"/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399"/>
      <c r="P265" s="399"/>
      <c r="Q265" s="399"/>
      <c r="R265" s="399"/>
      <c r="S265" s="399"/>
      <c r="T265" s="399"/>
      <c r="U265" s="399"/>
      <c r="V265" s="399"/>
      <c r="W265" s="418"/>
      <c r="X265" s="418"/>
      <c r="Y265" s="418"/>
      <c r="Z265" s="419"/>
      <c r="AA265" s="397"/>
      <c r="AB265" s="13"/>
      <c r="AC265" s="13"/>
      <c r="AD265" s="13"/>
      <c r="AE265" s="13"/>
      <c r="AF265" s="13"/>
      <c r="AG265" s="13"/>
    </row>
    <row r="266" ht="15.75" customHeight="1">
      <c r="A266" s="13"/>
      <c r="B266" s="14"/>
      <c r="C266" s="397"/>
      <c r="D266" s="398"/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399"/>
      <c r="P266" s="399"/>
      <c r="Q266" s="399"/>
      <c r="R266" s="399"/>
      <c r="S266" s="399"/>
      <c r="T266" s="399"/>
      <c r="U266" s="399"/>
      <c r="V266" s="399"/>
      <c r="W266" s="418"/>
      <c r="X266" s="418"/>
      <c r="Y266" s="418"/>
      <c r="Z266" s="419"/>
      <c r="AA266" s="397"/>
      <c r="AB266" s="13"/>
      <c r="AC266" s="13"/>
      <c r="AD266" s="13"/>
      <c r="AE266" s="13"/>
      <c r="AF266" s="13"/>
      <c r="AG266" s="13"/>
    </row>
    <row r="267" ht="15.75" customHeight="1">
      <c r="A267" s="13"/>
      <c r="B267" s="14"/>
      <c r="C267" s="397"/>
      <c r="D267" s="398"/>
      <c r="E267" s="399"/>
      <c r="F267" s="399"/>
      <c r="G267" s="399"/>
      <c r="H267" s="399"/>
      <c r="I267" s="399"/>
      <c r="J267" s="399"/>
      <c r="K267" s="399"/>
      <c r="L267" s="399"/>
      <c r="M267" s="399"/>
      <c r="N267" s="399"/>
      <c r="O267" s="399"/>
      <c r="P267" s="399"/>
      <c r="Q267" s="399"/>
      <c r="R267" s="399"/>
      <c r="S267" s="399"/>
      <c r="T267" s="399"/>
      <c r="U267" s="399"/>
      <c r="V267" s="399"/>
      <c r="W267" s="418"/>
      <c r="X267" s="418"/>
      <c r="Y267" s="418"/>
      <c r="Z267" s="419"/>
      <c r="AA267" s="397"/>
      <c r="AB267" s="13"/>
      <c r="AC267" s="13"/>
      <c r="AD267" s="13"/>
      <c r="AE267" s="13"/>
      <c r="AF267" s="13"/>
      <c r="AG267" s="13"/>
    </row>
    <row r="268" ht="15.75" customHeight="1">
      <c r="A268" s="13"/>
      <c r="B268" s="14"/>
      <c r="C268" s="397"/>
      <c r="D268" s="398"/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P268" s="399"/>
      <c r="Q268" s="399"/>
      <c r="R268" s="399"/>
      <c r="S268" s="399"/>
      <c r="T268" s="399"/>
      <c r="U268" s="399"/>
      <c r="V268" s="399"/>
      <c r="W268" s="418"/>
      <c r="X268" s="418"/>
      <c r="Y268" s="418"/>
      <c r="Z268" s="419"/>
      <c r="AA268" s="397"/>
      <c r="AB268" s="13"/>
      <c r="AC268" s="13"/>
      <c r="AD268" s="13"/>
      <c r="AE268" s="13"/>
      <c r="AF268" s="13"/>
      <c r="AG268" s="13"/>
    </row>
    <row r="269" ht="15.75" customHeight="1">
      <c r="A269" s="13"/>
      <c r="B269" s="14"/>
      <c r="C269" s="397"/>
      <c r="D269" s="398"/>
      <c r="E269" s="399"/>
      <c r="F269" s="399"/>
      <c r="G269" s="399"/>
      <c r="H269" s="399"/>
      <c r="I269" s="399"/>
      <c r="J269" s="399"/>
      <c r="K269" s="399"/>
      <c r="L269" s="399"/>
      <c r="M269" s="399"/>
      <c r="N269" s="399"/>
      <c r="O269" s="399"/>
      <c r="P269" s="399"/>
      <c r="Q269" s="399"/>
      <c r="R269" s="399"/>
      <c r="S269" s="399"/>
      <c r="T269" s="399"/>
      <c r="U269" s="399"/>
      <c r="V269" s="399"/>
      <c r="W269" s="418"/>
      <c r="X269" s="418"/>
      <c r="Y269" s="418"/>
      <c r="Z269" s="419"/>
      <c r="AA269" s="397"/>
      <c r="AB269" s="13"/>
      <c r="AC269" s="13"/>
      <c r="AD269" s="13"/>
      <c r="AE269" s="13"/>
      <c r="AF269" s="13"/>
      <c r="AG269" s="13"/>
    </row>
    <row r="270" ht="15.75" customHeight="1">
      <c r="A270" s="13"/>
      <c r="B270" s="14"/>
      <c r="C270" s="397"/>
      <c r="D270" s="398"/>
      <c r="E270" s="399"/>
      <c r="F270" s="399"/>
      <c r="G270" s="399"/>
      <c r="H270" s="399"/>
      <c r="I270" s="399"/>
      <c r="J270" s="399"/>
      <c r="K270" s="399"/>
      <c r="L270" s="399"/>
      <c r="M270" s="399"/>
      <c r="N270" s="399"/>
      <c r="O270" s="399"/>
      <c r="P270" s="399"/>
      <c r="Q270" s="399"/>
      <c r="R270" s="399"/>
      <c r="S270" s="399"/>
      <c r="T270" s="399"/>
      <c r="U270" s="399"/>
      <c r="V270" s="399"/>
      <c r="W270" s="418"/>
      <c r="X270" s="418"/>
      <c r="Y270" s="418"/>
      <c r="Z270" s="419"/>
      <c r="AA270" s="397"/>
      <c r="AB270" s="13"/>
      <c r="AC270" s="13"/>
      <c r="AD270" s="13"/>
      <c r="AE270" s="13"/>
      <c r="AF270" s="13"/>
      <c r="AG270" s="13"/>
    </row>
    <row r="271" ht="15.75" customHeight="1">
      <c r="A271" s="13"/>
      <c r="B271" s="14"/>
      <c r="C271" s="397"/>
      <c r="D271" s="398"/>
      <c r="E271" s="399"/>
      <c r="F271" s="399"/>
      <c r="G271" s="399"/>
      <c r="H271" s="399"/>
      <c r="I271" s="399"/>
      <c r="J271" s="399"/>
      <c r="K271" s="399"/>
      <c r="L271" s="399"/>
      <c r="M271" s="399"/>
      <c r="N271" s="399"/>
      <c r="O271" s="399"/>
      <c r="P271" s="399"/>
      <c r="Q271" s="399"/>
      <c r="R271" s="399"/>
      <c r="S271" s="399"/>
      <c r="T271" s="399"/>
      <c r="U271" s="399"/>
      <c r="V271" s="399"/>
      <c r="W271" s="418"/>
      <c r="X271" s="418"/>
      <c r="Y271" s="418"/>
      <c r="Z271" s="419"/>
      <c r="AA271" s="397"/>
      <c r="AB271" s="13"/>
      <c r="AC271" s="13"/>
      <c r="AD271" s="13"/>
      <c r="AE271" s="13"/>
      <c r="AF271" s="13"/>
      <c r="AG271" s="13"/>
    </row>
    <row r="272" ht="15.75" customHeight="1">
      <c r="A272" s="13"/>
      <c r="B272" s="14"/>
      <c r="C272" s="397"/>
      <c r="D272" s="398"/>
      <c r="E272" s="399"/>
      <c r="F272" s="399"/>
      <c r="G272" s="399"/>
      <c r="H272" s="399"/>
      <c r="I272" s="399"/>
      <c r="J272" s="399"/>
      <c r="K272" s="399"/>
      <c r="L272" s="399"/>
      <c r="M272" s="399"/>
      <c r="N272" s="399"/>
      <c r="O272" s="399"/>
      <c r="P272" s="399"/>
      <c r="Q272" s="399"/>
      <c r="R272" s="399"/>
      <c r="S272" s="399"/>
      <c r="T272" s="399"/>
      <c r="U272" s="399"/>
      <c r="V272" s="399"/>
      <c r="W272" s="418"/>
      <c r="X272" s="418"/>
      <c r="Y272" s="418"/>
      <c r="Z272" s="419"/>
      <c r="AA272" s="397"/>
      <c r="AB272" s="13"/>
      <c r="AC272" s="13"/>
      <c r="AD272" s="13"/>
      <c r="AE272" s="13"/>
      <c r="AF272" s="13"/>
      <c r="AG272" s="13"/>
    </row>
    <row r="273" ht="15.75" customHeight="1">
      <c r="A273" s="13"/>
      <c r="B273" s="14"/>
      <c r="C273" s="397"/>
      <c r="D273" s="398"/>
      <c r="E273" s="399"/>
      <c r="F273" s="399"/>
      <c r="G273" s="399"/>
      <c r="H273" s="399"/>
      <c r="I273" s="399"/>
      <c r="J273" s="399"/>
      <c r="K273" s="399"/>
      <c r="L273" s="399"/>
      <c r="M273" s="399"/>
      <c r="N273" s="399"/>
      <c r="O273" s="399"/>
      <c r="P273" s="399"/>
      <c r="Q273" s="399"/>
      <c r="R273" s="399"/>
      <c r="S273" s="399"/>
      <c r="T273" s="399"/>
      <c r="U273" s="399"/>
      <c r="V273" s="399"/>
      <c r="W273" s="418"/>
      <c r="X273" s="418"/>
      <c r="Y273" s="418"/>
      <c r="Z273" s="419"/>
      <c r="AA273" s="397"/>
      <c r="AB273" s="13"/>
      <c r="AC273" s="13"/>
      <c r="AD273" s="13"/>
      <c r="AE273" s="13"/>
      <c r="AF273" s="13"/>
      <c r="AG273" s="13"/>
    </row>
    <row r="274" ht="15.75" customHeight="1">
      <c r="A274" s="13"/>
      <c r="B274" s="14"/>
      <c r="C274" s="397"/>
      <c r="D274" s="398"/>
      <c r="E274" s="399"/>
      <c r="F274" s="399"/>
      <c r="G274" s="399"/>
      <c r="H274" s="399"/>
      <c r="I274" s="399"/>
      <c r="J274" s="399"/>
      <c r="K274" s="399"/>
      <c r="L274" s="399"/>
      <c r="M274" s="399"/>
      <c r="N274" s="399"/>
      <c r="O274" s="399"/>
      <c r="P274" s="399"/>
      <c r="Q274" s="399"/>
      <c r="R274" s="399"/>
      <c r="S274" s="399"/>
      <c r="T274" s="399"/>
      <c r="U274" s="399"/>
      <c r="V274" s="399"/>
      <c r="W274" s="418"/>
      <c r="X274" s="418"/>
      <c r="Y274" s="418"/>
      <c r="Z274" s="419"/>
      <c r="AA274" s="397"/>
      <c r="AB274" s="13"/>
      <c r="AC274" s="13"/>
      <c r="AD274" s="13"/>
      <c r="AE274" s="13"/>
      <c r="AF274" s="13"/>
      <c r="AG274" s="13"/>
    </row>
    <row r="275" ht="15.75" customHeight="1">
      <c r="A275" s="13"/>
      <c r="B275" s="14"/>
      <c r="C275" s="397"/>
      <c r="D275" s="398"/>
      <c r="E275" s="399"/>
      <c r="F275" s="399"/>
      <c r="G275" s="399"/>
      <c r="H275" s="399"/>
      <c r="I275" s="399"/>
      <c r="J275" s="399"/>
      <c r="K275" s="399"/>
      <c r="L275" s="399"/>
      <c r="M275" s="399"/>
      <c r="N275" s="399"/>
      <c r="O275" s="399"/>
      <c r="P275" s="399"/>
      <c r="Q275" s="399"/>
      <c r="R275" s="399"/>
      <c r="S275" s="399"/>
      <c r="T275" s="399"/>
      <c r="U275" s="399"/>
      <c r="V275" s="399"/>
      <c r="W275" s="418"/>
      <c r="X275" s="418"/>
      <c r="Y275" s="418"/>
      <c r="Z275" s="419"/>
      <c r="AA275" s="397"/>
      <c r="AB275" s="13"/>
      <c r="AC275" s="13"/>
      <c r="AD275" s="13"/>
      <c r="AE275" s="13"/>
      <c r="AF275" s="13"/>
      <c r="AG275" s="13"/>
    </row>
    <row r="276" ht="15.75" customHeight="1">
      <c r="A276" s="13"/>
      <c r="B276" s="14"/>
      <c r="C276" s="397"/>
      <c r="D276" s="398"/>
      <c r="E276" s="399"/>
      <c r="F276" s="399"/>
      <c r="G276" s="399"/>
      <c r="H276" s="399"/>
      <c r="I276" s="399"/>
      <c r="J276" s="399"/>
      <c r="K276" s="399"/>
      <c r="L276" s="399"/>
      <c r="M276" s="399"/>
      <c r="N276" s="399"/>
      <c r="O276" s="399"/>
      <c r="P276" s="399"/>
      <c r="Q276" s="399"/>
      <c r="R276" s="399"/>
      <c r="S276" s="399"/>
      <c r="T276" s="399"/>
      <c r="U276" s="399"/>
      <c r="V276" s="399"/>
      <c r="W276" s="418"/>
      <c r="X276" s="418"/>
      <c r="Y276" s="418"/>
      <c r="Z276" s="419"/>
      <c r="AA276" s="397"/>
      <c r="AB276" s="13"/>
      <c r="AC276" s="13"/>
      <c r="AD276" s="13"/>
      <c r="AE276" s="13"/>
      <c r="AF276" s="13"/>
      <c r="AG276" s="13"/>
    </row>
    <row r="277" ht="15.75" customHeight="1">
      <c r="A277" s="13"/>
      <c r="B277" s="14"/>
      <c r="C277" s="397"/>
      <c r="D277" s="398"/>
      <c r="E277" s="399"/>
      <c r="F277" s="399"/>
      <c r="G277" s="399"/>
      <c r="H277" s="399"/>
      <c r="I277" s="399"/>
      <c r="J277" s="399"/>
      <c r="K277" s="399"/>
      <c r="L277" s="399"/>
      <c r="M277" s="399"/>
      <c r="N277" s="399"/>
      <c r="O277" s="399"/>
      <c r="P277" s="399"/>
      <c r="Q277" s="399"/>
      <c r="R277" s="399"/>
      <c r="S277" s="399"/>
      <c r="T277" s="399"/>
      <c r="U277" s="399"/>
      <c r="V277" s="399"/>
      <c r="W277" s="418"/>
      <c r="X277" s="418"/>
      <c r="Y277" s="418"/>
      <c r="Z277" s="419"/>
      <c r="AA277" s="397"/>
      <c r="AB277" s="13"/>
      <c r="AC277" s="13"/>
      <c r="AD277" s="13"/>
      <c r="AE277" s="13"/>
      <c r="AF277" s="13"/>
      <c r="AG277" s="13"/>
    </row>
    <row r="278" ht="15.75" customHeight="1">
      <c r="A278" s="13"/>
      <c r="B278" s="14"/>
      <c r="C278" s="397"/>
      <c r="D278" s="398"/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399"/>
      <c r="P278" s="399"/>
      <c r="Q278" s="399"/>
      <c r="R278" s="399"/>
      <c r="S278" s="399"/>
      <c r="T278" s="399"/>
      <c r="U278" s="399"/>
      <c r="V278" s="399"/>
      <c r="W278" s="418"/>
      <c r="X278" s="418"/>
      <c r="Y278" s="418"/>
      <c r="Z278" s="419"/>
      <c r="AA278" s="397"/>
      <c r="AB278" s="13"/>
      <c r="AC278" s="13"/>
      <c r="AD278" s="13"/>
      <c r="AE278" s="13"/>
      <c r="AF278" s="13"/>
      <c r="AG278" s="13"/>
    </row>
    <row r="279" ht="15.75" customHeight="1">
      <c r="A279" s="13"/>
      <c r="B279" s="14"/>
      <c r="C279" s="397"/>
      <c r="D279" s="398"/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399"/>
      <c r="P279" s="399"/>
      <c r="Q279" s="399"/>
      <c r="R279" s="399"/>
      <c r="S279" s="399"/>
      <c r="T279" s="399"/>
      <c r="U279" s="399"/>
      <c r="V279" s="399"/>
      <c r="W279" s="418"/>
      <c r="X279" s="418"/>
      <c r="Y279" s="418"/>
      <c r="Z279" s="419"/>
      <c r="AA279" s="397"/>
      <c r="AB279" s="13"/>
      <c r="AC279" s="13"/>
      <c r="AD279" s="13"/>
      <c r="AE279" s="13"/>
      <c r="AF279" s="13"/>
      <c r="AG279" s="13"/>
    </row>
    <row r="280" ht="15.75" customHeight="1">
      <c r="A280" s="13"/>
      <c r="B280" s="14"/>
      <c r="C280" s="397"/>
      <c r="D280" s="398"/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399"/>
      <c r="P280" s="399"/>
      <c r="Q280" s="399"/>
      <c r="R280" s="399"/>
      <c r="S280" s="399"/>
      <c r="T280" s="399"/>
      <c r="U280" s="399"/>
      <c r="V280" s="399"/>
      <c r="W280" s="418"/>
      <c r="X280" s="418"/>
      <c r="Y280" s="418"/>
      <c r="Z280" s="419"/>
      <c r="AA280" s="397"/>
      <c r="AB280" s="13"/>
      <c r="AC280" s="13"/>
      <c r="AD280" s="13"/>
      <c r="AE280" s="13"/>
      <c r="AF280" s="13"/>
      <c r="AG280" s="13"/>
    </row>
    <row r="281" ht="15.75" customHeight="1">
      <c r="A281" s="13"/>
      <c r="B281" s="14"/>
      <c r="C281" s="397"/>
      <c r="D281" s="398"/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399"/>
      <c r="P281" s="399"/>
      <c r="Q281" s="399"/>
      <c r="R281" s="399"/>
      <c r="S281" s="399"/>
      <c r="T281" s="399"/>
      <c r="U281" s="399"/>
      <c r="V281" s="399"/>
      <c r="W281" s="418"/>
      <c r="X281" s="418"/>
      <c r="Y281" s="418"/>
      <c r="Z281" s="419"/>
      <c r="AA281" s="397"/>
      <c r="AB281" s="13"/>
      <c r="AC281" s="13"/>
      <c r="AD281" s="13"/>
      <c r="AE281" s="13"/>
      <c r="AF281" s="13"/>
      <c r="AG281" s="13"/>
    </row>
    <row r="282" ht="15.75" customHeight="1">
      <c r="A282" s="13"/>
      <c r="B282" s="14"/>
      <c r="C282" s="397"/>
      <c r="D282" s="398"/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399"/>
      <c r="P282" s="399"/>
      <c r="Q282" s="399"/>
      <c r="R282" s="399"/>
      <c r="S282" s="399"/>
      <c r="T282" s="399"/>
      <c r="U282" s="399"/>
      <c r="V282" s="399"/>
      <c r="W282" s="418"/>
      <c r="X282" s="418"/>
      <c r="Y282" s="418"/>
      <c r="Z282" s="419"/>
      <c r="AA282" s="397"/>
      <c r="AB282" s="13"/>
      <c r="AC282" s="13"/>
      <c r="AD282" s="13"/>
      <c r="AE282" s="13"/>
      <c r="AF282" s="13"/>
      <c r="AG282" s="13"/>
    </row>
    <row r="283" ht="15.75" customHeight="1">
      <c r="A283" s="13"/>
      <c r="B283" s="14"/>
      <c r="C283" s="397"/>
      <c r="D283" s="398"/>
      <c r="E283" s="399"/>
      <c r="F283" s="399"/>
      <c r="G283" s="399"/>
      <c r="H283" s="399"/>
      <c r="I283" s="399"/>
      <c r="J283" s="399"/>
      <c r="K283" s="399"/>
      <c r="L283" s="399"/>
      <c r="M283" s="399"/>
      <c r="N283" s="399"/>
      <c r="O283" s="399"/>
      <c r="P283" s="399"/>
      <c r="Q283" s="399"/>
      <c r="R283" s="399"/>
      <c r="S283" s="399"/>
      <c r="T283" s="399"/>
      <c r="U283" s="399"/>
      <c r="V283" s="399"/>
      <c r="W283" s="418"/>
      <c r="X283" s="418"/>
      <c r="Y283" s="418"/>
      <c r="Z283" s="419"/>
      <c r="AA283" s="397"/>
      <c r="AB283" s="13"/>
      <c r="AC283" s="13"/>
      <c r="AD283" s="13"/>
      <c r="AE283" s="13"/>
      <c r="AF283" s="13"/>
      <c r="AG283" s="13"/>
    </row>
    <row r="284" ht="15.75" customHeight="1">
      <c r="A284" s="13"/>
      <c r="B284" s="14"/>
      <c r="C284" s="397"/>
      <c r="D284" s="398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P284" s="399"/>
      <c r="Q284" s="399"/>
      <c r="R284" s="399"/>
      <c r="S284" s="399"/>
      <c r="T284" s="399"/>
      <c r="U284" s="399"/>
      <c r="V284" s="399"/>
      <c r="W284" s="418"/>
      <c r="X284" s="418"/>
      <c r="Y284" s="418"/>
      <c r="Z284" s="419"/>
      <c r="AA284" s="397"/>
      <c r="AB284" s="13"/>
      <c r="AC284" s="13"/>
      <c r="AD284" s="13"/>
      <c r="AE284" s="13"/>
      <c r="AF284" s="13"/>
      <c r="AG284" s="13"/>
    </row>
    <row r="285" ht="15.75" customHeight="1">
      <c r="A285" s="13"/>
      <c r="B285" s="14"/>
      <c r="C285" s="397"/>
      <c r="D285" s="398"/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399"/>
      <c r="P285" s="399"/>
      <c r="Q285" s="399"/>
      <c r="R285" s="399"/>
      <c r="S285" s="399"/>
      <c r="T285" s="399"/>
      <c r="U285" s="399"/>
      <c r="V285" s="399"/>
      <c r="W285" s="418"/>
      <c r="X285" s="418"/>
      <c r="Y285" s="418"/>
      <c r="Z285" s="419"/>
      <c r="AA285" s="397"/>
      <c r="AB285" s="13"/>
      <c r="AC285" s="13"/>
      <c r="AD285" s="13"/>
      <c r="AE285" s="13"/>
      <c r="AF285" s="13"/>
      <c r="AG285" s="13"/>
    </row>
    <row r="286" ht="15.75" customHeight="1">
      <c r="A286" s="13"/>
      <c r="B286" s="14"/>
      <c r="C286" s="397"/>
      <c r="D286" s="398"/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399"/>
      <c r="Q286" s="399"/>
      <c r="R286" s="399"/>
      <c r="S286" s="399"/>
      <c r="T286" s="399"/>
      <c r="U286" s="399"/>
      <c r="V286" s="399"/>
      <c r="W286" s="418"/>
      <c r="X286" s="418"/>
      <c r="Y286" s="418"/>
      <c r="Z286" s="419"/>
      <c r="AA286" s="397"/>
      <c r="AB286" s="13"/>
      <c r="AC286" s="13"/>
      <c r="AD286" s="13"/>
      <c r="AE286" s="13"/>
      <c r="AF286" s="13"/>
      <c r="AG286" s="13"/>
    </row>
    <row r="287" ht="15.75" customHeight="1">
      <c r="A287" s="13"/>
      <c r="B287" s="14"/>
      <c r="C287" s="397"/>
      <c r="D287" s="398"/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399"/>
      <c r="P287" s="399"/>
      <c r="Q287" s="399"/>
      <c r="R287" s="399"/>
      <c r="S287" s="399"/>
      <c r="T287" s="399"/>
      <c r="U287" s="399"/>
      <c r="V287" s="399"/>
      <c r="W287" s="418"/>
      <c r="X287" s="418"/>
      <c r="Y287" s="418"/>
      <c r="Z287" s="419"/>
      <c r="AA287" s="397"/>
      <c r="AB287" s="13"/>
      <c r="AC287" s="13"/>
      <c r="AD287" s="13"/>
      <c r="AE287" s="13"/>
      <c r="AF287" s="13"/>
      <c r="AG287" s="13"/>
    </row>
    <row r="288" ht="15.75" customHeight="1">
      <c r="A288" s="13"/>
      <c r="B288" s="14"/>
      <c r="C288" s="397"/>
      <c r="D288" s="398"/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399"/>
      <c r="P288" s="399"/>
      <c r="Q288" s="399"/>
      <c r="R288" s="399"/>
      <c r="S288" s="399"/>
      <c r="T288" s="399"/>
      <c r="U288" s="399"/>
      <c r="V288" s="399"/>
      <c r="W288" s="418"/>
      <c r="X288" s="418"/>
      <c r="Y288" s="418"/>
      <c r="Z288" s="419"/>
      <c r="AA288" s="397"/>
      <c r="AB288" s="13"/>
      <c r="AC288" s="13"/>
      <c r="AD288" s="13"/>
      <c r="AE288" s="13"/>
      <c r="AF288" s="13"/>
      <c r="AG288" s="13"/>
    </row>
    <row r="289" ht="15.75" customHeight="1">
      <c r="A289" s="13"/>
      <c r="B289" s="14"/>
      <c r="C289" s="397"/>
      <c r="D289" s="398"/>
      <c r="E289" s="399"/>
      <c r="F289" s="399"/>
      <c r="G289" s="399"/>
      <c r="H289" s="399"/>
      <c r="I289" s="399"/>
      <c r="J289" s="399"/>
      <c r="K289" s="399"/>
      <c r="L289" s="399"/>
      <c r="M289" s="399"/>
      <c r="N289" s="399"/>
      <c r="O289" s="399"/>
      <c r="P289" s="399"/>
      <c r="Q289" s="399"/>
      <c r="R289" s="399"/>
      <c r="S289" s="399"/>
      <c r="T289" s="399"/>
      <c r="U289" s="399"/>
      <c r="V289" s="399"/>
      <c r="W289" s="418"/>
      <c r="X289" s="418"/>
      <c r="Y289" s="418"/>
      <c r="Z289" s="419"/>
      <c r="AA289" s="397"/>
      <c r="AB289" s="13"/>
      <c r="AC289" s="13"/>
      <c r="AD289" s="13"/>
      <c r="AE289" s="13"/>
      <c r="AF289" s="13"/>
      <c r="AG289" s="13"/>
    </row>
    <row r="290" ht="15.75" customHeight="1">
      <c r="A290" s="13"/>
      <c r="B290" s="14"/>
      <c r="C290" s="397"/>
      <c r="D290" s="398"/>
      <c r="E290" s="399"/>
      <c r="F290" s="399"/>
      <c r="G290" s="399"/>
      <c r="H290" s="399"/>
      <c r="I290" s="399"/>
      <c r="J290" s="399"/>
      <c r="K290" s="399"/>
      <c r="L290" s="399"/>
      <c r="M290" s="399"/>
      <c r="N290" s="399"/>
      <c r="O290" s="399"/>
      <c r="P290" s="399"/>
      <c r="Q290" s="399"/>
      <c r="R290" s="399"/>
      <c r="S290" s="399"/>
      <c r="T290" s="399"/>
      <c r="U290" s="399"/>
      <c r="V290" s="399"/>
      <c r="W290" s="418"/>
      <c r="X290" s="418"/>
      <c r="Y290" s="418"/>
      <c r="Z290" s="419"/>
      <c r="AA290" s="397"/>
      <c r="AB290" s="13"/>
      <c r="AC290" s="13"/>
      <c r="AD290" s="13"/>
      <c r="AE290" s="13"/>
      <c r="AF290" s="13"/>
      <c r="AG290" s="13"/>
    </row>
    <row r="291" ht="15.75" customHeight="1">
      <c r="A291" s="13"/>
      <c r="B291" s="14"/>
      <c r="C291" s="397"/>
      <c r="D291" s="398"/>
      <c r="E291" s="399"/>
      <c r="F291" s="399"/>
      <c r="G291" s="399"/>
      <c r="H291" s="399"/>
      <c r="I291" s="399"/>
      <c r="J291" s="399"/>
      <c r="K291" s="399"/>
      <c r="L291" s="399"/>
      <c r="M291" s="399"/>
      <c r="N291" s="399"/>
      <c r="O291" s="399"/>
      <c r="P291" s="399"/>
      <c r="Q291" s="399"/>
      <c r="R291" s="399"/>
      <c r="S291" s="399"/>
      <c r="T291" s="399"/>
      <c r="U291" s="399"/>
      <c r="V291" s="399"/>
      <c r="W291" s="418"/>
      <c r="X291" s="418"/>
      <c r="Y291" s="418"/>
      <c r="Z291" s="419"/>
      <c r="AA291" s="397"/>
      <c r="AB291" s="13"/>
      <c r="AC291" s="13"/>
      <c r="AD291" s="13"/>
      <c r="AE291" s="13"/>
      <c r="AF291" s="13"/>
      <c r="AG291" s="13"/>
    </row>
    <row r="292" ht="15.75" customHeight="1">
      <c r="A292" s="13"/>
      <c r="B292" s="14"/>
      <c r="C292" s="397"/>
      <c r="D292" s="398"/>
      <c r="E292" s="399"/>
      <c r="F292" s="399"/>
      <c r="G292" s="399"/>
      <c r="H292" s="399"/>
      <c r="I292" s="399"/>
      <c r="J292" s="399"/>
      <c r="K292" s="399"/>
      <c r="L292" s="399"/>
      <c r="M292" s="399"/>
      <c r="N292" s="399"/>
      <c r="O292" s="399"/>
      <c r="P292" s="399"/>
      <c r="Q292" s="399"/>
      <c r="R292" s="399"/>
      <c r="S292" s="399"/>
      <c r="T292" s="399"/>
      <c r="U292" s="399"/>
      <c r="V292" s="399"/>
      <c r="W292" s="418"/>
      <c r="X292" s="418"/>
      <c r="Y292" s="418"/>
      <c r="Z292" s="419"/>
      <c r="AA292" s="397"/>
      <c r="AB292" s="13"/>
      <c r="AC292" s="13"/>
      <c r="AD292" s="13"/>
      <c r="AE292" s="13"/>
      <c r="AF292" s="13"/>
      <c r="AG292" s="13"/>
    </row>
    <row r="293" ht="15.75" customHeight="1">
      <c r="A293" s="13"/>
      <c r="B293" s="14"/>
      <c r="C293" s="397"/>
      <c r="D293" s="398"/>
      <c r="E293" s="399"/>
      <c r="F293" s="399"/>
      <c r="G293" s="399"/>
      <c r="H293" s="399"/>
      <c r="I293" s="399"/>
      <c r="J293" s="399"/>
      <c r="K293" s="399"/>
      <c r="L293" s="399"/>
      <c r="M293" s="399"/>
      <c r="N293" s="399"/>
      <c r="O293" s="399"/>
      <c r="P293" s="399"/>
      <c r="Q293" s="399"/>
      <c r="R293" s="399"/>
      <c r="S293" s="399"/>
      <c r="T293" s="399"/>
      <c r="U293" s="399"/>
      <c r="V293" s="399"/>
      <c r="W293" s="418"/>
      <c r="X293" s="418"/>
      <c r="Y293" s="418"/>
      <c r="Z293" s="419"/>
      <c r="AA293" s="397"/>
      <c r="AB293" s="13"/>
      <c r="AC293" s="13"/>
      <c r="AD293" s="13"/>
      <c r="AE293" s="13"/>
      <c r="AF293" s="13"/>
      <c r="AG293" s="13"/>
    </row>
    <row r="294" ht="15.75" customHeight="1">
      <c r="A294" s="13"/>
      <c r="B294" s="14"/>
      <c r="C294" s="397"/>
      <c r="D294" s="398"/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399"/>
      <c r="P294" s="399"/>
      <c r="Q294" s="399"/>
      <c r="R294" s="399"/>
      <c r="S294" s="399"/>
      <c r="T294" s="399"/>
      <c r="U294" s="399"/>
      <c r="V294" s="399"/>
      <c r="W294" s="418"/>
      <c r="X294" s="418"/>
      <c r="Y294" s="418"/>
      <c r="Z294" s="419"/>
      <c r="AA294" s="397"/>
      <c r="AB294" s="13"/>
      <c r="AC294" s="13"/>
      <c r="AD294" s="13"/>
      <c r="AE294" s="13"/>
      <c r="AF294" s="13"/>
      <c r="AG294" s="13"/>
    </row>
    <row r="295" ht="15.75" customHeight="1">
      <c r="A295" s="13"/>
      <c r="B295" s="14"/>
      <c r="C295" s="397"/>
      <c r="D295" s="398"/>
      <c r="E295" s="399"/>
      <c r="F295" s="399"/>
      <c r="G295" s="399"/>
      <c r="H295" s="399"/>
      <c r="I295" s="399"/>
      <c r="J295" s="399"/>
      <c r="K295" s="399"/>
      <c r="L295" s="399"/>
      <c r="M295" s="399"/>
      <c r="N295" s="399"/>
      <c r="O295" s="399"/>
      <c r="P295" s="399"/>
      <c r="Q295" s="399"/>
      <c r="R295" s="399"/>
      <c r="S295" s="399"/>
      <c r="T295" s="399"/>
      <c r="U295" s="399"/>
      <c r="V295" s="399"/>
      <c r="W295" s="418"/>
      <c r="X295" s="418"/>
      <c r="Y295" s="418"/>
      <c r="Z295" s="419"/>
      <c r="AA295" s="397"/>
      <c r="AB295" s="13"/>
      <c r="AC295" s="13"/>
      <c r="AD295" s="13"/>
      <c r="AE295" s="13"/>
      <c r="AF295" s="13"/>
      <c r="AG295" s="13"/>
    </row>
    <row r="296" ht="15.75" customHeight="1">
      <c r="A296" s="13"/>
      <c r="B296" s="14"/>
      <c r="C296" s="397"/>
      <c r="D296" s="398"/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399"/>
      <c r="P296" s="399"/>
      <c r="Q296" s="399"/>
      <c r="R296" s="399"/>
      <c r="S296" s="399"/>
      <c r="T296" s="399"/>
      <c r="U296" s="399"/>
      <c r="V296" s="399"/>
      <c r="W296" s="418"/>
      <c r="X296" s="418"/>
      <c r="Y296" s="418"/>
      <c r="Z296" s="419"/>
      <c r="AA296" s="397"/>
      <c r="AB296" s="13"/>
      <c r="AC296" s="13"/>
      <c r="AD296" s="13"/>
      <c r="AE296" s="13"/>
      <c r="AF296" s="13"/>
      <c r="AG296" s="13"/>
    </row>
    <row r="297" ht="15.75" customHeight="1">
      <c r="A297" s="13"/>
      <c r="B297" s="14"/>
      <c r="C297" s="397"/>
      <c r="D297" s="398"/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399"/>
      <c r="P297" s="399"/>
      <c r="Q297" s="399"/>
      <c r="R297" s="399"/>
      <c r="S297" s="399"/>
      <c r="T297" s="399"/>
      <c r="U297" s="399"/>
      <c r="V297" s="399"/>
      <c r="W297" s="418"/>
      <c r="X297" s="418"/>
      <c r="Y297" s="418"/>
      <c r="Z297" s="419"/>
      <c r="AA297" s="397"/>
      <c r="AB297" s="13"/>
      <c r="AC297" s="13"/>
      <c r="AD297" s="13"/>
      <c r="AE297" s="13"/>
      <c r="AF297" s="13"/>
      <c r="AG297" s="13"/>
    </row>
    <row r="298" ht="15.75" customHeight="1">
      <c r="A298" s="13"/>
      <c r="B298" s="14"/>
      <c r="C298" s="397"/>
      <c r="D298" s="398"/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P298" s="399"/>
      <c r="Q298" s="399"/>
      <c r="R298" s="399"/>
      <c r="S298" s="399"/>
      <c r="T298" s="399"/>
      <c r="U298" s="399"/>
      <c r="V298" s="399"/>
      <c r="W298" s="418"/>
      <c r="X298" s="418"/>
      <c r="Y298" s="418"/>
      <c r="Z298" s="419"/>
      <c r="AA298" s="397"/>
      <c r="AB298" s="13"/>
      <c r="AC298" s="13"/>
      <c r="AD298" s="13"/>
      <c r="AE298" s="13"/>
      <c r="AF298" s="13"/>
      <c r="AG298" s="13"/>
    </row>
    <row r="299" ht="15.75" customHeight="1">
      <c r="A299" s="13"/>
      <c r="B299" s="14"/>
      <c r="C299" s="397"/>
      <c r="D299" s="398"/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399"/>
      <c r="P299" s="399"/>
      <c r="Q299" s="399"/>
      <c r="R299" s="399"/>
      <c r="S299" s="399"/>
      <c r="T299" s="399"/>
      <c r="U299" s="399"/>
      <c r="V299" s="399"/>
      <c r="W299" s="418"/>
      <c r="X299" s="418"/>
      <c r="Y299" s="418"/>
      <c r="Z299" s="419"/>
      <c r="AA299" s="397"/>
      <c r="AB299" s="13"/>
      <c r="AC299" s="13"/>
      <c r="AD299" s="13"/>
      <c r="AE299" s="13"/>
      <c r="AF299" s="13"/>
      <c r="AG299" s="13"/>
    </row>
    <row r="300" ht="15.75" customHeight="1">
      <c r="A300" s="13"/>
      <c r="B300" s="14"/>
      <c r="C300" s="397"/>
      <c r="D300" s="398"/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399"/>
      <c r="P300" s="399"/>
      <c r="Q300" s="399"/>
      <c r="R300" s="399"/>
      <c r="S300" s="399"/>
      <c r="T300" s="399"/>
      <c r="U300" s="399"/>
      <c r="V300" s="399"/>
      <c r="W300" s="418"/>
      <c r="X300" s="418"/>
      <c r="Y300" s="418"/>
      <c r="Z300" s="419"/>
      <c r="AA300" s="397"/>
      <c r="AB300" s="13"/>
      <c r="AC300" s="13"/>
      <c r="AD300" s="13"/>
      <c r="AE300" s="13"/>
      <c r="AF300" s="13"/>
      <c r="AG300" s="13"/>
    </row>
    <row r="301" ht="15.75" customHeight="1">
      <c r="A301" s="13"/>
      <c r="B301" s="14"/>
      <c r="C301" s="397"/>
      <c r="D301" s="398"/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399"/>
      <c r="P301" s="399"/>
      <c r="Q301" s="399"/>
      <c r="R301" s="399"/>
      <c r="S301" s="399"/>
      <c r="T301" s="399"/>
      <c r="U301" s="399"/>
      <c r="V301" s="399"/>
      <c r="W301" s="418"/>
      <c r="X301" s="418"/>
      <c r="Y301" s="418"/>
      <c r="Z301" s="419"/>
      <c r="AA301" s="397"/>
      <c r="AB301" s="13"/>
      <c r="AC301" s="13"/>
      <c r="AD301" s="13"/>
      <c r="AE301" s="13"/>
      <c r="AF301" s="13"/>
      <c r="AG301" s="13"/>
    </row>
    <row r="302" ht="15.75" customHeight="1">
      <c r="A302" s="13"/>
      <c r="B302" s="14"/>
      <c r="C302" s="397"/>
      <c r="D302" s="398"/>
      <c r="E302" s="399"/>
      <c r="F302" s="399"/>
      <c r="G302" s="399"/>
      <c r="H302" s="399"/>
      <c r="I302" s="399"/>
      <c r="J302" s="399"/>
      <c r="K302" s="399"/>
      <c r="L302" s="399"/>
      <c r="M302" s="399"/>
      <c r="N302" s="399"/>
      <c r="O302" s="399"/>
      <c r="P302" s="399"/>
      <c r="Q302" s="399"/>
      <c r="R302" s="399"/>
      <c r="S302" s="399"/>
      <c r="T302" s="399"/>
      <c r="U302" s="399"/>
      <c r="V302" s="399"/>
      <c r="W302" s="418"/>
      <c r="X302" s="418"/>
      <c r="Y302" s="418"/>
      <c r="Z302" s="419"/>
      <c r="AA302" s="397"/>
      <c r="AB302" s="13"/>
      <c r="AC302" s="13"/>
      <c r="AD302" s="13"/>
      <c r="AE302" s="13"/>
      <c r="AF302" s="13"/>
      <c r="AG302" s="13"/>
    </row>
    <row r="303" ht="15.75" customHeight="1">
      <c r="A303" s="13"/>
      <c r="B303" s="14"/>
      <c r="C303" s="397"/>
      <c r="D303" s="398"/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399"/>
      <c r="P303" s="399"/>
      <c r="Q303" s="399"/>
      <c r="R303" s="399"/>
      <c r="S303" s="399"/>
      <c r="T303" s="399"/>
      <c r="U303" s="399"/>
      <c r="V303" s="399"/>
      <c r="W303" s="418"/>
      <c r="X303" s="418"/>
      <c r="Y303" s="418"/>
      <c r="Z303" s="419"/>
      <c r="AA303" s="397"/>
      <c r="AB303" s="13"/>
      <c r="AC303" s="13"/>
      <c r="AD303" s="13"/>
      <c r="AE303" s="13"/>
      <c r="AF303" s="13"/>
      <c r="AG303" s="13"/>
    </row>
    <row r="304" ht="15.75" customHeight="1">
      <c r="A304" s="13"/>
      <c r="B304" s="14"/>
      <c r="C304" s="397"/>
      <c r="D304" s="398"/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399"/>
      <c r="P304" s="399"/>
      <c r="Q304" s="399"/>
      <c r="R304" s="399"/>
      <c r="S304" s="399"/>
      <c r="T304" s="399"/>
      <c r="U304" s="399"/>
      <c r="V304" s="399"/>
      <c r="W304" s="418"/>
      <c r="X304" s="418"/>
      <c r="Y304" s="418"/>
      <c r="Z304" s="419"/>
      <c r="AA304" s="397"/>
      <c r="AB304" s="13"/>
      <c r="AC304" s="13"/>
      <c r="AD304" s="13"/>
      <c r="AE304" s="13"/>
      <c r="AF304" s="13"/>
      <c r="AG304" s="13"/>
    </row>
    <row r="305" ht="15.75" customHeight="1">
      <c r="A305" s="13"/>
      <c r="B305" s="14"/>
      <c r="C305" s="397"/>
      <c r="D305" s="398"/>
      <c r="E305" s="399"/>
      <c r="F305" s="399"/>
      <c r="G305" s="399"/>
      <c r="H305" s="399"/>
      <c r="I305" s="399"/>
      <c r="J305" s="399"/>
      <c r="K305" s="399"/>
      <c r="L305" s="399"/>
      <c r="M305" s="399"/>
      <c r="N305" s="399"/>
      <c r="O305" s="399"/>
      <c r="P305" s="399"/>
      <c r="Q305" s="399"/>
      <c r="R305" s="399"/>
      <c r="S305" s="399"/>
      <c r="T305" s="399"/>
      <c r="U305" s="399"/>
      <c r="V305" s="399"/>
      <c r="W305" s="418"/>
      <c r="X305" s="418"/>
      <c r="Y305" s="418"/>
      <c r="Z305" s="419"/>
      <c r="AA305" s="397"/>
      <c r="AB305" s="13"/>
      <c r="AC305" s="13"/>
      <c r="AD305" s="13"/>
      <c r="AE305" s="13"/>
      <c r="AF305" s="13"/>
      <c r="AG305" s="13"/>
    </row>
    <row r="306" ht="15.75" customHeight="1">
      <c r="A306" s="13"/>
      <c r="B306" s="14"/>
      <c r="C306" s="397"/>
      <c r="D306" s="398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399"/>
      <c r="P306" s="399"/>
      <c r="Q306" s="399"/>
      <c r="R306" s="399"/>
      <c r="S306" s="399"/>
      <c r="T306" s="399"/>
      <c r="U306" s="399"/>
      <c r="V306" s="399"/>
      <c r="W306" s="418"/>
      <c r="X306" s="418"/>
      <c r="Y306" s="418"/>
      <c r="Z306" s="419"/>
      <c r="AA306" s="397"/>
      <c r="AB306" s="13"/>
      <c r="AC306" s="13"/>
      <c r="AD306" s="13"/>
      <c r="AE306" s="13"/>
      <c r="AF306" s="13"/>
      <c r="AG306" s="13"/>
    </row>
    <row r="307" ht="15.75" customHeight="1">
      <c r="A307" s="13"/>
      <c r="B307" s="14"/>
      <c r="C307" s="397"/>
      <c r="D307" s="398"/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O307" s="399"/>
      <c r="P307" s="399"/>
      <c r="Q307" s="399"/>
      <c r="R307" s="399"/>
      <c r="S307" s="399"/>
      <c r="T307" s="399"/>
      <c r="U307" s="399"/>
      <c r="V307" s="399"/>
      <c r="W307" s="418"/>
      <c r="X307" s="418"/>
      <c r="Y307" s="418"/>
      <c r="Z307" s="419"/>
      <c r="AA307" s="397"/>
      <c r="AB307" s="13"/>
      <c r="AC307" s="13"/>
      <c r="AD307" s="13"/>
      <c r="AE307" s="13"/>
      <c r="AF307" s="13"/>
      <c r="AG307" s="13"/>
    </row>
    <row r="308" ht="15.75" customHeight="1">
      <c r="A308" s="13"/>
      <c r="B308" s="14"/>
      <c r="C308" s="397"/>
      <c r="D308" s="398"/>
      <c r="E308" s="399"/>
      <c r="F308" s="399"/>
      <c r="G308" s="399"/>
      <c r="H308" s="399"/>
      <c r="I308" s="399"/>
      <c r="J308" s="399"/>
      <c r="K308" s="399"/>
      <c r="L308" s="399"/>
      <c r="M308" s="399"/>
      <c r="N308" s="399"/>
      <c r="O308" s="399"/>
      <c r="P308" s="399"/>
      <c r="Q308" s="399"/>
      <c r="R308" s="399"/>
      <c r="S308" s="399"/>
      <c r="T308" s="399"/>
      <c r="U308" s="399"/>
      <c r="V308" s="399"/>
      <c r="W308" s="418"/>
      <c r="X308" s="418"/>
      <c r="Y308" s="418"/>
      <c r="Z308" s="419"/>
      <c r="AA308" s="397"/>
      <c r="AB308" s="13"/>
      <c r="AC308" s="13"/>
      <c r="AD308" s="13"/>
      <c r="AE308" s="13"/>
      <c r="AF308" s="13"/>
      <c r="AG308" s="13"/>
    </row>
    <row r="309" ht="15.75" customHeight="1">
      <c r="A309" s="13"/>
      <c r="B309" s="14"/>
      <c r="C309" s="397"/>
      <c r="D309" s="398"/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399"/>
      <c r="P309" s="399"/>
      <c r="Q309" s="399"/>
      <c r="R309" s="399"/>
      <c r="S309" s="399"/>
      <c r="T309" s="399"/>
      <c r="U309" s="399"/>
      <c r="V309" s="399"/>
      <c r="W309" s="418"/>
      <c r="X309" s="418"/>
      <c r="Y309" s="418"/>
      <c r="Z309" s="419"/>
      <c r="AA309" s="397"/>
      <c r="AB309" s="13"/>
      <c r="AC309" s="13"/>
      <c r="AD309" s="13"/>
      <c r="AE309" s="13"/>
      <c r="AF309" s="13"/>
      <c r="AG309" s="13"/>
    </row>
    <row r="310" ht="15.75" customHeight="1">
      <c r="A310" s="13"/>
      <c r="B310" s="14"/>
      <c r="C310" s="397"/>
      <c r="D310" s="398"/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399"/>
      <c r="P310" s="399"/>
      <c r="Q310" s="399"/>
      <c r="R310" s="399"/>
      <c r="S310" s="399"/>
      <c r="T310" s="399"/>
      <c r="U310" s="399"/>
      <c r="V310" s="399"/>
      <c r="W310" s="418"/>
      <c r="X310" s="418"/>
      <c r="Y310" s="418"/>
      <c r="Z310" s="419"/>
      <c r="AA310" s="397"/>
      <c r="AB310" s="13"/>
      <c r="AC310" s="13"/>
      <c r="AD310" s="13"/>
      <c r="AE310" s="13"/>
      <c r="AF310" s="13"/>
      <c r="AG310" s="13"/>
    </row>
    <row r="311" ht="15.75" customHeight="1">
      <c r="A311" s="13"/>
      <c r="B311" s="14"/>
      <c r="C311" s="397"/>
      <c r="D311" s="398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399"/>
      <c r="Q311" s="399"/>
      <c r="R311" s="399"/>
      <c r="S311" s="399"/>
      <c r="T311" s="399"/>
      <c r="U311" s="399"/>
      <c r="V311" s="399"/>
      <c r="W311" s="418"/>
      <c r="X311" s="418"/>
      <c r="Y311" s="418"/>
      <c r="Z311" s="419"/>
      <c r="AA311" s="397"/>
      <c r="AB311" s="13"/>
      <c r="AC311" s="13"/>
      <c r="AD311" s="13"/>
      <c r="AE311" s="13"/>
      <c r="AF311" s="13"/>
      <c r="AG311" s="13"/>
    </row>
    <row r="312" ht="15.75" customHeight="1">
      <c r="A312" s="13"/>
      <c r="B312" s="14"/>
      <c r="C312" s="397"/>
      <c r="D312" s="398"/>
      <c r="E312" s="399"/>
      <c r="F312" s="399"/>
      <c r="G312" s="399"/>
      <c r="H312" s="399"/>
      <c r="I312" s="399"/>
      <c r="J312" s="399"/>
      <c r="K312" s="399"/>
      <c r="L312" s="399"/>
      <c r="M312" s="399"/>
      <c r="N312" s="399"/>
      <c r="O312" s="399"/>
      <c r="P312" s="399"/>
      <c r="Q312" s="399"/>
      <c r="R312" s="399"/>
      <c r="S312" s="399"/>
      <c r="T312" s="399"/>
      <c r="U312" s="399"/>
      <c r="V312" s="399"/>
      <c r="W312" s="418"/>
      <c r="X312" s="418"/>
      <c r="Y312" s="418"/>
      <c r="Z312" s="419"/>
      <c r="AA312" s="397"/>
      <c r="AB312" s="13"/>
      <c r="AC312" s="13"/>
      <c r="AD312" s="13"/>
      <c r="AE312" s="13"/>
      <c r="AF312" s="13"/>
      <c r="AG312" s="13"/>
    </row>
    <row r="313" ht="15.75" customHeight="1">
      <c r="A313" s="13"/>
      <c r="B313" s="14"/>
      <c r="C313" s="397"/>
      <c r="D313" s="398"/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399"/>
      <c r="P313" s="399"/>
      <c r="Q313" s="399"/>
      <c r="R313" s="399"/>
      <c r="S313" s="399"/>
      <c r="T313" s="399"/>
      <c r="U313" s="399"/>
      <c r="V313" s="399"/>
      <c r="W313" s="418"/>
      <c r="X313" s="418"/>
      <c r="Y313" s="418"/>
      <c r="Z313" s="419"/>
      <c r="AA313" s="397"/>
      <c r="AB313" s="13"/>
      <c r="AC313" s="13"/>
      <c r="AD313" s="13"/>
      <c r="AE313" s="13"/>
      <c r="AF313" s="13"/>
      <c r="AG313" s="13"/>
    </row>
    <row r="314" ht="15.75" customHeight="1">
      <c r="A314" s="13"/>
      <c r="B314" s="14"/>
      <c r="C314" s="397"/>
      <c r="D314" s="398"/>
      <c r="E314" s="399"/>
      <c r="F314" s="399"/>
      <c r="G314" s="399"/>
      <c r="H314" s="399"/>
      <c r="I314" s="399"/>
      <c r="J314" s="399"/>
      <c r="K314" s="399"/>
      <c r="L314" s="399"/>
      <c r="M314" s="399"/>
      <c r="N314" s="399"/>
      <c r="O314" s="399"/>
      <c r="P314" s="399"/>
      <c r="Q314" s="399"/>
      <c r="R314" s="399"/>
      <c r="S314" s="399"/>
      <c r="T314" s="399"/>
      <c r="U314" s="399"/>
      <c r="V314" s="399"/>
      <c r="W314" s="418"/>
      <c r="X314" s="418"/>
      <c r="Y314" s="418"/>
      <c r="Z314" s="419"/>
      <c r="AA314" s="397"/>
      <c r="AB314" s="13"/>
      <c r="AC314" s="13"/>
      <c r="AD314" s="13"/>
      <c r="AE314" s="13"/>
      <c r="AF314" s="13"/>
      <c r="AG314" s="13"/>
    </row>
    <row r="315" ht="15.75" customHeight="1">
      <c r="A315" s="13"/>
      <c r="B315" s="14"/>
      <c r="C315" s="397"/>
      <c r="D315" s="398"/>
      <c r="E315" s="399"/>
      <c r="F315" s="399"/>
      <c r="G315" s="399"/>
      <c r="H315" s="399"/>
      <c r="I315" s="399"/>
      <c r="J315" s="399"/>
      <c r="K315" s="399"/>
      <c r="L315" s="399"/>
      <c r="M315" s="399"/>
      <c r="N315" s="399"/>
      <c r="O315" s="399"/>
      <c r="P315" s="399"/>
      <c r="Q315" s="399"/>
      <c r="R315" s="399"/>
      <c r="S315" s="399"/>
      <c r="T315" s="399"/>
      <c r="U315" s="399"/>
      <c r="V315" s="399"/>
      <c r="W315" s="418"/>
      <c r="X315" s="418"/>
      <c r="Y315" s="418"/>
      <c r="Z315" s="419"/>
      <c r="AA315" s="397"/>
      <c r="AB315" s="13"/>
      <c r="AC315" s="13"/>
      <c r="AD315" s="13"/>
      <c r="AE315" s="13"/>
      <c r="AF315" s="13"/>
      <c r="AG315" s="13"/>
    </row>
    <row r="316" ht="15.75" customHeight="1">
      <c r="A316" s="13"/>
      <c r="B316" s="14"/>
      <c r="C316" s="397"/>
      <c r="D316" s="398"/>
      <c r="E316" s="399"/>
      <c r="F316" s="399"/>
      <c r="G316" s="399"/>
      <c r="H316" s="399"/>
      <c r="I316" s="399"/>
      <c r="J316" s="399"/>
      <c r="K316" s="399"/>
      <c r="L316" s="399"/>
      <c r="M316" s="399"/>
      <c r="N316" s="399"/>
      <c r="O316" s="399"/>
      <c r="P316" s="399"/>
      <c r="Q316" s="399"/>
      <c r="R316" s="399"/>
      <c r="S316" s="399"/>
      <c r="T316" s="399"/>
      <c r="U316" s="399"/>
      <c r="V316" s="399"/>
      <c r="W316" s="418"/>
      <c r="X316" s="418"/>
      <c r="Y316" s="418"/>
      <c r="Z316" s="419"/>
      <c r="AA316" s="397"/>
      <c r="AB316" s="13"/>
      <c r="AC316" s="13"/>
      <c r="AD316" s="13"/>
      <c r="AE316" s="13"/>
      <c r="AF316" s="13"/>
      <c r="AG316" s="13"/>
    </row>
    <row r="317" ht="15.75" customHeight="1">
      <c r="A317" s="13"/>
      <c r="B317" s="14"/>
      <c r="C317" s="397"/>
      <c r="D317" s="398"/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399"/>
      <c r="P317" s="399"/>
      <c r="Q317" s="399"/>
      <c r="R317" s="399"/>
      <c r="S317" s="399"/>
      <c r="T317" s="399"/>
      <c r="U317" s="399"/>
      <c r="V317" s="399"/>
      <c r="W317" s="418"/>
      <c r="X317" s="418"/>
      <c r="Y317" s="418"/>
      <c r="Z317" s="419"/>
      <c r="AA317" s="397"/>
      <c r="AB317" s="13"/>
      <c r="AC317" s="13"/>
      <c r="AD317" s="13"/>
      <c r="AE317" s="13"/>
      <c r="AF317" s="13"/>
      <c r="AG317" s="13"/>
    </row>
    <row r="318" ht="15.75" customHeight="1">
      <c r="A318" s="13"/>
      <c r="B318" s="14"/>
      <c r="C318" s="397"/>
      <c r="D318" s="398"/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399"/>
      <c r="P318" s="399"/>
      <c r="Q318" s="399"/>
      <c r="R318" s="399"/>
      <c r="S318" s="399"/>
      <c r="T318" s="399"/>
      <c r="U318" s="399"/>
      <c r="V318" s="399"/>
      <c r="W318" s="418"/>
      <c r="X318" s="418"/>
      <c r="Y318" s="418"/>
      <c r="Z318" s="419"/>
      <c r="AA318" s="397"/>
      <c r="AB318" s="13"/>
      <c r="AC318" s="13"/>
      <c r="AD318" s="13"/>
      <c r="AE318" s="13"/>
      <c r="AF318" s="13"/>
      <c r="AG318" s="13"/>
    </row>
    <row r="319" ht="15.75" customHeight="1">
      <c r="A319" s="13"/>
      <c r="B319" s="14"/>
      <c r="C319" s="397"/>
      <c r="D319" s="398"/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399"/>
      <c r="S319" s="399"/>
      <c r="T319" s="399"/>
      <c r="U319" s="399"/>
      <c r="V319" s="399"/>
      <c r="W319" s="418"/>
      <c r="X319" s="418"/>
      <c r="Y319" s="418"/>
      <c r="Z319" s="419"/>
      <c r="AA319" s="397"/>
      <c r="AB319" s="13"/>
      <c r="AC319" s="13"/>
      <c r="AD319" s="13"/>
      <c r="AE319" s="13"/>
      <c r="AF319" s="13"/>
      <c r="AG319" s="13"/>
    </row>
    <row r="320" ht="15.75" customHeight="1">
      <c r="A320" s="13"/>
      <c r="B320" s="14"/>
      <c r="C320" s="397"/>
      <c r="D320" s="398"/>
      <c r="E320" s="399"/>
      <c r="F320" s="399"/>
      <c r="G320" s="399"/>
      <c r="H320" s="399"/>
      <c r="I320" s="399"/>
      <c r="J320" s="399"/>
      <c r="K320" s="399"/>
      <c r="L320" s="399"/>
      <c r="M320" s="399"/>
      <c r="N320" s="399"/>
      <c r="O320" s="399"/>
      <c r="P320" s="399"/>
      <c r="Q320" s="399"/>
      <c r="R320" s="399"/>
      <c r="S320" s="399"/>
      <c r="T320" s="399"/>
      <c r="U320" s="399"/>
      <c r="V320" s="399"/>
      <c r="W320" s="418"/>
      <c r="X320" s="418"/>
      <c r="Y320" s="418"/>
      <c r="Z320" s="419"/>
      <c r="AA320" s="397"/>
      <c r="AB320" s="13"/>
      <c r="AC320" s="13"/>
      <c r="AD320" s="13"/>
      <c r="AE320" s="13"/>
      <c r="AF320" s="13"/>
      <c r="AG320" s="13"/>
    </row>
    <row r="321" ht="15.75" customHeight="1">
      <c r="A321" s="13"/>
      <c r="B321" s="14"/>
      <c r="C321" s="397"/>
      <c r="D321" s="398"/>
      <c r="E321" s="399"/>
      <c r="F321" s="399"/>
      <c r="G321" s="399"/>
      <c r="H321" s="399"/>
      <c r="I321" s="399"/>
      <c r="J321" s="399"/>
      <c r="K321" s="399"/>
      <c r="L321" s="399"/>
      <c r="M321" s="399"/>
      <c r="N321" s="399"/>
      <c r="O321" s="399"/>
      <c r="P321" s="399"/>
      <c r="Q321" s="399"/>
      <c r="R321" s="399"/>
      <c r="S321" s="399"/>
      <c r="T321" s="399"/>
      <c r="U321" s="399"/>
      <c r="V321" s="399"/>
      <c r="W321" s="418"/>
      <c r="X321" s="418"/>
      <c r="Y321" s="418"/>
      <c r="Z321" s="419"/>
      <c r="AA321" s="397"/>
      <c r="AB321" s="13"/>
      <c r="AC321" s="13"/>
      <c r="AD321" s="13"/>
      <c r="AE321" s="13"/>
      <c r="AF321" s="13"/>
      <c r="AG321" s="13"/>
    </row>
    <row r="322" ht="15.75" customHeight="1">
      <c r="A322" s="13"/>
      <c r="B322" s="14"/>
      <c r="C322" s="397"/>
      <c r="D322" s="398"/>
      <c r="E322" s="399"/>
      <c r="F322" s="399"/>
      <c r="G322" s="399"/>
      <c r="H322" s="399"/>
      <c r="I322" s="399"/>
      <c r="J322" s="399"/>
      <c r="K322" s="399"/>
      <c r="L322" s="399"/>
      <c r="M322" s="399"/>
      <c r="N322" s="399"/>
      <c r="O322" s="399"/>
      <c r="P322" s="399"/>
      <c r="Q322" s="399"/>
      <c r="R322" s="399"/>
      <c r="S322" s="399"/>
      <c r="T322" s="399"/>
      <c r="U322" s="399"/>
      <c r="V322" s="399"/>
      <c r="W322" s="418"/>
      <c r="X322" s="418"/>
      <c r="Y322" s="418"/>
      <c r="Z322" s="419"/>
      <c r="AA322" s="397"/>
      <c r="AB322" s="13"/>
      <c r="AC322" s="13"/>
      <c r="AD322" s="13"/>
      <c r="AE322" s="13"/>
      <c r="AF322" s="13"/>
      <c r="AG322" s="13"/>
    </row>
    <row r="323" ht="15.75" customHeight="1">
      <c r="A323" s="13"/>
      <c r="B323" s="14"/>
      <c r="C323" s="397"/>
      <c r="D323" s="398"/>
      <c r="E323" s="399"/>
      <c r="F323" s="399"/>
      <c r="G323" s="399"/>
      <c r="H323" s="399"/>
      <c r="I323" s="399"/>
      <c r="J323" s="399"/>
      <c r="K323" s="399"/>
      <c r="L323" s="399"/>
      <c r="M323" s="399"/>
      <c r="N323" s="399"/>
      <c r="O323" s="399"/>
      <c r="P323" s="399"/>
      <c r="Q323" s="399"/>
      <c r="R323" s="399"/>
      <c r="S323" s="399"/>
      <c r="T323" s="399"/>
      <c r="U323" s="399"/>
      <c r="V323" s="399"/>
      <c r="W323" s="418"/>
      <c r="X323" s="418"/>
      <c r="Y323" s="418"/>
      <c r="Z323" s="419"/>
      <c r="AA323" s="397"/>
      <c r="AB323" s="13"/>
      <c r="AC323" s="13"/>
      <c r="AD323" s="13"/>
      <c r="AE323" s="13"/>
      <c r="AF323" s="13"/>
      <c r="AG323" s="13"/>
    </row>
    <row r="324" ht="15.75" customHeight="1">
      <c r="A324" s="13"/>
      <c r="B324" s="14"/>
      <c r="C324" s="397"/>
      <c r="D324" s="398"/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399"/>
      <c r="P324" s="399"/>
      <c r="Q324" s="399"/>
      <c r="R324" s="399"/>
      <c r="S324" s="399"/>
      <c r="T324" s="399"/>
      <c r="U324" s="399"/>
      <c r="V324" s="399"/>
      <c r="W324" s="418"/>
      <c r="X324" s="418"/>
      <c r="Y324" s="418"/>
      <c r="Z324" s="419"/>
      <c r="AA324" s="397"/>
      <c r="AB324" s="13"/>
      <c r="AC324" s="13"/>
      <c r="AD324" s="13"/>
      <c r="AE324" s="13"/>
      <c r="AF324" s="13"/>
      <c r="AG324" s="13"/>
    </row>
    <row r="325" ht="15.75" customHeight="1">
      <c r="A325" s="13"/>
      <c r="B325" s="14"/>
      <c r="C325" s="397"/>
      <c r="D325" s="398"/>
      <c r="E325" s="399"/>
      <c r="F325" s="399"/>
      <c r="G325" s="399"/>
      <c r="H325" s="399"/>
      <c r="I325" s="399"/>
      <c r="J325" s="399"/>
      <c r="K325" s="399"/>
      <c r="L325" s="399"/>
      <c r="M325" s="399"/>
      <c r="N325" s="399"/>
      <c r="O325" s="399"/>
      <c r="P325" s="399"/>
      <c r="Q325" s="399"/>
      <c r="R325" s="399"/>
      <c r="S325" s="399"/>
      <c r="T325" s="399"/>
      <c r="U325" s="399"/>
      <c r="V325" s="399"/>
      <c r="W325" s="418"/>
      <c r="X325" s="418"/>
      <c r="Y325" s="418"/>
      <c r="Z325" s="419"/>
      <c r="AA325" s="397"/>
      <c r="AB325" s="13"/>
      <c r="AC325" s="13"/>
      <c r="AD325" s="13"/>
      <c r="AE325" s="13"/>
      <c r="AF325" s="13"/>
      <c r="AG325" s="13"/>
    </row>
    <row r="326" ht="15.75" customHeight="1">
      <c r="A326" s="13"/>
      <c r="B326" s="14"/>
      <c r="C326" s="397"/>
      <c r="D326" s="398"/>
      <c r="E326" s="399"/>
      <c r="F326" s="399"/>
      <c r="G326" s="399"/>
      <c r="H326" s="399"/>
      <c r="I326" s="399"/>
      <c r="J326" s="399"/>
      <c r="K326" s="399"/>
      <c r="L326" s="399"/>
      <c r="M326" s="399"/>
      <c r="N326" s="399"/>
      <c r="O326" s="399"/>
      <c r="P326" s="399"/>
      <c r="Q326" s="399"/>
      <c r="R326" s="399"/>
      <c r="S326" s="399"/>
      <c r="T326" s="399"/>
      <c r="U326" s="399"/>
      <c r="V326" s="399"/>
      <c r="W326" s="418"/>
      <c r="X326" s="418"/>
      <c r="Y326" s="418"/>
      <c r="Z326" s="419"/>
      <c r="AA326" s="397"/>
      <c r="AB326" s="13"/>
      <c r="AC326" s="13"/>
      <c r="AD326" s="13"/>
      <c r="AE326" s="13"/>
      <c r="AF326" s="13"/>
      <c r="AG326" s="13"/>
    </row>
    <row r="327" ht="15.75" customHeight="1">
      <c r="A327" s="13"/>
      <c r="B327" s="14"/>
      <c r="C327" s="397"/>
      <c r="D327" s="398"/>
      <c r="E327" s="399"/>
      <c r="F327" s="399"/>
      <c r="G327" s="399"/>
      <c r="H327" s="399"/>
      <c r="I327" s="399"/>
      <c r="J327" s="399"/>
      <c r="K327" s="399"/>
      <c r="L327" s="399"/>
      <c r="M327" s="399"/>
      <c r="N327" s="399"/>
      <c r="O327" s="399"/>
      <c r="P327" s="399"/>
      <c r="Q327" s="399"/>
      <c r="R327" s="399"/>
      <c r="S327" s="399"/>
      <c r="T327" s="399"/>
      <c r="U327" s="399"/>
      <c r="V327" s="399"/>
      <c r="W327" s="418"/>
      <c r="X327" s="418"/>
      <c r="Y327" s="418"/>
      <c r="Z327" s="419"/>
      <c r="AA327" s="397"/>
      <c r="AB327" s="13"/>
      <c r="AC327" s="13"/>
      <c r="AD327" s="13"/>
      <c r="AE327" s="13"/>
      <c r="AF327" s="13"/>
      <c r="AG327" s="13"/>
    </row>
    <row r="328" ht="15.75" customHeight="1">
      <c r="A328" s="13"/>
      <c r="B328" s="14"/>
      <c r="C328" s="397"/>
      <c r="D328" s="398"/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399"/>
      <c r="P328" s="399"/>
      <c r="Q328" s="399"/>
      <c r="R328" s="399"/>
      <c r="S328" s="399"/>
      <c r="T328" s="399"/>
      <c r="U328" s="399"/>
      <c r="V328" s="399"/>
      <c r="W328" s="418"/>
      <c r="X328" s="418"/>
      <c r="Y328" s="418"/>
      <c r="Z328" s="419"/>
      <c r="AA328" s="397"/>
      <c r="AB328" s="13"/>
      <c r="AC328" s="13"/>
      <c r="AD328" s="13"/>
      <c r="AE328" s="13"/>
      <c r="AF328" s="13"/>
      <c r="AG328" s="13"/>
    </row>
    <row r="329" ht="15.75" customHeight="1">
      <c r="A329" s="13"/>
      <c r="B329" s="14"/>
      <c r="C329" s="397"/>
      <c r="D329" s="398"/>
      <c r="E329" s="399"/>
      <c r="F329" s="399"/>
      <c r="G329" s="399"/>
      <c r="H329" s="399"/>
      <c r="I329" s="399"/>
      <c r="J329" s="399"/>
      <c r="K329" s="399"/>
      <c r="L329" s="399"/>
      <c r="M329" s="399"/>
      <c r="N329" s="399"/>
      <c r="O329" s="399"/>
      <c r="P329" s="399"/>
      <c r="Q329" s="399"/>
      <c r="R329" s="399"/>
      <c r="S329" s="399"/>
      <c r="T329" s="399"/>
      <c r="U329" s="399"/>
      <c r="V329" s="399"/>
      <c r="W329" s="418"/>
      <c r="X329" s="418"/>
      <c r="Y329" s="418"/>
      <c r="Z329" s="419"/>
      <c r="AA329" s="397"/>
      <c r="AB329" s="13"/>
      <c r="AC329" s="13"/>
      <c r="AD329" s="13"/>
      <c r="AE329" s="13"/>
      <c r="AF329" s="13"/>
      <c r="AG329" s="13"/>
    </row>
    <row r="330" ht="15.75" customHeight="1">
      <c r="A330" s="13"/>
      <c r="B330" s="14"/>
      <c r="C330" s="397"/>
      <c r="D330" s="398"/>
      <c r="E330" s="399"/>
      <c r="F330" s="399"/>
      <c r="G330" s="399"/>
      <c r="H330" s="399"/>
      <c r="I330" s="399"/>
      <c r="J330" s="399"/>
      <c r="K330" s="399"/>
      <c r="L330" s="399"/>
      <c r="M330" s="399"/>
      <c r="N330" s="399"/>
      <c r="O330" s="399"/>
      <c r="P330" s="399"/>
      <c r="Q330" s="399"/>
      <c r="R330" s="399"/>
      <c r="S330" s="399"/>
      <c r="T330" s="399"/>
      <c r="U330" s="399"/>
      <c r="V330" s="399"/>
      <c r="W330" s="418"/>
      <c r="X330" s="418"/>
      <c r="Y330" s="418"/>
      <c r="Z330" s="419"/>
      <c r="AA330" s="397"/>
      <c r="AB330" s="13"/>
      <c r="AC330" s="13"/>
      <c r="AD330" s="13"/>
      <c r="AE330" s="13"/>
      <c r="AF330" s="13"/>
      <c r="AG330" s="13"/>
    </row>
    <row r="331" ht="15.75" customHeight="1">
      <c r="A331" s="13"/>
      <c r="B331" s="14"/>
      <c r="C331" s="397"/>
      <c r="D331" s="398"/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399"/>
      <c r="P331" s="399"/>
      <c r="Q331" s="399"/>
      <c r="R331" s="399"/>
      <c r="S331" s="399"/>
      <c r="T331" s="399"/>
      <c r="U331" s="399"/>
      <c r="V331" s="399"/>
      <c r="W331" s="418"/>
      <c r="X331" s="418"/>
      <c r="Y331" s="418"/>
      <c r="Z331" s="419"/>
      <c r="AA331" s="397"/>
      <c r="AB331" s="13"/>
      <c r="AC331" s="13"/>
      <c r="AD331" s="13"/>
      <c r="AE331" s="13"/>
      <c r="AF331" s="13"/>
      <c r="AG331" s="13"/>
    </row>
    <row r="332" ht="15.75" customHeight="1">
      <c r="A332" s="13"/>
      <c r="B332" s="14"/>
      <c r="C332" s="397"/>
      <c r="D332" s="398"/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399"/>
      <c r="P332" s="399"/>
      <c r="Q332" s="399"/>
      <c r="R332" s="399"/>
      <c r="S332" s="399"/>
      <c r="T332" s="399"/>
      <c r="U332" s="399"/>
      <c r="V332" s="399"/>
      <c r="W332" s="418"/>
      <c r="X332" s="418"/>
      <c r="Y332" s="418"/>
      <c r="Z332" s="419"/>
      <c r="AA332" s="397"/>
      <c r="AB332" s="13"/>
      <c r="AC332" s="13"/>
      <c r="AD332" s="13"/>
      <c r="AE332" s="13"/>
      <c r="AF332" s="13"/>
      <c r="AG332" s="13"/>
    </row>
    <row r="333" ht="15.75" customHeight="1">
      <c r="A333" s="13"/>
      <c r="B333" s="14"/>
      <c r="C333" s="397"/>
      <c r="D333" s="398"/>
      <c r="E333" s="399"/>
      <c r="F333" s="399"/>
      <c r="G333" s="399"/>
      <c r="H333" s="399"/>
      <c r="I333" s="399"/>
      <c r="J333" s="399"/>
      <c r="K333" s="399"/>
      <c r="L333" s="399"/>
      <c r="M333" s="399"/>
      <c r="N333" s="399"/>
      <c r="O333" s="399"/>
      <c r="P333" s="399"/>
      <c r="Q333" s="399"/>
      <c r="R333" s="399"/>
      <c r="S333" s="399"/>
      <c r="T333" s="399"/>
      <c r="U333" s="399"/>
      <c r="V333" s="399"/>
      <c r="W333" s="418"/>
      <c r="X333" s="418"/>
      <c r="Y333" s="418"/>
      <c r="Z333" s="419"/>
      <c r="AA333" s="397"/>
      <c r="AB333" s="13"/>
      <c r="AC333" s="13"/>
      <c r="AD333" s="13"/>
      <c r="AE333" s="13"/>
      <c r="AF333" s="13"/>
      <c r="AG333" s="13"/>
    </row>
    <row r="334" ht="15.75" customHeight="1">
      <c r="A334" s="13"/>
      <c r="B334" s="14"/>
      <c r="C334" s="397"/>
      <c r="D334" s="398"/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399"/>
      <c r="S334" s="399"/>
      <c r="T334" s="399"/>
      <c r="U334" s="399"/>
      <c r="V334" s="399"/>
      <c r="W334" s="418"/>
      <c r="X334" s="418"/>
      <c r="Y334" s="418"/>
      <c r="Z334" s="419"/>
      <c r="AA334" s="397"/>
      <c r="AB334" s="13"/>
      <c r="AC334" s="13"/>
      <c r="AD334" s="13"/>
      <c r="AE334" s="13"/>
      <c r="AF334" s="13"/>
      <c r="AG334" s="13"/>
    </row>
    <row r="335" ht="15.75" customHeight="1">
      <c r="A335" s="13"/>
      <c r="B335" s="14"/>
      <c r="C335" s="397"/>
      <c r="D335" s="398"/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399"/>
      <c r="P335" s="399"/>
      <c r="Q335" s="399"/>
      <c r="R335" s="399"/>
      <c r="S335" s="399"/>
      <c r="T335" s="399"/>
      <c r="U335" s="399"/>
      <c r="V335" s="399"/>
      <c r="W335" s="418"/>
      <c r="X335" s="418"/>
      <c r="Y335" s="418"/>
      <c r="Z335" s="419"/>
      <c r="AA335" s="397"/>
      <c r="AB335" s="13"/>
      <c r="AC335" s="13"/>
      <c r="AD335" s="13"/>
      <c r="AE335" s="13"/>
      <c r="AF335" s="13"/>
      <c r="AG335" s="13"/>
    </row>
    <row r="336" ht="15.75" customHeight="1">
      <c r="A336" s="13"/>
      <c r="B336" s="14"/>
      <c r="C336" s="397"/>
      <c r="D336" s="398"/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399"/>
      <c r="P336" s="399"/>
      <c r="Q336" s="399"/>
      <c r="R336" s="399"/>
      <c r="S336" s="399"/>
      <c r="T336" s="399"/>
      <c r="U336" s="399"/>
      <c r="V336" s="399"/>
      <c r="W336" s="418"/>
      <c r="X336" s="418"/>
      <c r="Y336" s="418"/>
      <c r="Z336" s="419"/>
      <c r="AA336" s="397"/>
      <c r="AB336" s="13"/>
      <c r="AC336" s="13"/>
      <c r="AD336" s="13"/>
      <c r="AE336" s="13"/>
      <c r="AF336" s="13"/>
      <c r="AG336" s="13"/>
    </row>
    <row r="337" ht="15.75" customHeight="1">
      <c r="A337" s="13"/>
      <c r="B337" s="14"/>
      <c r="C337" s="397"/>
      <c r="D337" s="398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399"/>
      <c r="R337" s="399"/>
      <c r="S337" s="399"/>
      <c r="T337" s="399"/>
      <c r="U337" s="399"/>
      <c r="V337" s="399"/>
      <c r="W337" s="418"/>
      <c r="X337" s="418"/>
      <c r="Y337" s="418"/>
      <c r="Z337" s="419"/>
      <c r="AA337" s="397"/>
      <c r="AB337" s="13"/>
      <c r="AC337" s="13"/>
      <c r="AD337" s="13"/>
      <c r="AE337" s="13"/>
      <c r="AF337" s="13"/>
      <c r="AG337" s="13"/>
    </row>
    <row r="338" ht="15.75" customHeight="1">
      <c r="A338" s="13"/>
      <c r="B338" s="14"/>
      <c r="C338" s="397"/>
      <c r="D338" s="398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399"/>
      <c r="R338" s="399"/>
      <c r="S338" s="399"/>
      <c r="T338" s="399"/>
      <c r="U338" s="399"/>
      <c r="V338" s="399"/>
      <c r="W338" s="418"/>
      <c r="X338" s="418"/>
      <c r="Y338" s="418"/>
      <c r="Z338" s="419"/>
      <c r="AA338" s="397"/>
      <c r="AB338" s="13"/>
      <c r="AC338" s="13"/>
      <c r="AD338" s="13"/>
      <c r="AE338" s="13"/>
      <c r="AF338" s="13"/>
      <c r="AG338" s="13"/>
    </row>
    <row r="339" ht="15.75" customHeight="1">
      <c r="A339" s="13"/>
      <c r="B339" s="14"/>
      <c r="C339" s="397"/>
      <c r="D339" s="398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399"/>
      <c r="R339" s="399"/>
      <c r="S339" s="399"/>
      <c r="T339" s="399"/>
      <c r="U339" s="399"/>
      <c r="V339" s="399"/>
      <c r="W339" s="418"/>
      <c r="X339" s="418"/>
      <c r="Y339" s="418"/>
      <c r="Z339" s="419"/>
      <c r="AA339" s="397"/>
      <c r="AB339" s="13"/>
      <c r="AC339" s="13"/>
      <c r="AD339" s="13"/>
      <c r="AE339" s="13"/>
      <c r="AF339" s="13"/>
      <c r="AG339" s="13"/>
    </row>
    <row r="340" ht="15.75" customHeight="1">
      <c r="A340" s="13"/>
      <c r="B340" s="14"/>
      <c r="C340" s="397"/>
      <c r="D340" s="398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399"/>
      <c r="R340" s="399"/>
      <c r="S340" s="399"/>
      <c r="T340" s="399"/>
      <c r="U340" s="399"/>
      <c r="V340" s="399"/>
      <c r="W340" s="418"/>
      <c r="X340" s="418"/>
      <c r="Y340" s="418"/>
      <c r="Z340" s="419"/>
      <c r="AA340" s="397"/>
      <c r="AB340" s="13"/>
      <c r="AC340" s="13"/>
      <c r="AD340" s="13"/>
      <c r="AE340" s="13"/>
      <c r="AF340" s="13"/>
      <c r="AG340" s="13"/>
    </row>
    <row r="341" ht="15.75" customHeight="1">
      <c r="A341" s="13"/>
      <c r="B341" s="14"/>
      <c r="C341" s="397"/>
      <c r="D341" s="398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399"/>
      <c r="R341" s="399"/>
      <c r="S341" s="399"/>
      <c r="T341" s="399"/>
      <c r="U341" s="399"/>
      <c r="V341" s="399"/>
      <c r="W341" s="418"/>
      <c r="X341" s="418"/>
      <c r="Y341" s="418"/>
      <c r="Z341" s="419"/>
      <c r="AA341" s="397"/>
      <c r="AB341" s="13"/>
      <c r="AC341" s="13"/>
      <c r="AD341" s="13"/>
      <c r="AE341" s="13"/>
      <c r="AF341" s="13"/>
      <c r="AG341" s="13"/>
    </row>
    <row r="342" ht="15.75" customHeight="1">
      <c r="A342" s="13"/>
      <c r="B342" s="14"/>
      <c r="C342" s="397"/>
      <c r="D342" s="398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399"/>
      <c r="R342" s="399"/>
      <c r="S342" s="399"/>
      <c r="T342" s="399"/>
      <c r="U342" s="399"/>
      <c r="V342" s="399"/>
      <c r="W342" s="418"/>
      <c r="X342" s="418"/>
      <c r="Y342" s="418"/>
      <c r="Z342" s="419"/>
      <c r="AA342" s="397"/>
      <c r="AB342" s="13"/>
      <c r="AC342" s="13"/>
      <c r="AD342" s="13"/>
      <c r="AE342" s="13"/>
      <c r="AF342" s="13"/>
      <c r="AG342" s="13"/>
    </row>
    <row r="343" ht="15.75" customHeight="1">
      <c r="A343" s="13"/>
      <c r="B343" s="14"/>
      <c r="C343" s="397"/>
      <c r="D343" s="398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399"/>
      <c r="R343" s="399"/>
      <c r="S343" s="399"/>
      <c r="T343" s="399"/>
      <c r="U343" s="399"/>
      <c r="V343" s="399"/>
      <c r="W343" s="418"/>
      <c r="X343" s="418"/>
      <c r="Y343" s="418"/>
      <c r="Z343" s="419"/>
      <c r="AA343" s="397"/>
      <c r="AB343" s="13"/>
      <c r="AC343" s="13"/>
      <c r="AD343" s="13"/>
      <c r="AE343" s="13"/>
      <c r="AF343" s="13"/>
      <c r="AG343" s="13"/>
    </row>
    <row r="344" ht="15.75" customHeight="1">
      <c r="A344" s="13"/>
      <c r="B344" s="14"/>
      <c r="C344" s="397"/>
      <c r="D344" s="398"/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399"/>
      <c r="R344" s="399"/>
      <c r="S344" s="399"/>
      <c r="T344" s="399"/>
      <c r="U344" s="399"/>
      <c r="V344" s="399"/>
      <c r="W344" s="418"/>
      <c r="X344" s="418"/>
      <c r="Y344" s="418"/>
      <c r="Z344" s="419"/>
      <c r="AA344" s="397"/>
      <c r="AB344" s="13"/>
      <c r="AC344" s="13"/>
      <c r="AD344" s="13"/>
      <c r="AE344" s="13"/>
      <c r="AF344" s="13"/>
      <c r="AG344" s="13"/>
    </row>
    <row r="345" ht="15.75" customHeight="1">
      <c r="A345" s="13"/>
      <c r="B345" s="14"/>
      <c r="C345" s="397"/>
      <c r="D345" s="398"/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399"/>
      <c r="P345" s="399"/>
      <c r="Q345" s="399"/>
      <c r="R345" s="399"/>
      <c r="S345" s="399"/>
      <c r="T345" s="399"/>
      <c r="U345" s="399"/>
      <c r="V345" s="399"/>
      <c r="W345" s="418"/>
      <c r="X345" s="418"/>
      <c r="Y345" s="418"/>
      <c r="Z345" s="419"/>
      <c r="AA345" s="397"/>
      <c r="AB345" s="13"/>
      <c r="AC345" s="13"/>
      <c r="AD345" s="13"/>
      <c r="AE345" s="13"/>
      <c r="AF345" s="13"/>
      <c r="AG345" s="13"/>
    </row>
    <row r="346" ht="15.75" customHeight="1">
      <c r="A346" s="13"/>
      <c r="B346" s="14"/>
      <c r="C346" s="397"/>
      <c r="D346" s="398"/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399"/>
      <c r="P346" s="399"/>
      <c r="Q346" s="399"/>
      <c r="R346" s="399"/>
      <c r="S346" s="399"/>
      <c r="T346" s="399"/>
      <c r="U346" s="399"/>
      <c r="V346" s="399"/>
      <c r="W346" s="418"/>
      <c r="X346" s="418"/>
      <c r="Y346" s="418"/>
      <c r="Z346" s="419"/>
      <c r="AA346" s="397"/>
      <c r="AB346" s="13"/>
      <c r="AC346" s="13"/>
      <c r="AD346" s="13"/>
      <c r="AE346" s="13"/>
      <c r="AF346" s="13"/>
      <c r="AG346" s="13"/>
    </row>
    <row r="347" ht="15.75" customHeight="1">
      <c r="A347" s="13"/>
      <c r="B347" s="14"/>
      <c r="C347" s="397"/>
      <c r="D347" s="398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399"/>
      <c r="R347" s="399"/>
      <c r="S347" s="399"/>
      <c r="T347" s="399"/>
      <c r="U347" s="399"/>
      <c r="V347" s="399"/>
      <c r="W347" s="418"/>
      <c r="X347" s="418"/>
      <c r="Y347" s="418"/>
      <c r="Z347" s="419"/>
      <c r="AA347" s="397"/>
      <c r="AB347" s="13"/>
      <c r="AC347" s="13"/>
      <c r="AD347" s="13"/>
      <c r="AE347" s="13"/>
      <c r="AF347" s="13"/>
      <c r="AG347" s="13"/>
    </row>
    <row r="348" ht="15.75" customHeight="1">
      <c r="A348" s="13"/>
      <c r="B348" s="14"/>
      <c r="C348" s="397"/>
      <c r="D348" s="398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399"/>
      <c r="P348" s="399"/>
      <c r="Q348" s="399"/>
      <c r="R348" s="399"/>
      <c r="S348" s="399"/>
      <c r="T348" s="399"/>
      <c r="U348" s="399"/>
      <c r="V348" s="399"/>
      <c r="W348" s="418"/>
      <c r="X348" s="418"/>
      <c r="Y348" s="418"/>
      <c r="Z348" s="419"/>
      <c r="AA348" s="397"/>
      <c r="AB348" s="13"/>
      <c r="AC348" s="13"/>
      <c r="AD348" s="13"/>
      <c r="AE348" s="13"/>
      <c r="AF348" s="13"/>
      <c r="AG348" s="13"/>
    </row>
    <row r="349" ht="15.75" customHeight="1">
      <c r="A349" s="13"/>
      <c r="B349" s="14"/>
      <c r="C349" s="397"/>
      <c r="D349" s="398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399"/>
      <c r="Q349" s="399"/>
      <c r="R349" s="399"/>
      <c r="S349" s="399"/>
      <c r="T349" s="399"/>
      <c r="U349" s="399"/>
      <c r="V349" s="399"/>
      <c r="W349" s="418"/>
      <c r="X349" s="418"/>
      <c r="Y349" s="418"/>
      <c r="Z349" s="419"/>
      <c r="AA349" s="397"/>
      <c r="AB349" s="13"/>
      <c r="AC349" s="13"/>
      <c r="AD349" s="13"/>
      <c r="AE349" s="13"/>
      <c r="AF349" s="13"/>
      <c r="AG349" s="13"/>
    </row>
    <row r="350" ht="15.75" customHeight="1">
      <c r="A350" s="13"/>
      <c r="B350" s="14"/>
      <c r="C350" s="397"/>
      <c r="D350" s="398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399"/>
      <c r="P350" s="399"/>
      <c r="Q350" s="399"/>
      <c r="R350" s="399"/>
      <c r="S350" s="399"/>
      <c r="T350" s="399"/>
      <c r="U350" s="399"/>
      <c r="V350" s="399"/>
      <c r="W350" s="418"/>
      <c r="X350" s="418"/>
      <c r="Y350" s="418"/>
      <c r="Z350" s="419"/>
      <c r="AA350" s="397"/>
      <c r="AB350" s="13"/>
      <c r="AC350" s="13"/>
      <c r="AD350" s="13"/>
      <c r="AE350" s="13"/>
      <c r="AF350" s="13"/>
      <c r="AG350" s="13"/>
    </row>
    <row r="351" ht="15.75" customHeight="1">
      <c r="A351" s="13"/>
      <c r="B351" s="14"/>
      <c r="C351" s="397"/>
      <c r="D351" s="398"/>
      <c r="E351" s="399"/>
      <c r="F351" s="399"/>
      <c r="G351" s="399"/>
      <c r="H351" s="399"/>
      <c r="I351" s="399"/>
      <c r="J351" s="399"/>
      <c r="K351" s="399"/>
      <c r="L351" s="399"/>
      <c r="M351" s="399"/>
      <c r="N351" s="399"/>
      <c r="O351" s="399"/>
      <c r="P351" s="399"/>
      <c r="Q351" s="399"/>
      <c r="R351" s="399"/>
      <c r="S351" s="399"/>
      <c r="T351" s="399"/>
      <c r="U351" s="399"/>
      <c r="V351" s="399"/>
      <c r="W351" s="418"/>
      <c r="X351" s="418"/>
      <c r="Y351" s="418"/>
      <c r="Z351" s="419"/>
      <c r="AA351" s="397"/>
      <c r="AB351" s="13"/>
      <c r="AC351" s="13"/>
      <c r="AD351" s="13"/>
      <c r="AE351" s="13"/>
      <c r="AF351" s="13"/>
      <c r="AG351" s="13"/>
    </row>
    <row r="352" ht="15.75" customHeight="1">
      <c r="A352" s="13"/>
      <c r="B352" s="14"/>
      <c r="C352" s="397"/>
      <c r="D352" s="398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418"/>
      <c r="X352" s="418"/>
      <c r="Y352" s="418"/>
      <c r="Z352" s="419"/>
      <c r="AA352" s="397"/>
      <c r="AB352" s="13"/>
      <c r="AC352" s="13"/>
      <c r="AD352" s="13"/>
      <c r="AE352" s="13"/>
      <c r="AF352" s="13"/>
      <c r="AG352" s="13"/>
    </row>
    <row r="353" ht="15.75" customHeight="1">
      <c r="A353" s="13"/>
      <c r="B353" s="14"/>
      <c r="C353" s="397"/>
      <c r="D353" s="398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399"/>
      <c r="U353" s="399"/>
      <c r="V353" s="399"/>
      <c r="W353" s="418"/>
      <c r="X353" s="418"/>
      <c r="Y353" s="418"/>
      <c r="Z353" s="419"/>
      <c r="AA353" s="397"/>
      <c r="AB353" s="13"/>
      <c r="AC353" s="13"/>
      <c r="AD353" s="13"/>
      <c r="AE353" s="13"/>
      <c r="AF353" s="13"/>
      <c r="AG353" s="13"/>
    </row>
    <row r="354" ht="15.75" customHeight="1">
      <c r="A354" s="13"/>
      <c r="B354" s="14"/>
      <c r="C354" s="397"/>
      <c r="D354" s="398"/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399"/>
      <c r="R354" s="399"/>
      <c r="S354" s="399"/>
      <c r="T354" s="399"/>
      <c r="U354" s="399"/>
      <c r="V354" s="399"/>
      <c r="W354" s="418"/>
      <c r="X354" s="418"/>
      <c r="Y354" s="418"/>
      <c r="Z354" s="419"/>
      <c r="AA354" s="397"/>
      <c r="AB354" s="13"/>
      <c r="AC354" s="13"/>
      <c r="AD354" s="13"/>
      <c r="AE354" s="13"/>
      <c r="AF354" s="13"/>
      <c r="AG354" s="13"/>
    </row>
    <row r="355" ht="15.75" customHeight="1">
      <c r="A355" s="13"/>
      <c r="B355" s="14"/>
      <c r="C355" s="397"/>
      <c r="D355" s="398"/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399"/>
      <c r="R355" s="399"/>
      <c r="S355" s="399"/>
      <c r="T355" s="399"/>
      <c r="U355" s="399"/>
      <c r="V355" s="399"/>
      <c r="W355" s="418"/>
      <c r="X355" s="418"/>
      <c r="Y355" s="418"/>
      <c r="Z355" s="419"/>
      <c r="AA355" s="397"/>
      <c r="AB355" s="13"/>
      <c r="AC355" s="13"/>
      <c r="AD355" s="13"/>
      <c r="AE355" s="13"/>
      <c r="AF355" s="13"/>
      <c r="AG355" s="13"/>
    </row>
    <row r="356" ht="15.75" customHeight="1">
      <c r="A356" s="13"/>
      <c r="B356" s="14"/>
      <c r="C356" s="397"/>
      <c r="D356" s="398"/>
      <c r="E356" s="399"/>
      <c r="F356" s="399"/>
      <c r="G356" s="399"/>
      <c r="H356" s="399"/>
      <c r="I356" s="399"/>
      <c r="J356" s="399"/>
      <c r="K356" s="399"/>
      <c r="L356" s="399"/>
      <c r="M356" s="399"/>
      <c r="N356" s="399"/>
      <c r="O356" s="399"/>
      <c r="P356" s="399"/>
      <c r="Q356" s="399"/>
      <c r="R356" s="399"/>
      <c r="S356" s="399"/>
      <c r="T356" s="399"/>
      <c r="U356" s="399"/>
      <c r="V356" s="399"/>
      <c r="W356" s="418"/>
      <c r="X356" s="418"/>
      <c r="Y356" s="418"/>
      <c r="Z356" s="419"/>
      <c r="AA356" s="397"/>
      <c r="AB356" s="13"/>
      <c r="AC356" s="13"/>
      <c r="AD356" s="13"/>
      <c r="AE356" s="13"/>
      <c r="AF356" s="13"/>
      <c r="AG356" s="13"/>
    </row>
    <row r="357" ht="15.75" customHeight="1">
      <c r="A357" s="13"/>
      <c r="B357" s="14"/>
      <c r="C357" s="397"/>
      <c r="D357" s="398"/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399"/>
      <c r="R357" s="399"/>
      <c r="S357" s="399"/>
      <c r="T357" s="399"/>
      <c r="U357" s="399"/>
      <c r="V357" s="399"/>
      <c r="W357" s="418"/>
      <c r="X357" s="418"/>
      <c r="Y357" s="418"/>
      <c r="Z357" s="419"/>
      <c r="AA357" s="397"/>
      <c r="AB357" s="13"/>
      <c r="AC357" s="13"/>
      <c r="AD357" s="13"/>
      <c r="AE357" s="13"/>
      <c r="AF357" s="13"/>
      <c r="AG357" s="13"/>
    </row>
    <row r="358" ht="15.75" customHeight="1">
      <c r="A358" s="13"/>
      <c r="B358" s="14"/>
      <c r="C358" s="397"/>
      <c r="D358" s="398"/>
      <c r="E358" s="399"/>
      <c r="F358" s="399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399"/>
      <c r="R358" s="399"/>
      <c r="S358" s="399"/>
      <c r="T358" s="399"/>
      <c r="U358" s="399"/>
      <c r="V358" s="399"/>
      <c r="W358" s="418"/>
      <c r="X358" s="418"/>
      <c r="Y358" s="418"/>
      <c r="Z358" s="419"/>
      <c r="AA358" s="397"/>
      <c r="AB358" s="13"/>
      <c r="AC358" s="13"/>
      <c r="AD358" s="13"/>
      <c r="AE358" s="13"/>
      <c r="AF358" s="13"/>
      <c r="AG358" s="13"/>
    </row>
    <row r="359" ht="15.75" customHeight="1">
      <c r="A359" s="13"/>
      <c r="B359" s="14"/>
      <c r="C359" s="397"/>
      <c r="D359" s="398"/>
      <c r="E359" s="399"/>
      <c r="F359" s="39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399"/>
      <c r="R359" s="399"/>
      <c r="S359" s="399"/>
      <c r="T359" s="399"/>
      <c r="U359" s="399"/>
      <c r="V359" s="399"/>
      <c r="W359" s="418"/>
      <c r="X359" s="418"/>
      <c r="Y359" s="418"/>
      <c r="Z359" s="419"/>
      <c r="AA359" s="397"/>
      <c r="AB359" s="13"/>
      <c r="AC359" s="13"/>
      <c r="AD359" s="13"/>
      <c r="AE359" s="13"/>
      <c r="AF359" s="13"/>
      <c r="AG359" s="13"/>
    </row>
    <row r="360" ht="15.75" customHeight="1">
      <c r="A360" s="13"/>
      <c r="B360" s="14"/>
      <c r="C360" s="397"/>
      <c r="D360" s="398"/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399"/>
      <c r="R360" s="399"/>
      <c r="S360" s="399"/>
      <c r="T360" s="399"/>
      <c r="U360" s="399"/>
      <c r="V360" s="399"/>
      <c r="W360" s="418"/>
      <c r="X360" s="418"/>
      <c r="Y360" s="418"/>
      <c r="Z360" s="419"/>
      <c r="AA360" s="397"/>
      <c r="AB360" s="13"/>
      <c r="AC360" s="13"/>
      <c r="AD360" s="13"/>
      <c r="AE360" s="13"/>
      <c r="AF360" s="13"/>
      <c r="AG360" s="13"/>
    </row>
    <row r="361" ht="15.75" customHeight="1">
      <c r="A361" s="13"/>
      <c r="B361" s="14"/>
      <c r="C361" s="397"/>
      <c r="D361" s="398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418"/>
      <c r="X361" s="418"/>
      <c r="Y361" s="418"/>
      <c r="Z361" s="419"/>
      <c r="AA361" s="397"/>
      <c r="AB361" s="13"/>
      <c r="AC361" s="13"/>
      <c r="AD361" s="13"/>
      <c r="AE361" s="13"/>
      <c r="AF361" s="13"/>
      <c r="AG361" s="13"/>
    </row>
    <row r="362" ht="15.75" customHeight="1">
      <c r="A362" s="13"/>
      <c r="B362" s="14"/>
      <c r="C362" s="397"/>
      <c r="D362" s="398"/>
      <c r="E362" s="399"/>
      <c r="F362" s="399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399"/>
      <c r="R362" s="399"/>
      <c r="S362" s="399"/>
      <c r="T362" s="399"/>
      <c r="U362" s="399"/>
      <c r="V362" s="399"/>
      <c r="W362" s="418"/>
      <c r="X362" s="418"/>
      <c r="Y362" s="418"/>
      <c r="Z362" s="419"/>
      <c r="AA362" s="397"/>
      <c r="AB362" s="13"/>
      <c r="AC362" s="13"/>
      <c r="AD362" s="13"/>
      <c r="AE362" s="13"/>
      <c r="AF362" s="13"/>
      <c r="AG362" s="13"/>
    </row>
    <row r="363" ht="15.75" customHeight="1">
      <c r="A363" s="13"/>
      <c r="B363" s="14"/>
      <c r="C363" s="397"/>
      <c r="D363" s="398"/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399"/>
      <c r="P363" s="399"/>
      <c r="Q363" s="399"/>
      <c r="R363" s="399"/>
      <c r="S363" s="399"/>
      <c r="T363" s="399"/>
      <c r="U363" s="399"/>
      <c r="V363" s="399"/>
      <c r="W363" s="418"/>
      <c r="X363" s="418"/>
      <c r="Y363" s="418"/>
      <c r="Z363" s="419"/>
      <c r="AA363" s="397"/>
      <c r="AB363" s="13"/>
      <c r="AC363" s="13"/>
      <c r="AD363" s="13"/>
      <c r="AE363" s="13"/>
      <c r="AF363" s="13"/>
      <c r="AG363" s="13"/>
    </row>
    <row r="364" ht="15.75" customHeight="1">
      <c r="A364" s="13"/>
      <c r="B364" s="14"/>
      <c r="C364" s="397"/>
      <c r="D364" s="398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399"/>
      <c r="P364" s="399"/>
      <c r="Q364" s="399"/>
      <c r="R364" s="399"/>
      <c r="S364" s="399"/>
      <c r="T364" s="399"/>
      <c r="U364" s="399"/>
      <c r="V364" s="399"/>
      <c r="W364" s="418"/>
      <c r="X364" s="418"/>
      <c r="Y364" s="418"/>
      <c r="Z364" s="419"/>
      <c r="AA364" s="397"/>
      <c r="AB364" s="13"/>
      <c r="AC364" s="13"/>
      <c r="AD364" s="13"/>
      <c r="AE364" s="13"/>
      <c r="AF364" s="13"/>
      <c r="AG364" s="13"/>
    </row>
    <row r="365" ht="15.75" customHeight="1">
      <c r="A365" s="13"/>
      <c r="B365" s="14"/>
      <c r="C365" s="397"/>
      <c r="D365" s="398"/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399"/>
      <c r="P365" s="399"/>
      <c r="Q365" s="399"/>
      <c r="R365" s="399"/>
      <c r="S365" s="399"/>
      <c r="T365" s="399"/>
      <c r="U365" s="399"/>
      <c r="V365" s="399"/>
      <c r="W365" s="418"/>
      <c r="X365" s="418"/>
      <c r="Y365" s="418"/>
      <c r="Z365" s="419"/>
      <c r="AA365" s="397"/>
      <c r="AB365" s="13"/>
      <c r="AC365" s="13"/>
      <c r="AD365" s="13"/>
      <c r="AE365" s="13"/>
      <c r="AF365" s="13"/>
      <c r="AG365" s="13"/>
    </row>
    <row r="366" ht="15.75" customHeight="1">
      <c r="A366" s="13"/>
      <c r="B366" s="14"/>
      <c r="C366" s="397"/>
      <c r="D366" s="398"/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399"/>
      <c r="P366" s="399"/>
      <c r="Q366" s="399"/>
      <c r="R366" s="399"/>
      <c r="S366" s="399"/>
      <c r="T366" s="399"/>
      <c r="U366" s="399"/>
      <c r="V366" s="399"/>
      <c r="W366" s="418"/>
      <c r="X366" s="418"/>
      <c r="Y366" s="418"/>
      <c r="Z366" s="419"/>
      <c r="AA366" s="397"/>
      <c r="AB366" s="13"/>
      <c r="AC366" s="13"/>
      <c r="AD366" s="13"/>
      <c r="AE366" s="13"/>
      <c r="AF366" s="13"/>
      <c r="AG366" s="13"/>
    </row>
    <row r="367" ht="15.75" customHeight="1">
      <c r="A367" s="13"/>
      <c r="B367" s="14"/>
      <c r="C367" s="397"/>
      <c r="D367" s="398"/>
      <c r="E367" s="399"/>
      <c r="F367" s="399"/>
      <c r="G367" s="399"/>
      <c r="H367" s="399"/>
      <c r="I367" s="399"/>
      <c r="J367" s="399"/>
      <c r="K367" s="399"/>
      <c r="L367" s="399"/>
      <c r="M367" s="399"/>
      <c r="N367" s="399"/>
      <c r="O367" s="399"/>
      <c r="P367" s="399"/>
      <c r="Q367" s="399"/>
      <c r="R367" s="399"/>
      <c r="S367" s="399"/>
      <c r="T367" s="399"/>
      <c r="U367" s="399"/>
      <c r="V367" s="399"/>
      <c r="W367" s="418"/>
      <c r="X367" s="418"/>
      <c r="Y367" s="418"/>
      <c r="Z367" s="419"/>
      <c r="AA367" s="397"/>
      <c r="AB367" s="13"/>
      <c r="AC367" s="13"/>
      <c r="AD367" s="13"/>
      <c r="AE367" s="13"/>
      <c r="AF367" s="13"/>
      <c r="AG367" s="13"/>
    </row>
    <row r="368" ht="15.75" customHeight="1">
      <c r="A368" s="13"/>
      <c r="B368" s="14"/>
      <c r="C368" s="397"/>
      <c r="D368" s="398"/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399"/>
      <c r="P368" s="399"/>
      <c r="Q368" s="399"/>
      <c r="R368" s="399"/>
      <c r="S368" s="399"/>
      <c r="T368" s="399"/>
      <c r="U368" s="399"/>
      <c r="V368" s="399"/>
      <c r="W368" s="418"/>
      <c r="X368" s="418"/>
      <c r="Y368" s="418"/>
      <c r="Z368" s="419"/>
      <c r="AA368" s="397"/>
      <c r="AB368" s="13"/>
      <c r="AC368" s="13"/>
      <c r="AD368" s="13"/>
      <c r="AE368" s="13"/>
      <c r="AF368" s="13"/>
      <c r="AG368" s="13"/>
    </row>
    <row r="369" ht="15.75" customHeight="1">
      <c r="A369" s="13"/>
      <c r="B369" s="14"/>
      <c r="C369" s="397"/>
      <c r="D369" s="398"/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399"/>
      <c r="P369" s="399"/>
      <c r="Q369" s="399"/>
      <c r="R369" s="399"/>
      <c r="S369" s="399"/>
      <c r="T369" s="399"/>
      <c r="U369" s="399"/>
      <c r="V369" s="399"/>
      <c r="W369" s="418"/>
      <c r="X369" s="418"/>
      <c r="Y369" s="418"/>
      <c r="Z369" s="419"/>
      <c r="AA369" s="397"/>
      <c r="AB369" s="13"/>
      <c r="AC369" s="13"/>
      <c r="AD369" s="13"/>
      <c r="AE369" s="13"/>
      <c r="AF369" s="13"/>
      <c r="AG369" s="13"/>
    </row>
    <row r="370" ht="15.75" customHeight="1">
      <c r="A370" s="13"/>
      <c r="B370" s="14"/>
      <c r="C370" s="397"/>
      <c r="D370" s="398"/>
      <c r="E370" s="399"/>
      <c r="F370" s="399"/>
      <c r="G370" s="399"/>
      <c r="H370" s="399"/>
      <c r="I370" s="399"/>
      <c r="J370" s="399"/>
      <c r="K370" s="399"/>
      <c r="L370" s="399"/>
      <c r="M370" s="399"/>
      <c r="N370" s="399"/>
      <c r="O370" s="399"/>
      <c r="P370" s="399"/>
      <c r="Q370" s="399"/>
      <c r="R370" s="399"/>
      <c r="S370" s="399"/>
      <c r="T370" s="399"/>
      <c r="U370" s="399"/>
      <c r="V370" s="399"/>
      <c r="W370" s="418"/>
      <c r="X370" s="418"/>
      <c r="Y370" s="418"/>
      <c r="Z370" s="419"/>
      <c r="AA370" s="397"/>
      <c r="AB370" s="13"/>
      <c r="AC370" s="13"/>
      <c r="AD370" s="13"/>
      <c r="AE370" s="13"/>
      <c r="AF370" s="13"/>
      <c r="AG370" s="13"/>
    </row>
    <row r="371" ht="15.75" customHeight="1">
      <c r="A371" s="13"/>
      <c r="B371" s="14"/>
      <c r="C371" s="397"/>
      <c r="D371" s="398"/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399"/>
      <c r="P371" s="399"/>
      <c r="Q371" s="399"/>
      <c r="R371" s="399"/>
      <c r="S371" s="399"/>
      <c r="T371" s="399"/>
      <c r="U371" s="399"/>
      <c r="V371" s="399"/>
      <c r="W371" s="418"/>
      <c r="X371" s="418"/>
      <c r="Y371" s="418"/>
      <c r="Z371" s="419"/>
      <c r="AA371" s="397"/>
      <c r="AB371" s="13"/>
      <c r="AC371" s="13"/>
      <c r="AD371" s="13"/>
      <c r="AE371" s="13"/>
      <c r="AF371" s="13"/>
      <c r="AG371" s="13"/>
    </row>
    <row r="372" ht="15.75" customHeight="1">
      <c r="A372" s="13"/>
      <c r="B372" s="14"/>
      <c r="C372" s="397"/>
      <c r="D372" s="398"/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399"/>
      <c r="P372" s="399"/>
      <c r="Q372" s="399"/>
      <c r="R372" s="399"/>
      <c r="S372" s="399"/>
      <c r="T372" s="399"/>
      <c r="U372" s="399"/>
      <c r="V372" s="399"/>
      <c r="W372" s="418"/>
      <c r="X372" s="418"/>
      <c r="Y372" s="418"/>
      <c r="Z372" s="419"/>
      <c r="AA372" s="397"/>
      <c r="AB372" s="13"/>
      <c r="AC372" s="13"/>
      <c r="AD372" s="13"/>
      <c r="AE372" s="13"/>
      <c r="AF372" s="13"/>
      <c r="AG372" s="13"/>
    </row>
    <row r="373" ht="15.75" customHeight="1">
      <c r="A373" s="13"/>
      <c r="B373" s="14"/>
      <c r="C373" s="397"/>
      <c r="D373" s="398"/>
      <c r="E373" s="399"/>
      <c r="F373" s="399"/>
      <c r="G373" s="399"/>
      <c r="H373" s="399"/>
      <c r="I373" s="399"/>
      <c r="J373" s="399"/>
      <c r="K373" s="399"/>
      <c r="L373" s="399"/>
      <c r="M373" s="399"/>
      <c r="N373" s="399"/>
      <c r="O373" s="399"/>
      <c r="P373" s="399"/>
      <c r="Q373" s="399"/>
      <c r="R373" s="399"/>
      <c r="S373" s="399"/>
      <c r="T373" s="399"/>
      <c r="U373" s="399"/>
      <c r="V373" s="399"/>
      <c r="W373" s="418"/>
      <c r="X373" s="418"/>
      <c r="Y373" s="418"/>
      <c r="Z373" s="419"/>
      <c r="AA373" s="397"/>
      <c r="AB373" s="13"/>
      <c r="AC373" s="13"/>
      <c r="AD373" s="13"/>
      <c r="AE373" s="13"/>
      <c r="AF373" s="13"/>
      <c r="AG373" s="13"/>
    </row>
    <row r="374" ht="15.75" customHeight="1">
      <c r="A374" s="13"/>
      <c r="B374" s="14"/>
      <c r="C374" s="397"/>
      <c r="D374" s="398"/>
      <c r="E374" s="399"/>
      <c r="F374" s="399"/>
      <c r="G374" s="399"/>
      <c r="H374" s="399"/>
      <c r="I374" s="399"/>
      <c r="J374" s="399"/>
      <c r="K374" s="399"/>
      <c r="L374" s="399"/>
      <c r="M374" s="399"/>
      <c r="N374" s="399"/>
      <c r="O374" s="399"/>
      <c r="P374" s="399"/>
      <c r="Q374" s="399"/>
      <c r="R374" s="399"/>
      <c r="S374" s="399"/>
      <c r="T374" s="399"/>
      <c r="U374" s="399"/>
      <c r="V374" s="399"/>
      <c r="W374" s="418"/>
      <c r="X374" s="418"/>
      <c r="Y374" s="418"/>
      <c r="Z374" s="419"/>
      <c r="AA374" s="397"/>
      <c r="AB374" s="13"/>
      <c r="AC374" s="13"/>
      <c r="AD374" s="13"/>
      <c r="AE374" s="13"/>
      <c r="AF374" s="13"/>
      <c r="AG374" s="13"/>
    </row>
    <row r="375" ht="15.75" customHeight="1">
      <c r="A375" s="13"/>
      <c r="B375" s="14"/>
      <c r="C375" s="397"/>
      <c r="D375" s="398"/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399"/>
      <c r="P375" s="399"/>
      <c r="Q375" s="399"/>
      <c r="R375" s="399"/>
      <c r="S375" s="399"/>
      <c r="T375" s="399"/>
      <c r="U375" s="399"/>
      <c r="V375" s="399"/>
      <c r="W375" s="418"/>
      <c r="X375" s="418"/>
      <c r="Y375" s="418"/>
      <c r="Z375" s="419"/>
      <c r="AA375" s="397"/>
      <c r="AB375" s="13"/>
      <c r="AC375" s="13"/>
      <c r="AD375" s="13"/>
      <c r="AE375" s="13"/>
      <c r="AF375" s="13"/>
      <c r="AG375" s="13"/>
    </row>
    <row r="376" ht="15.75" customHeight="1">
      <c r="A376" s="13"/>
      <c r="B376" s="14"/>
      <c r="C376" s="397"/>
      <c r="D376" s="398"/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399"/>
      <c r="P376" s="399"/>
      <c r="Q376" s="399"/>
      <c r="R376" s="399"/>
      <c r="S376" s="399"/>
      <c r="T376" s="399"/>
      <c r="U376" s="399"/>
      <c r="V376" s="399"/>
      <c r="W376" s="418"/>
      <c r="X376" s="418"/>
      <c r="Y376" s="418"/>
      <c r="Z376" s="419"/>
      <c r="AA376" s="397"/>
      <c r="AB376" s="13"/>
      <c r="AC376" s="13"/>
      <c r="AD376" s="13"/>
      <c r="AE376" s="13"/>
      <c r="AF376" s="13"/>
      <c r="AG376" s="13"/>
    </row>
    <row r="377" ht="15.75" customHeight="1">
      <c r="A377" s="13"/>
      <c r="B377" s="14"/>
      <c r="C377" s="397"/>
      <c r="D377" s="398"/>
      <c r="E377" s="399"/>
      <c r="F377" s="399"/>
      <c r="G377" s="399"/>
      <c r="H377" s="399"/>
      <c r="I377" s="399"/>
      <c r="J377" s="399"/>
      <c r="K377" s="399"/>
      <c r="L377" s="399"/>
      <c r="M377" s="399"/>
      <c r="N377" s="399"/>
      <c r="O377" s="399"/>
      <c r="P377" s="399"/>
      <c r="Q377" s="399"/>
      <c r="R377" s="399"/>
      <c r="S377" s="399"/>
      <c r="T377" s="399"/>
      <c r="U377" s="399"/>
      <c r="V377" s="399"/>
      <c r="W377" s="418"/>
      <c r="X377" s="418"/>
      <c r="Y377" s="418"/>
      <c r="Z377" s="419"/>
      <c r="AA377" s="397"/>
      <c r="AB377" s="13"/>
      <c r="AC377" s="13"/>
      <c r="AD377" s="13"/>
      <c r="AE377" s="13"/>
      <c r="AF377" s="13"/>
      <c r="AG377" s="13"/>
    </row>
    <row r="378" ht="15.75" customHeight="1">
      <c r="A378" s="13"/>
      <c r="B378" s="14"/>
      <c r="C378" s="397"/>
      <c r="D378" s="398"/>
      <c r="E378" s="399"/>
      <c r="F378" s="399"/>
      <c r="G378" s="399"/>
      <c r="H378" s="399"/>
      <c r="I378" s="399"/>
      <c r="J378" s="399"/>
      <c r="K378" s="399"/>
      <c r="L378" s="399"/>
      <c r="M378" s="399"/>
      <c r="N378" s="399"/>
      <c r="O378" s="399"/>
      <c r="P378" s="399"/>
      <c r="Q378" s="399"/>
      <c r="R378" s="399"/>
      <c r="S378" s="399"/>
      <c r="T378" s="399"/>
      <c r="U378" s="399"/>
      <c r="V378" s="399"/>
      <c r="W378" s="418"/>
      <c r="X378" s="418"/>
      <c r="Y378" s="418"/>
      <c r="Z378" s="419"/>
      <c r="AA378" s="397"/>
      <c r="AB378" s="13"/>
      <c r="AC378" s="13"/>
      <c r="AD378" s="13"/>
      <c r="AE378" s="13"/>
      <c r="AF378" s="13"/>
      <c r="AG378" s="13"/>
    </row>
    <row r="379" ht="15.75" customHeight="1">
      <c r="A379" s="13"/>
      <c r="B379" s="14"/>
      <c r="C379" s="397"/>
      <c r="D379" s="398"/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399"/>
      <c r="P379" s="399"/>
      <c r="Q379" s="399"/>
      <c r="R379" s="399"/>
      <c r="S379" s="399"/>
      <c r="T379" s="399"/>
      <c r="U379" s="399"/>
      <c r="V379" s="399"/>
      <c r="W379" s="418"/>
      <c r="X379" s="418"/>
      <c r="Y379" s="418"/>
      <c r="Z379" s="419"/>
      <c r="AA379" s="397"/>
      <c r="AB379" s="13"/>
      <c r="AC379" s="13"/>
      <c r="AD379" s="13"/>
      <c r="AE379" s="13"/>
      <c r="AF379" s="13"/>
      <c r="AG379" s="13"/>
    </row>
    <row r="380" ht="15.75" customHeight="1">
      <c r="A380" s="13"/>
      <c r="B380" s="14"/>
      <c r="C380" s="397"/>
      <c r="D380" s="398"/>
      <c r="E380" s="399"/>
      <c r="F380" s="399"/>
      <c r="G380" s="399"/>
      <c r="H380" s="399"/>
      <c r="I380" s="399"/>
      <c r="J380" s="399"/>
      <c r="K380" s="399"/>
      <c r="L380" s="399"/>
      <c r="M380" s="399"/>
      <c r="N380" s="399"/>
      <c r="O380" s="399"/>
      <c r="P380" s="399"/>
      <c r="Q380" s="399"/>
      <c r="R380" s="399"/>
      <c r="S380" s="399"/>
      <c r="T380" s="399"/>
      <c r="U380" s="399"/>
      <c r="V380" s="399"/>
      <c r="W380" s="418"/>
      <c r="X380" s="418"/>
      <c r="Y380" s="418"/>
      <c r="Z380" s="419"/>
      <c r="AA380" s="397"/>
      <c r="AB380" s="13"/>
      <c r="AC380" s="13"/>
      <c r="AD380" s="13"/>
      <c r="AE380" s="13"/>
      <c r="AF380" s="13"/>
      <c r="AG380" s="13"/>
    </row>
    <row r="381" ht="15.75" customHeight="1">
      <c r="A381" s="13"/>
      <c r="B381" s="14"/>
      <c r="C381" s="397"/>
      <c r="D381" s="398"/>
      <c r="E381" s="399"/>
      <c r="F381" s="399"/>
      <c r="G381" s="399"/>
      <c r="H381" s="399"/>
      <c r="I381" s="399"/>
      <c r="J381" s="399"/>
      <c r="K381" s="399"/>
      <c r="L381" s="399"/>
      <c r="M381" s="399"/>
      <c r="N381" s="399"/>
      <c r="O381" s="399"/>
      <c r="P381" s="399"/>
      <c r="Q381" s="399"/>
      <c r="R381" s="399"/>
      <c r="S381" s="399"/>
      <c r="T381" s="399"/>
      <c r="U381" s="399"/>
      <c r="V381" s="399"/>
      <c r="W381" s="418"/>
      <c r="X381" s="418"/>
      <c r="Y381" s="418"/>
      <c r="Z381" s="419"/>
      <c r="AA381" s="397"/>
      <c r="AB381" s="13"/>
      <c r="AC381" s="13"/>
      <c r="AD381" s="13"/>
      <c r="AE381" s="13"/>
      <c r="AF381" s="13"/>
      <c r="AG381" s="13"/>
    </row>
    <row r="382" ht="15.75" customHeight="1">
      <c r="A382" s="13"/>
      <c r="B382" s="14"/>
      <c r="C382" s="397"/>
      <c r="D382" s="398"/>
      <c r="E382" s="399"/>
      <c r="F382" s="399"/>
      <c r="G382" s="399"/>
      <c r="H382" s="399"/>
      <c r="I382" s="399"/>
      <c r="J382" s="399"/>
      <c r="K382" s="399"/>
      <c r="L382" s="399"/>
      <c r="M382" s="399"/>
      <c r="N382" s="399"/>
      <c r="O382" s="399"/>
      <c r="P382" s="399"/>
      <c r="Q382" s="399"/>
      <c r="R382" s="399"/>
      <c r="S382" s="399"/>
      <c r="T382" s="399"/>
      <c r="U382" s="399"/>
      <c r="V382" s="399"/>
      <c r="W382" s="418"/>
      <c r="X382" s="418"/>
      <c r="Y382" s="418"/>
      <c r="Z382" s="419"/>
      <c r="AA382" s="397"/>
      <c r="AB382" s="13"/>
      <c r="AC382" s="13"/>
      <c r="AD382" s="13"/>
      <c r="AE382" s="13"/>
      <c r="AF382" s="13"/>
      <c r="AG382" s="13"/>
    </row>
    <row r="383" ht="15.75" customHeight="1">
      <c r="A383" s="13"/>
      <c r="B383" s="13"/>
      <c r="C383" s="397"/>
      <c r="D383" s="398"/>
      <c r="E383" s="399"/>
      <c r="F383" s="399"/>
      <c r="G383" s="399"/>
      <c r="H383" s="399"/>
      <c r="I383" s="399"/>
      <c r="J383" s="399"/>
      <c r="K383" s="399"/>
      <c r="L383" s="399"/>
      <c r="M383" s="399"/>
      <c r="N383" s="399"/>
      <c r="O383" s="399"/>
      <c r="P383" s="399"/>
      <c r="Q383" s="399"/>
      <c r="R383" s="399"/>
      <c r="S383" s="399"/>
      <c r="T383" s="399"/>
      <c r="U383" s="399"/>
      <c r="V383" s="399"/>
      <c r="W383" s="418"/>
      <c r="X383" s="418"/>
      <c r="Y383" s="418"/>
      <c r="Z383" s="419"/>
      <c r="AA383" s="397"/>
      <c r="AB383" s="13"/>
      <c r="AC383" s="13"/>
      <c r="AD383" s="13"/>
      <c r="AE383" s="13"/>
      <c r="AF383" s="13"/>
      <c r="AG383" s="13"/>
    </row>
    <row r="384" ht="15.75" customHeight="1">
      <c r="A384" s="13"/>
      <c r="B384" s="13"/>
      <c r="C384" s="397"/>
      <c r="D384" s="398"/>
      <c r="E384" s="399"/>
      <c r="F384" s="399"/>
      <c r="G384" s="399"/>
      <c r="H384" s="399"/>
      <c r="I384" s="399"/>
      <c r="J384" s="399"/>
      <c r="K384" s="399"/>
      <c r="L384" s="399"/>
      <c r="M384" s="399"/>
      <c r="N384" s="399"/>
      <c r="O384" s="399"/>
      <c r="P384" s="399"/>
      <c r="Q384" s="399"/>
      <c r="R384" s="399"/>
      <c r="S384" s="399"/>
      <c r="T384" s="399"/>
      <c r="U384" s="399"/>
      <c r="V384" s="399"/>
      <c r="W384" s="418"/>
      <c r="X384" s="418"/>
      <c r="Y384" s="418"/>
      <c r="Z384" s="419"/>
      <c r="AA384" s="397"/>
      <c r="AB384" s="13"/>
      <c r="AC384" s="13"/>
      <c r="AD384" s="13"/>
      <c r="AE384" s="13"/>
      <c r="AF384" s="13"/>
      <c r="AG384" s="13"/>
    </row>
    <row r="385" ht="15.75" customHeight="1">
      <c r="A385" s="13"/>
      <c r="B385" s="13"/>
      <c r="C385" s="397"/>
      <c r="D385" s="398"/>
      <c r="E385" s="399"/>
      <c r="F385" s="399"/>
      <c r="G385" s="399"/>
      <c r="H385" s="399"/>
      <c r="I385" s="399"/>
      <c r="J385" s="399"/>
      <c r="K385" s="399"/>
      <c r="L385" s="399"/>
      <c r="M385" s="399"/>
      <c r="N385" s="399"/>
      <c r="O385" s="399"/>
      <c r="P385" s="399"/>
      <c r="Q385" s="399"/>
      <c r="R385" s="399"/>
      <c r="S385" s="399"/>
      <c r="T385" s="399"/>
      <c r="U385" s="399"/>
      <c r="V385" s="399"/>
      <c r="W385" s="418"/>
      <c r="X385" s="418"/>
      <c r="Y385" s="418"/>
      <c r="Z385" s="419"/>
      <c r="AA385" s="397"/>
      <c r="AB385" s="13"/>
      <c r="AC385" s="13"/>
      <c r="AD385" s="13"/>
      <c r="AE385" s="13"/>
      <c r="AF385" s="13"/>
      <c r="AG385" s="13"/>
    </row>
    <row r="386" ht="15.75" customHeight="1">
      <c r="A386" s="13"/>
      <c r="B386" s="13"/>
      <c r="C386" s="397"/>
      <c r="D386" s="398"/>
      <c r="E386" s="399"/>
      <c r="F386" s="399"/>
      <c r="G386" s="399"/>
      <c r="H386" s="399"/>
      <c r="I386" s="399"/>
      <c r="J386" s="399"/>
      <c r="K386" s="399"/>
      <c r="L386" s="399"/>
      <c r="M386" s="399"/>
      <c r="N386" s="399"/>
      <c r="O386" s="399"/>
      <c r="P386" s="399"/>
      <c r="Q386" s="399"/>
      <c r="R386" s="399"/>
      <c r="S386" s="399"/>
      <c r="T386" s="399"/>
      <c r="U386" s="399"/>
      <c r="V386" s="399"/>
      <c r="W386" s="418"/>
      <c r="X386" s="418"/>
      <c r="Y386" s="418"/>
      <c r="Z386" s="419"/>
      <c r="AA386" s="397"/>
      <c r="AB386" s="13"/>
      <c r="AC386" s="13"/>
      <c r="AD386" s="13"/>
      <c r="AE386" s="13"/>
      <c r="AF386" s="13"/>
      <c r="AG386" s="13"/>
    </row>
    <row r="387" ht="15.75" customHeight="1">
      <c r="A387" s="13"/>
      <c r="B387" s="13"/>
      <c r="C387" s="397"/>
      <c r="D387" s="398"/>
      <c r="E387" s="399"/>
      <c r="F387" s="399"/>
      <c r="G387" s="399"/>
      <c r="H387" s="399"/>
      <c r="I387" s="399"/>
      <c r="J387" s="399"/>
      <c r="K387" s="399"/>
      <c r="L387" s="399"/>
      <c r="M387" s="399"/>
      <c r="N387" s="399"/>
      <c r="O387" s="399"/>
      <c r="P387" s="399"/>
      <c r="Q387" s="399"/>
      <c r="R387" s="399"/>
      <c r="S387" s="399"/>
      <c r="T387" s="399"/>
      <c r="U387" s="399"/>
      <c r="V387" s="399"/>
      <c r="W387" s="418"/>
      <c r="X387" s="418"/>
      <c r="Y387" s="418"/>
      <c r="Z387" s="419"/>
      <c r="AA387" s="397"/>
      <c r="AB387" s="13"/>
      <c r="AC387" s="13"/>
      <c r="AD387" s="13"/>
      <c r="AE387" s="13"/>
      <c r="AF387" s="13"/>
      <c r="AG387" s="13"/>
    </row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W7:Z7"/>
    <mergeCell ref="AA7:AA9"/>
    <mergeCell ref="W8:W9"/>
    <mergeCell ref="X8:X9"/>
    <mergeCell ref="Y8:Z8"/>
    <mergeCell ref="E8:G8"/>
    <mergeCell ref="H8:J8"/>
    <mergeCell ref="E55:G57"/>
    <mergeCell ref="H55:J57"/>
    <mergeCell ref="A94:C94"/>
    <mergeCell ref="A148:D148"/>
    <mergeCell ref="A181:C181"/>
    <mergeCell ref="A182:C182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1.38"/>
    <col customWidth="1" min="3" max="3" width="27.88"/>
    <col customWidth="1" min="4" max="4" width="12.38"/>
    <col customWidth="1" min="5" max="5" width="19.13"/>
    <col customWidth="1" min="6" max="6" width="12.38"/>
    <col customWidth="1" min="7" max="7" width="14.63"/>
    <col customWidth="1" min="8" max="8" width="19.0"/>
    <col customWidth="1" min="9" max="9" width="12.75"/>
    <col customWidth="1" min="10" max="10" width="39.25"/>
    <col customWidth="1" min="11" max="26" width="6.88"/>
  </cols>
  <sheetData>
    <row r="1" ht="13.5" customHeight="1">
      <c r="A1" s="420"/>
      <c r="B1" s="420"/>
      <c r="C1" s="420"/>
      <c r="D1" s="4"/>
      <c r="E1" s="420"/>
      <c r="F1" s="4"/>
      <c r="G1" s="420"/>
      <c r="H1" s="420"/>
      <c r="I1" s="1"/>
      <c r="J1" s="421" t="s">
        <v>387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420"/>
      <c r="B2" s="420"/>
      <c r="C2" s="420"/>
      <c r="D2" s="4"/>
      <c r="E2" s="420"/>
      <c r="F2" s="4"/>
      <c r="G2" s="420"/>
      <c r="H2" s="422" t="s">
        <v>388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420"/>
      <c r="B3" s="420"/>
      <c r="C3" s="420"/>
      <c r="D3" s="4"/>
      <c r="E3" s="420"/>
      <c r="F3" s="4"/>
      <c r="G3" s="420"/>
      <c r="H3" s="4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420"/>
      <c r="B4" s="423" t="s">
        <v>389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420"/>
      <c r="B5" s="423" t="s">
        <v>390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1.75" customHeight="1">
      <c r="A6" s="420"/>
      <c r="B6" s="424" t="s">
        <v>391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1.75" customHeight="1">
      <c r="A7" s="420"/>
      <c r="B7" s="423" t="s">
        <v>392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420"/>
      <c r="B8" s="420"/>
      <c r="C8" s="420"/>
      <c r="D8" s="4"/>
      <c r="E8" s="420"/>
      <c r="F8" s="4"/>
      <c r="G8" s="420"/>
      <c r="H8" s="4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425"/>
      <c r="B9" s="426" t="s">
        <v>393</v>
      </c>
      <c r="C9" s="427"/>
      <c r="D9" s="428"/>
      <c r="E9" s="429" t="s">
        <v>394</v>
      </c>
      <c r="F9" s="427"/>
      <c r="G9" s="427"/>
      <c r="H9" s="427"/>
      <c r="I9" s="427"/>
      <c r="J9" s="428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</row>
    <row r="10" ht="13.5" customHeight="1">
      <c r="A10" s="430" t="s">
        <v>395</v>
      </c>
      <c r="B10" s="430" t="s">
        <v>396</v>
      </c>
      <c r="C10" s="430" t="s">
        <v>59</v>
      </c>
      <c r="D10" s="431" t="s">
        <v>397</v>
      </c>
      <c r="E10" s="430" t="s">
        <v>398</v>
      </c>
      <c r="F10" s="431" t="s">
        <v>397</v>
      </c>
      <c r="G10" s="430" t="s">
        <v>399</v>
      </c>
      <c r="H10" s="430" t="s">
        <v>400</v>
      </c>
      <c r="I10" s="430" t="s">
        <v>401</v>
      </c>
      <c r="J10" s="430" t="s">
        <v>402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</row>
    <row r="11" ht="71.25" customHeight="1">
      <c r="A11" s="432"/>
      <c r="B11" s="432" t="s">
        <v>90</v>
      </c>
      <c r="C11" s="433" t="s">
        <v>403</v>
      </c>
      <c r="D11" s="434">
        <v>20000.0</v>
      </c>
      <c r="E11" s="433" t="s">
        <v>404</v>
      </c>
      <c r="F11" s="434">
        <v>20000.0</v>
      </c>
      <c r="G11" s="197" t="s">
        <v>405</v>
      </c>
      <c r="H11" s="433"/>
      <c r="I11" s="435">
        <v>20000.0</v>
      </c>
      <c r="J11" s="147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5.0" customHeight="1">
      <c r="A12" s="432"/>
      <c r="B12" s="432" t="s">
        <v>105</v>
      </c>
      <c r="C12" s="433" t="s">
        <v>104</v>
      </c>
      <c r="D12" s="434">
        <v>62500.0</v>
      </c>
      <c r="E12" s="197" t="s">
        <v>406</v>
      </c>
      <c r="F12" s="434">
        <v>62500.0</v>
      </c>
      <c r="G12" s="197" t="s">
        <v>407</v>
      </c>
      <c r="H12" s="197" t="s">
        <v>408</v>
      </c>
      <c r="I12" s="435">
        <v>62500.0</v>
      </c>
      <c r="J12" s="163" t="s">
        <v>107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4.0" customHeight="1">
      <c r="A13" s="432"/>
      <c r="B13" s="432" t="s">
        <v>108</v>
      </c>
      <c r="C13" s="433" t="s">
        <v>104</v>
      </c>
      <c r="D13" s="434">
        <v>35000.0</v>
      </c>
      <c r="E13" s="197" t="s">
        <v>409</v>
      </c>
      <c r="F13" s="434">
        <v>35000.0</v>
      </c>
      <c r="G13" s="197" t="s">
        <v>410</v>
      </c>
      <c r="H13" s="197" t="s">
        <v>411</v>
      </c>
      <c r="I13" s="436">
        <v>35000.0</v>
      </c>
      <c r="J13" s="164" t="s">
        <v>110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7.75" customHeight="1">
      <c r="A14" s="432"/>
      <c r="B14" s="432" t="s">
        <v>111</v>
      </c>
      <c r="C14" s="433" t="s">
        <v>104</v>
      </c>
      <c r="D14" s="437">
        <v>56500.0</v>
      </c>
      <c r="E14" s="438" t="s">
        <v>412</v>
      </c>
      <c r="F14" s="434">
        <v>56500.0</v>
      </c>
      <c r="G14" s="433" t="s">
        <v>413</v>
      </c>
      <c r="H14" s="433" t="s">
        <v>414</v>
      </c>
      <c r="I14" s="439"/>
      <c r="J14" s="4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54.75" customHeight="1">
      <c r="A15" s="432"/>
      <c r="B15" s="432" t="s">
        <v>115</v>
      </c>
      <c r="C15" s="441" t="s">
        <v>415</v>
      </c>
      <c r="D15" s="442">
        <v>4400.0</v>
      </c>
      <c r="E15" s="443" t="s">
        <v>416</v>
      </c>
      <c r="F15" s="444">
        <v>4400.0</v>
      </c>
      <c r="G15" s="433"/>
      <c r="H15" s="433"/>
      <c r="I15" s="436">
        <v>4400.0</v>
      </c>
      <c r="J15" s="164" t="s">
        <v>117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66.0" customHeight="1">
      <c r="A16" s="432"/>
      <c r="B16" s="432" t="s">
        <v>118</v>
      </c>
      <c r="C16" s="433" t="s">
        <v>417</v>
      </c>
      <c r="D16" s="445">
        <v>33880.0</v>
      </c>
      <c r="E16" s="446" t="s">
        <v>418</v>
      </c>
      <c r="F16" s="447">
        <v>33880.0</v>
      </c>
      <c r="G16" s="433"/>
      <c r="H16" s="433"/>
      <c r="I16" s="436">
        <v>21450.0</v>
      </c>
      <c r="J16" s="179" t="s">
        <v>419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9.0" customHeight="1">
      <c r="A17" s="432"/>
      <c r="B17" s="432" t="s">
        <v>123</v>
      </c>
      <c r="C17" s="433" t="s">
        <v>420</v>
      </c>
      <c r="D17" s="434">
        <v>60000.0</v>
      </c>
      <c r="E17" s="448" t="s">
        <v>421</v>
      </c>
      <c r="F17" s="434">
        <v>60000.0</v>
      </c>
      <c r="G17" s="449" t="s">
        <v>422</v>
      </c>
      <c r="H17" s="197" t="s">
        <v>423</v>
      </c>
      <c r="I17" s="450">
        <v>30000.0</v>
      </c>
      <c r="J17" s="164" t="s">
        <v>125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4.75" customHeight="1">
      <c r="A18" s="432"/>
      <c r="B18" s="432" t="s">
        <v>126</v>
      </c>
      <c r="C18" s="433" t="s">
        <v>420</v>
      </c>
      <c r="D18" s="434">
        <v>61000.0</v>
      </c>
      <c r="E18" s="448" t="s">
        <v>424</v>
      </c>
      <c r="F18" s="434">
        <v>61000.0</v>
      </c>
      <c r="G18" s="433" t="s">
        <v>425</v>
      </c>
      <c r="H18" s="433" t="s">
        <v>426</v>
      </c>
      <c r="I18" s="450">
        <v>61000.0</v>
      </c>
      <c r="J18" s="164" t="s">
        <v>129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72.0" customHeight="1">
      <c r="A19" s="432"/>
      <c r="B19" s="432" t="s">
        <v>130</v>
      </c>
      <c r="C19" s="433" t="s">
        <v>420</v>
      </c>
      <c r="D19" s="434">
        <v>58000.0</v>
      </c>
      <c r="E19" s="448" t="s">
        <v>427</v>
      </c>
      <c r="F19" s="434">
        <v>58000.0</v>
      </c>
      <c r="G19" s="433" t="s">
        <v>428</v>
      </c>
      <c r="H19" s="433" t="s">
        <v>429</v>
      </c>
      <c r="I19" s="435">
        <v>29000.0</v>
      </c>
      <c r="J19" s="187" t="s">
        <v>132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58.5" customHeight="1">
      <c r="A20" s="432"/>
      <c r="B20" s="432" t="s">
        <v>133</v>
      </c>
      <c r="C20" s="433" t="s">
        <v>420</v>
      </c>
      <c r="D20" s="434">
        <v>15000.0</v>
      </c>
      <c r="E20" s="448" t="s">
        <v>430</v>
      </c>
      <c r="F20" s="434">
        <v>15000.0</v>
      </c>
      <c r="G20" s="433" t="s">
        <v>431</v>
      </c>
      <c r="H20" s="451" t="s">
        <v>432</v>
      </c>
      <c r="I20" s="434">
        <v>15000.0</v>
      </c>
      <c r="J20" s="197" t="s">
        <v>135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3.0" customHeight="1">
      <c r="A21" s="432"/>
      <c r="B21" s="452" t="s">
        <v>220</v>
      </c>
      <c r="C21" s="283" t="s">
        <v>221</v>
      </c>
      <c r="D21" s="434">
        <v>2500.0</v>
      </c>
      <c r="E21" s="448" t="s">
        <v>433</v>
      </c>
      <c r="F21" s="434">
        <v>7500.0</v>
      </c>
      <c r="G21" s="197" t="s">
        <v>434</v>
      </c>
      <c r="H21" s="433" t="s">
        <v>435</v>
      </c>
      <c r="I21" s="434">
        <v>7500.0</v>
      </c>
      <c r="J21" s="197" t="s">
        <v>223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54.0" customHeight="1">
      <c r="A22" s="432"/>
      <c r="B22" s="452" t="s">
        <v>224</v>
      </c>
      <c r="C22" s="283" t="s">
        <v>225</v>
      </c>
      <c r="D22" s="434">
        <v>5000.0</v>
      </c>
      <c r="E22" s="448" t="s">
        <v>433</v>
      </c>
      <c r="F22" s="434">
        <v>5000.0</v>
      </c>
      <c r="G22" s="197" t="s">
        <v>436</v>
      </c>
      <c r="H22" s="433" t="s">
        <v>437</v>
      </c>
      <c r="I22" s="434">
        <v>5000.0</v>
      </c>
      <c r="J22" s="197" t="s">
        <v>226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48.75" customHeight="1">
      <c r="A23" s="432"/>
      <c r="B23" s="453" t="s">
        <v>227</v>
      </c>
      <c r="C23" s="283" t="s">
        <v>228</v>
      </c>
      <c r="D23" s="434">
        <v>2250.0</v>
      </c>
      <c r="E23" s="448" t="s">
        <v>433</v>
      </c>
      <c r="F23" s="434">
        <v>2250.0</v>
      </c>
      <c r="G23" s="197" t="s">
        <v>438</v>
      </c>
      <c r="H23" s="433" t="s">
        <v>437</v>
      </c>
      <c r="I23" s="434">
        <v>2250.0</v>
      </c>
      <c r="J23" s="197" t="s">
        <v>229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7.5" customHeight="1">
      <c r="A24" s="432"/>
      <c r="B24" s="452" t="s">
        <v>232</v>
      </c>
      <c r="C24" s="283" t="s">
        <v>233</v>
      </c>
      <c r="D24" s="434">
        <v>10000.0</v>
      </c>
      <c r="E24" s="454">
        <v>0.0</v>
      </c>
      <c r="F24" s="435">
        <v>0.0</v>
      </c>
      <c r="G24" s="433">
        <v>0.0</v>
      </c>
      <c r="H24" s="433">
        <v>0.0</v>
      </c>
      <c r="I24" s="434">
        <v>0.0</v>
      </c>
      <c r="J24" s="433">
        <v>0.0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55.5" customHeight="1">
      <c r="A25" s="432"/>
      <c r="B25" s="452" t="s">
        <v>239</v>
      </c>
      <c r="C25" s="222" t="s">
        <v>240</v>
      </c>
      <c r="D25" s="434">
        <v>4000.0</v>
      </c>
      <c r="E25" s="455">
        <v>0.0</v>
      </c>
      <c r="F25" s="435">
        <v>0.0</v>
      </c>
      <c r="G25" s="433">
        <v>0.0</v>
      </c>
      <c r="H25" s="433">
        <v>0.0</v>
      </c>
      <c r="I25" s="434">
        <v>0.0</v>
      </c>
      <c r="J25" s="433">
        <f>E250-E24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9.25" customHeight="1">
      <c r="A26" s="432"/>
      <c r="B26" s="452" t="s">
        <v>265</v>
      </c>
      <c r="C26" s="222" t="s">
        <v>266</v>
      </c>
      <c r="D26" s="434">
        <v>700.0</v>
      </c>
      <c r="E26" s="448" t="s">
        <v>439</v>
      </c>
      <c r="F26" s="435">
        <v>1500.0</v>
      </c>
      <c r="G26" s="433" t="s">
        <v>440</v>
      </c>
      <c r="H26" s="197" t="s">
        <v>441</v>
      </c>
      <c r="I26" s="447">
        <v>1500.0</v>
      </c>
      <c r="J26" s="197" t="s">
        <v>268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60.0" customHeight="1">
      <c r="A27" s="432"/>
      <c r="B27" s="452" t="s">
        <v>269</v>
      </c>
      <c r="C27" s="222" t="s">
        <v>270</v>
      </c>
      <c r="D27" s="434">
        <v>10000.0</v>
      </c>
      <c r="E27" s="448" t="s">
        <v>442</v>
      </c>
      <c r="F27" s="434">
        <v>9300.0</v>
      </c>
      <c r="G27" s="433" t="s">
        <v>443</v>
      </c>
      <c r="H27" s="197" t="s">
        <v>444</v>
      </c>
      <c r="I27" s="434">
        <v>9300.0</v>
      </c>
      <c r="J27" s="197" t="s">
        <v>271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3.5" customHeight="1">
      <c r="A28" s="432"/>
      <c r="B28" s="452" t="s">
        <v>272</v>
      </c>
      <c r="C28" s="222" t="s">
        <v>273</v>
      </c>
      <c r="D28" s="434">
        <v>7500.0</v>
      </c>
      <c r="E28" s="448" t="s">
        <v>442</v>
      </c>
      <c r="F28" s="434">
        <v>10307.0</v>
      </c>
      <c r="G28" s="433" t="s">
        <v>445</v>
      </c>
      <c r="H28" s="197" t="s">
        <v>446</v>
      </c>
      <c r="I28" s="434">
        <v>10307.0</v>
      </c>
      <c r="J28" s="197" t="s">
        <v>274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3.5" customHeight="1">
      <c r="A29" s="432"/>
      <c r="B29" s="452" t="s">
        <v>281</v>
      </c>
      <c r="C29" s="222" t="s">
        <v>282</v>
      </c>
      <c r="D29" s="434">
        <v>450.0</v>
      </c>
      <c r="E29" s="448" t="s">
        <v>442</v>
      </c>
      <c r="F29" s="435">
        <v>543.0</v>
      </c>
      <c r="G29" s="433" t="s">
        <v>447</v>
      </c>
      <c r="H29" s="197" t="s">
        <v>448</v>
      </c>
      <c r="I29" s="456"/>
      <c r="J29" s="43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43.5" customHeight="1">
      <c r="A30" s="432"/>
      <c r="B30" s="457">
        <v>43839.0</v>
      </c>
      <c r="C30" s="458" t="s">
        <v>307</v>
      </c>
      <c r="D30" s="437">
        <v>22500.0</v>
      </c>
      <c r="E30" s="459" t="s">
        <v>449</v>
      </c>
      <c r="F30" s="437">
        <v>22500.0</v>
      </c>
      <c r="G30" s="433" t="s">
        <v>450</v>
      </c>
      <c r="H30" s="433" t="s">
        <v>451</v>
      </c>
      <c r="I30" s="434">
        <v>22500.0</v>
      </c>
      <c r="J30" s="197" t="s">
        <v>309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43.5" customHeight="1">
      <c r="A31" s="432"/>
      <c r="B31" s="460">
        <v>43870.0</v>
      </c>
      <c r="C31" s="461" t="s">
        <v>310</v>
      </c>
      <c r="D31" s="434">
        <v>30000.0</v>
      </c>
      <c r="E31" s="459" t="s">
        <v>449</v>
      </c>
      <c r="F31" s="434">
        <v>30000.0</v>
      </c>
      <c r="G31" s="455" t="s">
        <v>452</v>
      </c>
      <c r="H31" s="433" t="s">
        <v>453</v>
      </c>
      <c r="I31" s="434">
        <v>30000.0</v>
      </c>
      <c r="J31" s="197" t="s">
        <v>311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43.5" customHeight="1">
      <c r="A32" s="432"/>
      <c r="B32" s="460">
        <v>43899.0</v>
      </c>
      <c r="C32" s="461" t="s">
        <v>312</v>
      </c>
      <c r="D32" s="434">
        <v>35000.0</v>
      </c>
      <c r="E32" s="462" t="s">
        <v>454</v>
      </c>
      <c r="F32" s="434">
        <v>35000.0</v>
      </c>
      <c r="G32" s="455" t="s">
        <v>455</v>
      </c>
      <c r="H32" s="433" t="s">
        <v>456</v>
      </c>
      <c r="I32" s="434">
        <v>35000.0</v>
      </c>
      <c r="J32" s="197" t="s">
        <v>313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75.0" customHeight="1">
      <c r="A33" s="432"/>
      <c r="B33" s="460">
        <v>43930.0</v>
      </c>
      <c r="C33" s="461" t="s">
        <v>314</v>
      </c>
      <c r="D33" s="434">
        <v>27500.0</v>
      </c>
      <c r="E33" s="462" t="s">
        <v>457</v>
      </c>
      <c r="F33" s="434">
        <v>27500.0</v>
      </c>
      <c r="G33" s="455" t="s">
        <v>458</v>
      </c>
      <c r="H33" s="433" t="s">
        <v>459</v>
      </c>
      <c r="I33" s="435">
        <v>2800.0</v>
      </c>
      <c r="J33" s="197" t="s">
        <v>315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43.5" customHeight="1">
      <c r="A34" s="432"/>
      <c r="B34" s="460">
        <v>43840.0</v>
      </c>
      <c r="C34" s="461" t="s">
        <v>320</v>
      </c>
      <c r="D34" s="434">
        <v>17400.0</v>
      </c>
      <c r="E34" s="462" t="s">
        <v>460</v>
      </c>
      <c r="F34" s="434">
        <v>17400.0</v>
      </c>
      <c r="G34" s="449" t="s">
        <v>461</v>
      </c>
      <c r="H34" s="197" t="s">
        <v>462</v>
      </c>
      <c r="I34" s="435">
        <v>17400.0</v>
      </c>
      <c r="J34" s="197" t="s">
        <v>321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43.5" customHeight="1">
      <c r="A35" s="432"/>
      <c r="B35" s="463">
        <v>43931.0</v>
      </c>
      <c r="C35" s="461" t="s">
        <v>323</v>
      </c>
      <c r="D35" s="434">
        <v>16000.0</v>
      </c>
      <c r="E35" s="462" t="s">
        <v>463</v>
      </c>
      <c r="F35" s="434">
        <v>16000.0</v>
      </c>
      <c r="G35" s="449" t="s">
        <v>464</v>
      </c>
      <c r="H35" s="197" t="s">
        <v>462</v>
      </c>
      <c r="I35" s="435">
        <v>16000.0</v>
      </c>
      <c r="J35" s="197" t="s">
        <v>324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43.5" customHeight="1">
      <c r="A36" s="432"/>
      <c r="B36" s="464" t="s">
        <v>350</v>
      </c>
      <c r="C36" s="461" t="s">
        <v>351</v>
      </c>
      <c r="D36" s="434">
        <v>10000.0</v>
      </c>
      <c r="E36" s="459" t="s">
        <v>449</v>
      </c>
      <c r="F36" s="434">
        <v>10000.0</v>
      </c>
      <c r="G36" s="1" t="s">
        <v>465</v>
      </c>
      <c r="H36" s="465" t="s">
        <v>466</v>
      </c>
      <c r="I36" s="456"/>
      <c r="J36" s="43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43.5" customHeight="1">
      <c r="A37" s="432"/>
      <c r="B37" s="464" t="s">
        <v>364</v>
      </c>
      <c r="C37" s="461" t="s">
        <v>365</v>
      </c>
      <c r="D37" s="434">
        <v>30000.0</v>
      </c>
      <c r="E37" s="462" t="s">
        <v>467</v>
      </c>
      <c r="F37" s="435">
        <v>6040.0</v>
      </c>
      <c r="G37" s="455" t="s">
        <v>468</v>
      </c>
      <c r="H37" s="197" t="s">
        <v>469</v>
      </c>
      <c r="I37" s="434">
        <v>6040.0</v>
      </c>
      <c r="J37" s="197" t="s">
        <v>366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43.5" customHeight="1">
      <c r="A38" s="432"/>
      <c r="B38" s="464" t="s">
        <v>367</v>
      </c>
      <c r="C38" s="461" t="s">
        <v>368</v>
      </c>
      <c r="D38" s="434">
        <v>10000.0</v>
      </c>
      <c r="E38" s="462" t="s">
        <v>467</v>
      </c>
      <c r="F38" s="435">
        <v>33960.0</v>
      </c>
      <c r="G38" s="449" t="s">
        <v>470</v>
      </c>
      <c r="H38" s="197" t="s">
        <v>469</v>
      </c>
      <c r="I38" s="435">
        <v>33960.0</v>
      </c>
      <c r="J38" s="197" t="s">
        <v>471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4.75" customHeight="1">
      <c r="A39" s="432"/>
      <c r="B39" s="464" t="s">
        <v>370</v>
      </c>
      <c r="C39" s="466" t="s">
        <v>371</v>
      </c>
      <c r="D39" s="434">
        <v>5610.0</v>
      </c>
      <c r="E39" s="467" t="s">
        <v>472</v>
      </c>
      <c r="F39" s="468">
        <v>11610.0</v>
      </c>
      <c r="G39" s="449" t="s">
        <v>473</v>
      </c>
      <c r="H39" s="197" t="s">
        <v>474</v>
      </c>
      <c r="I39" s="435">
        <v>11610.0</v>
      </c>
      <c r="J39" s="197" t="s">
        <v>373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469"/>
      <c r="B40" s="470" t="s">
        <v>475</v>
      </c>
      <c r="C40" s="427"/>
      <c r="D40" s="471">
        <f>SUM(D11:D39)</f>
        <v>652690</v>
      </c>
      <c r="E40" s="471"/>
      <c r="F40" s="471">
        <f>SUM(F11:F39)</f>
        <v>652690</v>
      </c>
      <c r="G40" s="472"/>
      <c r="H40" s="472"/>
      <c r="I40" s="471">
        <f>SUM(I11:I39)</f>
        <v>489517</v>
      </c>
      <c r="J40" s="472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</row>
    <row r="41" ht="13.5" customHeight="1">
      <c r="A41" s="420"/>
      <c r="B41" s="420"/>
      <c r="C41" s="420"/>
      <c r="D41" s="4"/>
      <c r="E41" s="420"/>
      <c r="F41" s="4"/>
      <c r="G41" s="420"/>
      <c r="H41" s="4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425"/>
      <c r="B42" s="426"/>
      <c r="C42" s="427"/>
      <c r="D42" s="428"/>
      <c r="E42" s="429"/>
      <c r="F42" s="427"/>
      <c r="G42" s="427"/>
      <c r="H42" s="427"/>
      <c r="I42" s="427"/>
      <c r="J42" s="428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</row>
    <row r="43" ht="13.5" customHeight="1">
      <c r="A43" s="430"/>
      <c r="B43" s="430"/>
      <c r="C43" s="430"/>
      <c r="D43" s="431"/>
      <c r="E43" s="430"/>
      <c r="F43" s="431"/>
      <c r="G43" s="430"/>
      <c r="H43" s="430"/>
      <c r="I43" s="430"/>
      <c r="J43" s="430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</row>
    <row r="44" ht="63.75" customHeight="1">
      <c r="A44" s="432"/>
      <c r="B44" s="432"/>
      <c r="C44" s="433"/>
      <c r="D44" s="447"/>
      <c r="E44" s="433"/>
      <c r="F44" s="434"/>
      <c r="G44" s="433"/>
      <c r="H44" s="433"/>
      <c r="I44" s="434"/>
      <c r="J44" s="47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42.0" customHeight="1">
      <c r="A45" s="432"/>
      <c r="B45" s="432"/>
      <c r="C45" s="433"/>
      <c r="D45" s="447"/>
      <c r="E45" s="433"/>
      <c r="F45" s="434"/>
      <c r="G45" s="433"/>
      <c r="H45" s="433"/>
      <c r="I45" s="447"/>
      <c r="J45" s="43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40.5" customHeight="1">
      <c r="A46" s="432"/>
      <c r="B46" s="432"/>
      <c r="C46" s="433"/>
      <c r="D46" s="434"/>
      <c r="E46" s="433"/>
      <c r="F46" s="434"/>
      <c r="G46" s="433"/>
      <c r="H46" s="433"/>
      <c r="I46" s="434"/>
      <c r="J46" s="43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469"/>
      <c r="B47" s="475"/>
      <c r="C47" s="33"/>
      <c r="D47" s="476"/>
      <c r="E47" s="476"/>
      <c r="F47" s="476"/>
      <c r="G47" s="476"/>
      <c r="H47" s="476"/>
      <c r="I47" s="476"/>
      <c r="J47" s="472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</row>
    <row r="48" ht="13.5" customHeight="1">
      <c r="A48" s="420"/>
      <c r="B48" s="420"/>
      <c r="C48" s="420"/>
      <c r="D48" s="4"/>
      <c r="E48" s="420"/>
      <c r="F48" s="4"/>
      <c r="G48" s="420"/>
      <c r="H48" s="4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425"/>
      <c r="B49" s="426" t="s">
        <v>476</v>
      </c>
      <c r="C49" s="427"/>
      <c r="D49" s="428"/>
      <c r="E49" s="429" t="s">
        <v>394</v>
      </c>
      <c r="F49" s="427"/>
      <c r="G49" s="427"/>
      <c r="H49" s="427"/>
      <c r="I49" s="427"/>
      <c r="J49" s="428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</row>
    <row r="50" ht="13.5" customHeight="1">
      <c r="A50" s="430" t="s">
        <v>395</v>
      </c>
      <c r="B50" s="430" t="s">
        <v>396</v>
      </c>
      <c r="C50" s="430" t="s">
        <v>59</v>
      </c>
      <c r="D50" s="431" t="s">
        <v>397</v>
      </c>
      <c r="E50" s="430" t="s">
        <v>398</v>
      </c>
      <c r="F50" s="431" t="s">
        <v>397</v>
      </c>
      <c r="G50" s="430" t="s">
        <v>399</v>
      </c>
      <c r="H50" s="430" t="s">
        <v>400</v>
      </c>
      <c r="I50" s="430" t="s">
        <v>401</v>
      </c>
      <c r="J50" s="430" t="s">
        <v>402</v>
      </c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</row>
    <row r="51" ht="13.5" customHeight="1">
      <c r="A51" s="432"/>
      <c r="B51" s="432" t="s">
        <v>87</v>
      </c>
      <c r="C51" s="433"/>
      <c r="D51" s="434"/>
      <c r="E51" s="433"/>
      <c r="F51" s="434"/>
      <c r="G51" s="433"/>
      <c r="H51" s="433"/>
      <c r="I51" s="434"/>
      <c r="J51" s="43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432"/>
      <c r="B52" s="432" t="s">
        <v>138</v>
      </c>
      <c r="C52" s="433"/>
      <c r="D52" s="434"/>
      <c r="E52" s="433"/>
      <c r="F52" s="434"/>
      <c r="G52" s="433"/>
      <c r="H52" s="433"/>
      <c r="I52" s="434"/>
      <c r="J52" s="43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432"/>
      <c r="B53" s="432" t="s">
        <v>145</v>
      </c>
      <c r="C53" s="433"/>
      <c r="D53" s="434"/>
      <c r="E53" s="433"/>
      <c r="F53" s="434"/>
      <c r="G53" s="433"/>
      <c r="H53" s="433"/>
      <c r="I53" s="434"/>
      <c r="J53" s="43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432"/>
      <c r="B54" s="432" t="s">
        <v>161</v>
      </c>
      <c r="C54" s="433"/>
      <c r="D54" s="434"/>
      <c r="E54" s="433"/>
      <c r="F54" s="434"/>
      <c r="G54" s="433"/>
      <c r="H54" s="433"/>
      <c r="I54" s="434"/>
      <c r="J54" s="43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432"/>
      <c r="B55" s="432" t="s">
        <v>180</v>
      </c>
      <c r="C55" s="433"/>
      <c r="D55" s="434"/>
      <c r="E55" s="433"/>
      <c r="F55" s="434"/>
      <c r="G55" s="433"/>
      <c r="H55" s="433"/>
      <c r="I55" s="434"/>
      <c r="J55" s="43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432"/>
      <c r="B56" s="432"/>
      <c r="C56" s="433"/>
      <c r="D56" s="434"/>
      <c r="E56" s="433"/>
      <c r="F56" s="434"/>
      <c r="G56" s="433"/>
      <c r="H56" s="433"/>
      <c r="I56" s="434"/>
      <c r="J56" s="43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469"/>
      <c r="B57" s="470" t="s">
        <v>475</v>
      </c>
      <c r="C57" s="427"/>
      <c r="D57" s="472"/>
      <c r="E57" s="472"/>
      <c r="F57" s="472"/>
      <c r="G57" s="472"/>
      <c r="H57" s="472"/>
      <c r="I57" s="477"/>
      <c r="J57" s="472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</row>
    <row r="58" ht="13.5" customHeight="1">
      <c r="A58" s="420"/>
      <c r="B58" s="420"/>
      <c r="C58" s="420"/>
      <c r="D58" s="4"/>
      <c r="E58" s="420"/>
      <c r="F58" s="4"/>
      <c r="G58" s="420"/>
      <c r="H58" s="4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478"/>
      <c r="B59" s="478" t="s">
        <v>477</v>
      </c>
      <c r="C59" s="478"/>
      <c r="D59" s="479"/>
      <c r="E59" s="478"/>
      <c r="F59" s="479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</row>
    <row r="60" ht="13.5" customHeight="1">
      <c r="A60" s="420"/>
      <c r="B60" s="420"/>
      <c r="C60" s="420"/>
      <c r="D60" s="4"/>
      <c r="E60" s="420"/>
      <c r="F60" s="4"/>
      <c r="G60" s="420"/>
      <c r="H60" s="42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420"/>
      <c r="B61" s="420"/>
      <c r="C61" s="420"/>
      <c r="D61" s="4"/>
      <c r="E61" s="420"/>
      <c r="F61" s="4"/>
      <c r="G61" s="420"/>
      <c r="H61" s="4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420"/>
      <c r="B62" s="420"/>
      <c r="C62" s="420"/>
      <c r="D62" s="4"/>
      <c r="E62" s="420"/>
      <c r="F62" s="4"/>
      <c r="G62" s="420"/>
      <c r="H62" s="42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420"/>
      <c r="B63" s="420"/>
      <c r="C63" s="420"/>
      <c r="D63" s="4"/>
      <c r="E63" s="420"/>
      <c r="F63" s="4"/>
      <c r="G63" s="420"/>
      <c r="H63" s="42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420"/>
      <c r="B64" s="420"/>
      <c r="C64" s="420"/>
      <c r="D64" s="4"/>
      <c r="E64" s="420"/>
      <c r="F64" s="4"/>
      <c r="G64" s="420"/>
      <c r="H64" s="4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420"/>
      <c r="B65" s="420"/>
      <c r="C65" s="420"/>
      <c r="D65" s="4"/>
      <c r="E65" s="420"/>
      <c r="F65" s="4"/>
      <c r="G65" s="420"/>
      <c r="H65" s="42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420"/>
      <c r="B66" s="420"/>
      <c r="C66" s="420"/>
      <c r="D66" s="4"/>
      <c r="E66" s="420"/>
      <c r="F66" s="4"/>
      <c r="G66" s="420"/>
      <c r="H66" s="42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420"/>
      <c r="B67" s="420"/>
      <c r="C67" s="420"/>
      <c r="D67" s="4"/>
      <c r="E67" s="420"/>
      <c r="F67" s="4"/>
      <c r="G67" s="420"/>
      <c r="H67" s="42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420"/>
      <c r="B68" s="420"/>
      <c r="C68" s="420"/>
      <c r="D68" s="4"/>
      <c r="E68" s="420"/>
      <c r="F68" s="4"/>
      <c r="G68" s="420"/>
      <c r="H68" s="4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420"/>
      <c r="B69" s="420"/>
      <c r="C69" s="420"/>
      <c r="D69" s="4"/>
      <c r="E69" s="420"/>
      <c r="F69" s="4"/>
      <c r="G69" s="420"/>
      <c r="H69" s="42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420"/>
      <c r="B70" s="420"/>
      <c r="C70" s="420"/>
      <c r="D70" s="4"/>
      <c r="E70" s="420"/>
      <c r="F70" s="4"/>
      <c r="G70" s="420"/>
      <c r="H70" s="42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420"/>
      <c r="B71" s="420"/>
      <c r="C71" s="420"/>
      <c r="D71" s="4"/>
      <c r="E71" s="420"/>
      <c r="F71" s="4"/>
      <c r="G71" s="420"/>
      <c r="H71" s="42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420"/>
      <c r="B72" s="420"/>
      <c r="C72" s="420"/>
      <c r="D72" s="4"/>
      <c r="E72" s="420"/>
      <c r="F72" s="4"/>
      <c r="G72" s="420"/>
      <c r="H72" s="42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420"/>
      <c r="B73" s="420"/>
      <c r="C73" s="420"/>
      <c r="D73" s="4"/>
      <c r="E73" s="420"/>
      <c r="F73" s="4"/>
      <c r="G73" s="420"/>
      <c r="H73" s="42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420"/>
      <c r="B74" s="420"/>
      <c r="C74" s="420"/>
      <c r="D74" s="4"/>
      <c r="E74" s="420"/>
      <c r="F74" s="4"/>
      <c r="G74" s="420"/>
      <c r="H74" s="42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420"/>
      <c r="B75" s="420"/>
      <c r="C75" s="420"/>
      <c r="D75" s="4"/>
      <c r="E75" s="420"/>
      <c r="F75" s="4"/>
      <c r="G75" s="420"/>
      <c r="H75" s="42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420"/>
      <c r="B76" s="420"/>
      <c r="C76" s="420"/>
      <c r="D76" s="4"/>
      <c r="E76" s="420"/>
      <c r="F76" s="4"/>
      <c r="G76" s="420"/>
      <c r="H76" s="42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420"/>
      <c r="B77" s="420"/>
      <c r="C77" s="420"/>
      <c r="D77" s="4"/>
      <c r="E77" s="420"/>
      <c r="F77" s="4"/>
      <c r="G77" s="420"/>
      <c r="H77" s="42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420"/>
      <c r="B78" s="420"/>
      <c r="C78" s="420"/>
      <c r="D78" s="4"/>
      <c r="E78" s="420"/>
      <c r="F78" s="4"/>
      <c r="G78" s="420"/>
      <c r="H78" s="42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420"/>
      <c r="B79" s="420"/>
      <c r="C79" s="420"/>
      <c r="D79" s="4"/>
      <c r="E79" s="420"/>
      <c r="F79" s="4"/>
      <c r="G79" s="420"/>
      <c r="H79" s="42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420"/>
      <c r="B80" s="420"/>
      <c r="C80" s="420"/>
      <c r="D80" s="4"/>
      <c r="E80" s="420"/>
      <c r="F80" s="4"/>
      <c r="G80" s="420"/>
      <c r="H80" s="42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420"/>
      <c r="B81" s="420"/>
      <c r="C81" s="420"/>
      <c r="D81" s="4"/>
      <c r="E81" s="420"/>
      <c r="F81" s="4"/>
      <c r="G81" s="420"/>
      <c r="H81" s="42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420"/>
      <c r="B82" s="420"/>
      <c r="C82" s="420"/>
      <c r="D82" s="4"/>
      <c r="E82" s="420"/>
      <c r="F82" s="4"/>
      <c r="G82" s="420"/>
      <c r="H82" s="42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420"/>
      <c r="B83" s="420"/>
      <c r="C83" s="420"/>
      <c r="D83" s="4"/>
      <c r="E83" s="420"/>
      <c r="F83" s="4"/>
      <c r="G83" s="420"/>
      <c r="H83" s="42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420"/>
      <c r="B84" s="420"/>
      <c r="C84" s="420"/>
      <c r="D84" s="4"/>
      <c r="E84" s="420"/>
      <c r="F84" s="4"/>
      <c r="G84" s="420"/>
      <c r="H84" s="42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420"/>
      <c r="B85" s="420"/>
      <c r="C85" s="420"/>
      <c r="D85" s="4"/>
      <c r="E85" s="420"/>
      <c r="F85" s="4"/>
      <c r="G85" s="420"/>
      <c r="H85" s="42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420"/>
      <c r="B86" s="420"/>
      <c r="C86" s="420"/>
      <c r="D86" s="4"/>
      <c r="E86" s="420"/>
      <c r="F86" s="4"/>
      <c r="G86" s="420"/>
      <c r="H86" s="42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420"/>
      <c r="B87" s="420"/>
      <c r="C87" s="420"/>
      <c r="D87" s="4"/>
      <c r="E87" s="420"/>
      <c r="F87" s="4"/>
      <c r="G87" s="420"/>
      <c r="H87" s="42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420"/>
      <c r="B88" s="420"/>
      <c r="C88" s="420"/>
      <c r="D88" s="4"/>
      <c r="E88" s="420"/>
      <c r="F88" s="4"/>
      <c r="G88" s="420"/>
      <c r="H88" s="42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420"/>
      <c r="B89" s="420"/>
      <c r="C89" s="420"/>
      <c r="D89" s="4"/>
      <c r="E89" s="420"/>
      <c r="F89" s="4"/>
      <c r="G89" s="420"/>
      <c r="H89" s="42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420"/>
      <c r="B90" s="420"/>
      <c r="C90" s="420"/>
      <c r="D90" s="4"/>
      <c r="E90" s="420"/>
      <c r="F90" s="4"/>
      <c r="G90" s="420"/>
      <c r="H90" s="42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420"/>
      <c r="B91" s="420"/>
      <c r="C91" s="420"/>
      <c r="D91" s="4"/>
      <c r="E91" s="420"/>
      <c r="F91" s="4"/>
      <c r="G91" s="420"/>
      <c r="H91" s="42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420"/>
      <c r="B92" s="420"/>
      <c r="C92" s="420"/>
      <c r="D92" s="4"/>
      <c r="E92" s="420"/>
      <c r="F92" s="4"/>
      <c r="G92" s="420"/>
      <c r="H92" s="42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420"/>
      <c r="B93" s="420"/>
      <c r="C93" s="420"/>
      <c r="D93" s="4"/>
      <c r="E93" s="420"/>
      <c r="F93" s="4"/>
      <c r="G93" s="420"/>
      <c r="H93" s="42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420"/>
      <c r="B94" s="420"/>
      <c r="C94" s="420"/>
      <c r="D94" s="4"/>
      <c r="E94" s="420"/>
      <c r="F94" s="4"/>
      <c r="G94" s="420"/>
      <c r="H94" s="42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420"/>
      <c r="B95" s="420"/>
      <c r="C95" s="420"/>
      <c r="D95" s="4"/>
      <c r="E95" s="420"/>
      <c r="F95" s="4"/>
      <c r="G95" s="420"/>
      <c r="H95" s="42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420"/>
      <c r="B96" s="420"/>
      <c r="C96" s="420"/>
      <c r="D96" s="4"/>
      <c r="E96" s="420"/>
      <c r="F96" s="4"/>
      <c r="G96" s="420"/>
      <c r="H96" s="42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420"/>
      <c r="B97" s="420"/>
      <c r="C97" s="420"/>
      <c r="D97" s="4"/>
      <c r="E97" s="420"/>
      <c r="F97" s="4"/>
      <c r="G97" s="420"/>
      <c r="H97" s="4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420"/>
      <c r="B98" s="420"/>
      <c r="C98" s="420"/>
      <c r="D98" s="4"/>
      <c r="E98" s="420"/>
      <c r="F98" s="4"/>
      <c r="G98" s="420"/>
      <c r="H98" s="4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420"/>
      <c r="B99" s="420"/>
      <c r="C99" s="420"/>
      <c r="D99" s="4"/>
      <c r="E99" s="420"/>
      <c r="F99" s="4"/>
      <c r="G99" s="420"/>
      <c r="H99" s="4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420"/>
      <c r="B100" s="420"/>
      <c r="C100" s="420"/>
      <c r="D100" s="4"/>
      <c r="E100" s="420"/>
      <c r="F100" s="4"/>
      <c r="G100" s="420"/>
      <c r="H100" s="42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420"/>
      <c r="B101" s="420"/>
      <c r="C101" s="420"/>
      <c r="D101" s="4"/>
      <c r="E101" s="420"/>
      <c r="F101" s="4"/>
      <c r="G101" s="420"/>
      <c r="H101" s="42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420"/>
      <c r="B102" s="420"/>
      <c r="C102" s="420"/>
      <c r="D102" s="4"/>
      <c r="E102" s="420"/>
      <c r="F102" s="4"/>
      <c r="G102" s="420"/>
      <c r="H102" s="42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420"/>
      <c r="B103" s="420"/>
      <c r="C103" s="420"/>
      <c r="D103" s="4"/>
      <c r="E103" s="420"/>
      <c r="F103" s="4"/>
      <c r="G103" s="420"/>
      <c r="H103" s="42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420"/>
      <c r="B104" s="420"/>
      <c r="C104" s="420"/>
      <c r="D104" s="4"/>
      <c r="E104" s="420"/>
      <c r="F104" s="4"/>
      <c r="G104" s="420"/>
      <c r="H104" s="42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420"/>
      <c r="B105" s="420"/>
      <c r="C105" s="420"/>
      <c r="D105" s="4"/>
      <c r="E105" s="420"/>
      <c r="F105" s="4"/>
      <c r="G105" s="420"/>
      <c r="H105" s="42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420"/>
      <c r="B106" s="420"/>
      <c r="C106" s="420"/>
      <c r="D106" s="4"/>
      <c r="E106" s="420"/>
      <c r="F106" s="4"/>
      <c r="G106" s="420"/>
      <c r="H106" s="42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420"/>
      <c r="B107" s="420"/>
      <c r="C107" s="420"/>
      <c r="D107" s="4"/>
      <c r="E107" s="420"/>
      <c r="F107" s="4"/>
      <c r="G107" s="420"/>
      <c r="H107" s="42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420"/>
      <c r="B108" s="420"/>
      <c r="C108" s="420"/>
      <c r="D108" s="4"/>
      <c r="E108" s="420"/>
      <c r="F108" s="4"/>
      <c r="G108" s="420"/>
      <c r="H108" s="42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420"/>
      <c r="B109" s="420"/>
      <c r="C109" s="420"/>
      <c r="D109" s="4"/>
      <c r="E109" s="420"/>
      <c r="F109" s="4"/>
      <c r="G109" s="420"/>
      <c r="H109" s="42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420"/>
      <c r="B110" s="420"/>
      <c r="C110" s="420"/>
      <c r="D110" s="4"/>
      <c r="E110" s="420"/>
      <c r="F110" s="4"/>
      <c r="G110" s="420"/>
      <c r="H110" s="42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420"/>
      <c r="B111" s="420"/>
      <c r="C111" s="420"/>
      <c r="D111" s="4"/>
      <c r="E111" s="420"/>
      <c r="F111" s="4"/>
      <c r="G111" s="420"/>
      <c r="H111" s="42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420"/>
      <c r="B112" s="420"/>
      <c r="C112" s="420"/>
      <c r="D112" s="4"/>
      <c r="E112" s="420"/>
      <c r="F112" s="4"/>
      <c r="G112" s="420"/>
      <c r="H112" s="42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420"/>
      <c r="B113" s="420"/>
      <c r="C113" s="420"/>
      <c r="D113" s="4"/>
      <c r="E113" s="420"/>
      <c r="F113" s="4"/>
      <c r="G113" s="420"/>
      <c r="H113" s="42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420"/>
      <c r="B114" s="420"/>
      <c r="C114" s="420"/>
      <c r="D114" s="4"/>
      <c r="E114" s="420"/>
      <c r="F114" s="4"/>
      <c r="G114" s="420"/>
      <c r="H114" s="42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420"/>
      <c r="B115" s="420"/>
      <c r="C115" s="420"/>
      <c r="D115" s="4"/>
      <c r="E115" s="420"/>
      <c r="F115" s="4"/>
      <c r="G115" s="420"/>
      <c r="H115" s="42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420"/>
      <c r="B116" s="420"/>
      <c r="C116" s="420"/>
      <c r="D116" s="4"/>
      <c r="E116" s="420"/>
      <c r="F116" s="4"/>
      <c r="G116" s="420"/>
      <c r="H116" s="42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420"/>
      <c r="B117" s="420"/>
      <c r="C117" s="420"/>
      <c r="D117" s="4"/>
      <c r="E117" s="420"/>
      <c r="F117" s="4"/>
      <c r="G117" s="420"/>
      <c r="H117" s="42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420"/>
      <c r="B118" s="420"/>
      <c r="C118" s="420"/>
      <c r="D118" s="4"/>
      <c r="E118" s="420"/>
      <c r="F118" s="4"/>
      <c r="G118" s="420"/>
      <c r="H118" s="42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420"/>
      <c r="B119" s="420"/>
      <c r="C119" s="420"/>
      <c r="D119" s="4"/>
      <c r="E119" s="420"/>
      <c r="F119" s="4"/>
      <c r="G119" s="420"/>
      <c r="H119" s="42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420"/>
      <c r="B120" s="420"/>
      <c r="C120" s="420"/>
      <c r="D120" s="4"/>
      <c r="E120" s="420"/>
      <c r="F120" s="4"/>
      <c r="G120" s="420"/>
      <c r="H120" s="42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420"/>
      <c r="B121" s="420"/>
      <c r="C121" s="420"/>
      <c r="D121" s="4"/>
      <c r="E121" s="420"/>
      <c r="F121" s="4"/>
      <c r="G121" s="420"/>
      <c r="H121" s="42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420"/>
      <c r="B122" s="420"/>
      <c r="C122" s="420"/>
      <c r="D122" s="4"/>
      <c r="E122" s="420"/>
      <c r="F122" s="4"/>
      <c r="G122" s="420"/>
      <c r="H122" s="42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420"/>
      <c r="B123" s="420"/>
      <c r="C123" s="420"/>
      <c r="D123" s="4"/>
      <c r="E123" s="420"/>
      <c r="F123" s="4"/>
      <c r="G123" s="420"/>
      <c r="H123" s="42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420"/>
      <c r="B124" s="420"/>
      <c r="C124" s="420"/>
      <c r="D124" s="4"/>
      <c r="E124" s="420"/>
      <c r="F124" s="4"/>
      <c r="G124" s="420"/>
      <c r="H124" s="42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420"/>
      <c r="B125" s="420"/>
      <c r="C125" s="420"/>
      <c r="D125" s="4"/>
      <c r="E125" s="420"/>
      <c r="F125" s="4"/>
      <c r="G125" s="420"/>
      <c r="H125" s="42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420"/>
      <c r="B126" s="420"/>
      <c r="C126" s="420"/>
      <c r="D126" s="4"/>
      <c r="E126" s="420"/>
      <c r="F126" s="4"/>
      <c r="G126" s="420"/>
      <c r="H126" s="42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420"/>
      <c r="B127" s="420"/>
      <c r="C127" s="420"/>
      <c r="D127" s="4"/>
      <c r="E127" s="420"/>
      <c r="F127" s="4"/>
      <c r="G127" s="420"/>
      <c r="H127" s="42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420"/>
      <c r="B128" s="420"/>
      <c r="C128" s="420"/>
      <c r="D128" s="4"/>
      <c r="E128" s="420"/>
      <c r="F128" s="4"/>
      <c r="G128" s="420"/>
      <c r="H128" s="42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420"/>
      <c r="B129" s="420"/>
      <c r="C129" s="420"/>
      <c r="D129" s="4"/>
      <c r="E129" s="420"/>
      <c r="F129" s="4"/>
      <c r="G129" s="420"/>
      <c r="H129" s="42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420"/>
      <c r="B130" s="420"/>
      <c r="C130" s="420"/>
      <c r="D130" s="4"/>
      <c r="E130" s="420"/>
      <c r="F130" s="4"/>
      <c r="G130" s="420"/>
      <c r="H130" s="42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420"/>
      <c r="B131" s="420"/>
      <c r="C131" s="420"/>
      <c r="D131" s="4"/>
      <c r="E131" s="420"/>
      <c r="F131" s="4"/>
      <c r="G131" s="420"/>
      <c r="H131" s="42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420"/>
      <c r="B132" s="420"/>
      <c r="C132" s="420"/>
      <c r="D132" s="4"/>
      <c r="E132" s="420"/>
      <c r="F132" s="4"/>
      <c r="G132" s="420"/>
      <c r="H132" s="42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420"/>
      <c r="B133" s="420"/>
      <c r="C133" s="420"/>
      <c r="D133" s="4"/>
      <c r="E133" s="420"/>
      <c r="F133" s="4"/>
      <c r="G133" s="420"/>
      <c r="H133" s="42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420"/>
      <c r="B134" s="420"/>
      <c r="C134" s="420"/>
      <c r="D134" s="4"/>
      <c r="E134" s="420"/>
      <c r="F134" s="4"/>
      <c r="G134" s="420"/>
      <c r="H134" s="42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420"/>
      <c r="B135" s="420"/>
      <c r="C135" s="420"/>
      <c r="D135" s="4"/>
      <c r="E135" s="420"/>
      <c r="F135" s="4"/>
      <c r="G135" s="420"/>
      <c r="H135" s="42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420"/>
      <c r="B136" s="420"/>
      <c r="C136" s="420"/>
      <c r="D136" s="4"/>
      <c r="E136" s="420"/>
      <c r="F136" s="4"/>
      <c r="G136" s="420"/>
      <c r="H136" s="42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420"/>
      <c r="B137" s="420"/>
      <c r="C137" s="420"/>
      <c r="D137" s="4"/>
      <c r="E137" s="420"/>
      <c r="F137" s="4"/>
      <c r="G137" s="420"/>
      <c r="H137" s="42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420"/>
      <c r="B138" s="420"/>
      <c r="C138" s="420"/>
      <c r="D138" s="4"/>
      <c r="E138" s="420"/>
      <c r="F138" s="4"/>
      <c r="G138" s="420"/>
      <c r="H138" s="42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420"/>
      <c r="B139" s="420"/>
      <c r="C139" s="420"/>
      <c r="D139" s="4"/>
      <c r="E139" s="420"/>
      <c r="F139" s="4"/>
      <c r="G139" s="420"/>
      <c r="H139" s="42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420"/>
      <c r="B140" s="420"/>
      <c r="C140" s="420"/>
      <c r="D140" s="4"/>
      <c r="E140" s="420"/>
      <c r="F140" s="4"/>
      <c r="G140" s="420"/>
      <c r="H140" s="42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420"/>
      <c r="B141" s="420"/>
      <c r="C141" s="420"/>
      <c r="D141" s="4"/>
      <c r="E141" s="420"/>
      <c r="F141" s="4"/>
      <c r="G141" s="420"/>
      <c r="H141" s="42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420"/>
      <c r="B142" s="420"/>
      <c r="C142" s="420"/>
      <c r="D142" s="4"/>
      <c r="E142" s="420"/>
      <c r="F142" s="4"/>
      <c r="G142" s="420"/>
      <c r="H142" s="42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420"/>
      <c r="B143" s="420"/>
      <c r="C143" s="420"/>
      <c r="D143" s="4"/>
      <c r="E143" s="420"/>
      <c r="F143" s="4"/>
      <c r="G143" s="420"/>
      <c r="H143" s="42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420"/>
      <c r="B144" s="420"/>
      <c r="C144" s="420"/>
      <c r="D144" s="4"/>
      <c r="E144" s="420"/>
      <c r="F144" s="4"/>
      <c r="G144" s="420"/>
      <c r="H144" s="42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420"/>
      <c r="B145" s="420"/>
      <c r="C145" s="420"/>
      <c r="D145" s="4"/>
      <c r="E145" s="420"/>
      <c r="F145" s="4"/>
      <c r="G145" s="420"/>
      <c r="H145" s="42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420"/>
      <c r="B146" s="420"/>
      <c r="C146" s="420"/>
      <c r="D146" s="4"/>
      <c r="E146" s="420"/>
      <c r="F146" s="4"/>
      <c r="G146" s="420"/>
      <c r="H146" s="42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420"/>
      <c r="B147" s="420"/>
      <c r="C147" s="420"/>
      <c r="D147" s="4"/>
      <c r="E147" s="420"/>
      <c r="F147" s="4"/>
      <c r="G147" s="420"/>
      <c r="H147" s="42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420"/>
      <c r="B148" s="420"/>
      <c r="C148" s="420"/>
      <c r="D148" s="4"/>
      <c r="E148" s="420"/>
      <c r="F148" s="4"/>
      <c r="G148" s="420"/>
      <c r="H148" s="42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420"/>
      <c r="B149" s="420"/>
      <c r="C149" s="420"/>
      <c r="D149" s="4"/>
      <c r="E149" s="420"/>
      <c r="F149" s="4"/>
      <c r="G149" s="420"/>
      <c r="H149" s="42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420"/>
      <c r="B150" s="420"/>
      <c r="C150" s="420"/>
      <c r="D150" s="4"/>
      <c r="E150" s="420"/>
      <c r="F150" s="4"/>
      <c r="G150" s="420"/>
      <c r="H150" s="42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420"/>
      <c r="B151" s="420"/>
      <c r="C151" s="420"/>
      <c r="D151" s="4"/>
      <c r="E151" s="420"/>
      <c r="F151" s="4"/>
      <c r="G151" s="420"/>
      <c r="H151" s="42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420"/>
      <c r="B152" s="420"/>
      <c r="C152" s="420"/>
      <c r="D152" s="4"/>
      <c r="E152" s="420"/>
      <c r="F152" s="4"/>
      <c r="G152" s="420"/>
      <c r="H152" s="42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420"/>
      <c r="B153" s="420"/>
      <c r="C153" s="420"/>
      <c r="D153" s="4"/>
      <c r="E153" s="420"/>
      <c r="F153" s="4"/>
      <c r="G153" s="420"/>
      <c r="H153" s="42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420"/>
      <c r="B154" s="420"/>
      <c r="C154" s="420"/>
      <c r="D154" s="4"/>
      <c r="E154" s="420"/>
      <c r="F154" s="4"/>
      <c r="G154" s="420"/>
      <c r="H154" s="42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420"/>
      <c r="B155" s="420"/>
      <c r="C155" s="420"/>
      <c r="D155" s="4"/>
      <c r="E155" s="420"/>
      <c r="F155" s="4"/>
      <c r="G155" s="420"/>
      <c r="H155" s="42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420"/>
      <c r="B156" s="420"/>
      <c r="C156" s="420"/>
      <c r="D156" s="4"/>
      <c r="E156" s="420"/>
      <c r="F156" s="4"/>
      <c r="G156" s="420"/>
      <c r="H156" s="42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420"/>
      <c r="B157" s="420"/>
      <c r="C157" s="420"/>
      <c r="D157" s="4"/>
      <c r="E157" s="420"/>
      <c r="F157" s="4"/>
      <c r="G157" s="420"/>
      <c r="H157" s="42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420"/>
      <c r="B158" s="420"/>
      <c r="C158" s="420"/>
      <c r="D158" s="4"/>
      <c r="E158" s="420"/>
      <c r="F158" s="4"/>
      <c r="G158" s="420"/>
      <c r="H158" s="42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420"/>
      <c r="B159" s="420"/>
      <c r="C159" s="420"/>
      <c r="D159" s="4"/>
      <c r="E159" s="420"/>
      <c r="F159" s="4"/>
      <c r="G159" s="420"/>
      <c r="H159" s="42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420"/>
      <c r="B160" s="420"/>
      <c r="C160" s="420"/>
      <c r="D160" s="4"/>
      <c r="E160" s="420"/>
      <c r="F160" s="4"/>
      <c r="G160" s="420"/>
      <c r="H160" s="42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420"/>
      <c r="B161" s="420"/>
      <c r="C161" s="420"/>
      <c r="D161" s="4"/>
      <c r="E161" s="420"/>
      <c r="F161" s="4"/>
      <c r="G161" s="420"/>
      <c r="H161" s="42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420"/>
      <c r="B162" s="420"/>
      <c r="C162" s="420"/>
      <c r="D162" s="4"/>
      <c r="E162" s="420"/>
      <c r="F162" s="4"/>
      <c r="G162" s="420"/>
      <c r="H162" s="42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420"/>
      <c r="B163" s="420"/>
      <c r="C163" s="420"/>
      <c r="D163" s="4"/>
      <c r="E163" s="420"/>
      <c r="F163" s="4"/>
      <c r="G163" s="420"/>
      <c r="H163" s="42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420"/>
      <c r="B164" s="420"/>
      <c r="C164" s="420"/>
      <c r="D164" s="4"/>
      <c r="E164" s="420"/>
      <c r="F164" s="4"/>
      <c r="G164" s="420"/>
      <c r="H164" s="42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420"/>
      <c r="B165" s="420"/>
      <c r="C165" s="420"/>
      <c r="D165" s="4"/>
      <c r="E165" s="420"/>
      <c r="F165" s="4"/>
      <c r="G165" s="420"/>
      <c r="H165" s="42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420"/>
      <c r="B166" s="420"/>
      <c r="C166" s="420"/>
      <c r="D166" s="4"/>
      <c r="E166" s="420"/>
      <c r="F166" s="4"/>
      <c r="G166" s="420"/>
      <c r="H166" s="42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420"/>
      <c r="B167" s="420"/>
      <c r="C167" s="420"/>
      <c r="D167" s="4"/>
      <c r="E167" s="420"/>
      <c r="F167" s="4"/>
      <c r="G167" s="420"/>
      <c r="H167" s="42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420"/>
      <c r="B168" s="420"/>
      <c r="C168" s="420"/>
      <c r="D168" s="4"/>
      <c r="E168" s="420"/>
      <c r="F168" s="4"/>
      <c r="G168" s="420"/>
      <c r="H168" s="42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420"/>
      <c r="B169" s="420"/>
      <c r="C169" s="420"/>
      <c r="D169" s="4"/>
      <c r="E169" s="420"/>
      <c r="F169" s="4"/>
      <c r="G169" s="420"/>
      <c r="H169" s="42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420"/>
      <c r="B170" s="420"/>
      <c r="C170" s="420"/>
      <c r="D170" s="4"/>
      <c r="E170" s="420"/>
      <c r="F170" s="4"/>
      <c r="G170" s="420"/>
      <c r="H170" s="42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420"/>
      <c r="B171" s="420"/>
      <c r="C171" s="420"/>
      <c r="D171" s="4"/>
      <c r="E171" s="420"/>
      <c r="F171" s="4"/>
      <c r="G171" s="420"/>
      <c r="H171" s="42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420"/>
      <c r="B172" s="420"/>
      <c r="C172" s="420"/>
      <c r="D172" s="4"/>
      <c r="E172" s="420"/>
      <c r="F172" s="4"/>
      <c r="G172" s="420"/>
      <c r="H172" s="42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420"/>
      <c r="B173" s="420"/>
      <c r="C173" s="420"/>
      <c r="D173" s="4"/>
      <c r="E173" s="420"/>
      <c r="F173" s="4"/>
      <c r="G173" s="420"/>
      <c r="H173" s="42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420"/>
      <c r="B174" s="420"/>
      <c r="C174" s="420"/>
      <c r="D174" s="4"/>
      <c r="E174" s="420"/>
      <c r="F174" s="4"/>
      <c r="G174" s="420"/>
      <c r="H174" s="42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420"/>
      <c r="B175" s="420"/>
      <c r="C175" s="420"/>
      <c r="D175" s="4"/>
      <c r="E175" s="420"/>
      <c r="F175" s="4"/>
      <c r="G175" s="420"/>
      <c r="H175" s="42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420"/>
      <c r="B176" s="420"/>
      <c r="C176" s="420"/>
      <c r="D176" s="4"/>
      <c r="E176" s="420"/>
      <c r="F176" s="4"/>
      <c r="G176" s="420"/>
      <c r="H176" s="42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420"/>
      <c r="B177" s="420"/>
      <c r="C177" s="420"/>
      <c r="D177" s="4"/>
      <c r="E177" s="420"/>
      <c r="F177" s="4"/>
      <c r="G177" s="420"/>
      <c r="H177" s="42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420"/>
      <c r="B178" s="420"/>
      <c r="C178" s="420"/>
      <c r="D178" s="4"/>
      <c r="E178" s="420"/>
      <c r="F178" s="4"/>
      <c r="G178" s="420"/>
      <c r="H178" s="42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420"/>
      <c r="B179" s="420"/>
      <c r="C179" s="420"/>
      <c r="D179" s="4"/>
      <c r="E179" s="420"/>
      <c r="F179" s="4"/>
      <c r="G179" s="420"/>
      <c r="H179" s="42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420"/>
      <c r="B180" s="420"/>
      <c r="C180" s="420"/>
      <c r="D180" s="4"/>
      <c r="E180" s="420"/>
      <c r="F180" s="4"/>
      <c r="G180" s="420"/>
      <c r="H180" s="42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420"/>
      <c r="B181" s="420"/>
      <c r="C181" s="420"/>
      <c r="D181" s="4"/>
      <c r="E181" s="420"/>
      <c r="F181" s="4"/>
      <c r="G181" s="420"/>
      <c r="H181" s="42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420"/>
      <c r="B182" s="420"/>
      <c r="C182" s="420"/>
      <c r="D182" s="4"/>
      <c r="E182" s="420"/>
      <c r="F182" s="4"/>
      <c r="G182" s="420"/>
      <c r="H182" s="42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420"/>
      <c r="B183" s="420"/>
      <c r="C183" s="420"/>
      <c r="D183" s="4"/>
      <c r="E183" s="420"/>
      <c r="F183" s="4"/>
      <c r="G183" s="420"/>
      <c r="H183" s="42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420"/>
      <c r="B184" s="420"/>
      <c r="C184" s="420"/>
      <c r="D184" s="4"/>
      <c r="E184" s="420"/>
      <c r="F184" s="4"/>
      <c r="G184" s="420"/>
      <c r="H184" s="42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420"/>
      <c r="B185" s="420"/>
      <c r="C185" s="420"/>
      <c r="D185" s="4"/>
      <c r="E185" s="420"/>
      <c r="F185" s="4"/>
      <c r="G185" s="420"/>
      <c r="H185" s="42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420"/>
      <c r="B186" s="420"/>
      <c r="C186" s="420"/>
      <c r="D186" s="4"/>
      <c r="E186" s="420"/>
      <c r="F186" s="4"/>
      <c r="G186" s="420"/>
      <c r="H186" s="42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420"/>
      <c r="B187" s="420"/>
      <c r="C187" s="420"/>
      <c r="D187" s="4"/>
      <c r="E187" s="420"/>
      <c r="F187" s="4"/>
      <c r="G187" s="420"/>
      <c r="H187" s="42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420"/>
      <c r="B188" s="420"/>
      <c r="C188" s="420"/>
      <c r="D188" s="4"/>
      <c r="E188" s="420"/>
      <c r="F188" s="4"/>
      <c r="G188" s="420"/>
      <c r="H188" s="42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420"/>
      <c r="B189" s="420"/>
      <c r="C189" s="420"/>
      <c r="D189" s="4"/>
      <c r="E189" s="420"/>
      <c r="F189" s="4"/>
      <c r="G189" s="420"/>
      <c r="H189" s="42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420"/>
      <c r="B190" s="420"/>
      <c r="C190" s="420"/>
      <c r="D190" s="4"/>
      <c r="E190" s="420"/>
      <c r="F190" s="4"/>
      <c r="G190" s="420"/>
      <c r="H190" s="42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420"/>
      <c r="B191" s="420"/>
      <c r="C191" s="420"/>
      <c r="D191" s="4"/>
      <c r="E191" s="420"/>
      <c r="F191" s="4"/>
      <c r="G191" s="420"/>
      <c r="H191" s="42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420"/>
      <c r="B192" s="420"/>
      <c r="C192" s="420"/>
      <c r="D192" s="4"/>
      <c r="E192" s="420"/>
      <c r="F192" s="4"/>
      <c r="G192" s="420"/>
      <c r="H192" s="42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420"/>
      <c r="B193" s="420"/>
      <c r="C193" s="420"/>
      <c r="D193" s="4"/>
      <c r="E193" s="420"/>
      <c r="F193" s="4"/>
      <c r="G193" s="420"/>
      <c r="H193" s="42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420"/>
      <c r="B194" s="420"/>
      <c r="C194" s="420"/>
      <c r="D194" s="4"/>
      <c r="E194" s="420"/>
      <c r="F194" s="4"/>
      <c r="G194" s="420"/>
      <c r="H194" s="42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420"/>
      <c r="B195" s="420"/>
      <c r="C195" s="420"/>
      <c r="D195" s="4"/>
      <c r="E195" s="420"/>
      <c r="F195" s="4"/>
      <c r="G195" s="420"/>
      <c r="H195" s="42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420"/>
      <c r="B196" s="420"/>
      <c r="C196" s="420"/>
      <c r="D196" s="4"/>
      <c r="E196" s="420"/>
      <c r="F196" s="4"/>
      <c r="G196" s="420"/>
      <c r="H196" s="42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420"/>
      <c r="B197" s="420"/>
      <c r="C197" s="420"/>
      <c r="D197" s="4"/>
      <c r="E197" s="420"/>
      <c r="F197" s="4"/>
      <c r="G197" s="420"/>
      <c r="H197" s="42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420"/>
      <c r="B198" s="420"/>
      <c r="C198" s="420"/>
      <c r="D198" s="4"/>
      <c r="E198" s="420"/>
      <c r="F198" s="4"/>
      <c r="G198" s="420"/>
      <c r="H198" s="42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420"/>
      <c r="B199" s="420"/>
      <c r="C199" s="420"/>
      <c r="D199" s="4"/>
      <c r="E199" s="420"/>
      <c r="F199" s="4"/>
      <c r="G199" s="420"/>
      <c r="H199" s="42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420"/>
      <c r="B200" s="420"/>
      <c r="C200" s="420"/>
      <c r="D200" s="4"/>
      <c r="E200" s="420"/>
      <c r="F200" s="4"/>
      <c r="G200" s="420"/>
      <c r="H200" s="42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420"/>
      <c r="B201" s="420"/>
      <c r="C201" s="420"/>
      <c r="D201" s="4"/>
      <c r="E201" s="420"/>
      <c r="F201" s="4"/>
      <c r="G201" s="420"/>
      <c r="H201" s="42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420"/>
      <c r="B202" s="420"/>
      <c r="C202" s="420"/>
      <c r="D202" s="4"/>
      <c r="E202" s="420"/>
      <c r="F202" s="4"/>
      <c r="G202" s="420"/>
      <c r="H202" s="42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420"/>
      <c r="B203" s="420"/>
      <c r="C203" s="420"/>
      <c r="D203" s="4"/>
      <c r="E203" s="420"/>
      <c r="F203" s="4"/>
      <c r="G203" s="420"/>
      <c r="H203" s="42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420"/>
      <c r="B204" s="420"/>
      <c r="C204" s="420"/>
      <c r="D204" s="4"/>
      <c r="E204" s="420"/>
      <c r="F204" s="4"/>
      <c r="G204" s="420"/>
      <c r="H204" s="42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420"/>
      <c r="B205" s="420"/>
      <c r="C205" s="420"/>
      <c r="D205" s="4"/>
      <c r="E205" s="420"/>
      <c r="F205" s="4"/>
      <c r="G205" s="420"/>
      <c r="H205" s="42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420"/>
      <c r="B206" s="420"/>
      <c r="C206" s="420"/>
      <c r="D206" s="4"/>
      <c r="E206" s="420"/>
      <c r="F206" s="4"/>
      <c r="G206" s="420"/>
      <c r="H206" s="42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420"/>
      <c r="B207" s="420"/>
      <c r="C207" s="420"/>
      <c r="D207" s="4"/>
      <c r="E207" s="420"/>
      <c r="F207" s="4"/>
      <c r="G207" s="420"/>
      <c r="H207" s="42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420"/>
      <c r="B208" s="420"/>
      <c r="C208" s="420"/>
      <c r="D208" s="4"/>
      <c r="E208" s="420"/>
      <c r="F208" s="4"/>
      <c r="G208" s="420"/>
      <c r="H208" s="42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420"/>
      <c r="B209" s="420"/>
      <c r="C209" s="420"/>
      <c r="D209" s="4"/>
      <c r="E209" s="420"/>
      <c r="F209" s="4"/>
      <c r="G209" s="420"/>
      <c r="H209" s="42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420"/>
      <c r="B210" s="420"/>
      <c r="C210" s="420"/>
      <c r="D210" s="4"/>
      <c r="E210" s="420"/>
      <c r="F210" s="4"/>
      <c r="G210" s="420"/>
      <c r="H210" s="42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420"/>
      <c r="B211" s="420"/>
      <c r="C211" s="420"/>
      <c r="D211" s="4"/>
      <c r="E211" s="420"/>
      <c r="F211" s="4"/>
      <c r="G211" s="420"/>
      <c r="H211" s="42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420"/>
      <c r="B212" s="420"/>
      <c r="C212" s="420"/>
      <c r="D212" s="4"/>
      <c r="E212" s="420"/>
      <c r="F212" s="4"/>
      <c r="G212" s="420"/>
      <c r="H212" s="42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420"/>
      <c r="B213" s="420"/>
      <c r="C213" s="420"/>
      <c r="D213" s="4"/>
      <c r="E213" s="420"/>
      <c r="F213" s="4"/>
      <c r="G213" s="420"/>
      <c r="H213" s="42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420"/>
      <c r="B214" s="420"/>
      <c r="C214" s="420"/>
      <c r="D214" s="4"/>
      <c r="E214" s="420"/>
      <c r="F214" s="4"/>
      <c r="G214" s="420"/>
      <c r="H214" s="42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420"/>
      <c r="B215" s="420"/>
      <c r="C215" s="420"/>
      <c r="D215" s="4"/>
      <c r="E215" s="420"/>
      <c r="F215" s="4"/>
      <c r="G215" s="420"/>
      <c r="H215" s="42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420"/>
      <c r="B216" s="420"/>
      <c r="C216" s="420"/>
      <c r="D216" s="4"/>
      <c r="E216" s="420"/>
      <c r="F216" s="4"/>
      <c r="G216" s="420"/>
      <c r="H216" s="42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420"/>
      <c r="B217" s="420"/>
      <c r="C217" s="420"/>
      <c r="D217" s="4"/>
      <c r="E217" s="420"/>
      <c r="F217" s="4"/>
      <c r="G217" s="420"/>
      <c r="H217" s="42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420"/>
      <c r="B218" s="420"/>
      <c r="C218" s="420"/>
      <c r="D218" s="4"/>
      <c r="E218" s="420"/>
      <c r="F218" s="4"/>
      <c r="G218" s="420"/>
      <c r="H218" s="42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420"/>
      <c r="B219" s="420"/>
      <c r="C219" s="420"/>
      <c r="D219" s="4"/>
      <c r="E219" s="420"/>
      <c r="F219" s="4"/>
      <c r="G219" s="420"/>
      <c r="H219" s="42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420"/>
      <c r="B220" s="420"/>
      <c r="C220" s="420"/>
      <c r="D220" s="4"/>
      <c r="E220" s="420"/>
      <c r="F220" s="4"/>
      <c r="G220" s="420"/>
      <c r="H220" s="42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420"/>
      <c r="B221" s="420"/>
      <c r="C221" s="420"/>
      <c r="D221" s="4"/>
      <c r="E221" s="420"/>
      <c r="F221" s="4"/>
      <c r="G221" s="420"/>
      <c r="H221" s="42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420"/>
      <c r="B222" s="420"/>
      <c r="C222" s="420"/>
      <c r="D222" s="4"/>
      <c r="E222" s="420"/>
      <c r="F222" s="4"/>
      <c r="G222" s="420"/>
      <c r="H222" s="42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420"/>
      <c r="B223" s="420"/>
      <c r="C223" s="420"/>
      <c r="D223" s="4"/>
      <c r="E223" s="420"/>
      <c r="F223" s="4"/>
      <c r="G223" s="420"/>
      <c r="H223" s="42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420"/>
      <c r="B224" s="420"/>
      <c r="C224" s="420"/>
      <c r="D224" s="4"/>
      <c r="E224" s="420"/>
      <c r="F224" s="4"/>
      <c r="G224" s="420"/>
      <c r="H224" s="42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420"/>
      <c r="B225" s="420"/>
      <c r="C225" s="420"/>
      <c r="D225" s="4"/>
      <c r="E225" s="420"/>
      <c r="F225" s="4"/>
      <c r="G225" s="420"/>
      <c r="H225" s="42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420"/>
      <c r="B226" s="420"/>
      <c r="C226" s="420"/>
      <c r="D226" s="4"/>
      <c r="E226" s="420"/>
      <c r="F226" s="4"/>
      <c r="G226" s="420"/>
      <c r="H226" s="42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420"/>
      <c r="B227" s="420"/>
      <c r="C227" s="420"/>
      <c r="D227" s="4"/>
      <c r="E227" s="420"/>
      <c r="F227" s="4"/>
      <c r="G227" s="420"/>
      <c r="H227" s="42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420"/>
      <c r="B228" s="420"/>
      <c r="C228" s="420"/>
      <c r="D228" s="4"/>
      <c r="E228" s="420"/>
      <c r="F228" s="4"/>
      <c r="G228" s="420"/>
      <c r="H228" s="42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420"/>
      <c r="B229" s="420"/>
      <c r="C229" s="420"/>
      <c r="D229" s="4"/>
      <c r="E229" s="420"/>
      <c r="F229" s="4"/>
      <c r="G229" s="420"/>
      <c r="H229" s="42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420"/>
      <c r="B230" s="420"/>
      <c r="C230" s="420"/>
      <c r="D230" s="4"/>
      <c r="E230" s="420"/>
      <c r="F230" s="4"/>
      <c r="G230" s="420"/>
      <c r="H230" s="42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420"/>
      <c r="B231" s="420"/>
      <c r="C231" s="420"/>
      <c r="D231" s="4"/>
      <c r="E231" s="420"/>
      <c r="F231" s="4"/>
      <c r="G231" s="420"/>
      <c r="H231" s="42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420"/>
      <c r="B232" s="420"/>
      <c r="C232" s="420"/>
      <c r="D232" s="4"/>
      <c r="E232" s="420"/>
      <c r="F232" s="4"/>
      <c r="G232" s="420"/>
      <c r="H232" s="42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420"/>
      <c r="B233" s="420"/>
      <c r="C233" s="420"/>
      <c r="D233" s="4"/>
      <c r="E233" s="420"/>
      <c r="F233" s="4"/>
      <c r="G233" s="420"/>
      <c r="H233" s="42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420"/>
      <c r="B234" s="420"/>
      <c r="C234" s="420"/>
      <c r="D234" s="4"/>
      <c r="E234" s="420"/>
      <c r="F234" s="4"/>
      <c r="G234" s="420"/>
      <c r="H234" s="42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420"/>
      <c r="B235" s="420"/>
      <c r="C235" s="420"/>
      <c r="D235" s="4"/>
      <c r="E235" s="420"/>
      <c r="F235" s="4"/>
      <c r="G235" s="420"/>
      <c r="H235" s="42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420"/>
      <c r="B236" s="420"/>
      <c r="C236" s="420"/>
      <c r="D236" s="4"/>
      <c r="E236" s="420"/>
      <c r="F236" s="4"/>
      <c r="G236" s="420"/>
      <c r="H236" s="42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420"/>
      <c r="B237" s="420"/>
      <c r="C237" s="420"/>
      <c r="D237" s="4"/>
      <c r="E237" s="420"/>
      <c r="F237" s="4"/>
      <c r="G237" s="420"/>
      <c r="H237" s="42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420"/>
      <c r="B238" s="420"/>
      <c r="C238" s="420"/>
      <c r="D238" s="4"/>
      <c r="E238" s="420"/>
      <c r="F238" s="4"/>
      <c r="G238" s="420"/>
      <c r="H238" s="42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420"/>
      <c r="B239" s="420"/>
      <c r="C239" s="420"/>
      <c r="D239" s="4"/>
      <c r="E239" s="420"/>
      <c r="F239" s="4"/>
      <c r="G239" s="420"/>
      <c r="H239" s="42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420"/>
      <c r="B240" s="420"/>
      <c r="C240" s="420"/>
      <c r="D240" s="4"/>
      <c r="E240" s="420"/>
      <c r="F240" s="4"/>
      <c r="G240" s="420"/>
      <c r="H240" s="42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420"/>
      <c r="B241" s="420"/>
      <c r="C241" s="420"/>
      <c r="D241" s="4"/>
      <c r="E241" s="420"/>
      <c r="F241" s="4"/>
      <c r="G241" s="420"/>
      <c r="H241" s="42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420"/>
      <c r="B242" s="420"/>
      <c r="C242" s="420"/>
      <c r="D242" s="4"/>
      <c r="E242" s="420"/>
      <c r="F242" s="4"/>
      <c r="G242" s="420"/>
      <c r="H242" s="42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420"/>
      <c r="B243" s="420"/>
      <c r="C243" s="420"/>
      <c r="D243" s="4"/>
      <c r="E243" s="420"/>
      <c r="F243" s="4"/>
      <c r="G243" s="420"/>
      <c r="H243" s="42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420"/>
      <c r="B244" s="420"/>
      <c r="C244" s="420"/>
      <c r="D244" s="4"/>
      <c r="E244" s="420"/>
      <c r="F244" s="4"/>
      <c r="G244" s="420"/>
      <c r="H244" s="42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420"/>
      <c r="B245" s="420"/>
      <c r="C245" s="420"/>
      <c r="D245" s="4"/>
      <c r="E245" s="420"/>
      <c r="F245" s="4"/>
      <c r="G245" s="420"/>
      <c r="H245" s="42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420"/>
      <c r="B246" s="420"/>
      <c r="C246" s="420"/>
      <c r="D246" s="4"/>
      <c r="E246" s="420"/>
      <c r="F246" s="4"/>
      <c r="G246" s="420"/>
      <c r="H246" s="42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420"/>
      <c r="B247" s="420"/>
      <c r="C247" s="420"/>
      <c r="D247" s="4"/>
      <c r="E247" s="420"/>
      <c r="F247" s="4"/>
      <c r="G247" s="420"/>
      <c r="H247" s="42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420"/>
      <c r="B248" s="420"/>
      <c r="C248" s="420"/>
      <c r="D248" s="4"/>
      <c r="E248" s="420"/>
      <c r="F248" s="4"/>
      <c r="G248" s="420"/>
      <c r="H248" s="42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420"/>
      <c r="B249" s="420"/>
      <c r="C249" s="420"/>
      <c r="D249" s="4"/>
      <c r="E249" s="420"/>
      <c r="F249" s="4"/>
      <c r="G249" s="420"/>
      <c r="H249" s="42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420"/>
      <c r="B250" s="420"/>
      <c r="C250" s="420"/>
      <c r="D250" s="4"/>
      <c r="E250" s="420"/>
      <c r="F250" s="4"/>
      <c r="G250" s="420"/>
      <c r="H250" s="42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420"/>
      <c r="B251" s="420"/>
      <c r="C251" s="420"/>
      <c r="D251" s="4"/>
      <c r="E251" s="420"/>
      <c r="F251" s="4"/>
      <c r="G251" s="420"/>
      <c r="H251" s="42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420"/>
      <c r="B252" s="420"/>
      <c r="C252" s="420"/>
      <c r="D252" s="4"/>
      <c r="E252" s="420"/>
      <c r="F252" s="4"/>
      <c r="G252" s="420"/>
      <c r="H252" s="42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420"/>
      <c r="B253" s="420"/>
      <c r="C253" s="420"/>
      <c r="D253" s="4"/>
      <c r="E253" s="420"/>
      <c r="F253" s="4"/>
      <c r="G253" s="420"/>
      <c r="H253" s="42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420"/>
      <c r="B254" s="420"/>
      <c r="C254" s="420"/>
      <c r="D254" s="4"/>
      <c r="E254" s="420"/>
      <c r="F254" s="4"/>
      <c r="G254" s="420"/>
      <c r="H254" s="42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420"/>
      <c r="B255" s="420"/>
      <c r="C255" s="420"/>
      <c r="D255" s="4"/>
      <c r="E255" s="420"/>
      <c r="F255" s="4"/>
      <c r="G255" s="420"/>
      <c r="H255" s="42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420"/>
      <c r="B256" s="420"/>
      <c r="C256" s="420"/>
      <c r="D256" s="4"/>
      <c r="E256" s="420"/>
      <c r="F256" s="4"/>
      <c r="G256" s="420"/>
      <c r="H256" s="42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420"/>
      <c r="B257" s="420"/>
      <c r="C257" s="420"/>
      <c r="D257" s="4"/>
      <c r="E257" s="420"/>
      <c r="F257" s="4"/>
      <c r="G257" s="420"/>
      <c r="H257" s="42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420"/>
      <c r="B258" s="420"/>
      <c r="C258" s="420"/>
      <c r="D258" s="4"/>
      <c r="E258" s="420"/>
      <c r="F258" s="4"/>
      <c r="G258" s="420"/>
      <c r="H258" s="42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420"/>
      <c r="B259" s="420"/>
      <c r="C259" s="420"/>
      <c r="D259" s="4"/>
      <c r="E259" s="420"/>
      <c r="F259" s="4"/>
      <c r="G259" s="420"/>
      <c r="H259" s="42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40:C40"/>
    <mergeCell ref="B42:D42"/>
    <mergeCell ref="E42:J42"/>
    <mergeCell ref="B47:C47"/>
    <mergeCell ref="B49:D49"/>
    <mergeCell ref="E49:J49"/>
    <mergeCell ref="B57:C5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