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" yWindow="336" windowWidth="19860" windowHeight="7152" activeTab="2"/>
  </bookViews>
  <sheets>
    <sheet name="Фінансування" sheetId="1" r:id="rId1"/>
    <sheet name="Кошторис  витрат" sheetId="2" r:id="rId2"/>
    <sheet name="Реєстр документів" sheetId="3" r:id="rId3"/>
    <sheet name="Лист1" sheetId="4" r:id="rId4"/>
  </sheets>
  <calcPr calcId="124519"/>
  <extLst>
    <ext uri="GoogleSheetsCustomDataVersion1">
      <go:sheetsCustomData xmlns:go="http://customooxmlschemas.google.com/" r:id="" roundtripDataSignature="AMtx7mhQX2G8gjmKG9meo9AQv3XTd7DlWA=="/>
    </ext>
  </extLst>
</workbook>
</file>

<file path=xl/calcChain.xml><?xml version="1.0" encoding="utf-8"?>
<calcChain xmlns="http://schemas.openxmlformats.org/spreadsheetml/2006/main">
  <c r="M78" i="2"/>
  <c r="P78"/>
  <c r="S78"/>
  <c r="V78"/>
  <c r="W78"/>
  <c r="X78"/>
  <c r="G122"/>
  <c r="J122"/>
  <c r="M122"/>
  <c r="P122"/>
  <c r="S122"/>
  <c r="V122"/>
  <c r="W122"/>
  <c r="G112"/>
  <c r="J112"/>
  <c r="M112"/>
  <c r="P112"/>
  <c r="S112"/>
  <c r="V112"/>
  <c r="W112"/>
  <c r="X112"/>
  <c r="G118"/>
  <c r="J118"/>
  <c r="M118"/>
  <c r="P118"/>
  <c r="S118"/>
  <c r="V118"/>
  <c r="X118"/>
  <c r="K119"/>
  <c r="N119"/>
  <c r="Q119"/>
  <c r="T119"/>
  <c r="G117"/>
  <c r="J117"/>
  <c r="M117"/>
  <c r="P117"/>
  <c r="S117"/>
  <c r="V117"/>
  <c r="W117"/>
  <c r="G91"/>
  <c r="J91"/>
  <c r="M91"/>
  <c r="P91"/>
  <c r="S91"/>
  <c r="W91" s="1"/>
  <c r="V91"/>
  <c r="G93"/>
  <c r="J93"/>
  <c r="M93"/>
  <c r="P93"/>
  <c r="S93"/>
  <c r="W93" s="1"/>
  <c r="V93"/>
  <c r="X93" s="1"/>
  <c r="G94"/>
  <c r="J94"/>
  <c r="M94"/>
  <c r="P94"/>
  <c r="S94"/>
  <c r="V94"/>
  <c r="W94"/>
  <c r="G86"/>
  <c r="J86"/>
  <c r="M86"/>
  <c r="P86"/>
  <c r="S86"/>
  <c r="V86"/>
  <c r="G69"/>
  <c r="J69"/>
  <c r="M69"/>
  <c r="P69"/>
  <c r="S69"/>
  <c r="V69"/>
  <c r="G39"/>
  <c r="J39"/>
  <c r="M39"/>
  <c r="P39"/>
  <c r="S39"/>
  <c r="V39"/>
  <c r="G120"/>
  <c r="G119" s="1"/>
  <c r="J120"/>
  <c r="J119" s="1"/>
  <c r="M120"/>
  <c r="M119" s="1"/>
  <c r="P120"/>
  <c r="P119" s="1"/>
  <c r="S120"/>
  <c r="S119" s="1"/>
  <c r="V120"/>
  <c r="V119" s="1"/>
  <c r="G14"/>
  <c r="J14"/>
  <c r="M14"/>
  <c r="P14"/>
  <c r="S14"/>
  <c r="V14"/>
  <c r="G16"/>
  <c r="J16"/>
  <c r="M16"/>
  <c r="P16"/>
  <c r="S16"/>
  <c r="V16"/>
  <c r="G108"/>
  <c r="J108"/>
  <c r="M108"/>
  <c r="P108"/>
  <c r="S108"/>
  <c r="V108"/>
  <c r="G109"/>
  <c r="J109"/>
  <c r="M109"/>
  <c r="P109"/>
  <c r="S109"/>
  <c r="V109"/>
  <c r="I43" i="3"/>
  <c r="G76" i="2"/>
  <c r="X117" l="1"/>
  <c r="W14"/>
  <c r="X39"/>
  <c r="X91"/>
  <c r="Y91" s="1"/>
  <c r="Z91" s="1"/>
  <c r="W39"/>
  <c r="Y39" s="1"/>
  <c r="Z39" s="1"/>
  <c r="W118"/>
  <c r="Y118" s="1"/>
  <c r="Z118" s="1"/>
  <c r="W109"/>
  <c r="W69"/>
  <c r="X86"/>
  <c r="Y78"/>
  <c r="Z78" s="1"/>
  <c r="Y112"/>
  <c r="Z112" s="1"/>
  <c r="W86"/>
  <c r="X122"/>
  <c r="Y122" s="1"/>
  <c r="Z122" s="1"/>
  <c r="Y117"/>
  <c r="Z117" s="1"/>
  <c r="W120"/>
  <c r="W119" s="1"/>
  <c r="Y93"/>
  <c r="Z93" s="1"/>
  <c r="X69"/>
  <c r="X94"/>
  <c r="Y94" s="1"/>
  <c r="Z94" s="1"/>
  <c r="X14"/>
  <c r="X16"/>
  <c r="W16"/>
  <c r="X120"/>
  <c r="X109"/>
  <c r="W108"/>
  <c r="X108"/>
  <c r="J127"/>
  <c r="G127"/>
  <c r="J126"/>
  <c r="G126"/>
  <c r="G105"/>
  <c r="G104"/>
  <c r="J100"/>
  <c r="J98"/>
  <c r="J97"/>
  <c r="G100"/>
  <c r="G98"/>
  <c r="G97"/>
  <c r="J92"/>
  <c r="G92"/>
  <c r="J87"/>
  <c r="J85"/>
  <c r="J84"/>
  <c r="J83"/>
  <c r="G87"/>
  <c r="G85"/>
  <c r="G84"/>
  <c r="G83"/>
  <c r="G77"/>
  <c r="V75"/>
  <c r="S75"/>
  <c r="P75"/>
  <c r="M75"/>
  <c r="J75"/>
  <c r="G75"/>
  <c r="V74"/>
  <c r="S74"/>
  <c r="P74"/>
  <c r="M74"/>
  <c r="J74"/>
  <c r="G74"/>
  <c r="V73"/>
  <c r="S73"/>
  <c r="P73"/>
  <c r="X73" s="1"/>
  <c r="M73"/>
  <c r="V72"/>
  <c r="S72"/>
  <c r="P72"/>
  <c r="M72"/>
  <c r="W72" s="1"/>
  <c r="V71"/>
  <c r="S71"/>
  <c r="P71"/>
  <c r="M71"/>
  <c r="W71" s="1"/>
  <c r="V70"/>
  <c r="S70"/>
  <c r="P70"/>
  <c r="M70"/>
  <c r="W70" s="1"/>
  <c r="E68"/>
  <c r="H68"/>
  <c r="H76"/>
  <c r="V77"/>
  <c r="S77"/>
  <c r="P77"/>
  <c r="M77"/>
  <c r="J65"/>
  <c r="J64"/>
  <c r="G65"/>
  <c r="G64"/>
  <c r="G62"/>
  <c r="J59"/>
  <c r="J58"/>
  <c r="G59"/>
  <c r="G58"/>
  <c r="J54"/>
  <c r="G54"/>
  <c r="G48"/>
  <c r="J48"/>
  <c r="M48"/>
  <c r="P48"/>
  <c r="S48"/>
  <c r="V48"/>
  <c r="J50"/>
  <c r="G50"/>
  <c r="J46"/>
  <c r="G46"/>
  <c r="J26"/>
  <c r="G26"/>
  <c r="J22"/>
  <c r="J21"/>
  <c r="J19"/>
  <c r="J18"/>
  <c r="G22"/>
  <c r="G21"/>
  <c r="G19"/>
  <c r="G18"/>
  <c r="V21"/>
  <c r="S21"/>
  <c r="P21"/>
  <c r="M21"/>
  <c r="V19"/>
  <c r="S19"/>
  <c r="P19"/>
  <c r="M19"/>
  <c r="E17"/>
  <c r="H17"/>
  <c r="Y14" l="1"/>
  <c r="Z14" s="1"/>
  <c r="W74"/>
  <c r="Y109"/>
  <c r="Z109" s="1"/>
  <c r="Y69"/>
  <c r="Z69" s="1"/>
  <c r="Y86"/>
  <c r="Z86" s="1"/>
  <c r="Y120"/>
  <c r="Z120" s="1"/>
  <c r="X119"/>
  <c r="Y119" s="1"/>
  <c r="Z119" s="1"/>
  <c r="Y16"/>
  <c r="Z16" s="1"/>
  <c r="X74"/>
  <c r="X71"/>
  <c r="Y71" s="1"/>
  <c r="Z71" s="1"/>
  <c r="Y108"/>
  <c r="Z108" s="1"/>
  <c r="X72"/>
  <c r="Y72" s="1"/>
  <c r="Z72" s="1"/>
  <c r="W73"/>
  <c r="Y73" s="1"/>
  <c r="Z73" s="1"/>
  <c r="X70"/>
  <c r="Y70" s="1"/>
  <c r="Z70" s="1"/>
  <c r="W75"/>
  <c r="X75"/>
  <c r="W77"/>
  <c r="Y77" s="1"/>
  <c r="X48"/>
  <c r="W48"/>
  <c r="W19"/>
  <c r="X21"/>
  <c r="W21"/>
  <c r="X19"/>
  <c r="J17"/>
  <c r="G17"/>
  <c r="Y74" l="1"/>
  <c r="Z74" s="1"/>
  <c r="Y75"/>
  <c r="Z75" s="1"/>
  <c r="Z77"/>
  <c r="Y48"/>
  <c r="Z48" s="1"/>
  <c r="Y21"/>
  <c r="Z21" s="1"/>
  <c r="Y19"/>
  <c r="Z19" s="1"/>
  <c r="I63" i="3"/>
  <c r="F63"/>
  <c r="D63"/>
  <c r="I53"/>
  <c r="F53"/>
  <c r="D53"/>
  <c r="V127" i="2"/>
  <c r="S127"/>
  <c r="P127"/>
  <c r="M127"/>
  <c r="X127"/>
  <c r="W127"/>
  <c r="V126"/>
  <c r="S126"/>
  <c r="P126"/>
  <c r="X126" s="1"/>
  <c r="M126"/>
  <c r="W126" s="1"/>
  <c r="V125"/>
  <c r="S125"/>
  <c r="P125"/>
  <c r="M125"/>
  <c r="J125"/>
  <c r="X125" s="1"/>
  <c r="G125"/>
  <c r="W125" s="1"/>
  <c r="V124"/>
  <c r="S124"/>
  <c r="P124"/>
  <c r="M124"/>
  <c r="J124"/>
  <c r="X124" s="1"/>
  <c r="G124"/>
  <c r="W124" s="1"/>
  <c r="T123"/>
  <c r="Q123"/>
  <c r="N123"/>
  <c r="K123"/>
  <c r="H123"/>
  <c r="E123"/>
  <c r="S121"/>
  <c r="P121"/>
  <c r="M121"/>
  <c r="X121"/>
  <c r="V121"/>
  <c r="T121"/>
  <c r="Q121"/>
  <c r="N121"/>
  <c r="K121"/>
  <c r="H121"/>
  <c r="E121"/>
  <c r="S116"/>
  <c r="P116"/>
  <c r="M116"/>
  <c r="X116"/>
  <c r="V116"/>
  <c r="T116"/>
  <c r="Q116"/>
  <c r="N116"/>
  <c r="K116"/>
  <c r="H116"/>
  <c r="E116"/>
  <c r="T114"/>
  <c r="Q114"/>
  <c r="N114"/>
  <c r="K114"/>
  <c r="H114"/>
  <c r="E114"/>
  <c r="V113"/>
  <c r="S113"/>
  <c r="P113"/>
  <c r="M113"/>
  <c r="J113"/>
  <c r="X113" s="1"/>
  <c r="G113"/>
  <c r="W113" s="1"/>
  <c r="V114"/>
  <c r="S114"/>
  <c r="P114"/>
  <c r="M114"/>
  <c r="J114"/>
  <c r="G114"/>
  <c r="T110"/>
  <c r="Q110"/>
  <c r="N110"/>
  <c r="K110"/>
  <c r="H110"/>
  <c r="E110"/>
  <c r="V110"/>
  <c r="S110"/>
  <c r="P110"/>
  <c r="M110"/>
  <c r="J110"/>
  <c r="G110"/>
  <c r="T106"/>
  <c r="Q106"/>
  <c r="N106"/>
  <c r="K106"/>
  <c r="H106"/>
  <c r="E106"/>
  <c r="V105"/>
  <c r="S105"/>
  <c r="P105"/>
  <c r="M105"/>
  <c r="J105"/>
  <c r="X105" s="1"/>
  <c r="W105"/>
  <c r="V104"/>
  <c r="S104"/>
  <c r="P104"/>
  <c r="M104"/>
  <c r="J104"/>
  <c r="X104" s="1"/>
  <c r="W104"/>
  <c r="V103"/>
  <c r="V106" s="1"/>
  <c r="S103"/>
  <c r="S106" s="1"/>
  <c r="P103"/>
  <c r="P106" s="1"/>
  <c r="M103"/>
  <c r="M106" s="1"/>
  <c r="T101"/>
  <c r="Q101"/>
  <c r="N101"/>
  <c r="K101"/>
  <c r="H101"/>
  <c r="E101"/>
  <c r="V100"/>
  <c r="S100"/>
  <c r="P100"/>
  <c r="M100"/>
  <c r="X100"/>
  <c r="W100"/>
  <c r="V99"/>
  <c r="S99"/>
  <c r="P99"/>
  <c r="M99"/>
  <c r="X99"/>
  <c r="W99"/>
  <c r="V98"/>
  <c r="S98"/>
  <c r="P98"/>
  <c r="M98"/>
  <c r="W98" s="1"/>
  <c r="X98"/>
  <c r="V97"/>
  <c r="S97"/>
  <c r="P97"/>
  <c r="M97"/>
  <c r="J101"/>
  <c r="G101"/>
  <c r="T95"/>
  <c r="Q95"/>
  <c r="N95"/>
  <c r="K95"/>
  <c r="H95"/>
  <c r="E95"/>
  <c r="V92"/>
  <c r="S92"/>
  <c r="P92"/>
  <c r="M92"/>
  <c r="X92"/>
  <c r="W92"/>
  <c r="V95"/>
  <c r="S95"/>
  <c r="P95"/>
  <c r="M95"/>
  <c r="J95"/>
  <c r="G95"/>
  <c r="T89"/>
  <c r="Q89"/>
  <c r="N89"/>
  <c r="K89"/>
  <c r="H89"/>
  <c r="E89"/>
  <c r="V88"/>
  <c r="S88"/>
  <c r="P88"/>
  <c r="M88"/>
  <c r="J88"/>
  <c r="G88"/>
  <c r="W88" s="1"/>
  <c r="V87"/>
  <c r="S87"/>
  <c r="P87"/>
  <c r="M87"/>
  <c r="W87" s="1"/>
  <c r="V85"/>
  <c r="S85"/>
  <c r="P85"/>
  <c r="M85"/>
  <c r="X85"/>
  <c r="W85"/>
  <c r="V84"/>
  <c r="S84"/>
  <c r="P84"/>
  <c r="M84"/>
  <c r="X84"/>
  <c r="W84"/>
  <c r="V83"/>
  <c r="S83"/>
  <c r="P83"/>
  <c r="M83"/>
  <c r="V80"/>
  <c r="S80"/>
  <c r="S79" s="1"/>
  <c r="P80"/>
  <c r="P79" s="1"/>
  <c r="M80"/>
  <c r="M79" s="1"/>
  <c r="J80"/>
  <c r="G80"/>
  <c r="W80" s="1"/>
  <c r="T79"/>
  <c r="Q79"/>
  <c r="N79"/>
  <c r="K79"/>
  <c r="H79"/>
  <c r="E79"/>
  <c r="S76"/>
  <c r="P76"/>
  <c r="M76"/>
  <c r="V76"/>
  <c r="T76"/>
  <c r="Q76"/>
  <c r="N76"/>
  <c r="K76"/>
  <c r="S68"/>
  <c r="P68"/>
  <c r="M68"/>
  <c r="V68"/>
  <c r="T68"/>
  <c r="Q68"/>
  <c r="N68"/>
  <c r="K68"/>
  <c r="V65"/>
  <c r="S65"/>
  <c r="P65"/>
  <c r="X65" s="1"/>
  <c r="M65"/>
  <c r="W65" s="1"/>
  <c r="V64"/>
  <c r="S64"/>
  <c r="P64"/>
  <c r="M64"/>
  <c r="W64" s="1"/>
  <c r="T63"/>
  <c r="Q63"/>
  <c r="N63"/>
  <c r="K63"/>
  <c r="H63"/>
  <c r="E63"/>
  <c r="V62"/>
  <c r="S62"/>
  <c r="P62"/>
  <c r="M62"/>
  <c r="W62" s="1"/>
  <c r="J62"/>
  <c r="X62" s="1"/>
  <c r="V61"/>
  <c r="S61"/>
  <c r="P61"/>
  <c r="M61"/>
  <c r="J61"/>
  <c r="X61" s="1"/>
  <c r="W61"/>
  <c r="T60"/>
  <c r="Q60"/>
  <c r="N60"/>
  <c r="K60"/>
  <c r="H60"/>
  <c r="E60"/>
  <c r="V59"/>
  <c r="S59"/>
  <c r="P59"/>
  <c r="M59"/>
  <c r="W59" s="1"/>
  <c r="X59"/>
  <c r="V58"/>
  <c r="S58"/>
  <c r="P58"/>
  <c r="M58"/>
  <c r="X58"/>
  <c r="T57"/>
  <c r="Q57"/>
  <c r="N57"/>
  <c r="K57"/>
  <c r="H57"/>
  <c r="E57"/>
  <c r="V54"/>
  <c r="V53" s="1"/>
  <c r="S54"/>
  <c r="S53" s="1"/>
  <c r="P54"/>
  <c r="P53" s="1"/>
  <c r="M54"/>
  <c r="M53" s="1"/>
  <c r="T53"/>
  <c r="Q53"/>
  <c r="N53"/>
  <c r="K53"/>
  <c r="H53"/>
  <c r="E53"/>
  <c r="V52"/>
  <c r="S52"/>
  <c r="S51" s="1"/>
  <c r="P52"/>
  <c r="P51" s="1"/>
  <c r="M52"/>
  <c r="M51" s="1"/>
  <c r="J52"/>
  <c r="G52"/>
  <c r="G51" s="1"/>
  <c r="V51"/>
  <c r="T51"/>
  <c r="Q51"/>
  <c r="N51"/>
  <c r="K51"/>
  <c r="H51"/>
  <c r="E51"/>
  <c r="V50"/>
  <c r="V49" s="1"/>
  <c r="S50"/>
  <c r="S49" s="1"/>
  <c r="P50"/>
  <c r="P49" s="1"/>
  <c r="M50"/>
  <c r="M49" s="1"/>
  <c r="X50"/>
  <c r="X49" s="1"/>
  <c r="G49"/>
  <c r="T49"/>
  <c r="Q49"/>
  <c r="N49"/>
  <c r="K49"/>
  <c r="H49"/>
  <c r="E49"/>
  <c r="S47"/>
  <c r="P47"/>
  <c r="M47"/>
  <c r="X47"/>
  <c r="G47"/>
  <c r="V47"/>
  <c r="T47"/>
  <c r="Q47"/>
  <c r="N47"/>
  <c r="K47"/>
  <c r="H47"/>
  <c r="E47"/>
  <c r="V46"/>
  <c r="V45" s="1"/>
  <c r="S46"/>
  <c r="S45" s="1"/>
  <c r="P46"/>
  <c r="P45" s="1"/>
  <c r="M46"/>
  <c r="M45" s="1"/>
  <c r="G45"/>
  <c r="T45"/>
  <c r="Q45"/>
  <c r="N45"/>
  <c r="K45"/>
  <c r="H45"/>
  <c r="E45"/>
  <c r="V42"/>
  <c r="S42"/>
  <c r="P42"/>
  <c r="X42" s="1"/>
  <c r="M42"/>
  <c r="W42" s="1"/>
  <c r="V41"/>
  <c r="S41"/>
  <c r="S40" s="1"/>
  <c r="P41"/>
  <c r="X41" s="1"/>
  <c r="M41"/>
  <c r="V40"/>
  <c r="T40"/>
  <c r="Q40"/>
  <c r="N40"/>
  <c r="K40"/>
  <c r="V38"/>
  <c r="S38"/>
  <c r="S37" s="1"/>
  <c r="P38"/>
  <c r="P37" s="1"/>
  <c r="M38"/>
  <c r="M37" s="1"/>
  <c r="G37"/>
  <c r="G43" s="1"/>
  <c r="T37"/>
  <c r="Q37"/>
  <c r="N37"/>
  <c r="K37"/>
  <c r="H37"/>
  <c r="H43" s="1"/>
  <c r="E37"/>
  <c r="E43" s="1"/>
  <c r="V34"/>
  <c r="S34"/>
  <c r="S33" s="1"/>
  <c r="P34"/>
  <c r="P33" s="1"/>
  <c r="M34"/>
  <c r="J34"/>
  <c r="X34" s="1"/>
  <c r="G34"/>
  <c r="G33" s="1"/>
  <c r="T33"/>
  <c r="Q33"/>
  <c r="N33"/>
  <c r="K33"/>
  <c r="H33"/>
  <c r="E33"/>
  <c r="V32"/>
  <c r="V31" s="1"/>
  <c r="S32"/>
  <c r="S31" s="1"/>
  <c r="P32"/>
  <c r="P31" s="1"/>
  <c r="M32"/>
  <c r="J32"/>
  <c r="G32"/>
  <c r="G31" s="1"/>
  <c r="M31"/>
  <c r="T31"/>
  <c r="Q31"/>
  <c r="N31"/>
  <c r="K31"/>
  <c r="H31"/>
  <c r="E31"/>
  <c r="V30"/>
  <c r="V29" s="1"/>
  <c r="S30"/>
  <c r="S29" s="1"/>
  <c r="P30"/>
  <c r="M30"/>
  <c r="M29" s="1"/>
  <c r="J30"/>
  <c r="G30"/>
  <c r="W30" s="1"/>
  <c r="P29"/>
  <c r="T29"/>
  <c r="Q29"/>
  <c r="N29"/>
  <c r="K29"/>
  <c r="H29"/>
  <c r="E29"/>
  <c r="V26"/>
  <c r="V25" s="1"/>
  <c r="S26"/>
  <c r="S25" s="1"/>
  <c r="P26"/>
  <c r="P25" s="1"/>
  <c r="M26"/>
  <c r="M25" s="1"/>
  <c r="T25"/>
  <c r="Q25"/>
  <c r="N25"/>
  <c r="K25"/>
  <c r="H25"/>
  <c r="E25"/>
  <c r="V22"/>
  <c r="S22"/>
  <c r="P22"/>
  <c r="X22" s="1"/>
  <c r="M22"/>
  <c r="V20"/>
  <c r="S20"/>
  <c r="P20"/>
  <c r="X20" s="1"/>
  <c r="M20"/>
  <c r="V18"/>
  <c r="S18"/>
  <c r="P18"/>
  <c r="M18"/>
  <c r="E24"/>
  <c r="G24" s="1"/>
  <c r="T17"/>
  <c r="Q17"/>
  <c r="N17"/>
  <c r="K17"/>
  <c r="H24"/>
  <c r="S15"/>
  <c r="P15"/>
  <c r="M15"/>
  <c r="X15"/>
  <c r="G15"/>
  <c r="V15"/>
  <c r="T15"/>
  <c r="Q15"/>
  <c r="N15"/>
  <c r="K15"/>
  <c r="H15"/>
  <c r="E15"/>
  <c r="S13"/>
  <c r="P13"/>
  <c r="M13"/>
  <c r="G13"/>
  <c r="V13"/>
  <c r="T13"/>
  <c r="Q13"/>
  <c r="N13"/>
  <c r="K13"/>
  <c r="H13"/>
  <c r="E13"/>
  <c r="A5"/>
  <c r="A4"/>
  <c r="A3"/>
  <c r="A2"/>
  <c r="H30" i="1"/>
  <c r="G30"/>
  <c r="F30"/>
  <c r="E30"/>
  <c r="D30"/>
  <c r="N29"/>
  <c r="K29" s="1"/>
  <c r="J29"/>
  <c r="J28"/>
  <c r="J27"/>
  <c r="X64" i="2" l="1"/>
  <c r="G29"/>
  <c r="G35" s="1"/>
  <c r="W58"/>
  <c r="W57" s="1"/>
  <c r="V60"/>
  <c r="X60"/>
  <c r="P60"/>
  <c r="M60"/>
  <c r="S60"/>
  <c r="M123"/>
  <c r="M128" s="1"/>
  <c r="S123"/>
  <c r="S128" s="1"/>
  <c r="X80"/>
  <c r="X79" s="1"/>
  <c r="V123"/>
  <c r="V128" s="1"/>
  <c r="M101"/>
  <c r="S101"/>
  <c r="X52"/>
  <c r="X51" s="1"/>
  <c r="P101"/>
  <c r="V101"/>
  <c r="X123"/>
  <c r="X128" s="1"/>
  <c r="P123"/>
  <c r="P128" s="1"/>
  <c r="X18"/>
  <c r="X17" s="1"/>
  <c r="M63"/>
  <c r="S63"/>
  <c r="V63"/>
  <c r="P63"/>
  <c r="X46"/>
  <c r="X45" s="1"/>
  <c r="X63"/>
  <c r="X88"/>
  <c r="Y88" s="1"/>
  <c r="Z88" s="1"/>
  <c r="X30"/>
  <c r="Y30" s="1"/>
  <c r="Z30" s="1"/>
  <c r="M33"/>
  <c r="M35" s="1"/>
  <c r="W20"/>
  <c r="Y20" s="1"/>
  <c r="Z20" s="1"/>
  <c r="W34"/>
  <c r="Y34" s="1"/>
  <c r="Z34" s="1"/>
  <c r="M40"/>
  <c r="M43" s="1"/>
  <c r="W54"/>
  <c r="W53" s="1"/>
  <c r="G89"/>
  <c r="W32"/>
  <c r="V79"/>
  <c r="V81" s="1"/>
  <c r="M89"/>
  <c r="S89"/>
  <c r="X54"/>
  <c r="X53" s="1"/>
  <c r="M57"/>
  <c r="S57"/>
  <c r="V57"/>
  <c r="P57"/>
  <c r="J89"/>
  <c r="P89"/>
  <c r="X87"/>
  <c r="Y87" s="1"/>
  <c r="Z87" s="1"/>
  <c r="X38"/>
  <c r="X37" s="1"/>
  <c r="V89"/>
  <c r="V33"/>
  <c r="V35" s="1"/>
  <c r="X33"/>
  <c r="V37"/>
  <c r="V43" s="1"/>
  <c r="G106"/>
  <c r="J106"/>
  <c r="G25"/>
  <c r="X26"/>
  <c r="X25" s="1"/>
  <c r="X32"/>
  <c r="J76"/>
  <c r="X76"/>
  <c r="G123"/>
  <c r="W50"/>
  <c r="Y50" s="1"/>
  <c r="Z50" s="1"/>
  <c r="J53"/>
  <c r="X57"/>
  <c r="W22"/>
  <c r="Y22" s="1"/>
  <c r="Z22" s="1"/>
  <c r="J121"/>
  <c r="J57"/>
  <c r="J60"/>
  <c r="J79"/>
  <c r="J116"/>
  <c r="J31"/>
  <c r="X13"/>
  <c r="J15"/>
  <c r="I29" i="1"/>
  <c r="V17" i="2"/>
  <c r="T24" s="1"/>
  <c r="V24" s="1"/>
  <c r="J25"/>
  <c r="J33"/>
  <c r="J37"/>
  <c r="J43" s="1"/>
  <c r="J47"/>
  <c r="J49"/>
  <c r="J51"/>
  <c r="Y62"/>
  <c r="Z62" s="1"/>
  <c r="J63"/>
  <c r="Y84"/>
  <c r="Z84" s="1"/>
  <c r="Y85"/>
  <c r="Z85" s="1"/>
  <c r="Y92"/>
  <c r="Z92" s="1"/>
  <c r="Y98"/>
  <c r="Z98" s="1"/>
  <c r="Y99"/>
  <c r="Z99" s="1"/>
  <c r="Y100"/>
  <c r="Z100" s="1"/>
  <c r="Y104"/>
  <c r="Z104" s="1"/>
  <c r="Y105"/>
  <c r="Z105" s="1"/>
  <c r="Y113"/>
  <c r="Z113" s="1"/>
  <c r="J123"/>
  <c r="Y125"/>
  <c r="Z125" s="1"/>
  <c r="Y126"/>
  <c r="Z126" s="1"/>
  <c r="Y127"/>
  <c r="Z127" s="1"/>
  <c r="J13"/>
  <c r="P17"/>
  <c r="N24" s="1"/>
  <c r="P24" s="1"/>
  <c r="J29"/>
  <c r="P40"/>
  <c r="P43" s="1"/>
  <c r="J45"/>
  <c r="Y59"/>
  <c r="Z59" s="1"/>
  <c r="Y65"/>
  <c r="Z65" s="1"/>
  <c r="P35"/>
  <c r="M81"/>
  <c r="S81"/>
  <c r="M17"/>
  <c r="K24" s="1"/>
  <c r="M24" s="1"/>
  <c r="W18"/>
  <c r="S17"/>
  <c r="Q24" s="1"/>
  <c r="S24" s="1"/>
  <c r="H35"/>
  <c r="K35"/>
  <c r="T35"/>
  <c r="N43"/>
  <c r="Q43"/>
  <c r="G53"/>
  <c r="G55" s="1"/>
  <c r="G57"/>
  <c r="G60"/>
  <c r="G63"/>
  <c r="G79"/>
  <c r="P81"/>
  <c r="G116"/>
  <c r="G121"/>
  <c r="E35"/>
  <c r="N35"/>
  <c r="Q35"/>
  <c r="K43"/>
  <c r="T43"/>
  <c r="E81"/>
  <c r="H81"/>
  <c r="K81"/>
  <c r="N81"/>
  <c r="Q81"/>
  <c r="T81"/>
  <c r="K128"/>
  <c r="N128"/>
  <c r="Q128"/>
  <c r="T128"/>
  <c r="J24"/>
  <c r="S35"/>
  <c r="X40"/>
  <c r="S43"/>
  <c r="Y42"/>
  <c r="Z42" s="1"/>
  <c r="Y58"/>
  <c r="Z58" s="1"/>
  <c r="Y61"/>
  <c r="Z61" s="1"/>
  <c r="W60"/>
  <c r="Y64"/>
  <c r="Z64" s="1"/>
  <c r="W63"/>
  <c r="Y68"/>
  <c r="Z68" s="1"/>
  <c r="W79"/>
  <c r="W116"/>
  <c r="Y116" s="1"/>
  <c r="Z116" s="1"/>
  <c r="W121"/>
  <c r="Y121" s="1"/>
  <c r="Z121" s="1"/>
  <c r="Y124"/>
  <c r="Z124" s="1"/>
  <c r="W123"/>
  <c r="W26"/>
  <c r="W38"/>
  <c r="W41"/>
  <c r="W46"/>
  <c r="W52"/>
  <c r="E55"/>
  <c r="H55"/>
  <c r="K55"/>
  <c r="N55"/>
  <c r="Q55"/>
  <c r="T55"/>
  <c r="B29" i="1"/>
  <c r="J30"/>
  <c r="M55" i="2"/>
  <c r="P55"/>
  <c r="S55"/>
  <c r="V55"/>
  <c r="W83"/>
  <c r="W97"/>
  <c r="W103"/>
  <c r="X83"/>
  <c r="X95"/>
  <c r="X97"/>
  <c r="X101" s="1"/>
  <c r="X103"/>
  <c r="X106" s="1"/>
  <c r="X110"/>
  <c r="X114"/>
  <c r="Y60" l="1"/>
  <c r="Z60" s="1"/>
  <c r="X66"/>
  <c r="X29"/>
  <c r="P66"/>
  <c r="X55"/>
  <c r="Y80"/>
  <c r="Z80" s="1"/>
  <c r="W24"/>
  <c r="X31"/>
  <c r="X35" s="1"/>
  <c r="V66"/>
  <c r="M66"/>
  <c r="Y63"/>
  <c r="Z63" s="1"/>
  <c r="S66"/>
  <c r="Y54"/>
  <c r="Z54" s="1"/>
  <c r="X89"/>
  <c r="X81"/>
  <c r="X43"/>
  <c r="Y32"/>
  <c r="Z32" s="1"/>
  <c r="W17"/>
  <c r="Y17" s="1"/>
  <c r="Z17" s="1"/>
  <c r="T23"/>
  <c r="J35"/>
  <c r="J81"/>
  <c r="J66"/>
  <c r="J128"/>
  <c r="V23"/>
  <c r="V27" s="1"/>
  <c r="X24"/>
  <c r="Y24" s="1"/>
  <c r="Z24" s="1"/>
  <c r="J23"/>
  <c r="J27" s="1"/>
  <c r="H23"/>
  <c r="G128"/>
  <c r="J55"/>
  <c r="N23"/>
  <c r="G81"/>
  <c r="G66"/>
  <c r="W110"/>
  <c r="Y110" s="1"/>
  <c r="Z110" s="1"/>
  <c r="W101"/>
  <c r="Y101" s="1"/>
  <c r="Z101" s="1"/>
  <c r="Y97"/>
  <c r="Z97" s="1"/>
  <c r="W89"/>
  <c r="Y83"/>
  <c r="Z83" s="1"/>
  <c r="W13"/>
  <c r="Y52"/>
  <c r="Z52" s="1"/>
  <c r="W51"/>
  <c r="Y51" s="1"/>
  <c r="Z51" s="1"/>
  <c r="W47"/>
  <c r="Y47" s="1"/>
  <c r="Z47" s="1"/>
  <c r="Y41"/>
  <c r="Z41" s="1"/>
  <c r="W40"/>
  <c r="W33"/>
  <c r="W29"/>
  <c r="Y29" s="1"/>
  <c r="Z29" s="1"/>
  <c r="Y18"/>
  <c r="Z18" s="1"/>
  <c r="W128"/>
  <c r="Y128" s="1"/>
  <c r="Z128" s="1"/>
  <c r="Y123"/>
  <c r="Z123" s="1"/>
  <c r="W81"/>
  <c r="Y79"/>
  <c r="Z79" s="1"/>
  <c r="W66"/>
  <c r="Y57"/>
  <c r="Z57" s="1"/>
  <c r="Y53"/>
  <c r="Z53" s="1"/>
  <c r="W114"/>
  <c r="Y114" s="1"/>
  <c r="Z114" s="1"/>
  <c r="W106"/>
  <c r="Y106" s="1"/>
  <c r="Z106" s="1"/>
  <c r="Y103"/>
  <c r="Z103" s="1"/>
  <c r="W95"/>
  <c r="Y95" s="1"/>
  <c r="Z95" s="1"/>
  <c r="W49"/>
  <c r="Y49" s="1"/>
  <c r="Z49" s="1"/>
  <c r="Y46"/>
  <c r="Z46" s="1"/>
  <c r="W45"/>
  <c r="Y45" s="1"/>
  <c r="Z45" s="1"/>
  <c r="Y38"/>
  <c r="Z38" s="1"/>
  <c r="W37"/>
  <c r="Y37" s="1"/>
  <c r="Z37" s="1"/>
  <c r="W31"/>
  <c r="Y26"/>
  <c r="Z26" s="1"/>
  <c r="W25"/>
  <c r="Y25" s="1"/>
  <c r="Z25" s="1"/>
  <c r="W15"/>
  <c r="Y15" s="1"/>
  <c r="Z15" s="1"/>
  <c r="E23"/>
  <c r="S23"/>
  <c r="S27" s="1"/>
  <c r="Q23"/>
  <c r="M23"/>
  <c r="M27" s="1"/>
  <c r="K23"/>
  <c r="Y66" l="1"/>
  <c r="Z66" s="1"/>
  <c r="M129"/>
  <c r="M131" s="1"/>
  <c r="Y31"/>
  <c r="Z31" s="1"/>
  <c r="Y89"/>
  <c r="Z89" s="1"/>
  <c r="V129"/>
  <c r="L28" i="1" s="1"/>
  <c r="L30" s="1"/>
  <c r="S129" i="2"/>
  <c r="L27" i="1" s="1"/>
  <c r="S131" i="2" s="1"/>
  <c r="Y81"/>
  <c r="Z81" s="1"/>
  <c r="J129"/>
  <c r="C28" i="1" s="1"/>
  <c r="J131" i="2" s="1"/>
  <c r="P23"/>
  <c r="P27" s="1"/>
  <c r="P129" s="1"/>
  <c r="P131" s="1"/>
  <c r="X23"/>
  <c r="X27" s="1"/>
  <c r="X129" s="1"/>
  <c r="W55"/>
  <c r="Y55" s="1"/>
  <c r="Z55" s="1"/>
  <c r="G23"/>
  <c r="G27" s="1"/>
  <c r="G129" s="1"/>
  <c r="C27" i="1" s="1"/>
  <c r="W35" i="2"/>
  <c r="Y35" s="1"/>
  <c r="Z35" s="1"/>
  <c r="Y33"/>
  <c r="Z33" s="1"/>
  <c r="W43"/>
  <c r="Y43" s="1"/>
  <c r="Z43" s="1"/>
  <c r="Y40"/>
  <c r="Z40" s="1"/>
  <c r="Y13"/>
  <c r="Z13" s="1"/>
  <c r="V131" l="1"/>
  <c r="C30" i="1"/>
  <c r="N28"/>
  <c r="B28" s="1"/>
  <c r="B30" s="1"/>
  <c r="G131" i="2"/>
  <c r="N27" i="1"/>
  <c r="B27" s="1"/>
  <c r="W23" i="2"/>
  <c r="M29" i="1" l="1"/>
  <c r="M30" s="1"/>
  <c r="N30"/>
  <c r="K28"/>
  <c r="K30" s="1"/>
  <c r="I28"/>
  <c r="I30" s="1"/>
  <c r="X131" i="2"/>
  <c r="I27" i="1"/>
  <c r="K27"/>
  <c r="Y23" i="2"/>
  <c r="Z23" s="1"/>
  <c r="W27"/>
  <c r="W129" l="1"/>
  <c r="W131" s="1"/>
  <c r="Y27"/>
  <c r="Y129" l="1"/>
  <c r="Z129" s="1"/>
  <c r="Z27"/>
</calcChain>
</file>

<file path=xl/sharedStrings.xml><?xml version="1.0" encoding="utf-8"?>
<sst xmlns="http://schemas.openxmlformats.org/spreadsheetml/2006/main" count="701" uniqueCount="452">
  <si>
    <t xml:space="preserve">
</t>
  </si>
  <si>
    <t>Додаток №______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</si>
  <si>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</si>
  <si>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</si>
  <si>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</si>
  <si>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</si>
  <si>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</si>
  <si>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</si>
  <si>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</si>
  <si>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</si>
  <si>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</si>
  <si>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</si>
  <si>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</si>
  <si>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</si>
  <si>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</si>
  <si>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</si>
  <si>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</si>
  <si>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</si>
  <si>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</si>
  <si>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</si>
  <si>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</si>
  <si>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</si>
  <si>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</si>
  <si>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</si>
  <si>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</si>
  <si>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</si>
  <si>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</si>
  <si>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</si>
  <si>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</si>
  <si>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</si>
  <si>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</si>
  <si>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</si>
  <si>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</si>
  <si>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</si>
  <si>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</si>
  <si>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</si>
  <si>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</si>
  <si>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</si>
  <si>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</si>
  <si>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</si>
  <si>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</si>
  <si>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</si>
  <si>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</si>
  <si>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</si>
  <si>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</si>
  <si>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</si>
  <si>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</si>
  <si>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</si>
  <si>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</si>
  <si>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</si>
  <si>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</si>
  <si>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</si>
  <si>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</si>
  <si>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</si>
  <si>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</si>
  <si>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</si>
  <si>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</si>
  <si>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</si>
  <si>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</si>
  <si>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</si>
  <si>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</si>
  <si>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</si>
  <si>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</si>
  <si>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</si>
  <si>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</si>
  <si>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</si>
  <si>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</si>
  <si>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</si>
  <si>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</si>
  <si>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</si>
  <si>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</si>
  <si>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</si>
  <si>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</si>
  <si>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</si>
  <si>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</si>
  <si>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</si>
  <si>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</si>
  <si>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</si>
  <si>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</si>
  <si>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</si>
  <si>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</si>
  <si>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1.2</t>
  </si>
  <si>
    <t>За  трудовими договорами</t>
  </si>
  <si>
    <t>1.2.3</t>
  </si>
  <si>
    <t>1.3</t>
  </si>
  <si>
    <t>За договорами ЦПХ</t>
  </si>
  <si>
    <t>1.3.1</t>
  </si>
  <si>
    <t>1.3.2</t>
  </si>
  <si>
    <t>1.4</t>
  </si>
  <si>
    <t>Соціальні внески з оплати праці (нарахування ЄСВ)</t>
  </si>
  <si>
    <t>1.4.3</t>
  </si>
  <si>
    <t>1.5</t>
  </si>
  <si>
    <t>За договорами з ФОП</t>
  </si>
  <si>
    <t>1.5.1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</si>
  <si>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</si>
  <si>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</si>
  <si>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</si>
  <si>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</si>
  <si>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Вартість квитків (з деталізацією маршруту і  прізвищем відрядженої особи)</t>
  </si>
  <si>
    <t>шт.</t>
  </si>
  <si>
    <t>2.1.3</t>
  </si>
  <si>
    <t>2.2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</si>
  <si>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</si>
  <si>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</si>
  <si>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</si>
  <si>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2.2.3</t>
  </si>
  <si>
    <t>2.3</t>
  </si>
  <si>
    <t>Добові (для штатних працівників)</t>
  </si>
  <si>
    <t>Добові, вказати ПІБ(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</si>
  <si>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</si>
  <si>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</si>
  <si>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</si>
  <si>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</si>
  <si>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</si>
  <si>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</si>
  <si>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</si>
  <si>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</si>
  <si>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</si>
  <si>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</si>
  <si>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</si>
  <si>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</si>
  <si>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</si>
  <si>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</si>
  <si>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</si>
  <si>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</si>
  <si>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</si>
  <si>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</si>
  <si>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</si>
  <si>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</si>
  <si>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</si>
  <si>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</si>
  <si>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</si>
  <si>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</si>
  <si>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</si>
  <si>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</si>
  <si>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4.3</t>
  </si>
  <si>
    <t>Оренда транспорту</t>
  </si>
  <si>
    <t>4.3.3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</si>
  <si>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</si>
  <si>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</si>
  <si>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</si>
  <si>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</si>
  <si>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4.5</t>
  </si>
  <si>
    <t>Інші об'єкти оренди</t>
  </si>
  <si>
    <t>4.5.1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</si>
  <si>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</si>
  <si>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</si>
  <si>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</si>
  <si>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</si>
  <si>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</si>
  <si>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учасн.</t>
  </si>
  <si>
    <t>5.1.2</t>
  </si>
  <si>
    <t>5.2</t>
  </si>
  <si>
    <t>Витрати на проїзд учасників заходів</t>
  </si>
  <si>
    <t>5.2.1</t>
  </si>
  <si>
    <t>5.2.2</t>
  </si>
  <si>
    <t>5.3</t>
  </si>
  <si>
    <t>Витрати на проживання учасників заходів</t>
  </si>
  <si>
    <t>5.3.1</t>
  </si>
  <si>
    <t>5.3.2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</si>
  <si>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</si>
  <si>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</si>
  <si>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</si>
  <si>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</si>
  <si>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</si>
  <si>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</si>
  <si>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</si>
  <si>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</si>
  <si>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</si>
  <si>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</si>
  <si>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</si>
  <si>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6.3</t>
  </si>
  <si>
    <t>Інші матеріальні витрати</t>
  </si>
  <si>
    <t>6.3.3</t>
  </si>
  <si>
    <t>Всього по статті 6 "Матеріальні витрати":</t>
  </si>
  <si>
    <t>Поліграфічні послуги</t>
  </si>
  <si>
    <t>7.1</t>
  </si>
  <si>
    <t>7.4</t>
  </si>
  <si>
    <t>Друк буклетів</t>
  </si>
  <si>
    <t>7.5</t>
  </si>
  <si>
    <t>7.6</t>
  </si>
  <si>
    <t>Друк плакатів</t>
  </si>
  <si>
    <t>7.7</t>
  </si>
  <si>
    <t xml:space="preserve">Друк банерів 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</si>
  <si>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</si>
  <si>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</si>
  <si>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</si>
  <si>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</si>
  <si>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</si>
  <si>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</si>
  <si>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</si>
  <si>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</si>
  <si>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</si>
  <si>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</si>
  <si>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</si>
  <si>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</si>
  <si>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</si>
  <si>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</si>
  <si>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</si>
  <si>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</si>
  <si>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</si>
  <si>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</si>
  <si>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</si>
  <si>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</si>
  <si>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</si>
  <si>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</si>
  <si>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</si>
  <si>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</si>
  <si>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</si>
  <si>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</si>
  <si>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</si>
  <si>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</si>
  <si>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</si>
  <si>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</si>
  <si>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</si>
  <si>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</si>
  <si>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</si>
  <si>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</si>
  <si>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</si>
  <si>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</si>
  <si>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</si>
  <si>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</si>
  <si>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</si>
  <si>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</si>
  <si>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Вказати предмет страхування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</si>
  <si>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</si>
  <si>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</si>
  <si>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</si>
  <si>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</si>
  <si>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</si>
  <si>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</si>
  <si>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13.4.5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</si>
  <si>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</si>
  <si>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</si>
  <si>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</si>
  <si>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</si>
  <si>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</si>
  <si>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</si>
  <si>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</si>
  <si>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</si>
  <si>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</si>
  <si>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</si>
  <si>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</si>
  <si>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</si>
  <si>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</si>
  <si>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</si>
  <si>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</si>
  <si>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</si>
  <si>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</si>
  <si>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</si>
  <si>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</si>
  <si>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</si>
  <si>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</si>
  <si>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</si>
  <si>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</si>
  <si>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</si>
  <si>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</si>
  <si>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 xml:space="preserve">Місик Ярина Тарасівна (асистент керівника проекту та проект-менеджера) </t>
  </si>
  <si>
    <t>Гичка Галина Михайлівна (комунакаційний менеджер, просування фейсбук-сторінки)</t>
  </si>
  <si>
    <t xml:space="preserve">місяців </t>
  </si>
  <si>
    <t>1.3.3.</t>
  </si>
  <si>
    <t xml:space="preserve">Печкан Віталія Василівна  (бухгалтерські послуги) </t>
  </si>
  <si>
    <t>1.3.4</t>
  </si>
  <si>
    <t xml:space="preserve"> Завадяк Віталій (режисер, сценарист, оператор, редактор монтажу відеороликів) </t>
  </si>
  <si>
    <t>відео-роликів роликів</t>
  </si>
  <si>
    <t>1.3.5.</t>
  </si>
  <si>
    <t xml:space="preserve">Бабічин Юрій Юрійович ( розробка маршрутів, створення бази даних) </t>
  </si>
  <si>
    <t>Коваль Олександр Дмитрович (Експерт з туризму, регіонального розвитку, тренер, консультант з маркетингу)</t>
  </si>
  <si>
    <t xml:space="preserve">Фліп чарт </t>
  </si>
  <si>
    <t>шт</t>
  </si>
  <si>
    <t xml:space="preserve">Оренда конференцзалу для семінару-тренінгу з інтепретації культурної спадщини (100 м кв. з відеопроектором. </t>
  </si>
  <si>
    <t xml:space="preserve">діб </t>
  </si>
  <si>
    <t xml:space="preserve">Оренда автобуса (із зазначенням маршруту, кілометражу/кількості годин) 2 мікроавтобуси з обслуговування учасників семінару-тренінгу та промоційного туру </t>
  </si>
  <si>
    <t xml:space="preserve">км </t>
  </si>
  <si>
    <t xml:space="preserve">Оренда рекламних щитів 2 шт  </t>
  </si>
  <si>
    <t xml:space="preserve">Послуги з харчування  семірану-тренігу 20 чол. На 5 днів  </t>
  </si>
  <si>
    <t>Харчування учасників рекламного туру 20 чол. Один день</t>
  </si>
  <si>
    <t xml:space="preserve">Вартість квитків   Київ-Воловець-Київ для  журналістів. 4 журналістів по 2 квитки (в обидві сторони) </t>
  </si>
  <si>
    <t xml:space="preserve">Вартість квитків (Маріуполь-Воловець-Маріуполь) 2  журналістів по 2 квитки (в обидві сторони) </t>
  </si>
  <si>
    <t>Проживання учасників семінару-тренінгу  20  чол х 4 доби</t>
  </si>
  <si>
    <t xml:space="preserve">Проживання учасників промоційного туру  10 діб </t>
  </si>
  <si>
    <t>Маркерний набір для фліпчарта</t>
  </si>
  <si>
    <t xml:space="preserve">Папір (папір 120 г) </t>
  </si>
  <si>
    <t xml:space="preserve">блок </t>
  </si>
  <si>
    <t>6.1.4</t>
  </si>
  <si>
    <t xml:space="preserve">Файли  (50 мк) </t>
  </si>
  <si>
    <t>6.1.5</t>
  </si>
  <si>
    <t xml:space="preserve">Папки регістратори на кольцах для матералів по маршрутах та звітів </t>
  </si>
  <si>
    <t xml:space="preserve">шт </t>
  </si>
  <si>
    <t>Роздаткові матеріали для учасників тренінгу (ручки, блокноти, папки)</t>
  </si>
  <si>
    <t>Роздаткові матеріали для учасників промоційного туру  (ручки, блокноти, папки)</t>
  </si>
  <si>
    <t>Канцелярські товари</t>
  </si>
  <si>
    <t xml:space="preserve">Флешки </t>
  </si>
  <si>
    <t>Виготовлення макетів (буклета, візитки банера)</t>
  </si>
  <si>
    <t>Друк візиток</t>
  </si>
  <si>
    <t xml:space="preserve">Друк навчальних  брошур для учасників тренінгу з інтепретації культурної спадщини </t>
  </si>
  <si>
    <t xml:space="preserve">Фото і відеофіксація </t>
  </si>
  <si>
    <t>Роботи з онлайн просування проекту, сайту, розміщення контенту в соц мережі: соціальні медіа (Facebook, YouTube)</t>
  </si>
  <si>
    <t xml:space="preserve">Створення реклами у соц медіа та Google Ads, Розміщення публікацій про проект на тематичних онлайн медіа </t>
  </si>
  <si>
    <t xml:space="preserve"> Дизайн сайту </t>
  </si>
  <si>
    <t xml:space="preserve">  Верстка </t>
  </si>
  <si>
    <t>Послуги з навчання і тренінгів, в тому числі і квест)</t>
  </si>
  <si>
    <t xml:space="preserve">днів </t>
  </si>
  <si>
    <t xml:space="preserve"> </t>
  </si>
  <si>
    <t>пункт 1.3.1.</t>
  </si>
  <si>
    <t>Оплата праці за договорами ЦПХ (помічник керівника проекту та проект-менеджера)</t>
  </si>
  <si>
    <t>Місик Ярина Тарасівна, ІПН: 3640609004</t>
  </si>
  <si>
    <r>
      <rPr>
        <sz val="11"/>
        <color rgb="FF000000"/>
        <rFont val="Arial"/>
        <family val="2"/>
        <charset val="204"/>
      </rPr>
      <t>Цивільно-правовий договір №</t>
    </r>
    <r>
      <rPr>
        <sz val="11"/>
        <color theme="1"/>
        <rFont val="Arial"/>
        <family val="2"/>
        <charset val="204"/>
      </rPr>
      <t xml:space="preserve"> 3, від 02.08 2021 року</t>
    </r>
  </si>
  <si>
    <t>на карткоивй рахунок ПД № 5 від 07.09.2021 ,  ВЗ ДП № 3 від 07.09.2021.р. списано з рахунку 09.09.2021, ПДФО ПД № 4 від 07.09.2021.р. списано з рахунку 09.09.2021</t>
  </si>
  <si>
    <t>пункт 1.3.2.</t>
  </si>
  <si>
    <t xml:space="preserve">Оплата праці за договорами ЦПХ, комунікаційний менеджер)  </t>
  </si>
  <si>
    <t xml:space="preserve">Гичка Галина Михайлівна, ІПН: 3602707467 </t>
  </si>
  <si>
    <r>
      <t>Цивільно-правовий договір №</t>
    </r>
    <r>
      <rPr>
        <sz val="11"/>
        <color theme="1"/>
        <rFont val="Arial"/>
        <family val="2"/>
        <charset val="204"/>
      </rPr>
      <t xml:space="preserve"> 4, від 02.08 2021 року</t>
    </r>
  </si>
  <si>
    <t>пункт 1.3.3.</t>
  </si>
  <si>
    <t xml:space="preserve">Оплата праці за договорами ЦПХ, (послуги з ведення бухгалтерського обліку)  </t>
  </si>
  <si>
    <t>Печкан Віталія Василівна, ІПН: 3190704866</t>
  </si>
  <si>
    <r>
      <t>Цивільно-правовий договір №</t>
    </r>
    <r>
      <rPr>
        <sz val="11"/>
        <color theme="1"/>
        <rFont val="Arial"/>
        <family val="2"/>
        <charset val="204"/>
      </rPr>
      <t xml:space="preserve"> 1, від 02.08 2021 року</t>
    </r>
  </si>
  <si>
    <t>пункт 1.3.4.</t>
  </si>
  <si>
    <t xml:space="preserve">Оплата праці за договорами ЦПХ (послуги відеозйомки тамонтажу 8 роликів (4 інформаційні 4 рекламні) </t>
  </si>
  <si>
    <t>Завадяк Віталій Іванович, ІПН: 3129021110</t>
  </si>
  <si>
    <r>
      <t>Цивільно-правовий договір №</t>
    </r>
    <r>
      <rPr>
        <sz val="11"/>
        <color theme="1"/>
        <rFont val="Arial"/>
        <family val="2"/>
        <charset val="204"/>
      </rPr>
      <t xml:space="preserve"> 6, від 02.08 2021 року</t>
    </r>
  </si>
  <si>
    <t>пункт 1.3.5.</t>
  </si>
  <si>
    <t xml:space="preserve">Оплата праці за договорами ЦПХ (розробка маршрутів та створення бази даних) </t>
  </si>
  <si>
    <t>Бабічин Юрій Юрійович, ІПН: 2970115494</t>
  </si>
  <si>
    <r>
      <t>Цивільно-правовий договір №</t>
    </r>
    <r>
      <rPr>
        <sz val="11"/>
        <color theme="1"/>
        <rFont val="Arial"/>
        <family val="2"/>
        <charset val="204"/>
      </rPr>
      <t xml:space="preserve"> 2, від 02.08 2021 року</t>
    </r>
  </si>
  <si>
    <r>
      <t xml:space="preserve">Акт здавання-приймання послуг № 1 від    07.09.2021 року, </t>
    </r>
    <r>
      <rPr>
        <sz val="11"/>
        <color rgb="FFFF0000"/>
        <rFont val="Arial"/>
        <family val="2"/>
        <charset val="204"/>
      </rPr>
      <t xml:space="preserve">акт здавання-приймання послуг № 2 від    , акт здавання-приймання послуг № 3 від      ,  акт здавання-приймання послуг № 4 від             </t>
    </r>
    <r>
      <rPr>
        <sz val="11"/>
        <rFont val="Arial"/>
        <family val="2"/>
        <charset val="204"/>
      </rPr>
      <t xml:space="preserve">відомість розподілу витрат від 09.09.2021 року       </t>
    </r>
  </si>
  <si>
    <r>
      <t xml:space="preserve">Акт здавання-приймання послуг № 1 від    07.09.2021 року, </t>
    </r>
    <r>
      <rPr>
        <sz val="11"/>
        <rFont val="Arial"/>
        <family val="2"/>
        <charset val="204"/>
      </rPr>
      <t>акт здавання-приймання послуг № 2 від  06.10.2021 року</t>
    </r>
    <r>
      <rPr>
        <sz val="11"/>
        <color rgb="FFFF0000"/>
        <rFont val="Arial"/>
        <family val="2"/>
        <charset val="204"/>
      </rPr>
      <t xml:space="preserve">, акт здавання-приймання послуг № 3 від      ,  акт здавання-приймання послуг № 4 від           </t>
    </r>
    <r>
      <rPr>
        <sz val="11"/>
        <rFont val="Arial"/>
        <family val="2"/>
        <charset val="204"/>
      </rPr>
      <t xml:space="preserve">відомість розподілу витрат від 09.09.2021 року, відомість розподілу витрат від 06.10.2021 року           </t>
    </r>
  </si>
  <si>
    <r>
      <t xml:space="preserve">Акт здавання-приймання послуг № 1 від    07.09.2021 року, </t>
    </r>
    <r>
      <rPr>
        <sz val="11"/>
        <color rgb="FFFF0000"/>
        <rFont val="Arial"/>
        <family val="2"/>
        <charset val="204"/>
      </rPr>
      <t xml:space="preserve">акт здавання-приймання послуг № 2 від    , акт здавання-приймання послуг № 3 від      ,  акт здавання-приймання послуг № 4 від                  </t>
    </r>
    <r>
      <rPr>
        <sz val="11"/>
        <rFont val="Arial"/>
        <family val="2"/>
        <charset val="204"/>
      </rPr>
      <t xml:space="preserve">відомість розподілу витрат від 09.09.2021 року  </t>
    </r>
  </si>
  <si>
    <r>
      <t>Акт здавання-приймання послуг № 1 від    07.09.2021 року,</t>
    </r>
    <r>
      <rPr>
        <sz val="11"/>
        <rFont val="Arial"/>
        <family val="2"/>
        <charset val="204"/>
      </rPr>
      <t xml:space="preserve"> акт здавання-приймання послуг № 2 від 06.10.2021 р. </t>
    </r>
    <r>
      <rPr>
        <sz val="11"/>
        <color rgb="FFFF0000"/>
        <rFont val="Arial"/>
        <family val="2"/>
        <charset val="204"/>
      </rPr>
      <t xml:space="preserve">  , акт здавання-приймання послуг № 3 від            </t>
    </r>
    <r>
      <rPr>
        <sz val="11"/>
        <rFont val="Arial"/>
        <family val="2"/>
        <charset val="204"/>
      </rPr>
      <t xml:space="preserve">відомість розподілу витрат від 09.09.2021 року, відомість розподілу витрат від 06.10.2021 року     </t>
    </r>
    <r>
      <rPr>
        <sz val="11"/>
        <color rgb="FFFF0000"/>
        <rFont val="Arial"/>
        <family val="2"/>
        <charset val="204"/>
      </rPr>
      <t xml:space="preserve">     </t>
    </r>
  </si>
  <si>
    <r>
      <t xml:space="preserve">Акт здавання-приймання послуг № 1 від    07.09.2021 року, </t>
    </r>
    <r>
      <rPr>
        <sz val="11"/>
        <color rgb="FFFF0000"/>
        <rFont val="Arial"/>
        <family val="2"/>
        <charset val="204"/>
      </rPr>
      <t xml:space="preserve">акт здавання-приймання послуг № 2 від    , акт здавання-приймання послуг № 3 від      ,  акт здавання-приймання послуг № 4 від                   </t>
    </r>
    <r>
      <rPr>
        <sz val="11"/>
        <rFont val="Arial"/>
        <family val="2"/>
        <charset val="204"/>
      </rPr>
      <t>відомість розподілу витрат від 09.09.2021 року</t>
    </r>
  </si>
  <si>
    <t>Стаття 1.4.</t>
  </si>
  <si>
    <t>Соціальні внески з оплати праці</t>
  </si>
  <si>
    <t xml:space="preserve">ДПІ в Хустському районі </t>
  </si>
  <si>
    <t xml:space="preserve"> -</t>
  </si>
  <si>
    <t>ПД № 6 від 07.09.2021 , списано з рахунку 09.09.2021, ПД № 20, від 06.10.2021 року., списано з рахунку 08.10.2021 року</t>
  </si>
  <si>
    <t>на карткоивй рахунок ПД № 5 від 07.09.2021 ,  ВЗ ДП № 3 від 07.09.2021.р. списано з рахунку 09.09.2021, ПДФО ПД № 4 від 07.09.2021.р. списано з рахунку 09.09.2021                  на картковий рахунок ПД № 17 від 06.10.2021 ,  ВЗ ДП № 19 від 06.10.2021.р. списано з рахунку 08.10.2021, ПДФО ПД № 18 від 06.10.2021.р. списано з рахунку 08.10.2021</t>
  </si>
  <si>
    <t>пункт 1.5.1.</t>
  </si>
  <si>
    <t>Оплата праці за договорами з ФОП (консультативні та маркетингові послуги з розробки культурно-пізнавальних маршрутів та туристичних послуг</t>
  </si>
  <si>
    <t>ФОП Коваль Олександр Дмитрович, Свідоцтво про державну реєстрацію фізичної особи - підприємця від 07.02.2007  № 2 324 000 0000 008813, ЄДРПОУ 2837405112</t>
  </si>
  <si>
    <t xml:space="preserve">Договір про надання послуг № 81  від 27 вересня 2021 року. </t>
  </si>
  <si>
    <r>
      <t xml:space="preserve">Акт здавання-приймання послуг № 01-08  від  06.09.2021 року, </t>
    </r>
    <r>
      <rPr>
        <sz val="11"/>
        <rFont val="Arial"/>
        <family val="2"/>
        <charset val="204"/>
      </rPr>
      <t>акт здавання-приймання послуг № 02-08 від  04.10.2021.року</t>
    </r>
    <r>
      <rPr>
        <sz val="11"/>
        <color rgb="FFFF0000"/>
        <rFont val="Arial"/>
        <family val="2"/>
        <charset val="204"/>
      </rPr>
      <t xml:space="preserve">, акт здавання-приймання послуг № 3 від      ,  акт здавання-приймання послуг № 4 від                 </t>
    </r>
    <r>
      <rPr>
        <sz val="11"/>
        <rFont val="Arial"/>
        <family val="2"/>
        <charset val="204"/>
      </rPr>
      <t xml:space="preserve">  </t>
    </r>
  </si>
  <si>
    <t xml:space="preserve">ПД № 2 від 06.09.2021 року, списано з рахунку 08.09.2021 року,  ПД № 13, від 04.10.2021 року, списано з рахунку, 07.10.2021 року. </t>
  </si>
  <si>
    <t>Тов. "Гарант", статут від 07.06.2019 року, реєстрації  № 1314105001500149</t>
  </si>
  <si>
    <t>Договір купівлі-продажу товарів  № 0052  від 26.08.2021 року</t>
  </si>
  <si>
    <t>Накладна №0230   від 14.09.2021</t>
  </si>
  <si>
    <t>ПД № 10 від 16.09.2021 року, списано з рахунку 20.09.2021 року</t>
  </si>
  <si>
    <t>пункт 4.1.1.</t>
  </si>
  <si>
    <t xml:space="preserve">Оренда конферецзалу з відео-проектором </t>
  </si>
  <si>
    <t xml:space="preserve">НПП "Синевир" </t>
  </si>
  <si>
    <t xml:space="preserve">Договір на надання послуг по оренді конферец-залу № 76 від 25.08.2021 року. Акт передачі -  1 </t>
  </si>
  <si>
    <t xml:space="preserve">Акт здачі-прийому наданих послуг </t>
  </si>
  <si>
    <t>пункт 4.3.3.</t>
  </si>
  <si>
    <t xml:space="preserve">Оренда автобусів </t>
  </si>
  <si>
    <t>ФОП Покорба Михайло Степанович, запис від 01.12.2005 № 23140170000000592</t>
  </si>
  <si>
    <t xml:space="preserve">Договір оренди транспортних засобів з екіпажем № 79, від 25 серпня 2021 року  Акт приймання-передачі в оренду автобуса - 7 шт., акт приймання-передачі автобуса - 7 шт.  </t>
  </si>
  <si>
    <r>
      <t xml:space="preserve">Акт здавання-приймання послуг № 79/1 від  14.09.2021 року, </t>
    </r>
    <r>
      <rPr>
        <sz val="11"/>
        <rFont val="Arial"/>
        <family val="2"/>
        <charset val="204"/>
      </rPr>
      <t xml:space="preserve">акт здавання-приймання послуг № 79/2 від 06.10.2021 року, </t>
    </r>
    <r>
      <rPr>
        <sz val="11"/>
        <color rgb="FFFF0000"/>
        <rFont val="Arial"/>
        <family val="2"/>
        <charset val="204"/>
      </rPr>
      <t xml:space="preserve">акт здавання-приймання послуг № 3 від      ,  </t>
    </r>
  </si>
  <si>
    <t>ПД № 9 від 14.09.2021 року, списано з рахунку 20.09.2021 року, ПД № 21, від 06.10.2021 року, списано з рахунку 08.10.2021 року</t>
  </si>
  <si>
    <t>пункт 4.5.1.</t>
  </si>
  <si>
    <t>Оренда  рекламних щитів</t>
  </si>
  <si>
    <t>ФОП Баран Василь, РНОКПП 2086003491</t>
  </si>
  <si>
    <t xml:space="preserve">Акт здавання-приймання послуг № 1 від,  </t>
  </si>
  <si>
    <t xml:space="preserve">Договір на оренду рекламних щитів (спеціальних конструкцій «рекламоносіїв) №  89 від  16.09.2021 року, акт приймання-передачі щитів у аренду 1 шт, акт приймання-передачі щитів у оренду - 1 шт. </t>
  </si>
  <si>
    <t>пункт 5.1.1.</t>
  </si>
  <si>
    <t xml:space="preserve">Послуги з харчування учасників тренінгу  20 чол. на  5 днів </t>
  </si>
  <si>
    <t xml:space="preserve">Договір про надання послуг харчування № 78 від 25.08.2021 року </t>
  </si>
  <si>
    <t xml:space="preserve">Акт здаванн-приймання послуг від    Список харчування учасників семінару, розрахунок вартості </t>
  </si>
  <si>
    <t xml:space="preserve">ФОП Шпілька Михайло Семенович,  Свідоцтво (запис)  № 23140170000000707, від 15.12.2005 </t>
  </si>
  <si>
    <t>ПД № 8 від 10.09.2021 року, списано з рахунку, 13.19.2021 року</t>
  </si>
  <si>
    <t>пункт 5.1.2.</t>
  </si>
  <si>
    <t xml:space="preserve">підстаття 5.2. </t>
  </si>
  <si>
    <t xml:space="preserve">Товариство з обмеженою відповідальністю "АРТ-ТУР", </t>
  </si>
  <si>
    <t xml:space="preserve">Договір № 90, від 23 вересня 2021 року. </t>
  </si>
  <si>
    <t xml:space="preserve">ПД № 16 від 04.10. 2021 року, списано з рахунку 07 10. 2021 року. </t>
  </si>
  <si>
    <t>Видаткова накладна № жд-0170939</t>
  </si>
  <si>
    <t xml:space="preserve">пункт 5.3.1. </t>
  </si>
  <si>
    <t xml:space="preserve">ФОП Попович Христина Миколаївна,  Свідоцтво № 231400000001739 від 07.11.2008 </t>
  </si>
  <si>
    <t>Акт здавання-приймання послуг  № 77/1, від 24.09.2021 року</t>
  </si>
  <si>
    <t>ПД № 12 від 24.09.2021 року, списано з рахунку 28.09.2021 року</t>
  </si>
  <si>
    <t xml:space="preserve">Договір про надання послуг проживання № 77, від 25.08.2021 року, список проживаючих </t>
  </si>
  <si>
    <t>Договір про надання послуг проживання № 97, від 30.09.2021 року</t>
  </si>
  <si>
    <t xml:space="preserve">Акт здавання-приймання послуг  № 97/1, від   </t>
  </si>
  <si>
    <t xml:space="preserve">стаття 6 </t>
  </si>
  <si>
    <t xml:space="preserve">Матеріальні витрати (канцтовари) </t>
  </si>
  <si>
    <t xml:space="preserve">Накладна №   від </t>
  </si>
  <si>
    <t>пункт. 6.1.2.</t>
  </si>
  <si>
    <t>Накладна № 0231   від 14.09.2021</t>
  </si>
  <si>
    <t>ПД № 11, від 16.09.2021 року, списано з рахунку 20.04.2021 року</t>
  </si>
  <si>
    <t xml:space="preserve">стаття 7 </t>
  </si>
  <si>
    <t xml:space="preserve"> Поліграфічні послуги </t>
  </si>
  <si>
    <t>ФОП Дубляк Мар’яна Михайлівна, дата  та номер запису в єдрпоу 07.11.2018,  2310000000011359</t>
  </si>
  <si>
    <t>Накладна № 09/21-04, від 04.10.2021 року</t>
  </si>
  <si>
    <t>Договір № 88, від 15 вересня 2021 року</t>
  </si>
  <si>
    <t>пункт 8.4.</t>
  </si>
  <si>
    <t>05810583 Товариство з додатковою відповідальністю “Патент”</t>
  </si>
  <si>
    <t xml:space="preserve">Договір №  165 від 25 серпня 2021 року
</t>
  </si>
  <si>
    <t>ПД № 1 від 06.09.2021 року, списано з рахунку 08.09.2021 року</t>
  </si>
  <si>
    <t xml:space="preserve">Акт здавання-приймання наданих послуг від 06 вересня 2021 року </t>
  </si>
  <si>
    <t xml:space="preserve">пункт 9.1. </t>
  </si>
  <si>
    <t xml:space="preserve">Оплата праці за договорами ЦПХ.  Послуги фото та відеофіксації </t>
  </si>
  <si>
    <t xml:space="preserve">Клембак Федір Васильович </t>
  </si>
  <si>
    <t>Договір № 5   від  02.08.2021</t>
  </si>
  <si>
    <t xml:space="preserve">пункт 9.2 </t>
  </si>
  <si>
    <t>Оплата праці за договором ЦПХ. Роботи з онлайн просування проекту, сайту, розміщення контенту в соц мережі: соціальні медіа (Facebook, YouTube)</t>
  </si>
  <si>
    <t>Договір № 7    від  02.08.2021</t>
  </si>
  <si>
    <t>на карткоивй рахунок ПД № 5 від 07.09.2021 ,  ВЗ ДП № 3 від 07.09.2021.р. списано з рахунку 09.09.2021, ПДФО ПД № 4 від 07.09.2021.р. списано з рахунку 09.09.2021            на картковий рахунок ПД № 17 від 06.10.2021 ,  ВЗ ДП № 19 від 06.10.2021.р. списано з рахунку 08.10.2021, ПДФО ПД № 18 від 06.10.2021.р. списано з рахунку 08.10.2021</t>
  </si>
  <si>
    <t xml:space="preserve">пункт 9.6 </t>
  </si>
  <si>
    <t xml:space="preserve">ДПІ У Хустському районі  </t>
  </si>
  <si>
    <t>-</t>
  </si>
  <si>
    <r>
      <t xml:space="preserve">Акт здавання-приймання послуг № 1 від 07.09.2021 р , </t>
    </r>
    <r>
      <rPr>
        <sz val="10"/>
        <color rgb="FFFF0000"/>
        <rFont val="Arial"/>
        <family val="2"/>
        <charset val="204"/>
      </rPr>
      <t xml:space="preserve">акт здавання-приймання послуг № 2 від    , акт здавання-приймання послуг № 3 від      ,  акт здавання-приймання послуг № 4 від         </t>
    </r>
    <r>
      <rPr>
        <sz val="10"/>
        <rFont val="Arial"/>
        <family val="2"/>
        <charset val="204"/>
      </rPr>
      <t xml:space="preserve"> відомість розподілу витрат від 09.09.2021 року</t>
    </r>
  </si>
  <si>
    <r>
      <t>Акт здавання-приймання послуг № 1 від    07.09.2021 року,</t>
    </r>
    <r>
      <rPr>
        <sz val="10"/>
        <rFont val="Arial"/>
        <family val="2"/>
        <charset val="204"/>
      </rPr>
      <t xml:space="preserve"> акт здавання-приймання послуг № 2 від  06.10.2021 року, </t>
    </r>
    <r>
      <rPr>
        <sz val="10"/>
        <color rgb="FFFF0000"/>
        <rFont val="Arial"/>
        <family val="2"/>
        <charset val="204"/>
      </rPr>
      <t xml:space="preserve">акт здавання-приймання послуг № 3 від      ,  акт здавання-приймання послуг № 4 від     </t>
    </r>
    <r>
      <rPr>
        <sz val="10"/>
        <rFont val="Arial"/>
        <family val="2"/>
        <charset val="204"/>
      </rPr>
      <t xml:space="preserve">відомість розподілу витрат від 09.09.2021 року,  відомість розподілу витрат від 06.10.2021 року                         </t>
    </r>
  </si>
  <si>
    <t xml:space="preserve">пункт 9.3 </t>
  </si>
  <si>
    <t xml:space="preserve">ФОП Бреза Ірина Юріївна, Свідоцтва про державну реєстрацію фізичної особи - підприємця , серія В01, № 582679 від 03.07.2001 р </t>
  </si>
  <si>
    <t>Договір  № 80. від 27.08.2021</t>
  </si>
  <si>
    <t>ПД № 7 від 08.09.2021 року, списано з рахунку 10.09.2021 року</t>
  </si>
  <si>
    <r>
      <t>Акт здавання-приймання послуг № 81/1 від 08.09.2021 року ,</t>
    </r>
    <r>
      <rPr>
        <sz val="11"/>
        <rFont val="Arial"/>
        <family val="2"/>
        <charset val="204"/>
      </rPr>
      <t xml:space="preserve"> акт здавання-приймання послуг № 81/2 від   04.10 2021 року,</t>
    </r>
    <r>
      <rPr>
        <sz val="11"/>
        <color rgb="FFFF0000"/>
        <rFont val="Arial"/>
        <family val="2"/>
        <charset val="204"/>
      </rPr>
      <t xml:space="preserve"> акт здавання-приймання послуг № 3 від      ,  акт здавання-приймання послуг № 4 від                   </t>
    </r>
  </si>
  <si>
    <t xml:space="preserve"> пункт 10.2</t>
  </si>
  <si>
    <t xml:space="preserve">Оплата праці за договорами ЦПХ.  Дизайн сайту </t>
  </si>
  <si>
    <t>Путрашик Василь Іванович,  ІПН 2666439936</t>
  </si>
  <si>
    <t>Договір  № 8. від  02.08.2021</t>
  </si>
  <si>
    <r>
      <t>Акт здавання-приймання послуг № 1 від          ,</t>
    </r>
    <r>
      <rPr>
        <sz val="11"/>
        <color rgb="FFFF0000"/>
        <rFont val="Arial"/>
        <family val="2"/>
        <charset val="204"/>
      </rPr>
      <t xml:space="preserve"> акт здавання-приймання послуг № 2 від    ,       </t>
    </r>
    <r>
      <rPr>
        <sz val="11"/>
        <color theme="1"/>
        <rFont val="Arial"/>
        <family val="2"/>
        <charset val="204"/>
      </rPr>
      <t xml:space="preserve">             </t>
    </r>
  </si>
  <si>
    <t>пункт 10.3</t>
  </si>
  <si>
    <t xml:space="preserve"> Оплата праці за договорами ЦПХ.  Верстка сайту та розробка інтерактивної карти </t>
  </si>
  <si>
    <t>Договір  № 10. від  06.08.2021</t>
  </si>
  <si>
    <r>
      <rPr>
        <sz val="11"/>
        <rFont val="Arial"/>
        <family val="2"/>
        <charset val="204"/>
      </rPr>
      <t xml:space="preserve">Акт здавання-приймання послуг № 1 від    07.09. 2021 року , акт здавання-приймання послуг № 2 від  06.10.2021 року, відомість розподілу витрат від 09.09.2021 року,  відомість розподілу витрат від 06.10.2021 року                   </t>
    </r>
    <r>
      <rPr>
        <sz val="11"/>
        <color theme="1"/>
        <rFont val="Arial"/>
        <family val="2"/>
        <charset val="204"/>
      </rPr>
      <t xml:space="preserve">  </t>
    </r>
  </si>
  <si>
    <t>на картковий рахунок ПД № 5 від 07.09.2021 ,  ВЗ ДП № 3 від 07.09.2021.р. списано з рахунку 09.09.2021, ПДФО ПД № 4 від 07.09.2021.р. списано з рахунку 09.09.2021        на картковий рахунок ПД № 17 від 06.10.2021 ,  ВЗ ДП № 19 від 06.10.2021.р. списано з рахунку 08.10.2021, ПДФО ПД № 18 від 06.10.2021.р. списано з рахунку 08.10.2021</t>
  </si>
  <si>
    <t xml:space="preserve">на картковий рахунок ПД № 5 від 07.09.2021 ,  ВЗ ДП № 3 від 07.09.2021.р. списано з рахунку 09.09.2021, ПДФО ПД № 4 від 07.09.2021.р. списано з рахунку 09.09.2021 </t>
  </si>
  <si>
    <t>пункт  13.4.5</t>
  </si>
  <si>
    <t xml:space="preserve"> Оплата праці за договорами ЦПХ. Послуги з навчання </t>
  </si>
  <si>
    <t xml:space="preserve">Гудкова Наталія Володимирівна </t>
  </si>
  <si>
    <t>Договір  № 9. від  05.08.2021</t>
  </si>
  <si>
    <t xml:space="preserve">Акт здавання-приймання послуг № 1   від 07.09.2021 року,  відомість розподілу витрат від 09.09.2021 року    </t>
  </si>
  <si>
    <t>пункт 13.4.8.</t>
  </si>
  <si>
    <t>ПД № 6 від 07.09.2021 , списано з рахунку 09.09.2021</t>
  </si>
  <si>
    <t xml:space="preserve">на картковий рахунок ПД № 5 від 07.09.2021 ,  ВЗ ДП № 3 від 07.09.2021.р. списано з рахунку 09.09.2021, ПДФО ПД № 4 від 07.09.2021.р. списано з рахунку 09.09.2021    </t>
  </si>
  <si>
    <t>за проектом "Інтерпретаційна культурно-пізнавальна мандрівка "Синевир.Горяни"</t>
  </si>
  <si>
    <t>у період з 22 липня 2021 року по 15 листопада 2021 року</t>
  </si>
  <si>
    <t>ФОП Калинич Марина  Миколаївна</t>
  </si>
  <si>
    <t xml:space="preserve">Синевирський сілький голова </t>
  </si>
  <si>
    <t xml:space="preserve">Синевирська  сільська  рада </t>
  </si>
  <si>
    <t>Інтерпретаційна культурно-пізнавальна мандрівка "Синевир.Горяни"</t>
  </si>
  <si>
    <t>за період з 22 липня 2021 року по 15 листопада 2021  року</t>
  </si>
  <si>
    <t xml:space="preserve">до Договору про надання гранту № № 4REG11-29700   </t>
  </si>
  <si>
    <t>від "22" липня  2021 року</t>
  </si>
  <si>
    <t>Культура.Туризм.Регіони</t>
  </si>
  <si>
    <t xml:space="preserve">Культурно-туристичний маршрут </t>
  </si>
  <si>
    <t xml:space="preserve">Синевирська сільська рада </t>
  </si>
  <si>
    <t>«Інтерпретаційна культурно-пізнавальна мандрівка "Синевир. Горяни"</t>
  </si>
  <si>
    <t xml:space="preserve">22 линя 2021 року </t>
  </si>
  <si>
    <t>15 листопада 2021 року</t>
  </si>
  <si>
    <t>Чуп  Іван Андрійович</t>
  </si>
  <si>
    <t xml:space="preserve">Головний бухгалтер Синевирської сільської ради </t>
  </si>
  <si>
    <t>Кінч Віталія Василівна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</si>
</sst>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_-* #,##0.00\ _₴_-;\-* #,##0.00\ _₴_-;_-* &quot;-&quot;??\ _₴_-;_-@"/>
    <numFmt numFmtId="166" formatCode="d\.m"/>
  </numFmts>
  <fonts count="52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Segoe UI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FF9900"/>
      <name val="Arial"/>
      <family val="2"/>
      <charset val="204"/>
    </font>
    <font>
      <sz val="9"/>
      <color rgb="FFC0000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47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" fillId="0" borderId="26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0" fontId="2" fillId="7" borderId="15" xfId="0" applyFont="1" applyFill="1" applyBorder="1" applyAlignment="1">
      <alignment vertical="center" wrapText="1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0" fontId="1" fillId="0" borderId="53" xfId="0" applyFont="1" applyBorder="1" applyAlignment="1">
      <alignment horizontal="center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0" xfId="0" applyFont="1" applyFill="1" applyBorder="1" applyAlignment="1">
      <alignment horizontal="left" vertical="top" wrapText="1"/>
    </xf>
    <xf numFmtId="4" fontId="2" fillId="6" borderId="111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2" xfId="0" applyNumberFormat="1" applyFont="1" applyFill="1" applyBorder="1" applyAlignment="1">
      <alignment horizontal="center" vertical="top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0" fontId="2" fillId="4" borderId="82" xfId="0" applyFont="1" applyFill="1" applyBorder="1" applyAlignment="1">
      <alignment vertical="center" wrapText="1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4" fontId="3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1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0" fontId="34" fillId="0" borderId="0" xfId="0" applyFont="1"/>
    <xf numFmtId="0" fontId="34" fillId="0" borderId="0" xfId="0" applyFont="1" applyAlignment="1"/>
    <xf numFmtId="4" fontId="34" fillId="0" borderId="0" xfId="0" applyNumberFormat="1" applyFont="1"/>
    <xf numFmtId="0" fontId="0" fillId="0" borderId="0" xfId="0" applyFont="1" applyAlignment="1"/>
    <xf numFmtId="49" fontId="35" fillId="0" borderId="23" xfId="0" applyNumberFormat="1" applyFont="1" applyBorder="1" applyAlignment="1">
      <alignment horizontal="center" vertical="top"/>
    </xf>
    <xf numFmtId="0" fontId="36" fillId="0" borderId="61" xfId="0" applyFont="1" applyFill="1" applyBorder="1" applyAlignment="1">
      <alignment vertical="top" wrapText="1"/>
    </xf>
    <xf numFmtId="0" fontId="37" fillId="0" borderId="73" xfId="0" applyFont="1" applyBorder="1" applyAlignment="1">
      <alignment horizontal="center" vertical="top"/>
    </xf>
    <xf numFmtId="4" fontId="37" fillId="0" borderId="24" xfId="0" applyNumberFormat="1" applyFont="1" applyFill="1" applyBorder="1" applyAlignment="1">
      <alignment horizontal="right" vertical="top"/>
    </xf>
    <xf numFmtId="4" fontId="37" fillId="0" borderId="26" xfId="0" applyNumberFormat="1" applyFont="1" applyBorder="1" applyAlignment="1">
      <alignment horizontal="right" vertical="top"/>
    </xf>
    <xf numFmtId="4" fontId="37" fillId="0" borderId="25" xfId="0" applyNumberFormat="1" applyFont="1" applyBorder="1" applyAlignment="1">
      <alignment horizontal="right" vertical="top"/>
    </xf>
    <xf numFmtId="0" fontId="37" fillId="0" borderId="60" xfId="0" applyFont="1" applyBorder="1" applyAlignment="1">
      <alignment horizontal="center" vertical="top"/>
    </xf>
    <xf numFmtId="4" fontId="37" fillId="0" borderId="114" xfId="0" applyNumberFormat="1" applyFont="1" applyBorder="1" applyAlignment="1">
      <alignment horizontal="right" vertical="top"/>
    </xf>
    <xf numFmtId="49" fontId="35" fillId="0" borderId="27" xfId="0" applyNumberFormat="1" applyFont="1" applyBorder="1" applyAlignment="1">
      <alignment horizontal="center" vertical="top"/>
    </xf>
    <xf numFmtId="0" fontId="37" fillId="0" borderId="64" xfId="0" applyFont="1" applyBorder="1" applyAlignment="1">
      <alignment horizontal="center" vertical="top"/>
    </xf>
    <xf numFmtId="4" fontId="37" fillId="0" borderId="65" xfId="0" applyNumberFormat="1" applyFont="1" applyFill="1" applyBorder="1" applyAlignment="1">
      <alignment horizontal="right" vertical="top"/>
    </xf>
    <xf numFmtId="4" fontId="37" fillId="0" borderId="115" xfId="0" applyNumberFormat="1" applyFont="1" applyBorder="1" applyAlignment="1">
      <alignment horizontal="right" vertical="top"/>
    </xf>
    <xf numFmtId="4" fontId="37" fillId="0" borderId="67" xfId="0" applyNumberFormat="1" applyFont="1" applyBorder="1" applyAlignment="1">
      <alignment horizontal="right" vertical="top"/>
    </xf>
    <xf numFmtId="49" fontId="35" fillId="0" borderId="74" xfId="0" applyNumberFormat="1" applyFont="1" applyBorder="1" applyAlignment="1">
      <alignment horizontal="center" vertical="top"/>
    </xf>
    <xf numFmtId="0" fontId="37" fillId="0" borderId="60" xfId="0" applyFont="1" applyBorder="1" applyAlignment="1">
      <alignment horizontal="center" vertical="top" wrapText="1"/>
    </xf>
    <xf numFmtId="4" fontId="37" fillId="0" borderId="24" xfId="0" applyNumberFormat="1" applyFont="1" applyBorder="1" applyAlignment="1">
      <alignment horizontal="right" vertical="top"/>
    </xf>
    <xf numFmtId="4" fontId="37" fillId="0" borderId="65" xfId="0" applyNumberFormat="1" applyFont="1" applyBorder="1" applyAlignment="1">
      <alignment horizontal="right" vertical="top"/>
    </xf>
    <xf numFmtId="4" fontId="37" fillId="0" borderId="66" xfId="0" applyNumberFormat="1" applyFont="1" applyBorder="1" applyAlignment="1">
      <alignment horizontal="right" vertical="top"/>
    </xf>
    <xf numFmtId="49" fontId="35" fillId="0" borderId="112" xfId="0" applyNumberFormat="1" applyFont="1" applyBorder="1" applyAlignment="1">
      <alignment horizontal="center" vertical="top"/>
    </xf>
    <xf numFmtId="0" fontId="38" fillId="0" borderId="46" xfId="0" applyFont="1" applyFill="1" applyBorder="1" applyAlignment="1">
      <alignment wrapText="1"/>
    </xf>
    <xf numFmtId="0" fontId="37" fillId="0" borderId="76" xfId="0" applyFont="1" applyBorder="1" applyAlignment="1">
      <alignment vertical="top" wrapText="1"/>
    </xf>
    <xf numFmtId="0" fontId="37" fillId="0" borderId="61" xfId="0" applyFont="1" applyBorder="1" applyAlignment="1">
      <alignment vertical="top" wrapText="1"/>
    </xf>
    <xf numFmtId="0" fontId="36" fillId="0" borderId="60" xfId="0" applyFont="1" applyBorder="1" applyAlignment="1">
      <alignment horizontal="center" vertical="top" wrapText="1"/>
    </xf>
    <xf numFmtId="4" fontId="37" fillId="0" borderId="24" xfId="0" applyNumberFormat="1" applyFont="1" applyBorder="1" applyAlignment="1">
      <alignment horizontal="right" vertical="top" wrapText="1"/>
    </xf>
    <xf numFmtId="4" fontId="37" fillId="0" borderId="26" xfId="0" applyNumberFormat="1" applyFont="1" applyBorder="1" applyAlignment="1">
      <alignment horizontal="right" vertical="top" wrapText="1"/>
    </xf>
    <xf numFmtId="4" fontId="37" fillId="0" borderId="25" xfId="0" applyNumberFormat="1" applyFont="1" applyBorder="1" applyAlignment="1">
      <alignment horizontal="right" vertical="top" wrapText="1"/>
    </xf>
    <xf numFmtId="0" fontId="37" fillId="0" borderId="76" xfId="0" applyFont="1" applyBorder="1" applyAlignment="1">
      <alignment horizontal="left" vertical="top" wrapText="1"/>
    </xf>
    <xf numFmtId="0" fontId="36" fillId="0" borderId="64" xfId="0" applyFont="1" applyBorder="1" applyAlignment="1">
      <alignment horizontal="center" vertical="top"/>
    </xf>
    <xf numFmtId="0" fontId="36" fillId="0" borderId="60" xfId="0" applyFont="1" applyBorder="1" applyAlignment="1">
      <alignment horizontal="center" vertical="top"/>
    </xf>
    <xf numFmtId="0" fontId="36" fillId="0" borderId="93" xfId="0" applyFont="1" applyBorder="1" applyAlignment="1">
      <alignment vertical="top" wrapText="1"/>
    </xf>
    <xf numFmtId="0" fontId="36" fillId="0" borderId="75" xfId="0" applyFont="1" applyBorder="1" applyAlignment="1">
      <alignment horizontal="center" vertical="top"/>
    </xf>
    <xf numFmtId="49" fontId="35" fillId="0" borderId="116" xfId="0" applyNumberFormat="1" applyFont="1" applyBorder="1" applyAlignment="1">
      <alignment horizontal="center" vertical="top"/>
    </xf>
    <xf numFmtId="0" fontId="37" fillId="0" borderId="116" xfId="0" applyFont="1" applyBorder="1" applyAlignment="1">
      <alignment vertical="top" wrapText="1"/>
    </xf>
    <xf numFmtId="0" fontId="36" fillId="0" borderId="61" xfId="0" applyFont="1" applyBorder="1" applyAlignment="1">
      <alignment horizontal="center" vertical="top"/>
    </xf>
    <xf numFmtId="4" fontId="37" fillId="0" borderId="26" xfId="0" applyNumberFormat="1" applyFont="1" applyFill="1" applyBorder="1" applyAlignment="1">
      <alignment horizontal="right" vertical="top"/>
    </xf>
    <xf numFmtId="49" fontId="35" fillId="0" borderId="26" xfId="0" applyNumberFormat="1" applyFont="1" applyBorder="1" applyAlignment="1">
      <alignment horizontal="center" vertical="top"/>
    </xf>
    <xf numFmtId="0" fontId="37" fillId="0" borderId="93" xfId="0" applyFont="1" applyBorder="1" applyAlignment="1">
      <alignment vertical="top" wrapText="1"/>
    </xf>
    <xf numFmtId="166" fontId="35" fillId="0" borderId="53" xfId="0" applyNumberFormat="1" applyFont="1" applyBorder="1" applyAlignment="1">
      <alignment horizontal="center" vertical="top"/>
    </xf>
    <xf numFmtId="0" fontId="37" fillId="0" borderId="104" xfId="0" applyFont="1" applyBorder="1" applyAlignment="1">
      <alignment vertical="top" wrapText="1"/>
    </xf>
    <xf numFmtId="0" fontId="37" fillId="0" borderId="117" xfId="0" applyFont="1" applyBorder="1" applyAlignment="1">
      <alignment horizontal="center" vertical="top"/>
    </xf>
    <xf numFmtId="4" fontId="37" fillId="0" borderId="94" xfId="0" applyNumberFormat="1" applyFont="1" applyBorder="1" applyAlignment="1">
      <alignment horizontal="right" vertical="top"/>
    </xf>
    <xf numFmtId="4" fontId="37" fillId="0" borderId="71" xfId="0" applyNumberFormat="1" applyFont="1" applyBorder="1" applyAlignment="1">
      <alignment horizontal="right" vertical="top"/>
    </xf>
    <xf numFmtId="4" fontId="37" fillId="0" borderId="72" xfId="0" applyNumberFormat="1" applyFont="1" applyBorder="1" applyAlignment="1">
      <alignment horizontal="right" vertical="top"/>
    </xf>
    <xf numFmtId="166" fontId="35" fillId="0" borderId="23" xfId="0" applyNumberFormat="1" applyFont="1" applyBorder="1" applyAlignment="1">
      <alignment horizontal="center" vertical="top"/>
    </xf>
    <xf numFmtId="0" fontId="37" fillId="0" borderId="116" xfId="0" applyFont="1" applyBorder="1" applyAlignment="1">
      <alignment horizontal="center" vertical="top"/>
    </xf>
    <xf numFmtId="4" fontId="37" fillId="0" borderId="62" xfId="0" applyNumberFormat="1" applyFont="1" applyBorder="1" applyAlignment="1">
      <alignment horizontal="right" vertical="top"/>
    </xf>
    <xf numFmtId="166" fontId="35" fillId="0" borderId="60" xfId="0" applyNumberFormat="1" applyFont="1" applyBorder="1" applyAlignment="1">
      <alignment horizontal="center" vertical="top"/>
    </xf>
    <xf numFmtId="4" fontId="37" fillId="0" borderId="68" xfId="0" applyNumberFormat="1" applyFont="1" applyBorder="1" applyAlignment="1">
      <alignment horizontal="right" vertical="top"/>
    </xf>
    <xf numFmtId="0" fontId="37" fillId="0" borderId="54" xfId="0" applyFont="1" applyBorder="1" applyAlignment="1">
      <alignment vertical="top" wrapText="1"/>
    </xf>
    <xf numFmtId="0" fontId="37" fillId="0" borderId="23" xfId="0" applyFont="1" applyBorder="1" applyAlignment="1">
      <alignment horizontal="center" vertical="top"/>
    </xf>
    <xf numFmtId="16" fontId="36" fillId="0" borderId="118" xfId="0" applyNumberFormat="1" applyFont="1" applyBorder="1" applyAlignment="1">
      <alignment vertical="center" wrapText="1"/>
    </xf>
    <xf numFmtId="0" fontId="36" fillId="0" borderId="119" xfId="0" applyFont="1" applyBorder="1" applyAlignment="1">
      <alignment vertical="center" wrapText="1"/>
    </xf>
    <xf numFmtId="3" fontId="36" fillId="0" borderId="119" xfId="0" applyNumberFormat="1" applyFont="1" applyBorder="1" applyAlignment="1">
      <alignment vertical="center" wrapText="1"/>
    </xf>
    <xf numFmtId="0" fontId="39" fillId="0" borderId="46" xfId="0" applyFont="1" applyBorder="1" applyAlignment="1">
      <alignment horizontal="center" vertical="top" wrapText="1"/>
    </xf>
    <xf numFmtId="0" fontId="40" fillId="0" borderId="119" xfId="0" applyFont="1" applyBorder="1" applyAlignment="1">
      <alignment horizontal="center" vertical="center" wrapText="1"/>
    </xf>
    <xf numFmtId="0" fontId="42" fillId="0" borderId="119" xfId="0" applyFont="1" applyBorder="1" applyAlignment="1">
      <alignment vertical="center" wrapText="1"/>
    </xf>
    <xf numFmtId="0" fontId="43" fillId="0" borderId="119" xfId="0" applyFont="1" applyBorder="1" applyAlignment="1">
      <alignment vertical="center" wrapText="1"/>
    </xf>
    <xf numFmtId="16" fontId="44" fillId="0" borderId="118" xfId="0" applyNumberFormat="1" applyFont="1" applyBorder="1" applyAlignment="1">
      <alignment horizontal="center" vertical="center" wrapText="1"/>
    </xf>
    <xf numFmtId="0" fontId="37" fillId="0" borderId="46" xfId="0" applyFont="1" applyBorder="1" applyAlignment="1">
      <alignment vertical="top" wrapText="1"/>
    </xf>
    <xf numFmtId="3" fontId="44" fillId="0" borderId="119" xfId="0" applyNumberFormat="1" applyFont="1" applyBorder="1" applyAlignment="1">
      <alignment horizontal="center" vertical="center" wrapText="1"/>
    </xf>
    <xf numFmtId="0" fontId="44" fillId="0" borderId="119" xfId="0" applyFont="1" applyBorder="1" applyAlignment="1">
      <alignment horizontal="center" vertical="center" wrapText="1"/>
    </xf>
    <xf numFmtId="0" fontId="45" fillId="6" borderId="104" xfId="0" applyFont="1" applyFill="1" applyBorder="1" applyAlignment="1">
      <alignment vertical="top" wrapText="1"/>
    </xf>
    <xf numFmtId="0" fontId="40" fillId="0" borderId="26" xfId="0" applyFont="1" applyBorder="1" applyAlignment="1">
      <alignment wrapText="1"/>
    </xf>
    <xf numFmtId="0" fontId="46" fillId="0" borderId="46" xfId="0" applyFont="1" applyBorder="1" applyAlignment="1">
      <alignment vertical="top" wrapText="1"/>
    </xf>
    <xf numFmtId="3" fontId="46" fillId="0" borderId="119" xfId="0" applyNumberFormat="1" applyFont="1" applyBorder="1" applyAlignment="1">
      <alignment vertical="center" wrapText="1"/>
    </xf>
    <xf numFmtId="0" fontId="46" fillId="0" borderId="119" xfId="0" applyFont="1" applyBorder="1" applyAlignment="1">
      <alignment vertical="center" wrapText="1"/>
    </xf>
    <xf numFmtId="0" fontId="46" fillId="0" borderId="119" xfId="0" applyFont="1" applyBorder="1" applyAlignment="1">
      <alignment horizontal="center" vertical="center" wrapText="1"/>
    </xf>
    <xf numFmtId="0" fontId="46" fillId="0" borderId="61" xfId="0" applyFont="1" applyBorder="1" applyAlignment="1">
      <alignment vertical="top" wrapText="1"/>
    </xf>
    <xf numFmtId="0" fontId="46" fillId="0" borderId="76" xfId="0" applyFont="1" applyBorder="1" applyAlignment="1">
      <alignment vertical="top" wrapText="1"/>
    </xf>
    <xf numFmtId="4" fontId="46" fillId="0" borderId="26" xfId="0" applyNumberFormat="1" applyFont="1" applyBorder="1"/>
    <xf numFmtId="0" fontId="46" fillId="0" borderId="26" xfId="0" applyFont="1" applyBorder="1" applyAlignment="1">
      <alignment wrapText="1"/>
    </xf>
    <xf numFmtId="0" fontId="37" fillId="0" borderId="26" xfId="0" applyFont="1" applyBorder="1" applyAlignment="1">
      <alignment wrapText="1"/>
    </xf>
    <xf numFmtId="0" fontId="43" fillId="0" borderId="119" xfId="0" applyFont="1" applyBorder="1" applyAlignment="1">
      <alignment horizontal="center" vertical="center" wrapText="1"/>
    </xf>
    <xf numFmtId="0" fontId="43" fillId="0" borderId="26" xfId="0" applyFont="1" applyBorder="1" applyAlignment="1">
      <alignment wrapText="1"/>
    </xf>
    <xf numFmtId="0" fontId="47" fillId="0" borderId="46" xfId="0" applyFont="1" applyBorder="1" applyAlignment="1">
      <alignment horizontal="justify"/>
    </xf>
    <xf numFmtId="3" fontId="37" fillId="0" borderId="119" xfId="0" applyNumberFormat="1" applyFont="1" applyBorder="1" applyAlignment="1">
      <alignment horizontal="center" vertical="center" wrapText="1"/>
    </xf>
    <xf numFmtId="0" fontId="37" fillId="0" borderId="119" xfId="0" applyFont="1" applyBorder="1" applyAlignment="1">
      <alignment horizontal="center" vertical="center" wrapText="1"/>
    </xf>
    <xf numFmtId="16" fontId="48" fillId="0" borderId="118" xfId="0" applyNumberFormat="1" applyFont="1" applyBorder="1" applyAlignment="1">
      <alignment vertical="center" wrapText="1"/>
    </xf>
    <xf numFmtId="4" fontId="49" fillId="0" borderId="26" xfId="0" applyNumberFormat="1" applyFont="1" applyBorder="1" applyAlignment="1">
      <alignment wrapText="1"/>
    </xf>
    <xf numFmtId="3" fontId="4" fillId="0" borderId="119" xfId="0" applyNumberFormat="1" applyFont="1" applyBorder="1" applyAlignment="1">
      <alignment vertical="center" wrapText="1"/>
    </xf>
    <xf numFmtId="0" fontId="1" fillId="0" borderId="26" xfId="0" applyFont="1" applyBorder="1" applyAlignment="1">
      <alignment wrapText="1"/>
    </xf>
    <xf numFmtId="16" fontId="4" fillId="0" borderId="118" xfId="0" applyNumberFormat="1" applyFont="1" applyBorder="1" applyAlignment="1">
      <alignment vertical="center" wrapText="1"/>
    </xf>
    <xf numFmtId="0" fontId="4" fillId="0" borderId="119" xfId="0" applyFont="1" applyBorder="1" applyAlignment="1">
      <alignment vertical="center" wrapText="1"/>
    </xf>
    <xf numFmtId="4" fontId="50" fillId="6" borderId="58" xfId="0" applyNumberFormat="1" applyFont="1" applyFill="1" applyBorder="1" applyAlignment="1">
      <alignment horizontal="right" vertical="top"/>
    </xf>
    <xf numFmtId="4" fontId="50" fillId="6" borderId="59" xfId="0" applyNumberFormat="1" applyFont="1" applyFill="1" applyBorder="1" applyAlignment="1">
      <alignment horizontal="right" vertical="top"/>
    </xf>
    <xf numFmtId="10" fontId="50" fillId="6" borderId="59" xfId="0" applyNumberFormat="1" applyFont="1" applyFill="1" applyBorder="1" applyAlignment="1">
      <alignment horizontal="right" vertical="top"/>
    </xf>
    <xf numFmtId="4" fontId="50" fillId="0" borderId="62" xfId="0" applyNumberFormat="1" applyFont="1" applyBorder="1" applyAlignment="1">
      <alignment horizontal="right" vertical="top"/>
    </xf>
    <xf numFmtId="4" fontId="50" fillId="0" borderId="63" xfId="0" applyNumberFormat="1" applyFont="1" applyBorder="1" applyAlignment="1">
      <alignment horizontal="right" vertical="top"/>
    </xf>
    <xf numFmtId="10" fontId="50" fillId="0" borderId="63" xfId="0" applyNumberFormat="1" applyFont="1" applyBorder="1" applyAlignment="1">
      <alignment horizontal="right" vertical="top"/>
    </xf>
    <xf numFmtId="4" fontId="50" fillId="0" borderId="68" xfId="0" applyNumberFormat="1" applyFont="1" applyBorder="1" applyAlignment="1">
      <alignment horizontal="right" vertical="top"/>
    </xf>
    <xf numFmtId="4" fontId="50" fillId="6" borderId="72" xfId="0" applyNumberFormat="1" applyFont="1" applyFill="1" applyBorder="1" applyAlignment="1">
      <alignment horizontal="right" vertical="top"/>
    </xf>
    <xf numFmtId="4" fontId="43" fillId="6" borderId="72" xfId="0" applyNumberFormat="1" applyFont="1" applyFill="1" applyBorder="1" applyAlignment="1">
      <alignment horizontal="right" vertical="top"/>
    </xf>
    <xf numFmtId="4" fontId="50" fillId="0" borderId="77" xfId="0" applyNumberFormat="1" applyFont="1" applyBorder="1" applyAlignment="1">
      <alignment horizontal="right" vertical="top"/>
    </xf>
    <xf numFmtId="4" fontId="50" fillId="7" borderId="78" xfId="0" applyNumberFormat="1" applyFont="1" applyFill="1" applyBorder="1" applyAlignment="1">
      <alignment horizontal="right" vertical="center"/>
    </xf>
    <xf numFmtId="4" fontId="50" fillId="7" borderId="80" xfId="0" applyNumberFormat="1" applyFont="1" applyFill="1" applyBorder="1" applyAlignment="1">
      <alignment horizontal="right" vertical="center"/>
    </xf>
    <xf numFmtId="4" fontId="50" fillId="7" borderId="15" xfId="0" applyNumberFormat="1" applyFont="1" applyFill="1" applyBorder="1" applyAlignment="1">
      <alignment horizontal="right" vertical="center"/>
    </xf>
    <xf numFmtId="4" fontId="50" fillId="7" borderId="44" xfId="0" applyNumberFormat="1" applyFont="1" applyFill="1" applyBorder="1" applyAlignment="1">
      <alignment horizontal="right" vertical="center"/>
    </xf>
    <xf numFmtId="4" fontId="50" fillId="5" borderId="48" xfId="0" applyNumberFormat="1" applyFont="1" applyFill="1" applyBorder="1" applyAlignment="1">
      <alignment horizontal="right" vertical="center"/>
    </xf>
    <xf numFmtId="4" fontId="50" fillId="5" borderId="84" xfId="0" applyNumberFormat="1" applyFont="1" applyFill="1" applyBorder="1" applyAlignment="1">
      <alignment horizontal="right" vertical="top"/>
    </xf>
    <xf numFmtId="4" fontId="50" fillId="6" borderId="85" xfId="0" applyNumberFormat="1" applyFont="1" applyFill="1" applyBorder="1" applyAlignment="1">
      <alignment horizontal="right" vertical="top"/>
    </xf>
    <xf numFmtId="4" fontId="50" fillId="6" borderId="71" xfId="0" applyNumberFormat="1" applyFont="1" applyFill="1" applyBorder="1" applyAlignment="1">
      <alignment horizontal="right" vertical="top"/>
    </xf>
    <xf numFmtId="4" fontId="50" fillId="6" borderId="86" xfId="0" applyNumberFormat="1" applyFont="1" applyFill="1" applyBorder="1" applyAlignment="1">
      <alignment horizontal="right" vertical="top"/>
    </xf>
    <xf numFmtId="4" fontId="50" fillId="6" borderId="24" xfId="0" applyNumberFormat="1" applyFont="1" applyFill="1" applyBorder="1" applyAlignment="1">
      <alignment horizontal="right" vertical="top"/>
    </xf>
    <xf numFmtId="4" fontId="50" fillId="7" borderId="49" xfId="0" applyNumberFormat="1" applyFont="1" applyFill="1" applyBorder="1" applyAlignment="1">
      <alignment horizontal="right" vertical="center"/>
    </xf>
    <xf numFmtId="4" fontId="50" fillId="7" borderId="15" xfId="0" applyNumberFormat="1" applyFont="1" applyFill="1" applyBorder="1" applyAlignment="1">
      <alignment horizontal="right" vertical="top"/>
    </xf>
    <xf numFmtId="4" fontId="50" fillId="5" borderId="59" xfId="0" applyNumberFormat="1" applyFont="1" applyFill="1" applyBorder="1" applyAlignment="1">
      <alignment horizontal="right" vertical="top"/>
    </xf>
    <xf numFmtId="4" fontId="50" fillId="6" borderId="92" xfId="0" applyNumberFormat="1" applyFont="1" applyFill="1" applyBorder="1" applyAlignment="1">
      <alignment horizontal="right" vertical="top"/>
    </xf>
    <xf numFmtId="10" fontId="50" fillId="0" borderId="77" xfId="0" applyNumberFormat="1" applyFont="1" applyBorder="1" applyAlignment="1">
      <alignment horizontal="right" vertical="top"/>
    </xf>
    <xf numFmtId="4" fontId="50" fillId="7" borderId="51" xfId="0" applyNumberFormat="1" applyFont="1" applyFill="1" applyBorder="1" applyAlignment="1">
      <alignment horizontal="right" vertical="center"/>
    </xf>
    <xf numFmtId="4" fontId="50" fillId="5" borderId="46" xfId="0" applyNumberFormat="1" applyFont="1" applyFill="1" applyBorder="1" applyAlignment="1">
      <alignment horizontal="right" vertical="center"/>
    </xf>
    <xf numFmtId="4" fontId="50" fillId="0" borderId="70" xfId="0" applyNumberFormat="1" applyFont="1" applyBorder="1" applyAlignment="1">
      <alignment horizontal="right" vertical="top"/>
    </xf>
    <xf numFmtId="4" fontId="50" fillId="0" borderId="94" xfId="0" applyNumberFormat="1" applyFont="1" applyBorder="1" applyAlignment="1">
      <alignment horizontal="right" vertical="top"/>
    </xf>
    <xf numFmtId="10" fontId="50" fillId="0" borderId="94" xfId="0" applyNumberFormat="1" applyFont="1" applyBorder="1" applyAlignment="1">
      <alignment horizontal="right" vertical="top"/>
    </xf>
    <xf numFmtId="4" fontId="50" fillId="0" borderId="24" xfId="0" applyNumberFormat="1" applyFont="1" applyBorder="1" applyAlignment="1">
      <alignment horizontal="right" vertical="top"/>
    </xf>
    <xf numFmtId="4" fontId="50" fillId="0" borderId="28" xfId="0" applyNumberFormat="1" applyFont="1" applyBorder="1" applyAlignment="1">
      <alignment horizontal="right" vertical="top"/>
    </xf>
    <xf numFmtId="4" fontId="50" fillId="0" borderId="97" xfId="0" applyNumberFormat="1" applyFont="1" applyBorder="1" applyAlignment="1">
      <alignment horizontal="right" vertical="top"/>
    </xf>
    <xf numFmtId="10" fontId="50" fillId="0" borderId="97" xfId="0" applyNumberFormat="1" applyFont="1" applyBorder="1" applyAlignment="1">
      <alignment horizontal="right" vertical="top"/>
    </xf>
    <xf numFmtId="4" fontId="50" fillId="0" borderId="65" xfId="0" applyNumberFormat="1" applyFont="1" applyBorder="1" applyAlignment="1">
      <alignment horizontal="right" vertical="top"/>
    </xf>
    <xf numFmtId="4" fontId="50" fillId="5" borderId="83" xfId="0" applyNumberFormat="1" applyFont="1" applyFill="1" applyBorder="1" applyAlignment="1">
      <alignment horizontal="right" vertical="center"/>
    </xf>
    <xf numFmtId="4" fontId="50" fillId="0" borderId="53" xfId="0" applyNumberFormat="1" applyFont="1" applyBorder="1" applyAlignment="1">
      <alignment horizontal="right" vertical="top"/>
    </xf>
    <xf numFmtId="4" fontId="50" fillId="0" borderId="74" xfId="0" applyNumberFormat="1" applyFont="1" applyBorder="1" applyAlignment="1">
      <alignment horizontal="right" vertical="top"/>
    </xf>
    <xf numFmtId="4" fontId="50" fillId="6" borderId="53" xfId="0" applyNumberFormat="1" applyFont="1" applyFill="1" applyBorder="1" applyAlignment="1">
      <alignment horizontal="right" vertical="top"/>
    </xf>
    <xf numFmtId="4" fontId="50" fillId="4" borderId="102" xfId="0" applyNumberFormat="1" applyFont="1" applyFill="1" applyBorder="1" applyAlignment="1">
      <alignment horizontal="right" vertical="center"/>
    </xf>
    <xf numFmtId="10" fontId="50" fillId="4" borderId="59" xfId="0" applyNumberFormat="1" applyFont="1" applyFill="1" applyBorder="1" applyAlignment="1">
      <alignment horizontal="right" vertical="top"/>
    </xf>
    <xf numFmtId="4" fontId="50" fillId="0" borderId="0" xfId="0" applyNumberFormat="1" applyFont="1" applyAlignment="1">
      <alignment horizontal="right" vertical="center"/>
    </xf>
    <xf numFmtId="4" fontId="50" fillId="4" borderId="16" xfId="0" applyNumberFormat="1" applyFont="1" applyFill="1" applyBorder="1" applyAlignment="1">
      <alignment horizontal="right" vertical="center"/>
    </xf>
    <xf numFmtId="14" fontId="1" fillId="0" borderId="0" xfId="0" applyNumberFormat="1" applyFont="1"/>
    <xf numFmtId="0" fontId="51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3" xfId="0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0" fontId="1" fillId="0" borderId="54" xfId="0" applyFont="1" applyBorder="1" applyAlignment="1">
      <alignment wrapText="1"/>
    </xf>
    <xf numFmtId="0" fontId="0" fillId="0" borderId="54" xfId="0" applyFont="1" applyBorder="1" applyAlignment="1">
      <alignment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0" borderId="93" xfId="0" applyFont="1" applyBorder="1" applyAlignment="1">
      <alignment horizontal="right" wrapText="1"/>
    </xf>
    <xf numFmtId="0" fontId="10" fillId="0" borderId="61" xfId="0" applyFont="1" applyBorder="1"/>
    <xf numFmtId="0" fontId="31" fillId="0" borderId="0" xfId="0" applyFont="1" applyAlignment="1">
      <alignment horizontal="right" wrapText="1"/>
    </xf>
    <xf numFmtId="0" fontId="32" fillId="0" borderId="0" xfId="0" applyFont="1" applyAlignment="1">
      <alignment horizontal="center" wrapText="1"/>
    </xf>
    <xf numFmtId="0" fontId="33" fillId="0" borderId="0" xfId="0" applyFont="1" applyAlignment="1">
      <alignment horizontal="center" wrapText="1"/>
    </xf>
    <xf numFmtId="0" fontId="8" fillId="5" borderId="93" xfId="0" applyFont="1" applyFill="1" applyBorder="1" applyAlignment="1">
      <alignment horizontal="center" vertical="center" wrapText="1"/>
    </xf>
    <xf numFmtId="0" fontId="10" fillId="0" borderId="62" xfId="0" applyFont="1" applyBorder="1"/>
    <xf numFmtId="4" fontId="8" fillId="5" borderId="9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E1000"/>
  <sheetViews>
    <sheetView topLeftCell="A25" workbookViewId="0">
      <selection activeCell="B48" sqref="B48"/>
    </sheetView>
  </sheetViews>
  <sheetFormatPr defaultColWidth="12.59765625" defaultRowHeight="15" customHeight="1"/>
  <cols>
    <col min="1" max="1" width="14" customWidth="1"/>
    <col min="2" max="2" width="11" customWidth="1"/>
    <col min="3" max="8" width="17.8984375" customWidth="1"/>
    <col min="9" max="9" width="11" customWidth="1"/>
    <col min="10" max="10" width="17.8984375" customWidth="1"/>
    <col min="11" max="11" width="11" customWidth="1"/>
    <col min="12" max="12" width="17.8984375" customWidth="1"/>
    <col min="13" max="13" width="11" customWidth="1"/>
    <col min="14" max="14" width="17.8984375" customWidth="1"/>
    <col min="15" max="23" width="4.19921875" customWidth="1"/>
    <col min="24" max="26" width="8.3984375" customWidth="1"/>
    <col min="27" max="31" width="9.59765625" customWidth="1"/>
  </cols>
  <sheetData>
    <row r="1" spans="1:31" ht="15" customHeight="1">
      <c r="A1" s="423" t="s">
        <v>0</v>
      </c>
      <c r="B1" s="418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>
      <c r="A2" s="3"/>
      <c r="B2" s="1"/>
      <c r="C2" s="1"/>
      <c r="D2" s="2"/>
      <c r="E2" s="1"/>
      <c r="F2" s="1"/>
      <c r="G2" s="1"/>
      <c r="H2" s="423" t="s">
        <v>441</v>
      </c>
      <c r="I2" s="418"/>
      <c r="J2" s="41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>
      <c r="A3" s="3"/>
      <c r="B3" s="1"/>
      <c r="C3" s="1"/>
      <c r="D3" s="2"/>
      <c r="E3" s="1"/>
      <c r="F3" s="1"/>
      <c r="G3" s="1"/>
      <c r="H3" s="423" t="s">
        <v>442</v>
      </c>
      <c r="I3" s="418"/>
      <c r="J3" s="41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3.8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3.8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3.8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>
      <c r="A10" s="4" t="s">
        <v>2</v>
      </c>
      <c r="B10" s="1"/>
      <c r="C10" s="1" t="s">
        <v>443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>
      <c r="A11" s="3" t="s">
        <v>3</v>
      </c>
      <c r="B11" s="1"/>
      <c r="C11" s="1" t="s">
        <v>444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>
      <c r="A12" s="3" t="s">
        <v>4</v>
      </c>
      <c r="B12" s="1"/>
      <c r="C12" s="1" t="s">
        <v>445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>
      <c r="A13" s="3" t="s">
        <v>5</v>
      </c>
      <c r="B13" s="1"/>
      <c r="C13" s="416" t="s">
        <v>446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>
      <c r="A14" s="3" t="s">
        <v>6</v>
      </c>
      <c r="B14" s="1"/>
      <c r="C14" s="1" t="s">
        <v>447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>
      <c r="A15" s="3" t="s">
        <v>7</v>
      </c>
      <c r="B15" s="1"/>
      <c r="C15" s="1" t="s">
        <v>448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6">
      <c r="A18" s="8"/>
      <c r="B18" s="424" t="s">
        <v>8</v>
      </c>
      <c r="C18" s="418"/>
      <c r="D18" s="418"/>
      <c r="E18" s="418"/>
      <c r="F18" s="418"/>
      <c r="G18" s="418"/>
      <c r="H18" s="418"/>
      <c r="I18" s="418"/>
      <c r="J18" s="418"/>
      <c r="K18" s="418"/>
      <c r="L18" s="418"/>
      <c r="M18" s="418"/>
      <c r="N18" s="418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6">
      <c r="A19" s="8"/>
      <c r="B19" s="424" t="s">
        <v>9</v>
      </c>
      <c r="C19" s="418"/>
      <c r="D19" s="418"/>
      <c r="E19" s="418"/>
      <c r="F19" s="418"/>
      <c r="G19" s="418"/>
      <c r="H19" s="418"/>
      <c r="I19" s="418"/>
      <c r="J19" s="418"/>
      <c r="K19" s="418"/>
      <c r="L19" s="418"/>
      <c r="M19" s="418"/>
      <c r="N19" s="418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6">
      <c r="A20" s="8"/>
      <c r="B20" s="425" t="s">
        <v>440</v>
      </c>
      <c r="C20" s="418"/>
      <c r="D20" s="418"/>
      <c r="E20" s="418"/>
      <c r="F20" s="418"/>
      <c r="G20" s="418"/>
      <c r="H20" s="418"/>
      <c r="I20" s="418"/>
      <c r="J20" s="418"/>
      <c r="K20" s="418"/>
      <c r="L20" s="418"/>
      <c r="M20" s="418"/>
      <c r="N20" s="418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>
      <c r="A23" s="426"/>
      <c r="B23" s="419" t="s">
        <v>10</v>
      </c>
      <c r="C23" s="420"/>
      <c r="D23" s="429" t="s">
        <v>11</v>
      </c>
      <c r="E23" s="430"/>
      <c r="F23" s="430"/>
      <c r="G23" s="430"/>
      <c r="H23" s="430"/>
      <c r="I23" s="430"/>
      <c r="J23" s="431"/>
      <c r="K23" s="419" t="s">
        <v>12</v>
      </c>
      <c r="L23" s="420"/>
      <c r="M23" s="419" t="s">
        <v>13</v>
      </c>
      <c r="N23" s="420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>
      <c r="A24" s="427"/>
      <c r="B24" s="421"/>
      <c r="C24" s="422"/>
      <c r="D24" s="16" t="s">
        <v>14</v>
      </c>
      <c r="E24" s="17" t="s">
        <v>15</v>
      </c>
      <c r="F24" s="17" t="s">
        <v>16</v>
      </c>
      <c r="G24" s="17" t="s">
        <v>17</v>
      </c>
      <c r="H24" s="17" t="s">
        <v>18</v>
      </c>
      <c r="I24" s="432" t="s">
        <v>19</v>
      </c>
      <c r="J24" s="422"/>
      <c r="K24" s="421"/>
      <c r="L24" s="422"/>
      <c r="M24" s="421"/>
      <c r="N24" s="422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>
      <c r="A25" s="428"/>
      <c r="B25" s="19" t="s">
        <v>20</v>
      </c>
      <c r="C25" s="20" t="s">
        <v>21</v>
      </c>
      <c r="D25" s="19" t="s">
        <v>21</v>
      </c>
      <c r="E25" s="21" t="s">
        <v>21</v>
      </c>
      <c r="F25" s="21" t="s">
        <v>21</v>
      </c>
      <c r="G25" s="21" t="s">
        <v>21</v>
      </c>
      <c r="H25" s="21" t="s">
        <v>21</v>
      </c>
      <c r="I25" s="21" t="s">
        <v>20</v>
      </c>
      <c r="J25" s="22" t="s">
        <v>22</v>
      </c>
      <c r="K25" s="19" t="s">
        <v>20</v>
      </c>
      <c r="L25" s="20" t="s">
        <v>21</v>
      </c>
      <c r="M25" s="23" t="s">
        <v>20</v>
      </c>
      <c r="N25" s="24" t="s">
        <v>21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>
      <c r="A26" s="26" t="s">
        <v>23</v>
      </c>
      <c r="B26" s="27" t="s">
        <v>24</v>
      </c>
      <c r="C26" s="28" t="s">
        <v>25</v>
      </c>
      <c r="D26" s="27" t="s">
        <v>26</v>
      </c>
      <c r="E26" s="29" t="s">
        <v>27</v>
      </c>
      <c r="F26" s="29" t="s">
        <v>28</v>
      </c>
      <c r="G26" s="29" t="s">
        <v>29</v>
      </c>
      <c r="H26" s="29" t="s">
        <v>30</v>
      </c>
      <c r="I26" s="29" t="s">
        <v>31</v>
      </c>
      <c r="J26" s="28" t="s">
        <v>32</v>
      </c>
      <c r="K26" s="27" t="s">
        <v>33</v>
      </c>
      <c r="L26" s="28" t="s">
        <v>34</v>
      </c>
      <c r="M26" s="27" t="s">
        <v>35</v>
      </c>
      <c r="N26" s="28" t="s">
        <v>36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>
      <c r="A27" s="32" t="s">
        <v>37</v>
      </c>
      <c r="B27" s="33">
        <f t="shared" ref="B27:B29" si="0">C27/N27</f>
        <v>1</v>
      </c>
      <c r="C27" s="34">
        <f>'Кошторис  витрат'!G129</f>
        <v>695750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витрат'!S129</f>
        <v>0</v>
      </c>
      <c r="M27" s="38">
        <v>1</v>
      </c>
      <c r="N27" s="39">
        <f t="shared" ref="N27:N29" si="4">C27+J27+L27</f>
        <v>695750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>
      <c r="A28" s="40" t="s">
        <v>38</v>
      </c>
      <c r="B28" s="41">
        <f t="shared" si="0"/>
        <v>1</v>
      </c>
      <c r="C28" s="42">
        <f>'Кошторис  витрат'!J129</f>
        <v>683816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витрат'!V129</f>
        <v>0</v>
      </c>
      <c r="M28" s="46">
        <v>1</v>
      </c>
      <c r="N28" s="47">
        <f t="shared" si="4"/>
        <v>683816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>
      <c r="A29" s="48" t="s">
        <v>39</v>
      </c>
      <c r="B29" s="49">
        <f t="shared" si="0"/>
        <v>1</v>
      </c>
      <c r="C29" s="50">
        <v>521812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0.76308831615522299</v>
      </c>
      <c r="N29" s="55">
        <f t="shared" si="4"/>
        <v>521812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>
      <c r="A30" s="56" t="s">
        <v>40</v>
      </c>
      <c r="B30" s="57">
        <f t="shared" ref="B30:N30" si="5">B28-B29</f>
        <v>0</v>
      </c>
      <c r="C30" s="58">
        <f t="shared" si="5"/>
        <v>162004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0.23691168384477701</v>
      </c>
      <c r="N30" s="64">
        <f t="shared" si="5"/>
        <v>162004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>
      <c r="A32" s="65"/>
      <c r="B32" s="65" t="s">
        <v>41</v>
      </c>
      <c r="C32" s="433" t="s">
        <v>450</v>
      </c>
      <c r="D32" s="434"/>
      <c r="E32" s="434"/>
      <c r="F32" s="65"/>
      <c r="G32" s="66"/>
      <c r="H32" s="66"/>
      <c r="I32" s="67"/>
      <c r="J32" s="433" t="s">
        <v>451</v>
      </c>
      <c r="K32" s="434"/>
      <c r="L32" s="434"/>
      <c r="M32" s="434"/>
      <c r="N32" s="434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>
      <c r="A33" s="5"/>
      <c r="B33" s="5"/>
      <c r="C33" s="5"/>
      <c r="D33" s="68" t="s">
        <v>42</v>
      </c>
      <c r="E33" s="5"/>
      <c r="F33" s="69"/>
      <c r="G33" s="417" t="s">
        <v>43</v>
      </c>
      <c r="H33" s="418"/>
      <c r="I33" s="13"/>
      <c r="J33" s="417" t="s">
        <v>44</v>
      </c>
      <c r="K33" s="418"/>
      <c r="L33" s="418"/>
      <c r="M33" s="418"/>
      <c r="N33" s="418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AG951"/>
  <sheetViews>
    <sheetView view="pageBreakPreview" zoomScale="90" zoomScaleSheetLayoutView="90" workbookViewId="0">
      <selection activeCell="C5" sqref="C5"/>
    </sheetView>
  </sheetViews>
  <sheetFormatPr defaultColWidth="12.59765625" defaultRowHeight="15" customHeight="1" outlineLevelCol="1"/>
  <cols>
    <col min="1" max="1" width="11.59765625" customWidth="1"/>
    <col min="2" max="2" width="6.8984375" customWidth="1"/>
    <col min="3" max="3" width="42.8984375" customWidth="1"/>
    <col min="4" max="4" width="11.09765625" customWidth="1"/>
    <col min="5" max="5" width="10.3984375" customWidth="1"/>
    <col min="6" max="6" width="11.3984375" customWidth="1"/>
    <col min="7" max="7" width="15.5" customWidth="1"/>
    <col min="8" max="8" width="10.3984375" customWidth="1"/>
    <col min="9" max="9" width="11.3984375" customWidth="1"/>
    <col min="10" max="10" width="15.5" customWidth="1"/>
    <col min="11" max="11" width="10.3984375" hidden="1" customWidth="1" outlineLevel="1"/>
    <col min="12" max="12" width="11.3984375" hidden="1" customWidth="1" outlineLevel="1"/>
    <col min="13" max="13" width="15.5" hidden="1" customWidth="1" outlineLevel="1"/>
    <col min="14" max="14" width="10.59765625" hidden="1" customWidth="1" outlineLevel="1"/>
    <col min="15" max="15" width="11.3984375" hidden="1" customWidth="1" outlineLevel="1"/>
    <col min="16" max="16" width="14.59765625" hidden="1" customWidth="1" outlineLevel="1"/>
    <col min="17" max="17" width="10.59765625" hidden="1" customWidth="1" outlineLevel="1"/>
    <col min="18" max="18" width="11.3984375" hidden="1" customWidth="1" outlineLevel="1"/>
    <col min="19" max="19" width="14.59765625" hidden="1" customWidth="1" outlineLevel="1"/>
    <col min="20" max="20" width="10.59765625" hidden="1" customWidth="1" outlineLevel="1"/>
    <col min="21" max="21" width="11.3984375" hidden="1" customWidth="1" outlineLevel="1"/>
    <col min="22" max="22" width="14.59765625" hidden="1" customWidth="1" outlineLevel="1"/>
    <col min="23" max="23" width="14.59765625" customWidth="1" collapsed="1"/>
    <col min="24" max="24" width="14.59765625" customWidth="1"/>
    <col min="25" max="25" width="9.59765625" customWidth="1"/>
    <col min="26" max="26" width="13.5" customWidth="1"/>
    <col min="27" max="27" width="14.59765625" customWidth="1"/>
    <col min="28" max="28" width="12.19921875" customWidth="1"/>
    <col min="29" max="33" width="4.5" customWidth="1"/>
  </cols>
  <sheetData>
    <row r="1" spans="1:33" ht="18" customHeight="1">
      <c r="A1" s="435" t="s">
        <v>45</v>
      </c>
      <c r="B1" s="418"/>
      <c r="C1" s="418"/>
      <c r="D1" s="418"/>
      <c r="E1" s="418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>
      <c r="A2" s="72" t="str">
        <f>Фінансування!A12</f>
        <v>Назва Грантоотримувача:</v>
      </c>
      <c r="B2" s="73"/>
      <c r="C2" s="72" t="s">
        <v>438</v>
      </c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>
      <c r="A3" s="3" t="str">
        <f>Фінансування!A13</f>
        <v>Назва проєкту:</v>
      </c>
      <c r="B3" s="73"/>
      <c r="C3" s="72" t="s">
        <v>439</v>
      </c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>
      <c r="A4" s="3" t="str">
        <f>Фінансування!A14</f>
        <v>Дата початку проєкту:</v>
      </c>
      <c r="B4" s="1"/>
      <c r="C4" s="415">
        <v>44399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>
      <c r="A5" s="3" t="str">
        <f>Фінансування!A15</f>
        <v>Дата завершення проєкту:</v>
      </c>
      <c r="B5" s="1"/>
      <c r="C5" s="415">
        <v>44515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3.8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>
      <c r="A7" s="436" t="s">
        <v>46</v>
      </c>
      <c r="B7" s="438" t="s">
        <v>47</v>
      </c>
      <c r="C7" s="441" t="s">
        <v>48</v>
      </c>
      <c r="D7" s="444" t="s">
        <v>49</v>
      </c>
      <c r="E7" s="447" t="s">
        <v>50</v>
      </c>
      <c r="F7" s="430"/>
      <c r="G7" s="430"/>
      <c r="H7" s="430"/>
      <c r="I7" s="430"/>
      <c r="J7" s="431"/>
      <c r="K7" s="447" t="s">
        <v>51</v>
      </c>
      <c r="L7" s="430"/>
      <c r="M7" s="430"/>
      <c r="N7" s="430"/>
      <c r="O7" s="430"/>
      <c r="P7" s="431"/>
      <c r="Q7" s="447" t="s">
        <v>52</v>
      </c>
      <c r="R7" s="430"/>
      <c r="S7" s="430"/>
      <c r="T7" s="430"/>
      <c r="U7" s="430"/>
      <c r="V7" s="431"/>
      <c r="W7" s="462" t="s">
        <v>53</v>
      </c>
      <c r="X7" s="430"/>
      <c r="Y7" s="430"/>
      <c r="Z7" s="431"/>
      <c r="AA7" s="463" t="s">
        <v>54</v>
      </c>
      <c r="AB7" s="1"/>
      <c r="AC7" s="1"/>
      <c r="AD7" s="1"/>
      <c r="AE7" s="1"/>
      <c r="AF7" s="1"/>
      <c r="AG7" s="1"/>
    </row>
    <row r="8" spans="1:33" ht="42" customHeight="1">
      <c r="A8" s="427"/>
      <c r="B8" s="439"/>
      <c r="C8" s="442"/>
      <c r="D8" s="445"/>
      <c r="E8" s="454" t="s">
        <v>55</v>
      </c>
      <c r="F8" s="430"/>
      <c r="G8" s="431"/>
      <c r="H8" s="454" t="s">
        <v>56</v>
      </c>
      <c r="I8" s="430"/>
      <c r="J8" s="431"/>
      <c r="K8" s="454" t="s">
        <v>55</v>
      </c>
      <c r="L8" s="430"/>
      <c r="M8" s="431"/>
      <c r="N8" s="454" t="s">
        <v>56</v>
      </c>
      <c r="O8" s="430"/>
      <c r="P8" s="431"/>
      <c r="Q8" s="454" t="s">
        <v>55</v>
      </c>
      <c r="R8" s="430"/>
      <c r="S8" s="431"/>
      <c r="T8" s="454" t="s">
        <v>56</v>
      </c>
      <c r="U8" s="430"/>
      <c r="V8" s="431"/>
      <c r="W8" s="463" t="s">
        <v>57</v>
      </c>
      <c r="X8" s="463" t="s">
        <v>58</v>
      </c>
      <c r="Y8" s="462" t="s">
        <v>59</v>
      </c>
      <c r="Z8" s="431"/>
      <c r="AA8" s="427"/>
      <c r="AB8" s="1"/>
      <c r="AC8" s="1"/>
      <c r="AD8" s="1"/>
      <c r="AE8" s="1"/>
      <c r="AF8" s="1"/>
      <c r="AG8" s="1"/>
    </row>
    <row r="9" spans="1:33" ht="30" customHeight="1">
      <c r="A9" s="437"/>
      <c r="B9" s="440"/>
      <c r="C9" s="443"/>
      <c r="D9" s="446"/>
      <c r="E9" s="84" t="s">
        <v>60</v>
      </c>
      <c r="F9" s="85" t="s">
        <v>61</v>
      </c>
      <c r="G9" s="86" t="s">
        <v>62</v>
      </c>
      <c r="H9" s="84" t="s">
        <v>60</v>
      </c>
      <c r="I9" s="85" t="s">
        <v>61</v>
      </c>
      <c r="J9" s="86" t="s">
        <v>63</v>
      </c>
      <c r="K9" s="84" t="s">
        <v>60</v>
      </c>
      <c r="L9" s="85" t="s">
        <v>64</v>
      </c>
      <c r="M9" s="86" t="s">
        <v>65</v>
      </c>
      <c r="N9" s="84" t="s">
        <v>60</v>
      </c>
      <c r="O9" s="85" t="s">
        <v>64</v>
      </c>
      <c r="P9" s="86" t="s">
        <v>66</v>
      </c>
      <c r="Q9" s="84" t="s">
        <v>60</v>
      </c>
      <c r="R9" s="85" t="s">
        <v>64</v>
      </c>
      <c r="S9" s="86" t="s">
        <v>67</v>
      </c>
      <c r="T9" s="84" t="s">
        <v>60</v>
      </c>
      <c r="U9" s="85" t="s">
        <v>64</v>
      </c>
      <c r="V9" s="86" t="s">
        <v>68</v>
      </c>
      <c r="W9" s="428"/>
      <c r="X9" s="428"/>
      <c r="Y9" s="87" t="s">
        <v>69</v>
      </c>
      <c r="Z9" s="88" t="s">
        <v>20</v>
      </c>
      <c r="AA9" s="428"/>
      <c r="AB9" s="1"/>
      <c r="AC9" s="1"/>
      <c r="AD9" s="1"/>
      <c r="AE9" s="1"/>
      <c r="AF9" s="1"/>
      <c r="AG9" s="1"/>
    </row>
    <row r="10" spans="1:33" ht="24.75" customHeight="1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>
      <c r="A11" s="93" t="s">
        <v>70</v>
      </c>
      <c r="B11" s="94"/>
      <c r="C11" s="95" t="s">
        <v>71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>
      <c r="A12" s="101" t="s">
        <v>72</v>
      </c>
      <c r="B12" s="102">
        <v>1</v>
      </c>
      <c r="C12" s="103" t="s">
        <v>73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>
      <c r="A13" s="108" t="s">
        <v>74</v>
      </c>
      <c r="B13" s="109" t="s">
        <v>75</v>
      </c>
      <c r="C13" s="110" t="s">
        <v>76</v>
      </c>
      <c r="D13" s="111"/>
      <c r="E13" s="112">
        <f>SUM(E14:E14)</f>
        <v>0</v>
      </c>
      <c r="F13" s="113"/>
      <c r="G13" s="114">
        <f>SUM(G14:G14)</f>
        <v>0</v>
      </c>
      <c r="H13" s="112">
        <f>SUM(H14:H14)</f>
        <v>0</v>
      </c>
      <c r="I13" s="113"/>
      <c r="J13" s="114">
        <f>SUM(J14:J14)</f>
        <v>0</v>
      </c>
      <c r="K13" s="112">
        <f>SUM(K14:K14)</f>
        <v>0</v>
      </c>
      <c r="L13" s="113"/>
      <c r="M13" s="114">
        <f>SUM(M14:M14)</f>
        <v>0</v>
      </c>
      <c r="N13" s="112">
        <f>SUM(N14:N14)</f>
        <v>0</v>
      </c>
      <c r="O13" s="113"/>
      <c r="P13" s="114">
        <f>SUM(P14:P14)</f>
        <v>0</v>
      </c>
      <c r="Q13" s="112">
        <f>SUM(Q14:Q14)</f>
        <v>0</v>
      </c>
      <c r="R13" s="113"/>
      <c r="S13" s="114">
        <f>SUM(S14:S14)</f>
        <v>0</v>
      </c>
      <c r="T13" s="112">
        <f>SUM(T14:T14)</f>
        <v>0</v>
      </c>
      <c r="U13" s="113"/>
      <c r="V13" s="114">
        <f>SUM(V14:V14)</f>
        <v>0</v>
      </c>
      <c r="W13" s="372">
        <f>SUM(W14:W14)</f>
        <v>0</v>
      </c>
      <c r="X13" s="372">
        <f>SUM(X14:X14)</f>
        <v>0</v>
      </c>
      <c r="Y13" s="373">
        <f t="shared" ref="Y13:Y27" si="0">W13-X13</f>
        <v>0</v>
      </c>
      <c r="Z13" s="374" t="e">
        <f t="shared" ref="Z13:Z27" si="1">Y13/W13</f>
        <v>#DIV/0!</v>
      </c>
      <c r="AA13" s="115"/>
      <c r="AB13" s="116"/>
      <c r="AC13" s="116"/>
      <c r="AD13" s="116"/>
      <c r="AE13" s="116"/>
      <c r="AF13" s="116"/>
      <c r="AG13" s="116"/>
    </row>
    <row r="14" spans="1:33" ht="30" customHeight="1" thickBot="1">
      <c r="A14" s="117" t="s">
        <v>77</v>
      </c>
      <c r="B14" s="118" t="s">
        <v>78</v>
      </c>
      <c r="C14" s="119" t="s">
        <v>79</v>
      </c>
      <c r="D14" s="120" t="s">
        <v>80</v>
      </c>
      <c r="E14" s="121"/>
      <c r="F14" s="122"/>
      <c r="G14" s="123">
        <f t="shared" ref="G14" si="2">E14*F14</f>
        <v>0</v>
      </c>
      <c r="H14" s="121"/>
      <c r="I14" s="122"/>
      <c r="J14" s="123">
        <f t="shared" ref="J14" si="3">H14*I14</f>
        <v>0</v>
      </c>
      <c r="K14" s="121"/>
      <c r="L14" s="122"/>
      <c r="M14" s="123">
        <f t="shared" ref="M14" si="4">K14*L14</f>
        <v>0</v>
      </c>
      <c r="N14" s="121"/>
      <c r="O14" s="122"/>
      <c r="P14" s="123">
        <f t="shared" ref="P14" si="5">N14*O14</f>
        <v>0</v>
      </c>
      <c r="Q14" s="121"/>
      <c r="R14" s="122"/>
      <c r="S14" s="123">
        <f t="shared" ref="S14" si="6">Q14*R14</f>
        <v>0</v>
      </c>
      <c r="T14" s="121"/>
      <c r="U14" s="122"/>
      <c r="V14" s="123">
        <f t="shared" ref="V14" si="7">T14*U14</f>
        <v>0</v>
      </c>
      <c r="W14" s="375">
        <f t="shared" ref="W14" si="8">G14+M14+S14</f>
        <v>0</v>
      </c>
      <c r="X14" s="376">
        <f t="shared" ref="X14" si="9">J14+P14+V14</f>
        <v>0</v>
      </c>
      <c r="Y14" s="376">
        <f t="shared" si="0"/>
        <v>0</v>
      </c>
      <c r="Z14" s="377" t="e">
        <f t="shared" si="1"/>
        <v>#DIV/0!</v>
      </c>
      <c r="AA14" s="124"/>
      <c r="AB14" s="125"/>
      <c r="AC14" s="126"/>
      <c r="AD14" s="126"/>
      <c r="AE14" s="126"/>
      <c r="AF14" s="126"/>
      <c r="AG14" s="126"/>
    </row>
    <row r="15" spans="1:33" ht="30" customHeight="1">
      <c r="A15" s="108" t="s">
        <v>74</v>
      </c>
      <c r="B15" s="109" t="s">
        <v>81</v>
      </c>
      <c r="C15" s="134" t="s">
        <v>82</v>
      </c>
      <c r="D15" s="135"/>
      <c r="E15" s="136">
        <f>SUM(E16:E16)</f>
        <v>0</v>
      </c>
      <c r="F15" s="137"/>
      <c r="G15" s="138">
        <f>SUM(G16:G16)</f>
        <v>0</v>
      </c>
      <c r="H15" s="136">
        <f>SUM(H16:H16)</f>
        <v>0</v>
      </c>
      <c r="I15" s="137"/>
      <c r="J15" s="138">
        <f>SUM(J16:J16)</f>
        <v>0</v>
      </c>
      <c r="K15" s="136">
        <f>SUM(K16:K16)</f>
        <v>0</v>
      </c>
      <c r="L15" s="137"/>
      <c r="M15" s="138">
        <f>SUM(M16:M16)</f>
        <v>0</v>
      </c>
      <c r="N15" s="136">
        <f>SUM(N16:N16)</f>
        <v>0</v>
      </c>
      <c r="O15" s="137"/>
      <c r="P15" s="138">
        <f>SUM(P16:P16)</f>
        <v>0</v>
      </c>
      <c r="Q15" s="136">
        <f>SUM(Q16:Q16)</f>
        <v>0</v>
      </c>
      <c r="R15" s="137"/>
      <c r="S15" s="138">
        <f>SUM(S16:S16)</f>
        <v>0</v>
      </c>
      <c r="T15" s="136">
        <f>SUM(T16:T16)</f>
        <v>0</v>
      </c>
      <c r="U15" s="137"/>
      <c r="V15" s="138">
        <f>SUM(V16:V16)</f>
        <v>0</v>
      </c>
      <c r="W15" s="379">
        <f>SUM(W16:W16)</f>
        <v>0</v>
      </c>
      <c r="X15" s="380">
        <f>SUM(X16:X16)</f>
        <v>0</v>
      </c>
      <c r="Y15" s="380">
        <f t="shared" si="0"/>
        <v>0</v>
      </c>
      <c r="Z15" s="380" t="e">
        <f t="shared" si="1"/>
        <v>#DIV/0!</v>
      </c>
      <c r="AA15" s="139"/>
      <c r="AB15" s="116"/>
      <c r="AC15" s="116"/>
      <c r="AD15" s="116"/>
      <c r="AE15" s="116"/>
      <c r="AF15" s="116"/>
      <c r="AG15" s="116"/>
    </row>
    <row r="16" spans="1:33" ht="30" customHeight="1" thickBot="1">
      <c r="A16" s="140" t="s">
        <v>77</v>
      </c>
      <c r="B16" s="128" t="s">
        <v>83</v>
      </c>
      <c r="C16" s="119" t="s">
        <v>79</v>
      </c>
      <c r="D16" s="141" t="s">
        <v>80</v>
      </c>
      <c r="E16" s="142"/>
      <c r="F16" s="143"/>
      <c r="G16" s="144">
        <f t="shared" ref="G16" si="10">E16*F16</f>
        <v>0</v>
      </c>
      <c r="H16" s="142"/>
      <c r="I16" s="143"/>
      <c r="J16" s="144">
        <f t="shared" ref="J16" si="11">H16*I16</f>
        <v>0</v>
      </c>
      <c r="K16" s="142"/>
      <c r="L16" s="143"/>
      <c r="M16" s="144">
        <f t="shared" ref="M16" si="12">K16*L16</f>
        <v>0</v>
      </c>
      <c r="N16" s="142"/>
      <c r="O16" s="143"/>
      <c r="P16" s="144">
        <f t="shared" ref="P16" si="13">N16*O16</f>
        <v>0</v>
      </c>
      <c r="Q16" s="142"/>
      <c r="R16" s="143"/>
      <c r="S16" s="144">
        <f t="shared" ref="S16" si="14">Q16*R16</f>
        <v>0</v>
      </c>
      <c r="T16" s="142"/>
      <c r="U16" s="143"/>
      <c r="V16" s="144">
        <f t="shared" ref="V16" si="15">T16*U16</f>
        <v>0</v>
      </c>
      <c r="W16" s="378">
        <f t="shared" ref="W16" si="16">G16+M16+S16</f>
        <v>0</v>
      </c>
      <c r="X16" s="376">
        <f t="shared" ref="X16" si="17">J16+P16+V16</f>
        <v>0</v>
      </c>
      <c r="Y16" s="376">
        <f t="shared" si="0"/>
        <v>0</v>
      </c>
      <c r="Z16" s="377" t="e">
        <f t="shared" si="1"/>
        <v>#DIV/0!</v>
      </c>
      <c r="AA16" s="145"/>
      <c r="AB16" s="126"/>
      <c r="AC16" s="126"/>
      <c r="AD16" s="126"/>
      <c r="AE16" s="126"/>
      <c r="AF16" s="126"/>
      <c r="AG16" s="126"/>
    </row>
    <row r="17" spans="1:33" ht="30" customHeight="1">
      <c r="A17" s="108" t="s">
        <v>74</v>
      </c>
      <c r="B17" s="109" t="s">
        <v>84</v>
      </c>
      <c r="C17" s="146" t="s">
        <v>85</v>
      </c>
      <c r="D17" s="135"/>
      <c r="E17" s="136">
        <f>SUM(E18:E22)</f>
        <v>23</v>
      </c>
      <c r="F17" s="137"/>
      <c r="G17" s="138">
        <f>SUM(G18:G22)</f>
        <v>220000</v>
      </c>
      <c r="H17" s="136">
        <f>SUM(H18:H22)</f>
        <v>23</v>
      </c>
      <c r="I17" s="137"/>
      <c r="J17" s="138">
        <f>SUM(J18:J22)</f>
        <v>220000</v>
      </c>
      <c r="K17" s="136">
        <f>SUM(K18:K22)</f>
        <v>0</v>
      </c>
      <c r="L17" s="137"/>
      <c r="M17" s="138">
        <f>SUM(M18:M22)</f>
        <v>0</v>
      </c>
      <c r="N17" s="136">
        <f>SUM(N18:N22)</f>
        <v>0</v>
      </c>
      <c r="O17" s="137"/>
      <c r="P17" s="138">
        <f>SUM(P18:P22)</f>
        <v>0</v>
      </c>
      <c r="Q17" s="136">
        <f>SUM(Q18:Q22)</f>
        <v>0</v>
      </c>
      <c r="R17" s="137"/>
      <c r="S17" s="138">
        <f>SUM(S18:S22)</f>
        <v>0</v>
      </c>
      <c r="T17" s="136">
        <f>SUM(T18:T22)</f>
        <v>0</v>
      </c>
      <c r="U17" s="137"/>
      <c r="V17" s="138">
        <f>SUM(V18:V22)</f>
        <v>0</v>
      </c>
      <c r="W17" s="379">
        <f>SUM(W18:W22)</f>
        <v>220000</v>
      </c>
      <c r="X17" s="379">
        <f>SUM(X18:X22)</f>
        <v>220000</v>
      </c>
      <c r="Y17" s="373">
        <f t="shared" si="0"/>
        <v>0</v>
      </c>
      <c r="Z17" s="374">
        <f t="shared" si="1"/>
        <v>0</v>
      </c>
      <c r="AA17" s="139"/>
      <c r="AB17" s="116"/>
      <c r="AC17" s="116"/>
      <c r="AD17" s="116"/>
      <c r="AE17" s="116"/>
      <c r="AF17" s="116"/>
      <c r="AG17" s="116"/>
    </row>
    <row r="18" spans="1:33" ht="30" customHeight="1" thickBot="1">
      <c r="A18" s="117" t="s">
        <v>77</v>
      </c>
      <c r="B18" s="289" t="s">
        <v>86</v>
      </c>
      <c r="C18" s="290" t="s">
        <v>257</v>
      </c>
      <c r="D18" s="291" t="s">
        <v>80</v>
      </c>
      <c r="E18" s="292">
        <v>4</v>
      </c>
      <c r="F18" s="293">
        <v>12500</v>
      </c>
      <c r="G18" s="294">
        <f t="shared" ref="G18:G22" si="18">E18*F18</f>
        <v>50000</v>
      </c>
      <c r="H18" s="292">
        <v>4</v>
      </c>
      <c r="I18" s="293">
        <v>12500</v>
      </c>
      <c r="J18" s="294">
        <f t="shared" ref="J18:J19" si="19">H18*I18</f>
        <v>50000</v>
      </c>
      <c r="K18" s="121"/>
      <c r="L18" s="122"/>
      <c r="M18" s="123">
        <f t="shared" ref="M18:M22" si="20">K18*L18</f>
        <v>0</v>
      </c>
      <c r="N18" s="121"/>
      <c r="O18" s="122"/>
      <c r="P18" s="123">
        <f t="shared" ref="P18:P22" si="21">N18*O18</f>
        <v>0</v>
      </c>
      <c r="Q18" s="121"/>
      <c r="R18" s="122"/>
      <c r="S18" s="123">
        <f t="shared" ref="S18:S22" si="22">Q18*R18</f>
        <v>0</v>
      </c>
      <c r="T18" s="121"/>
      <c r="U18" s="122"/>
      <c r="V18" s="123">
        <f t="shared" ref="V18:V22" si="23">T18*U18</f>
        <v>0</v>
      </c>
      <c r="W18" s="375">
        <f t="shared" ref="W18:W22" si="24">G18+M18+S18</f>
        <v>50000</v>
      </c>
      <c r="X18" s="376">
        <f t="shared" ref="X18:X22" si="25">J18+P18+V18</f>
        <v>50000</v>
      </c>
      <c r="Y18" s="376">
        <f t="shared" si="0"/>
        <v>0</v>
      </c>
      <c r="Z18" s="377">
        <f t="shared" si="1"/>
        <v>0</v>
      </c>
      <c r="AA18" s="124"/>
      <c r="AB18" s="126"/>
      <c r="AC18" s="126"/>
      <c r="AD18" s="126"/>
      <c r="AE18" s="126"/>
      <c r="AF18" s="126"/>
      <c r="AG18" s="126"/>
    </row>
    <row r="19" spans="1:33" ht="30" customHeight="1" thickBot="1">
      <c r="A19" s="127" t="s">
        <v>77</v>
      </c>
      <c r="B19" s="289" t="s">
        <v>87</v>
      </c>
      <c r="C19" s="290" t="s">
        <v>258</v>
      </c>
      <c r="D19" s="295" t="s">
        <v>259</v>
      </c>
      <c r="E19" s="292">
        <v>4</v>
      </c>
      <c r="F19" s="296">
        <v>8750</v>
      </c>
      <c r="G19" s="294">
        <f t="shared" si="18"/>
        <v>35000</v>
      </c>
      <c r="H19" s="292">
        <v>4</v>
      </c>
      <c r="I19" s="296">
        <v>8750</v>
      </c>
      <c r="J19" s="294">
        <f t="shared" si="19"/>
        <v>35000</v>
      </c>
      <c r="K19" s="142"/>
      <c r="L19" s="143"/>
      <c r="M19" s="144">
        <f t="shared" ref="M19" si="26">K19*L19</f>
        <v>0</v>
      </c>
      <c r="N19" s="142"/>
      <c r="O19" s="143"/>
      <c r="P19" s="144">
        <f t="shared" ref="P19" si="27">N19*O19</f>
        <v>0</v>
      </c>
      <c r="Q19" s="142"/>
      <c r="R19" s="143"/>
      <c r="S19" s="144">
        <f t="shared" ref="S19" si="28">Q19*R19</f>
        <v>0</v>
      </c>
      <c r="T19" s="142"/>
      <c r="U19" s="143"/>
      <c r="V19" s="144">
        <f t="shared" ref="V19" si="29">T19*U19</f>
        <v>0</v>
      </c>
      <c r="W19" s="378">
        <f t="shared" ref="W19" si="30">G19+M19+S19</f>
        <v>35000</v>
      </c>
      <c r="X19" s="376">
        <f t="shared" ref="X19" si="31">J19+P19+V19</f>
        <v>35000</v>
      </c>
      <c r="Y19" s="376">
        <f t="shared" ref="Y19" si="32">W19-X19</f>
        <v>0</v>
      </c>
      <c r="Z19" s="377">
        <f t="shared" ref="Z19" si="33">Y19/W19</f>
        <v>0</v>
      </c>
      <c r="AA19" s="145"/>
      <c r="AB19" s="126"/>
      <c r="AC19" s="126"/>
      <c r="AD19" s="126"/>
      <c r="AE19" s="126"/>
      <c r="AF19" s="126"/>
      <c r="AG19" s="126"/>
    </row>
    <row r="20" spans="1:33" ht="30" customHeight="1">
      <c r="A20" s="117" t="s">
        <v>77</v>
      </c>
      <c r="B20" s="297" t="s">
        <v>260</v>
      </c>
      <c r="C20" s="290" t="s">
        <v>261</v>
      </c>
      <c r="D20" s="298" t="s">
        <v>259</v>
      </c>
      <c r="E20" s="299">
        <v>4</v>
      </c>
      <c r="F20" s="300">
        <v>5000</v>
      </c>
      <c r="G20" s="301">
        <v>20000</v>
      </c>
      <c r="H20" s="299">
        <v>4</v>
      </c>
      <c r="I20" s="300">
        <v>5000</v>
      </c>
      <c r="J20" s="301">
        <v>20000</v>
      </c>
      <c r="K20" s="121"/>
      <c r="L20" s="122"/>
      <c r="M20" s="123">
        <f t="shared" si="20"/>
        <v>0</v>
      </c>
      <c r="N20" s="121"/>
      <c r="O20" s="122"/>
      <c r="P20" s="123">
        <f t="shared" si="21"/>
        <v>0</v>
      </c>
      <c r="Q20" s="121"/>
      <c r="R20" s="122"/>
      <c r="S20" s="123">
        <f t="shared" si="22"/>
        <v>0</v>
      </c>
      <c r="T20" s="121"/>
      <c r="U20" s="122"/>
      <c r="V20" s="123">
        <f t="shared" si="23"/>
        <v>0</v>
      </c>
      <c r="W20" s="375">
        <f t="shared" si="24"/>
        <v>20000</v>
      </c>
      <c r="X20" s="376">
        <f t="shared" si="25"/>
        <v>20000</v>
      </c>
      <c r="Y20" s="376">
        <f t="shared" si="0"/>
        <v>0</v>
      </c>
      <c r="Z20" s="377">
        <f t="shared" si="1"/>
        <v>0</v>
      </c>
      <c r="AA20" s="124"/>
      <c r="AB20" s="126"/>
      <c r="AC20" s="126"/>
      <c r="AD20" s="126"/>
      <c r="AE20" s="126"/>
      <c r="AF20" s="126"/>
      <c r="AG20" s="126"/>
    </row>
    <row r="21" spans="1:33" ht="30" customHeight="1" thickBot="1">
      <c r="A21" s="127" t="s">
        <v>77</v>
      </c>
      <c r="B21" s="302" t="s">
        <v>262</v>
      </c>
      <c r="C21" s="290" t="s">
        <v>263</v>
      </c>
      <c r="D21" s="303" t="s">
        <v>264</v>
      </c>
      <c r="E21" s="304">
        <v>8</v>
      </c>
      <c r="F21" s="293">
        <v>12500</v>
      </c>
      <c r="G21" s="294">
        <f t="shared" ref="G21" si="34">E21*F21</f>
        <v>100000</v>
      </c>
      <c r="H21" s="304">
        <v>8</v>
      </c>
      <c r="I21" s="293">
        <v>12500</v>
      </c>
      <c r="J21" s="294">
        <f t="shared" ref="J21:J22" si="35">H21*I21</f>
        <v>100000</v>
      </c>
      <c r="K21" s="142"/>
      <c r="L21" s="143"/>
      <c r="M21" s="144">
        <f t="shared" si="20"/>
        <v>0</v>
      </c>
      <c r="N21" s="142"/>
      <c r="O21" s="143"/>
      <c r="P21" s="144">
        <f t="shared" si="21"/>
        <v>0</v>
      </c>
      <c r="Q21" s="142"/>
      <c r="R21" s="143"/>
      <c r="S21" s="144">
        <f t="shared" si="22"/>
        <v>0</v>
      </c>
      <c r="T21" s="142"/>
      <c r="U21" s="143"/>
      <c r="V21" s="144">
        <f t="shared" si="23"/>
        <v>0</v>
      </c>
      <c r="W21" s="378">
        <f t="shared" si="24"/>
        <v>100000</v>
      </c>
      <c r="X21" s="376">
        <f t="shared" si="25"/>
        <v>100000</v>
      </c>
      <c r="Y21" s="376">
        <f t="shared" si="0"/>
        <v>0</v>
      </c>
      <c r="Z21" s="377">
        <f t="shared" si="1"/>
        <v>0</v>
      </c>
      <c r="AA21" s="145"/>
      <c r="AB21" s="7"/>
      <c r="AC21" s="7"/>
      <c r="AD21" s="7"/>
      <c r="AE21" s="7"/>
      <c r="AF21" s="7"/>
      <c r="AG21" s="7"/>
    </row>
    <row r="22" spans="1:33" ht="30" customHeight="1" thickBot="1">
      <c r="A22" s="127" t="s">
        <v>77</v>
      </c>
      <c r="B22" s="302" t="s">
        <v>265</v>
      </c>
      <c r="C22" s="290" t="s">
        <v>266</v>
      </c>
      <c r="D22" s="298" t="s">
        <v>259</v>
      </c>
      <c r="E22" s="305">
        <v>3</v>
      </c>
      <c r="F22" s="306">
        <v>5000</v>
      </c>
      <c r="G22" s="301">
        <f t="shared" si="18"/>
        <v>15000</v>
      </c>
      <c r="H22" s="305">
        <v>3</v>
      </c>
      <c r="I22" s="306">
        <v>5000</v>
      </c>
      <c r="J22" s="301">
        <f t="shared" si="35"/>
        <v>15000</v>
      </c>
      <c r="K22" s="142"/>
      <c r="L22" s="143"/>
      <c r="M22" s="144">
        <f t="shared" si="20"/>
        <v>0</v>
      </c>
      <c r="N22" s="142"/>
      <c r="O22" s="143"/>
      <c r="P22" s="144">
        <f t="shared" si="21"/>
        <v>0</v>
      </c>
      <c r="Q22" s="142"/>
      <c r="R22" s="143"/>
      <c r="S22" s="144">
        <f t="shared" si="22"/>
        <v>0</v>
      </c>
      <c r="T22" s="142"/>
      <c r="U22" s="143"/>
      <c r="V22" s="144">
        <f t="shared" si="23"/>
        <v>0</v>
      </c>
      <c r="W22" s="378">
        <f t="shared" si="24"/>
        <v>15000</v>
      </c>
      <c r="X22" s="376">
        <f t="shared" si="25"/>
        <v>15000</v>
      </c>
      <c r="Y22" s="376">
        <f t="shared" si="0"/>
        <v>0</v>
      </c>
      <c r="Z22" s="377">
        <f t="shared" si="1"/>
        <v>0</v>
      </c>
      <c r="AA22" s="139"/>
      <c r="AB22" s="125"/>
      <c r="AC22" s="126"/>
      <c r="AD22" s="126"/>
      <c r="AE22" s="126"/>
      <c r="AF22" s="126"/>
      <c r="AG22" s="126"/>
    </row>
    <row r="23" spans="1:33" ht="30" customHeight="1" thickBot="1">
      <c r="A23" s="108" t="s">
        <v>72</v>
      </c>
      <c r="B23" s="148" t="s">
        <v>88</v>
      </c>
      <c r="C23" s="134" t="s">
        <v>89</v>
      </c>
      <c r="D23" s="135"/>
      <c r="E23" s="136">
        <f>SUM(E24:E24)</f>
        <v>220000</v>
      </c>
      <c r="F23" s="137"/>
      <c r="G23" s="138">
        <f>SUM(G24:G24)</f>
        <v>48400</v>
      </c>
      <c r="H23" s="136">
        <f>SUM(H24:H24)</f>
        <v>220000</v>
      </c>
      <c r="I23" s="137"/>
      <c r="J23" s="138">
        <f>SUM(J24:J24)</f>
        <v>48400</v>
      </c>
      <c r="K23" s="136">
        <f>SUM(K24:K24)</f>
        <v>0</v>
      </c>
      <c r="L23" s="137"/>
      <c r="M23" s="138">
        <f>SUM(M24:M24)</f>
        <v>0</v>
      </c>
      <c r="N23" s="136">
        <f>SUM(N24:N24)</f>
        <v>0</v>
      </c>
      <c r="O23" s="137"/>
      <c r="P23" s="138">
        <f>SUM(P24:P24)</f>
        <v>0</v>
      </c>
      <c r="Q23" s="136">
        <f>SUM(Q24:Q24)</f>
        <v>0</v>
      </c>
      <c r="R23" s="137"/>
      <c r="S23" s="138">
        <f>SUM(S24:S24)</f>
        <v>0</v>
      </c>
      <c r="T23" s="136">
        <f>SUM(T24:T24)</f>
        <v>0</v>
      </c>
      <c r="U23" s="137"/>
      <c r="V23" s="138">
        <f>SUM(V24:V24)</f>
        <v>0</v>
      </c>
      <c r="W23" s="379">
        <f>SUM(W24:W24)</f>
        <v>48400</v>
      </c>
      <c r="X23" s="379">
        <f>SUM(X24:X24)</f>
        <v>48400</v>
      </c>
      <c r="Y23" s="373">
        <f t="shared" si="0"/>
        <v>0</v>
      </c>
      <c r="Z23" s="374">
        <f t="shared" si="1"/>
        <v>0</v>
      </c>
      <c r="AA23" s="154"/>
      <c r="AB23" s="126"/>
      <c r="AC23" s="126"/>
      <c r="AD23" s="126"/>
      <c r="AE23" s="126"/>
      <c r="AF23" s="126"/>
      <c r="AG23" s="126"/>
    </row>
    <row r="24" spans="1:33" ht="30" customHeight="1" thickBot="1">
      <c r="A24" s="127" t="s">
        <v>77</v>
      </c>
      <c r="B24" s="147" t="s">
        <v>90</v>
      </c>
      <c r="C24" s="155" t="s">
        <v>85</v>
      </c>
      <c r="D24" s="129"/>
      <c r="E24" s="130">
        <f>G17</f>
        <v>220000</v>
      </c>
      <c r="F24" s="131">
        <v>0.22</v>
      </c>
      <c r="G24" s="132">
        <f t="shared" ref="G24" si="36">E24*F24</f>
        <v>48400</v>
      </c>
      <c r="H24" s="130">
        <f>J17</f>
        <v>220000</v>
      </c>
      <c r="I24" s="131">
        <v>0.22</v>
      </c>
      <c r="J24" s="132">
        <f t="shared" ref="J24" si="37">H24*I24</f>
        <v>48400</v>
      </c>
      <c r="K24" s="130">
        <f>M17</f>
        <v>0</v>
      </c>
      <c r="L24" s="131">
        <v>0.22</v>
      </c>
      <c r="M24" s="132">
        <f t="shared" ref="M24" si="38">K24*L24</f>
        <v>0</v>
      </c>
      <c r="N24" s="130">
        <f>P17</f>
        <v>0</v>
      </c>
      <c r="O24" s="131">
        <v>0.22</v>
      </c>
      <c r="P24" s="132">
        <f t="shared" ref="P24" si="39">N24*O24</f>
        <v>0</v>
      </c>
      <c r="Q24" s="130">
        <f>S17</f>
        <v>0</v>
      </c>
      <c r="R24" s="131">
        <v>0.22</v>
      </c>
      <c r="S24" s="132">
        <f t="shared" ref="S24" si="40">Q24*R24</f>
        <v>0</v>
      </c>
      <c r="T24" s="130">
        <f>V17</f>
        <v>0</v>
      </c>
      <c r="U24" s="131">
        <v>0.22</v>
      </c>
      <c r="V24" s="132">
        <f t="shared" ref="V24" si="41">T24*U24</f>
        <v>0</v>
      </c>
      <c r="W24" s="378">
        <f t="shared" ref="W24" si="42">G24+M24+S24</f>
        <v>48400</v>
      </c>
      <c r="X24" s="376">
        <f t="shared" ref="X24" si="43">J24+P24+V24</f>
        <v>48400</v>
      </c>
      <c r="Y24" s="376">
        <f t="shared" si="0"/>
        <v>0</v>
      </c>
      <c r="Z24" s="377">
        <f t="shared" si="1"/>
        <v>0</v>
      </c>
      <c r="AA24" s="139"/>
      <c r="AB24" s="7"/>
      <c r="AC24" s="7"/>
      <c r="AD24" s="7"/>
      <c r="AE24" s="7"/>
      <c r="AF24" s="7"/>
      <c r="AG24" s="7"/>
    </row>
    <row r="25" spans="1:33" ht="30" customHeight="1">
      <c r="A25" s="108" t="s">
        <v>74</v>
      </c>
      <c r="B25" s="148" t="s">
        <v>91</v>
      </c>
      <c r="C25" s="134" t="s">
        <v>92</v>
      </c>
      <c r="D25" s="135"/>
      <c r="E25" s="136">
        <f>SUM(E26:E26)</f>
        <v>4</v>
      </c>
      <c r="F25" s="137"/>
      <c r="G25" s="138">
        <f>SUM(G26:G26)</f>
        <v>40000</v>
      </c>
      <c r="H25" s="136">
        <f>SUM(H26:H26)</f>
        <v>4</v>
      </c>
      <c r="I25" s="137"/>
      <c r="J25" s="138">
        <f>SUM(J26:J26)</f>
        <v>40000</v>
      </c>
      <c r="K25" s="136">
        <f>SUM(K26:K26)</f>
        <v>0</v>
      </c>
      <c r="L25" s="137"/>
      <c r="M25" s="138">
        <f>SUM(M26:M26)</f>
        <v>0</v>
      </c>
      <c r="N25" s="136">
        <f>SUM(N26:N26)</f>
        <v>0</v>
      </c>
      <c r="O25" s="137"/>
      <c r="P25" s="138">
        <f>SUM(P26:P26)</f>
        <v>0</v>
      </c>
      <c r="Q25" s="136">
        <f>SUM(Q26:Q26)</f>
        <v>0</v>
      </c>
      <c r="R25" s="137"/>
      <c r="S25" s="138">
        <f>SUM(S26:S26)</f>
        <v>0</v>
      </c>
      <c r="T25" s="136">
        <f>SUM(T26:T26)</f>
        <v>0</v>
      </c>
      <c r="U25" s="137"/>
      <c r="V25" s="138">
        <f>SUM(V26:V26)</f>
        <v>0</v>
      </c>
      <c r="W25" s="379">
        <f>SUM(W26:W26)</f>
        <v>40000</v>
      </c>
      <c r="X25" s="379">
        <f>SUM(X26:X26)</f>
        <v>40000</v>
      </c>
      <c r="Y25" s="379">
        <f t="shared" si="0"/>
        <v>0</v>
      </c>
      <c r="Z25" s="379">
        <f t="shared" si="1"/>
        <v>0</v>
      </c>
      <c r="AA25" s="124"/>
      <c r="AB25" s="7"/>
      <c r="AC25" s="7"/>
      <c r="AD25" s="7"/>
      <c r="AE25" s="7"/>
      <c r="AF25" s="7"/>
      <c r="AG25" s="7"/>
    </row>
    <row r="26" spans="1:33" ht="30" customHeight="1" thickBot="1">
      <c r="A26" s="117" t="s">
        <v>77</v>
      </c>
      <c r="B26" s="307" t="s">
        <v>93</v>
      </c>
      <c r="C26" s="308" t="s">
        <v>267</v>
      </c>
      <c r="D26" s="295" t="s">
        <v>80</v>
      </c>
      <c r="E26" s="304">
        <v>4</v>
      </c>
      <c r="F26" s="293">
        <v>10000</v>
      </c>
      <c r="G26" s="294">
        <f t="shared" ref="G26" si="44">E26*F26</f>
        <v>40000</v>
      </c>
      <c r="H26" s="304">
        <v>4</v>
      </c>
      <c r="I26" s="293">
        <v>10000</v>
      </c>
      <c r="J26" s="294">
        <f t="shared" ref="J26" si="45">H26*I26</f>
        <v>40000</v>
      </c>
      <c r="K26" s="121"/>
      <c r="L26" s="122"/>
      <c r="M26" s="123">
        <f t="shared" ref="M26" si="46">K26*L26</f>
        <v>0</v>
      </c>
      <c r="N26" s="121"/>
      <c r="O26" s="122"/>
      <c r="P26" s="123">
        <f t="shared" ref="P26" si="47">N26*O26</f>
        <v>0</v>
      </c>
      <c r="Q26" s="121"/>
      <c r="R26" s="122"/>
      <c r="S26" s="123">
        <f t="shared" ref="S26" si="48">Q26*R26</f>
        <v>0</v>
      </c>
      <c r="T26" s="121"/>
      <c r="U26" s="122"/>
      <c r="V26" s="123">
        <f t="shared" ref="V26" si="49">T26*U26</f>
        <v>0</v>
      </c>
      <c r="W26" s="375">
        <f t="shared" ref="W26" si="50">G26+M26+S26</f>
        <v>40000</v>
      </c>
      <c r="X26" s="376">
        <f t="shared" ref="X26" si="51">J26+P26+V26</f>
        <v>40000</v>
      </c>
      <c r="Y26" s="376">
        <f t="shared" si="0"/>
        <v>0</v>
      </c>
      <c r="Z26" s="377">
        <f t="shared" si="1"/>
        <v>0</v>
      </c>
      <c r="AA26" s="124"/>
      <c r="AB26" s="7"/>
      <c r="AC26" s="7"/>
      <c r="AD26" s="7"/>
      <c r="AE26" s="7"/>
      <c r="AF26" s="7"/>
      <c r="AG26" s="7"/>
    </row>
    <row r="27" spans="1:33" ht="30" customHeight="1" thickBot="1">
      <c r="A27" s="157" t="s">
        <v>94</v>
      </c>
      <c r="B27" s="158"/>
      <c r="C27" s="159"/>
      <c r="D27" s="160"/>
      <c r="E27" s="161"/>
      <c r="F27" s="162"/>
      <c r="G27" s="163">
        <f>G13+G15+G17+G23+G25</f>
        <v>308400</v>
      </c>
      <c r="H27" s="161"/>
      <c r="I27" s="162"/>
      <c r="J27" s="163">
        <f>J13+J15+J17+J23+J25</f>
        <v>308400</v>
      </c>
      <c r="K27" s="161"/>
      <c r="L27" s="164"/>
      <c r="M27" s="163">
        <f>M13+M15+M17+M23+M25</f>
        <v>0</v>
      </c>
      <c r="N27" s="161"/>
      <c r="O27" s="164"/>
      <c r="P27" s="163">
        <f>P13+P15+P17+P23+P25</f>
        <v>0</v>
      </c>
      <c r="Q27" s="161"/>
      <c r="R27" s="164"/>
      <c r="S27" s="163">
        <f>S13+S15+S17+S23+S25</f>
        <v>0</v>
      </c>
      <c r="T27" s="161"/>
      <c r="U27" s="164"/>
      <c r="V27" s="163">
        <f>V13+V15+V17+V23+V25</f>
        <v>0</v>
      </c>
      <c r="W27" s="382">
        <f>W13+W15+W17+W23+W25</f>
        <v>308400</v>
      </c>
      <c r="X27" s="383">
        <f>X13+X15+X17+X23+X25</f>
        <v>308400</v>
      </c>
      <c r="Y27" s="384">
        <f t="shared" si="0"/>
        <v>0</v>
      </c>
      <c r="Z27" s="385">
        <f t="shared" si="1"/>
        <v>0</v>
      </c>
      <c r="AA27" s="107"/>
      <c r="AB27" s="171"/>
      <c r="AC27" s="116"/>
      <c r="AD27" s="116"/>
      <c r="AE27" s="116"/>
      <c r="AF27" s="116"/>
      <c r="AG27" s="116"/>
    </row>
    <row r="28" spans="1:33" ht="30" customHeight="1" thickBot="1">
      <c r="A28" s="167" t="s">
        <v>72</v>
      </c>
      <c r="B28" s="168">
        <v>2</v>
      </c>
      <c r="C28" s="169" t="s">
        <v>95</v>
      </c>
      <c r="D28" s="170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386"/>
      <c r="X28" s="386"/>
      <c r="Y28" s="387"/>
      <c r="Z28" s="386"/>
      <c r="AA28" s="115"/>
      <c r="AB28" s="126"/>
      <c r="AC28" s="126"/>
      <c r="AD28" s="126"/>
      <c r="AE28" s="126"/>
      <c r="AF28" s="126"/>
      <c r="AG28" s="126"/>
    </row>
    <row r="29" spans="1:33" ht="30" customHeight="1" thickBot="1">
      <c r="A29" s="108" t="s">
        <v>74</v>
      </c>
      <c r="B29" s="148" t="s">
        <v>96</v>
      </c>
      <c r="C29" s="110" t="s">
        <v>97</v>
      </c>
      <c r="D29" s="111"/>
      <c r="E29" s="112">
        <f>SUM(E30:E30)</f>
        <v>0</v>
      </c>
      <c r="F29" s="113"/>
      <c r="G29" s="114">
        <f>SUM(G30:G30)</f>
        <v>0</v>
      </c>
      <c r="H29" s="112">
        <f>SUM(H30:H30)</f>
        <v>0</v>
      </c>
      <c r="I29" s="113"/>
      <c r="J29" s="114">
        <f>SUM(J30:J30)</f>
        <v>0</v>
      </c>
      <c r="K29" s="112">
        <f>SUM(K30:K30)</f>
        <v>0</v>
      </c>
      <c r="L29" s="113"/>
      <c r="M29" s="114">
        <f>SUM(M30:M30)</f>
        <v>0</v>
      </c>
      <c r="N29" s="112">
        <f>SUM(N30:N30)</f>
        <v>0</v>
      </c>
      <c r="O29" s="113"/>
      <c r="P29" s="114">
        <f>SUM(P30:P30)</f>
        <v>0</v>
      </c>
      <c r="Q29" s="112">
        <f>SUM(Q30:Q30)</f>
        <v>0</v>
      </c>
      <c r="R29" s="113"/>
      <c r="S29" s="114">
        <f>SUM(S30:S30)</f>
        <v>0</v>
      </c>
      <c r="T29" s="112">
        <f>SUM(T30:T30)</f>
        <v>0</v>
      </c>
      <c r="U29" s="113"/>
      <c r="V29" s="114">
        <f>SUM(V30:V30)</f>
        <v>0</v>
      </c>
      <c r="W29" s="372">
        <f>SUM(W30:W30)</f>
        <v>0</v>
      </c>
      <c r="X29" s="388">
        <f>SUM(X30:X30)</f>
        <v>0</v>
      </c>
      <c r="Y29" s="389">
        <f t="shared" ref="Y29:Y35" si="52">W29-X29</f>
        <v>0</v>
      </c>
      <c r="Z29" s="390" t="e">
        <f t="shared" ref="Z29:Z35" si="53">Y29/W29</f>
        <v>#DIV/0!</v>
      </c>
      <c r="AA29" s="124"/>
      <c r="AB29" s="126"/>
      <c r="AC29" s="126"/>
      <c r="AD29" s="126"/>
      <c r="AE29" s="126"/>
      <c r="AF29" s="126"/>
      <c r="AG29" s="126"/>
    </row>
    <row r="30" spans="1:33" ht="30" customHeight="1" thickBot="1">
      <c r="A30" s="140" t="s">
        <v>77</v>
      </c>
      <c r="B30" s="147" t="s">
        <v>100</v>
      </c>
      <c r="C30" s="119" t="s">
        <v>98</v>
      </c>
      <c r="D30" s="141" t="s">
        <v>99</v>
      </c>
      <c r="E30" s="142"/>
      <c r="F30" s="143"/>
      <c r="G30" s="144">
        <f t="shared" ref="G30" si="54">E30*F30</f>
        <v>0</v>
      </c>
      <c r="H30" s="142"/>
      <c r="I30" s="143"/>
      <c r="J30" s="144">
        <f t="shared" ref="J30" si="55">H30*I30</f>
        <v>0</v>
      </c>
      <c r="K30" s="142"/>
      <c r="L30" s="143"/>
      <c r="M30" s="144">
        <f t="shared" ref="M30" si="56">K30*L30</f>
        <v>0</v>
      </c>
      <c r="N30" s="142"/>
      <c r="O30" s="143"/>
      <c r="P30" s="144">
        <f t="shared" ref="P30" si="57">N30*O30</f>
        <v>0</v>
      </c>
      <c r="Q30" s="142"/>
      <c r="R30" s="143"/>
      <c r="S30" s="144">
        <f t="shared" ref="S30" si="58">Q30*R30</f>
        <v>0</v>
      </c>
      <c r="T30" s="142"/>
      <c r="U30" s="143"/>
      <c r="V30" s="144">
        <f t="shared" ref="V30" si="59">T30*U30</f>
        <v>0</v>
      </c>
      <c r="W30" s="378">
        <f t="shared" ref="W30" si="60">G30+M30+S30</f>
        <v>0</v>
      </c>
      <c r="X30" s="376">
        <f t="shared" ref="X30" si="61">J30+P30+V30</f>
        <v>0</v>
      </c>
      <c r="Y30" s="376">
        <f t="shared" si="52"/>
        <v>0</v>
      </c>
      <c r="Z30" s="377" t="e">
        <f t="shared" si="53"/>
        <v>#DIV/0!</v>
      </c>
      <c r="AA30" s="139"/>
      <c r="AB30" s="126"/>
      <c r="AC30" s="126"/>
      <c r="AD30" s="126"/>
      <c r="AE30" s="126"/>
      <c r="AF30" s="126"/>
      <c r="AG30" s="126"/>
    </row>
    <row r="31" spans="1:33" ht="30" customHeight="1" thickBot="1">
      <c r="A31" s="108" t="s">
        <v>74</v>
      </c>
      <c r="B31" s="148" t="s">
        <v>101</v>
      </c>
      <c r="C31" s="146" t="s">
        <v>102</v>
      </c>
      <c r="D31" s="135"/>
      <c r="E31" s="136">
        <f>SUM(E32:E32)</f>
        <v>0</v>
      </c>
      <c r="F31" s="137"/>
      <c r="G31" s="138">
        <f>SUM(G32:G32)</f>
        <v>0</v>
      </c>
      <c r="H31" s="136">
        <f>SUM(H32:H32)</f>
        <v>0</v>
      </c>
      <c r="I31" s="137"/>
      <c r="J31" s="138">
        <f>SUM(J32:J32)</f>
        <v>0</v>
      </c>
      <c r="K31" s="136">
        <f>SUM(K32:K32)</f>
        <v>0</v>
      </c>
      <c r="L31" s="137"/>
      <c r="M31" s="138">
        <f>SUM(M32:M32)</f>
        <v>0</v>
      </c>
      <c r="N31" s="136">
        <f>SUM(N32:N32)</f>
        <v>0</v>
      </c>
      <c r="O31" s="137"/>
      <c r="P31" s="138">
        <f>SUM(P32:P32)</f>
        <v>0</v>
      </c>
      <c r="Q31" s="136">
        <f>SUM(Q32:Q32)</f>
        <v>0</v>
      </c>
      <c r="R31" s="137"/>
      <c r="S31" s="138">
        <f>SUM(S32:S32)</f>
        <v>0</v>
      </c>
      <c r="T31" s="136">
        <f>SUM(T32:T32)</f>
        <v>0</v>
      </c>
      <c r="U31" s="137"/>
      <c r="V31" s="138">
        <f>SUM(V32:V32)</f>
        <v>0</v>
      </c>
      <c r="W31" s="379">
        <f>SUM(W32:W32)</f>
        <v>0</v>
      </c>
      <c r="X31" s="379">
        <f>SUM(X32:X32)</f>
        <v>0</v>
      </c>
      <c r="Y31" s="389">
        <f t="shared" si="52"/>
        <v>0</v>
      </c>
      <c r="Z31" s="389" t="e">
        <f t="shared" si="53"/>
        <v>#DIV/0!</v>
      </c>
      <c r="AA31" s="124"/>
      <c r="AB31" s="126"/>
      <c r="AC31" s="126"/>
      <c r="AD31" s="126"/>
      <c r="AE31" s="126"/>
      <c r="AF31" s="126"/>
      <c r="AG31" s="126"/>
    </row>
    <row r="32" spans="1:33" ht="30" customHeight="1" thickBot="1">
      <c r="A32" s="140" t="s">
        <v>77</v>
      </c>
      <c r="B32" s="147" t="s">
        <v>105</v>
      </c>
      <c r="C32" s="173" t="s">
        <v>103</v>
      </c>
      <c r="D32" s="141" t="s">
        <v>104</v>
      </c>
      <c r="E32" s="142"/>
      <c r="F32" s="143"/>
      <c r="G32" s="144">
        <f t="shared" ref="G32" si="62">E32*F32</f>
        <v>0</v>
      </c>
      <c r="H32" s="142"/>
      <c r="I32" s="143"/>
      <c r="J32" s="144">
        <f t="shared" ref="J32" si="63">H32*I32</f>
        <v>0</v>
      </c>
      <c r="K32" s="142"/>
      <c r="L32" s="143"/>
      <c r="M32" s="144">
        <f t="shared" ref="M32" si="64">K32*L32</f>
        <v>0</v>
      </c>
      <c r="N32" s="142"/>
      <c r="O32" s="143"/>
      <c r="P32" s="144">
        <f t="shared" ref="P32" si="65">N32*O32</f>
        <v>0</v>
      </c>
      <c r="Q32" s="142"/>
      <c r="R32" s="143"/>
      <c r="S32" s="144">
        <f t="shared" ref="S32" si="66">Q32*R32</f>
        <v>0</v>
      </c>
      <c r="T32" s="142"/>
      <c r="U32" s="143"/>
      <c r="V32" s="144">
        <f t="shared" ref="V32" si="67">T32*U32</f>
        <v>0</v>
      </c>
      <c r="W32" s="378">
        <f t="shared" ref="W32" si="68">G32+M32+S32</f>
        <v>0</v>
      </c>
      <c r="X32" s="376">
        <f t="shared" ref="X32" si="69">J32+P32+V32</f>
        <v>0</v>
      </c>
      <c r="Y32" s="376">
        <f t="shared" si="52"/>
        <v>0</v>
      </c>
      <c r="Z32" s="377" t="e">
        <f t="shared" si="53"/>
        <v>#DIV/0!</v>
      </c>
      <c r="AA32" s="139"/>
      <c r="AB32" s="125"/>
      <c r="AC32" s="126"/>
      <c r="AD32" s="126"/>
      <c r="AE32" s="126"/>
      <c r="AF32" s="126"/>
      <c r="AG32" s="126"/>
    </row>
    <row r="33" spans="1:33" ht="30" customHeight="1" thickBot="1">
      <c r="A33" s="108" t="s">
        <v>74</v>
      </c>
      <c r="B33" s="148" t="s">
        <v>106</v>
      </c>
      <c r="C33" s="146" t="s">
        <v>107</v>
      </c>
      <c r="D33" s="135"/>
      <c r="E33" s="136">
        <f>SUM(E34:E34)</f>
        <v>0</v>
      </c>
      <c r="F33" s="137"/>
      <c r="G33" s="138">
        <f>SUM(G34:G34)</f>
        <v>0</v>
      </c>
      <c r="H33" s="136">
        <f>SUM(H34:H34)</f>
        <v>0</v>
      </c>
      <c r="I33" s="137"/>
      <c r="J33" s="138">
        <f>SUM(J34:J34)</f>
        <v>0</v>
      </c>
      <c r="K33" s="136">
        <f>SUM(K34:K34)</f>
        <v>0</v>
      </c>
      <c r="L33" s="137"/>
      <c r="M33" s="138">
        <f>SUM(M34:M34)</f>
        <v>0</v>
      </c>
      <c r="N33" s="136">
        <f>SUM(N34:N34)</f>
        <v>0</v>
      </c>
      <c r="O33" s="137"/>
      <c r="P33" s="138">
        <f>SUM(P34:P34)</f>
        <v>0</v>
      </c>
      <c r="Q33" s="136">
        <f>SUM(Q34:Q34)</f>
        <v>0</v>
      </c>
      <c r="R33" s="137"/>
      <c r="S33" s="138">
        <f>SUM(S34:S34)</f>
        <v>0</v>
      </c>
      <c r="T33" s="136">
        <f>SUM(T34:T34)</f>
        <v>0</v>
      </c>
      <c r="U33" s="137"/>
      <c r="V33" s="138">
        <f>SUM(V34:V34)</f>
        <v>0</v>
      </c>
      <c r="W33" s="379">
        <f>SUM(W34:W34)</f>
        <v>0</v>
      </c>
      <c r="X33" s="379">
        <f>SUM(X34:X34)</f>
        <v>0</v>
      </c>
      <c r="Y33" s="389">
        <f t="shared" si="52"/>
        <v>0</v>
      </c>
      <c r="Z33" s="389" t="e">
        <f t="shared" si="53"/>
        <v>#DIV/0!</v>
      </c>
      <c r="AA33" s="124"/>
      <c r="AB33" s="126"/>
      <c r="AC33" s="126"/>
      <c r="AD33" s="126"/>
      <c r="AE33" s="126"/>
      <c r="AF33" s="126"/>
      <c r="AG33" s="126"/>
    </row>
    <row r="34" spans="1:33" ht="30" customHeight="1" thickBot="1">
      <c r="A34" s="127" t="s">
        <v>77</v>
      </c>
      <c r="B34" s="128" t="s">
        <v>109</v>
      </c>
      <c r="C34" s="156" t="s">
        <v>108</v>
      </c>
      <c r="D34" s="129" t="s">
        <v>104</v>
      </c>
      <c r="E34" s="142"/>
      <c r="F34" s="143"/>
      <c r="G34" s="144">
        <f t="shared" ref="G34" si="70">E34*F34</f>
        <v>0</v>
      </c>
      <c r="H34" s="142"/>
      <c r="I34" s="143"/>
      <c r="J34" s="144">
        <f t="shared" ref="J34" si="71">H34*I34</f>
        <v>0</v>
      </c>
      <c r="K34" s="142"/>
      <c r="L34" s="143"/>
      <c r="M34" s="144">
        <f t="shared" ref="M34" si="72">K34*L34</f>
        <v>0</v>
      </c>
      <c r="N34" s="142"/>
      <c r="O34" s="143"/>
      <c r="P34" s="144">
        <f t="shared" ref="P34" si="73">N34*O34</f>
        <v>0</v>
      </c>
      <c r="Q34" s="142"/>
      <c r="R34" s="143"/>
      <c r="S34" s="144">
        <f t="shared" ref="S34" si="74">Q34*R34</f>
        <v>0</v>
      </c>
      <c r="T34" s="142"/>
      <c r="U34" s="143"/>
      <c r="V34" s="144">
        <f t="shared" ref="V34" si="75">T34*U34</f>
        <v>0</v>
      </c>
      <c r="W34" s="378">
        <f t="shared" ref="W34" si="76">G34+M34+S34</f>
        <v>0</v>
      </c>
      <c r="X34" s="376">
        <f t="shared" ref="X34" si="77">J34+P34+V34</f>
        <v>0</v>
      </c>
      <c r="Y34" s="376">
        <f t="shared" si="52"/>
        <v>0</v>
      </c>
      <c r="Z34" s="377" t="e">
        <f t="shared" si="53"/>
        <v>#DIV/0!</v>
      </c>
      <c r="AA34" s="166"/>
      <c r="AB34" s="7"/>
      <c r="AC34" s="7"/>
      <c r="AD34" s="7"/>
      <c r="AE34" s="7"/>
      <c r="AF34" s="7"/>
      <c r="AG34" s="7"/>
    </row>
    <row r="35" spans="1:33" ht="45" customHeight="1" thickBot="1">
      <c r="A35" s="157" t="s">
        <v>110</v>
      </c>
      <c r="B35" s="158"/>
      <c r="C35" s="159"/>
      <c r="D35" s="160"/>
      <c r="E35" s="164">
        <f>E33+E31+E29</f>
        <v>0</v>
      </c>
      <c r="F35" s="174"/>
      <c r="G35" s="163">
        <f>G33+G31+G29</f>
        <v>0</v>
      </c>
      <c r="H35" s="164">
        <f>H33+H31+H29</f>
        <v>0</v>
      </c>
      <c r="I35" s="174"/>
      <c r="J35" s="163">
        <f>J33+J31+J29</f>
        <v>0</v>
      </c>
      <c r="K35" s="175">
        <f>K33+K31+K29</f>
        <v>0</v>
      </c>
      <c r="L35" s="174"/>
      <c r="M35" s="163">
        <f>M33+M31+M29</f>
        <v>0</v>
      </c>
      <c r="N35" s="175">
        <f>N33+N31+N29</f>
        <v>0</v>
      </c>
      <c r="O35" s="174"/>
      <c r="P35" s="163">
        <f>P33+P31+P29</f>
        <v>0</v>
      </c>
      <c r="Q35" s="175">
        <f>Q33+Q31+Q29</f>
        <v>0</v>
      </c>
      <c r="R35" s="174"/>
      <c r="S35" s="163">
        <f>S33+S31+S29</f>
        <v>0</v>
      </c>
      <c r="T35" s="175">
        <f>T33+T31+T29</f>
        <v>0</v>
      </c>
      <c r="U35" s="174"/>
      <c r="V35" s="163">
        <f>V33+V31+V29</f>
        <v>0</v>
      </c>
      <c r="W35" s="385">
        <f>W33+W31+W29</f>
        <v>0</v>
      </c>
      <c r="X35" s="385">
        <f>X33+X31+X29</f>
        <v>0</v>
      </c>
      <c r="Y35" s="385">
        <f t="shared" si="52"/>
        <v>0</v>
      </c>
      <c r="Z35" s="385" t="e">
        <f t="shared" si="53"/>
        <v>#DIV/0!</v>
      </c>
      <c r="AA35" s="107"/>
      <c r="AB35" s="116"/>
      <c r="AC35" s="116"/>
      <c r="AD35" s="116"/>
      <c r="AE35" s="116"/>
      <c r="AF35" s="116"/>
      <c r="AG35" s="116"/>
    </row>
    <row r="36" spans="1:33" ht="30" customHeight="1" thickBot="1">
      <c r="A36" s="167" t="s">
        <v>72</v>
      </c>
      <c r="B36" s="168">
        <v>3</v>
      </c>
      <c r="C36" s="169" t="s">
        <v>111</v>
      </c>
      <c r="D36" s="170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386"/>
      <c r="X36" s="386"/>
      <c r="Y36" s="386"/>
      <c r="Z36" s="386"/>
      <c r="AA36" s="115"/>
      <c r="AB36" s="126"/>
      <c r="AC36" s="126"/>
      <c r="AD36" s="126"/>
      <c r="AE36" s="126"/>
      <c r="AF36" s="126"/>
      <c r="AG36" s="126"/>
    </row>
    <row r="37" spans="1:33" ht="30" customHeight="1">
      <c r="A37" s="108" t="s">
        <v>74</v>
      </c>
      <c r="B37" s="148" t="s">
        <v>112</v>
      </c>
      <c r="C37" s="110" t="s">
        <v>113</v>
      </c>
      <c r="D37" s="111"/>
      <c r="E37" s="112">
        <f>SUM(E38:E39)</f>
        <v>1</v>
      </c>
      <c r="F37" s="113"/>
      <c r="G37" s="114">
        <f>SUM(G38:G39)</f>
        <v>2500</v>
      </c>
      <c r="H37" s="112">
        <f>SUM(H38:H39)</f>
        <v>1</v>
      </c>
      <c r="I37" s="113"/>
      <c r="J37" s="114">
        <f>SUM(J38:J39)</f>
        <v>2500</v>
      </c>
      <c r="K37" s="112">
        <f>SUM(K38:K39)</f>
        <v>0</v>
      </c>
      <c r="L37" s="113"/>
      <c r="M37" s="114">
        <f>SUM(M38:M39)</f>
        <v>0</v>
      </c>
      <c r="N37" s="112">
        <f>SUM(N38:N39)</f>
        <v>0</v>
      </c>
      <c r="O37" s="113"/>
      <c r="P37" s="114">
        <f>SUM(P38:P39)</f>
        <v>0</v>
      </c>
      <c r="Q37" s="112">
        <f>SUM(Q38:Q39)</f>
        <v>0</v>
      </c>
      <c r="R37" s="113"/>
      <c r="S37" s="114">
        <f>SUM(S38:S39)</f>
        <v>0</v>
      </c>
      <c r="T37" s="112">
        <f>SUM(T38:T39)</f>
        <v>0</v>
      </c>
      <c r="U37" s="113"/>
      <c r="V37" s="114">
        <f>SUM(V38:V39)</f>
        <v>0</v>
      </c>
      <c r="W37" s="372">
        <f>SUM(W38:W39)</f>
        <v>2500</v>
      </c>
      <c r="X37" s="372">
        <f>SUM(X38:X39)</f>
        <v>2500</v>
      </c>
      <c r="Y37" s="373">
        <f t="shared" ref="Y37:Y43" si="78">W37-X37</f>
        <v>0</v>
      </c>
      <c r="Z37" s="374">
        <f t="shared" ref="Z37:Z43" si="79">Y37/W37</f>
        <v>0</v>
      </c>
      <c r="AA37" s="124"/>
      <c r="AB37" s="126"/>
      <c r="AC37" s="126"/>
      <c r="AD37" s="126"/>
      <c r="AE37" s="126"/>
      <c r="AF37" s="126"/>
      <c r="AG37" s="126"/>
    </row>
    <row r="38" spans="1:33" ht="30" customHeight="1" thickBot="1">
      <c r="A38" s="117" t="s">
        <v>77</v>
      </c>
      <c r="B38" s="297" t="s">
        <v>114</v>
      </c>
      <c r="C38" s="309" t="s">
        <v>268</v>
      </c>
      <c r="D38" s="298" t="s">
        <v>269</v>
      </c>
      <c r="E38" s="305">
        <v>1</v>
      </c>
      <c r="F38" s="306">
        <v>2500</v>
      </c>
      <c r="G38" s="301">
        <v>2500</v>
      </c>
      <c r="H38" s="305">
        <v>1</v>
      </c>
      <c r="I38" s="306">
        <v>2500</v>
      </c>
      <c r="J38" s="301">
        <v>2500</v>
      </c>
      <c r="K38" s="121"/>
      <c r="L38" s="122"/>
      <c r="M38" s="123">
        <f t="shared" ref="M38:M39" si="80">K38*L38</f>
        <v>0</v>
      </c>
      <c r="N38" s="121"/>
      <c r="O38" s="122"/>
      <c r="P38" s="123">
        <f t="shared" ref="P38:P39" si="81">N38*O38</f>
        <v>0</v>
      </c>
      <c r="Q38" s="121"/>
      <c r="R38" s="122"/>
      <c r="S38" s="123">
        <f t="shared" ref="S38:S39" si="82">Q38*R38</f>
        <v>0</v>
      </c>
      <c r="T38" s="121"/>
      <c r="U38" s="122"/>
      <c r="V38" s="123">
        <f t="shared" ref="V38:V39" si="83">T38*U38</f>
        <v>0</v>
      </c>
      <c r="W38" s="375">
        <f t="shared" ref="W38:W39" si="84">G38+M38+S38</f>
        <v>2500</v>
      </c>
      <c r="X38" s="376">
        <f t="shared" ref="X38:X39" si="85">J38+P38+V38</f>
        <v>2500</v>
      </c>
      <c r="Y38" s="376">
        <f t="shared" si="78"/>
        <v>0</v>
      </c>
      <c r="Z38" s="377">
        <f t="shared" si="79"/>
        <v>0</v>
      </c>
      <c r="AA38" s="124"/>
      <c r="AB38" s="126"/>
      <c r="AC38" s="126"/>
      <c r="AD38" s="126"/>
      <c r="AE38" s="126"/>
      <c r="AF38" s="126"/>
      <c r="AG38" s="126"/>
    </row>
    <row r="39" spans="1:33" ht="30" customHeight="1" thickBot="1">
      <c r="A39" s="127" t="s">
        <v>77</v>
      </c>
      <c r="B39" s="128" t="s">
        <v>115</v>
      </c>
      <c r="C39" s="155" t="s">
        <v>116</v>
      </c>
      <c r="D39" s="129" t="s">
        <v>99</v>
      </c>
      <c r="E39" s="130"/>
      <c r="F39" s="131"/>
      <c r="G39" s="132">
        <f>E39*F39</f>
        <v>0</v>
      </c>
      <c r="H39" s="130"/>
      <c r="I39" s="131"/>
      <c r="J39" s="132">
        <f t="shared" ref="J39" si="86">H39*I39</f>
        <v>0</v>
      </c>
      <c r="K39" s="130"/>
      <c r="L39" s="131"/>
      <c r="M39" s="132">
        <f t="shared" si="80"/>
        <v>0</v>
      </c>
      <c r="N39" s="130"/>
      <c r="O39" s="131"/>
      <c r="P39" s="132">
        <f t="shared" si="81"/>
        <v>0</v>
      </c>
      <c r="Q39" s="130"/>
      <c r="R39" s="131"/>
      <c r="S39" s="132">
        <f t="shared" si="82"/>
        <v>0</v>
      </c>
      <c r="T39" s="130"/>
      <c r="U39" s="131"/>
      <c r="V39" s="132">
        <f t="shared" si="83"/>
        <v>0</v>
      </c>
      <c r="W39" s="378">
        <f t="shared" si="84"/>
        <v>0</v>
      </c>
      <c r="X39" s="376">
        <f t="shared" si="85"/>
        <v>0</v>
      </c>
      <c r="Y39" s="376">
        <f t="shared" si="78"/>
        <v>0</v>
      </c>
      <c r="Z39" s="377" t="e">
        <f t="shared" si="79"/>
        <v>#DIV/0!</v>
      </c>
      <c r="AA39" s="139"/>
      <c r="AB39" s="126"/>
      <c r="AC39" s="126"/>
      <c r="AD39" s="126"/>
      <c r="AE39" s="126"/>
      <c r="AF39" s="126"/>
      <c r="AG39" s="126"/>
    </row>
    <row r="40" spans="1:33" ht="30" customHeight="1">
      <c r="A40" s="108" t="s">
        <v>74</v>
      </c>
      <c r="B40" s="148" t="s">
        <v>117</v>
      </c>
      <c r="C40" s="134" t="s">
        <v>118</v>
      </c>
      <c r="D40" s="135"/>
      <c r="E40" s="136"/>
      <c r="F40" s="137"/>
      <c r="G40" s="138"/>
      <c r="H40" s="136"/>
      <c r="I40" s="137"/>
      <c r="J40" s="138"/>
      <c r="K40" s="136">
        <f>SUM(K41:K42)</f>
        <v>0</v>
      </c>
      <c r="L40" s="137"/>
      <c r="M40" s="138">
        <f t="shared" ref="M40:N40" si="87">SUM(M41:M42)</f>
        <v>0</v>
      </c>
      <c r="N40" s="136">
        <f t="shared" si="87"/>
        <v>0</v>
      </c>
      <c r="O40" s="137"/>
      <c r="P40" s="138">
        <f t="shared" ref="P40:Q40" si="88">SUM(P41:P42)</f>
        <v>0</v>
      </c>
      <c r="Q40" s="136">
        <f t="shared" si="88"/>
        <v>0</v>
      </c>
      <c r="R40" s="137"/>
      <c r="S40" s="138">
        <f t="shared" ref="S40:T40" si="89">SUM(S41:S42)</f>
        <v>0</v>
      </c>
      <c r="T40" s="136">
        <f t="shared" si="89"/>
        <v>0</v>
      </c>
      <c r="U40" s="137"/>
      <c r="V40" s="138">
        <f t="shared" ref="V40:X40" si="90">SUM(V41:V42)</f>
        <v>0</v>
      </c>
      <c r="W40" s="379">
        <f t="shared" si="90"/>
        <v>0</v>
      </c>
      <c r="X40" s="379">
        <f t="shared" si="90"/>
        <v>0</v>
      </c>
      <c r="Y40" s="379">
        <f t="shared" si="78"/>
        <v>0</v>
      </c>
      <c r="Z40" s="379" t="e">
        <f t="shared" si="79"/>
        <v>#DIV/0!</v>
      </c>
      <c r="AA40" s="124"/>
      <c r="AB40" s="126"/>
      <c r="AC40" s="126"/>
      <c r="AD40" s="126"/>
      <c r="AE40" s="126"/>
      <c r="AF40" s="126"/>
      <c r="AG40" s="126"/>
    </row>
    <row r="41" spans="1:33" ht="30" customHeight="1" thickBot="1">
      <c r="A41" s="117" t="s">
        <v>77</v>
      </c>
      <c r="B41" s="118" t="s">
        <v>119</v>
      </c>
      <c r="C41" s="172" t="s">
        <v>120</v>
      </c>
      <c r="D41" s="120" t="s">
        <v>121</v>
      </c>
      <c r="E41" s="455" t="s">
        <v>122</v>
      </c>
      <c r="F41" s="456"/>
      <c r="G41" s="457"/>
      <c r="H41" s="455" t="s">
        <v>122</v>
      </c>
      <c r="I41" s="456"/>
      <c r="J41" s="457"/>
      <c r="K41" s="121"/>
      <c r="L41" s="122"/>
      <c r="M41" s="123">
        <f t="shared" ref="M41:M42" si="91">K41*L41</f>
        <v>0</v>
      </c>
      <c r="N41" s="121"/>
      <c r="O41" s="122"/>
      <c r="P41" s="123">
        <f t="shared" ref="P41:P42" si="92">N41*O41</f>
        <v>0</v>
      </c>
      <c r="Q41" s="121"/>
      <c r="R41" s="122"/>
      <c r="S41" s="123">
        <f t="shared" ref="S41:S42" si="93">Q41*R41</f>
        <v>0</v>
      </c>
      <c r="T41" s="121"/>
      <c r="U41" s="122"/>
      <c r="V41" s="123">
        <f t="shared" ref="V41:V42" si="94">T41*U41</f>
        <v>0</v>
      </c>
      <c r="W41" s="378">
        <f t="shared" ref="W41:W42" si="95">G41+M41+S41</f>
        <v>0</v>
      </c>
      <c r="X41" s="376">
        <f t="shared" ref="X41:X42" si="96">J41+P41+V41</f>
        <v>0</v>
      </c>
      <c r="Y41" s="376">
        <f t="shared" si="78"/>
        <v>0</v>
      </c>
      <c r="Z41" s="377" t="e">
        <f t="shared" si="79"/>
        <v>#DIV/0!</v>
      </c>
      <c r="AA41" s="145"/>
      <c r="AB41" s="126"/>
      <c r="AC41" s="126"/>
      <c r="AD41" s="126"/>
      <c r="AE41" s="7"/>
      <c r="AF41" s="7"/>
      <c r="AG41" s="7"/>
    </row>
    <row r="42" spans="1:33" ht="30" customHeight="1" thickBot="1">
      <c r="A42" s="127" t="s">
        <v>77</v>
      </c>
      <c r="B42" s="128" t="s">
        <v>123</v>
      </c>
      <c r="C42" s="155" t="s">
        <v>124</v>
      </c>
      <c r="D42" s="129" t="s">
        <v>121</v>
      </c>
      <c r="E42" s="421"/>
      <c r="F42" s="458"/>
      <c r="G42" s="422"/>
      <c r="H42" s="421"/>
      <c r="I42" s="458"/>
      <c r="J42" s="422"/>
      <c r="K42" s="142"/>
      <c r="L42" s="143"/>
      <c r="M42" s="144">
        <f t="shared" si="91"/>
        <v>0</v>
      </c>
      <c r="N42" s="142"/>
      <c r="O42" s="143"/>
      <c r="P42" s="144">
        <f t="shared" si="92"/>
        <v>0</v>
      </c>
      <c r="Q42" s="142"/>
      <c r="R42" s="143"/>
      <c r="S42" s="144">
        <f t="shared" si="93"/>
        <v>0</v>
      </c>
      <c r="T42" s="142"/>
      <c r="U42" s="143"/>
      <c r="V42" s="144">
        <f t="shared" si="94"/>
        <v>0</v>
      </c>
      <c r="W42" s="378">
        <f t="shared" si="95"/>
        <v>0</v>
      </c>
      <c r="X42" s="376">
        <f t="shared" si="96"/>
        <v>0</v>
      </c>
      <c r="Y42" s="381">
        <f t="shared" si="78"/>
        <v>0</v>
      </c>
      <c r="Z42" s="377" t="e">
        <f t="shared" si="79"/>
        <v>#DIV/0!</v>
      </c>
      <c r="AA42" s="166"/>
      <c r="AB42" s="7"/>
      <c r="AC42" s="7"/>
      <c r="AD42" s="7"/>
      <c r="AE42" s="7"/>
      <c r="AF42" s="7"/>
      <c r="AG42" s="7"/>
    </row>
    <row r="43" spans="1:33" ht="30" customHeight="1" thickBot="1">
      <c r="A43" s="157" t="s">
        <v>125</v>
      </c>
      <c r="B43" s="158"/>
      <c r="C43" s="159"/>
      <c r="D43" s="160"/>
      <c r="E43" s="164">
        <f>E37</f>
        <v>1</v>
      </c>
      <c r="F43" s="174"/>
      <c r="G43" s="163">
        <f t="shared" ref="G43:H43" si="97">G37</f>
        <v>2500</v>
      </c>
      <c r="H43" s="164">
        <f t="shared" si="97"/>
        <v>1</v>
      </c>
      <c r="I43" s="174"/>
      <c r="J43" s="163">
        <f>J37</f>
        <v>2500</v>
      </c>
      <c r="K43" s="175">
        <f>K40+K37</f>
        <v>0</v>
      </c>
      <c r="L43" s="174"/>
      <c r="M43" s="163">
        <f>M40+M37</f>
        <v>0</v>
      </c>
      <c r="N43" s="175">
        <f>N40+N37</f>
        <v>0</v>
      </c>
      <c r="O43" s="174"/>
      <c r="P43" s="163">
        <f>P40+P37</f>
        <v>0</v>
      </c>
      <c r="Q43" s="175">
        <f>Q40+Q37</f>
        <v>0</v>
      </c>
      <c r="R43" s="174"/>
      <c r="S43" s="163">
        <f>S40+S37</f>
        <v>0</v>
      </c>
      <c r="T43" s="175">
        <f>T40+T37</f>
        <v>0</v>
      </c>
      <c r="U43" s="174"/>
      <c r="V43" s="163">
        <f>V40+V37</f>
        <v>0</v>
      </c>
      <c r="W43" s="385">
        <f>W40+W37</f>
        <v>2500</v>
      </c>
      <c r="X43" s="385">
        <f>X40+X37</f>
        <v>2500</v>
      </c>
      <c r="Y43" s="385">
        <f t="shared" si="78"/>
        <v>0</v>
      </c>
      <c r="Z43" s="385">
        <f t="shared" si="79"/>
        <v>0</v>
      </c>
      <c r="AA43" s="107"/>
      <c r="AB43" s="116"/>
      <c r="AC43" s="116"/>
      <c r="AD43" s="116"/>
      <c r="AE43" s="116"/>
      <c r="AF43" s="116"/>
      <c r="AG43" s="116"/>
    </row>
    <row r="44" spans="1:33" ht="30" customHeight="1" thickBot="1">
      <c r="A44" s="167" t="s">
        <v>72</v>
      </c>
      <c r="B44" s="168">
        <v>4</v>
      </c>
      <c r="C44" s="169" t="s">
        <v>126</v>
      </c>
      <c r="D44" s="170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386"/>
      <c r="X44" s="386"/>
      <c r="Y44" s="387"/>
      <c r="Z44" s="386"/>
      <c r="AA44" s="115"/>
      <c r="AB44" s="126"/>
      <c r="AC44" s="126"/>
      <c r="AD44" s="126"/>
      <c r="AE44" s="126"/>
      <c r="AF44" s="126"/>
      <c r="AG44" s="126"/>
    </row>
    <row r="45" spans="1:33" ht="30" customHeight="1">
      <c r="A45" s="108" t="s">
        <v>74</v>
      </c>
      <c r="B45" s="148" t="s">
        <v>127</v>
      </c>
      <c r="C45" s="176" t="s">
        <v>128</v>
      </c>
      <c r="D45" s="111"/>
      <c r="E45" s="112">
        <f>SUM(E46:E46)</f>
        <v>5</v>
      </c>
      <c r="F45" s="113"/>
      <c r="G45" s="114">
        <f>SUM(G46:G46)</f>
        <v>5000</v>
      </c>
      <c r="H45" s="112">
        <f>SUM(H46:H46)</f>
        <v>0</v>
      </c>
      <c r="I45" s="113"/>
      <c r="J45" s="114">
        <f>SUM(J46:J46)</f>
        <v>0</v>
      </c>
      <c r="K45" s="112">
        <f>SUM(K46:K46)</f>
        <v>0</v>
      </c>
      <c r="L45" s="113"/>
      <c r="M45" s="114">
        <f>SUM(M46:M46)</f>
        <v>0</v>
      </c>
      <c r="N45" s="112">
        <f>SUM(N46:N46)</f>
        <v>0</v>
      </c>
      <c r="O45" s="113"/>
      <c r="P45" s="114">
        <f>SUM(P46:P46)</f>
        <v>0</v>
      </c>
      <c r="Q45" s="112">
        <f>SUM(Q46:Q46)</f>
        <v>0</v>
      </c>
      <c r="R45" s="113"/>
      <c r="S45" s="114">
        <f>SUM(S46:S46)</f>
        <v>0</v>
      </c>
      <c r="T45" s="112">
        <f>SUM(T46:T46)</f>
        <v>0</v>
      </c>
      <c r="U45" s="113"/>
      <c r="V45" s="114">
        <f>SUM(V46:V46)</f>
        <v>0</v>
      </c>
      <c r="W45" s="372">
        <f>SUM(W46:W46)</f>
        <v>5000</v>
      </c>
      <c r="X45" s="372">
        <f>SUM(X46:X46)</f>
        <v>0</v>
      </c>
      <c r="Y45" s="391">
        <f t="shared" ref="Y45:Y55" si="98">W45-X45</f>
        <v>5000</v>
      </c>
      <c r="Z45" s="374">
        <f t="shared" ref="Z45:Z55" si="99">Y45/W45</f>
        <v>1</v>
      </c>
      <c r="AA45" s="124"/>
      <c r="AB45" s="126"/>
      <c r="AC45" s="126"/>
      <c r="AD45" s="126"/>
      <c r="AE45" s="126"/>
      <c r="AF45" s="126"/>
      <c r="AG45" s="126"/>
    </row>
    <row r="46" spans="1:33" ht="30" customHeight="1" thickBot="1">
      <c r="A46" s="117" t="s">
        <v>77</v>
      </c>
      <c r="B46" s="289" t="s">
        <v>129</v>
      </c>
      <c r="C46" s="310" t="s">
        <v>270</v>
      </c>
      <c r="D46" s="311" t="s">
        <v>271</v>
      </c>
      <c r="E46" s="312">
        <v>5</v>
      </c>
      <c r="F46" s="313">
        <v>1000</v>
      </c>
      <c r="G46" s="314">
        <f t="shared" ref="G46" si="100">E46*F46</f>
        <v>5000</v>
      </c>
      <c r="H46" s="312">
        <v>0</v>
      </c>
      <c r="I46" s="313">
        <v>0</v>
      </c>
      <c r="J46" s="314">
        <f t="shared" ref="J46" si="101">H46*I46</f>
        <v>0</v>
      </c>
      <c r="K46" s="121"/>
      <c r="L46" s="177"/>
      <c r="M46" s="123">
        <f t="shared" ref="M46" si="102">K46*L46</f>
        <v>0</v>
      </c>
      <c r="N46" s="121"/>
      <c r="O46" s="177"/>
      <c r="P46" s="123">
        <f t="shared" ref="P46" si="103">N46*O46</f>
        <v>0</v>
      </c>
      <c r="Q46" s="121"/>
      <c r="R46" s="177"/>
      <c r="S46" s="123">
        <f t="shared" ref="S46" si="104">Q46*R46</f>
        <v>0</v>
      </c>
      <c r="T46" s="121"/>
      <c r="U46" s="177"/>
      <c r="V46" s="123">
        <f t="shared" ref="V46" si="105">T46*U46</f>
        <v>0</v>
      </c>
      <c r="W46" s="375">
        <f t="shared" ref="W46" si="106">G46+M46+S46</f>
        <v>5000</v>
      </c>
      <c r="X46" s="376">
        <f t="shared" ref="X46" si="107">J46+P46+V46</f>
        <v>0</v>
      </c>
      <c r="Y46" s="376">
        <f t="shared" si="98"/>
        <v>5000</v>
      </c>
      <c r="Z46" s="377">
        <f t="shared" si="99"/>
        <v>1</v>
      </c>
      <c r="AA46" s="124"/>
      <c r="AB46" s="126"/>
      <c r="AC46" s="126"/>
      <c r="AD46" s="126"/>
      <c r="AE46" s="126"/>
      <c r="AF46" s="126"/>
      <c r="AG46" s="126"/>
    </row>
    <row r="47" spans="1:33" ht="30" customHeight="1">
      <c r="A47" s="108" t="s">
        <v>74</v>
      </c>
      <c r="B47" s="148" t="s">
        <v>130</v>
      </c>
      <c r="C47" s="146" t="s">
        <v>131</v>
      </c>
      <c r="D47" s="135"/>
      <c r="E47" s="136">
        <f>SUM(E48:E48)</f>
        <v>0</v>
      </c>
      <c r="F47" s="137"/>
      <c r="G47" s="138">
        <f>SUM(G48:G48)</f>
        <v>0</v>
      </c>
      <c r="H47" s="136">
        <f>SUM(H48:H48)</f>
        <v>0</v>
      </c>
      <c r="I47" s="137"/>
      <c r="J47" s="138">
        <f>SUM(J48:J48)</f>
        <v>0</v>
      </c>
      <c r="K47" s="136">
        <f>SUM(K48:K48)</f>
        <v>0</v>
      </c>
      <c r="L47" s="137"/>
      <c r="M47" s="138">
        <f>SUM(M48:M48)</f>
        <v>0</v>
      </c>
      <c r="N47" s="136">
        <f>SUM(N48:N48)</f>
        <v>0</v>
      </c>
      <c r="O47" s="137"/>
      <c r="P47" s="138">
        <f>SUM(P48:P48)</f>
        <v>0</v>
      </c>
      <c r="Q47" s="136">
        <f>SUM(Q48:Q48)</f>
        <v>0</v>
      </c>
      <c r="R47" s="137"/>
      <c r="S47" s="138">
        <f>SUM(S48:S48)</f>
        <v>0</v>
      </c>
      <c r="T47" s="136">
        <f>SUM(T48:T48)</f>
        <v>0</v>
      </c>
      <c r="U47" s="137"/>
      <c r="V47" s="138">
        <f>SUM(V48:V48)</f>
        <v>0</v>
      </c>
      <c r="W47" s="379">
        <f>SUM(W48:W48)</f>
        <v>0</v>
      </c>
      <c r="X47" s="379">
        <f>SUM(X48:X48)</f>
        <v>0</v>
      </c>
      <c r="Y47" s="379">
        <f t="shared" si="98"/>
        <v>0</v>
      </c>
      <c r="Z47" s="379" t="e">
        <f t="shared" si="99"/>
        <v>#DIV/0!</v>
      </c>
      <c r="AA47" s="124"/>
      <c r="AB47" s="126"/>
      <c r="AC47" s="126"/>
      <c r="AD47" s="126"/>
      <c r="AE47" s="126"/>
      <c r="AF47" s="126"/>
      <c r="AG47" s="126"/>
    </row>
    <row r="48" spans="1:33" ht="30" customHeight="1" thickBot="1">
      <c r="A48" s="117" t="s">
        <v>77</v>
      </c>
      <c r="B48" s="118" t="s">
        <v>132</v>
      </c>
      <c r="C48" s="178" t="s">
        <v>133</v>
      </c>
      <c r="D48" s="179" t="s">
        <v>134</v>
      </c>
      <c r="E48" s="121"/>
      <c r="F48" s="122"/>
      <c r="G48" s="123">
        <f t="shared" ref="G48" si="108">E48*F48</f>
        <v>0</v>
      </c>
      <c r="H48" s="121"/>
      <c r="I48" s="122"/>
      <c r="J48" s="123">
        <f t="shared" ref="J48" si="109">H48*I48</f>
        <v>0</v>
      </c>
      <c r="K48" s="121"/>
      <c r="L48" s="122"/>
      <c r="M48" s="123">
        <f t="shared" ref="M48" si="110">K48*L48</f>
        <v>0</v>
      </c>
      <c r="N48" s="121"/>
      <c r="O48" s="122"/>
      <c r="P48" s="123">
        <f t="shared" ref="P48" si="111">N48*O48</f>
        <v>0</v>
      </c>
      <c r="Q48" s="121"/>
      <c r="R48" s="122"/>
      <c r="S48" s="123">
        <f t="shared" ref="S48" si="112">Q48*R48</f>
        <v>0</v>
      </c>
      <c r="T48" s="121"/>
      <c r="U48" s="122"/>
      <c r="V48" s="123">
        <f t="shared" ref="V48" si="113">T48*U48</f>
        <v>0</v>
      </c>
      <c r="W48" s="375">
        <f t="shared" ref="W48" si="114">G48+M48+S48</f>
        <v>0</v>
      </c>
      <c r="X48" s="376">
        <f t="shared" ref="X48" si="115">J48+P48+V48</f>
        <v>0</v>
      </c>
      <c r="Y48" s="376">
        <f t="shared" si="98"/>
        <v>0</v>
      </c>
      <c r="Z48" s="377" t="e">
        <f t="shared" si="99"/>
        <v>#DIV/0!</v>
      </c>
      <c r="AA48" s="124"/>
      <c r="AB48" s="126"/>
      <c r="AC48" s="126"/>
      <c r="AD48" s="126"/>
      <c r="AE48" s="126"/>
      <c r="AF48" s="126"/>
      <c r="AG48" s="126"/>
    </row>
    <row r="49" spans="1:33" ht="30" customHeight="1" thickBot="1">
      <c r="A49" s="108" t="s">
        <v>74</v>
      </c>
      <c r="B49" s="148" t="s">
        <v>135</v>
      </c>
      <c r="C49" s="146" t="s">
        <v>136</v>
      </c>
      <c r="D49" s="135"/>
      <c r="E49" s="136">
        <f>SUM(E50:E50)</f>
        <v>2000</v>
      </c>
      <c r="F49" s="137"/>
      <c r="G49" s="138">
        <f>SUM(G50:G50)</f>
        <v>30000</v>
      </c>
      <c r="H49" s="136">
        <f>SUM(H50:H50)</f>
        <v>1940</v>
      </c>
      <c r="I49" s="137"/>
      <c r="J49" s="138">
        <f>SUM(J50:J50)</f>
        <v>29100</v>
      </c>
      <c r="K49" s="136">
        <f>SUM(K50:K50)</f>
        <v>0</v>
      </c>
      <c r="L49" s="137"/>
      <c r="M49" s="138">
        <f>SUM(M50:M50)</f>
        <v>0</v>
      </c>
      <c r="N49" s="136">
        <f>SUM(N50:N50)</f>
        <v>0</v>
      </c>
      <c r="O49" s="137"/>
      <c r="P49" s="138">
        <f>SUM(P50:P50)</f>
        <v>0</v>
      </c>
      <c r="Q49" s="136">
        <f>SUM(Q50:Q50)</f>
        <v>0</v>
      </c>
      <c r="R49" s="137"/>
      <c r="S49" s="138">
        <f>SUM(S50:S50)</f>
        <v>0</v>
      </c>
      <c r="T49" s="136">
        <f>SUM(T50:T50)</f>
        <v>0</v>
      </c>
      <c r="U49" s="137"/>
      <c r="V49" s="138">
        <f>SUM(V50:V50)</f>
        <v>0</v>
      </c>
      <c r="W49" s="379">
        <f>SUM(W50:W50)</f>
        <v>30000</v>
      </c>
      <c r="X49" s="379">
        <f>SUM(X50:X50)</f>
        <v>29100</v>
      </c>
      <c r="Y49" s="379">
        <f t="shared" si="98"/>
        <v>900</v>
      </c>
      <c r="Z49" s="379">
        <f t="shared" si="99"/>
        <v>0.03</v>
      </c>
      <c r="AA49" s="124"/>
      <c r="AB49" s="126"/>
      <c r="AC49" s="126"/>
      <c r="AD49" s="126"/>
      <c r="AE49" s="126"/>
      <c r="AF49" s="126"/>
      <c r="AG49" s="126"/>
    </row>
    <row r="50" spans="1:33" ht="30" customHeight="1" thickBot="1">
      <c r="A50" s="127" t="s">
        <v>77</v>
      </c>
      <c r="B50" s="302" t="s">
        <v>137</v>
      </c>
      <c r="C50" s="315" t="s">
        <v>272</v>
      </c>
      <c r="D50" s="316" t="s">
        <v>273</v>
      </c>
      <c r="E50" s="305">
        <v>2000</v>
      </c>
      <c r="F50" s="306">
        <v>15</v>
      </c>
      <c r="G50" s="301">
        <f t="shared" ref="G50" si="116">E50*F50</f>
        <v>30000</v>
      </c>
      <c r="H50" s="305">
        <v>1940</v>
      </c>
      <c r="I50" s="306">
        <v>15</v>
      </c>
      <c r="J50" s="301">
        <f t="shared" ref="J50" si="117">H50*I50</f>
        <v>29100</v>
      </c>
      <c r="K50" s="130"/>
      <c r="L50" s="131"/>
      <c r="M50" s="132">
        <f t="shared" ref="M50" si="118">K50*L50</f>
        <v>0</v>
      </c>
      <c r="N50" s="130"/>
      <c r="O50" s="131"/>
      <c r="P50" s="132">
        <f t="shared" ref="P50" si="119">N50*O50</f>
        <v>0</v>
      </c>
      <c r="Q50" s="130"/>
      <c r="R50" s="131"/>
      <c r="S50" s="132">
        <f t="shared" ref="S50" si="120">Q50*R50</f>
        <v>0</v>
      </c>
      <c r="T50" s="130"/>
      <c r="U50" s="131"/>
      <c r="V50" s="132">
        <f t="shared" ref="V50" si="121">T50*U50</f>
        <v>0</v>
      </c>
      <c r="W50" s="378">
        <f t="shared" ref="W50" si="122">G50+M50+S50</f>
        <v>30000</v>
      </c>
      <c r="X50" s="376">
        <f t="shared" ref="X50" si="123">J50+P50+V50</f>
        <v>29100</v>
      </c>
      <c r="Y50" s="376">
        <f t="shared" si="98"/>
        <v>900</v>
      </c>
      <c r="Z50" s="377">
        <f t="shared" si="99"/>
        <v>0.03</v>
      </c>
      <c r="AA50" s="139"/>
      <c r="AB50" s="126"/>
      <c r="AC50" s="126"/>
      <c r="AD50" s="126"/>
      <c r="AE50" s="126"/>
      <c r="AF50" s="126"/>
      <c r="AG50" s="126"/>
    </row>
    <row r="51" spans="1:33" ht="30" customHeight="1">
      <c r="A51" s="108" t="s">
        <v>74</v>
      </c>
      <c r="B51" s="148" t="s">
        <v>138</v>
      </c>
      <c r="C51" s="146" t="s">
        <v>139</v>
      </c>
      <c r="D51" s="135"/>
      <c r="E51" s="136">
        <f>SUM(E52:E52)</f>
        <v>0</v>
      </c>
      <c r="F51" s="137"/>
      <c r="G51" s="138">
        <f>SUM(G52:G52)</f>
        <v>0</v>
      </c>
      <c r="H51" s="136">
        <f>SUM(H52:H52)</f>
        <v>0</v>
      </c>
      <c r="I51" s="137"/>
      <c r="J51" s="138">
        <f>SUM(J52:J52)</f>
        <v>0</v>
      </c>
      <c r="K51" s="136">
        <f>SUM(K52:K52)</f>
        <v>0</v>
      </c>
      <c r="L51" s="137"/>
      <c r="M51" s="138">
        <f>SUM(M52:M52)</f>
        <v>0</v>
      </c>
      <c r="N51" s="136">
        <f>SUM(N52:N52)</f>
        <v>0</v>
      </c>
      <c r="O51" s="137"/>
      <c r="P51" s="138">
        <f>SUM(P52:P52)</f>
        <v>0</v>
      </c>
      <c r="Q51" s="136">
        <f>SUM(Q52:Q52)</f>
        <v>0</v>
      </c>
      <c r="R51" s="137"/>
      <c r="S51" s="138">
        <f>SUM(S52:S52)</f>
        <v>0</v>
      </c>
      <c r="T51" s="136">
        <f>SUM(T52:T52)</f>
        <v>0</v>
      </c>
      <c r="U51" s="137"/>
      <c r="V51" s="138">
        <f>SUM(V52:V52)</f>
        <v>0</v>
      </c>
      <c r="W51" s="379">
        <f>SUM(W52:W52)</f>
        <v>0</v>
      </c>
      <c r="X51" s="379">
        <f>SUM(X52:X52)</f>
        <v>0</v>
      </c>
      <c r="Y51" s="379">
        <f t="shared" si="98"/>
        <v>0</v>
      </c>
      <c r="Z51" s="379" t="e">
        <f t="shared" si="99"/>
        <v>#DIV/0!</v>
      </c>
      <c r="AA51" s="124"/>
      <c r="AB51" s="126"/>
      <c r="AC51" s="126"/>
      <c r="AD51" s="126"/>
      <c r="AE51" s="126"/>
      <c r="AF51" s="126"/>
      <c r="AG51" s="126"/>
    </row>
    <row r="52" spans="1:33" ht="30" customHeight="1" thickBot="1">
      <c r="A52" s="117" t="s">
        <v>77</v>
      </c>
      <c r="B52" s="118" t="s">
        <v>140</v>
      </c>
      <c r="C52" s="172" t="s">
        <v>141</v>
      </c>
      <c r="D52" s="179" t="s">
        <v>99</v>
      </c>
      <c r="E52" s="121"/>
      <c r="F52" s="122"/>
      <c r="G52" s="123">
        <f t="shared" ref="G52" si="124">E52*F52</f>
        <v>0</v>
      </c>
      <c r="H52" s="121"/>
      <c r="I52" s="122"/>
      <c r="J52" s="123">
        <f t="shared" ref="J52" si="125">H52*I52</f>
        <v>0</v>
      </c>
      <c r="K52" s="121"/>
      <c r="L52" s="122"/>
      <c r="M52" s="123">
        <f t="shared" ref="M52" si="126">K52*L52</f>
        <v>0</v>
      </c>
      <c r="N52" s="121"/>
      <c r="O52" s="122"/>
      <c r="P52" s="123">
        <f t="shared" ref="P52" si="127">N52*O52</f>
        <v>0</v>
      </c>
      <c r="Q52" s="121"/>
      <c r="R52" s="122"/>
      <c r="S52" s="123">
        <f t="shared" ref="S52" si="128">Q52*R52</f>
        <v>0</v>
      </c>
      <c r="T52" s="121"/>
      <c r="U52" s="122"/>
      <c r="V52" s="123">
        <f t="shared" ref="V52" si="129">T52*U52</f>
        <v>0</v>
      </c>
      <c r="W52" s="375">
        <f t="shared" ref="W52" si="130">G52+M52+S52</f>
        <v>0</v>
      </c>
      <c r="X52" s="376">
        <f t="shared" ref="X52" si="131">J52+P52+V52</f>
        <v>0</v>
      </c>
      <c r="Y52" s="376">
        <f t="shared" si="98"/>
        <v>0</v>
      </c>
      <c r="Z52" s="377" t="e">
        <f t="shared" si="99"/>
        <v>#DIV/0!</v>
      </c>
      <c r="AA52" s="124"/>
      <c r="AB52" s="126"/>
      <c r="AC52" s="126"/>
      <c r="AD52" s="126"/>
      <c r="AE52" s="126"/>
      <c r="AF52" s="126"/>
      <c r="AG52" s="126"/>
    </row>
    <row r="53" spans="1:33" ht="30" customHeight="1">
      <c r="A53" s="108" t="s">
        <v>74</v>
      </c>
      <c r="B53" s="148" t="s">
        <v>142</v>
      </c>
      <c r="C53" s="146" t="s">
        <v>143</v>
      </c>
      <c r="D53" s="135"/>
      <c r="E53" s="136">
        <f>SUM(E54:E54)</f>
        <v>2</v>
      </c>
      <c r="F53" s="137"/>
      <c r="G53" s="138">
        <f>SUM(G54:G54)</f>
        <v>12000</v>
      </c>
      <c r="H53" s="136">
        <f>SUM(H54:H54)</f>
        <v>2</v>
      </c>
      <c r="I53" s="137"/>
      <c r="J53" s="138">
        <f>SUM(J54:J54)</f>
        <v>12000</v>
      </c>
      <c r="K53" s="136">
        <f>SUM(K54:K54)</f>
        <v>0</v>
      </c>
      <c r="L53" s="137"/>
      <c r="M53" s="138">
        <f>SUM(M54:M54)</f>
        <v>0</v>
      </c>
      <c r="N53" s="136">
        <f>SUM(N54:N54)</f>
        <v>0</v>
      </c>
      <c r="O53" s="137"/>
      <c r="P53" s="138">
        <f>SUM(P54:P54)</f>
        <v>0</v>
      </c>
      <c r="Q53" s="136">
        <f>SUM(Q54:Q54)</f>
        <v>0</v>
      </c>
      <c r="R53" s="137"/>
      <c r="S53" s="138">
        <f>SUM(S54:S54)</f>
        <v>0</v>
      </c>
      <c r="T53" s="136">
        <f>SUM(T54:T54)</f>
        <v>0</v>
      </c>
      <c r="U53" s="137"/>
      <c r="V53" s="138">
        <f>SUM(V54:V54)</f>
        <v>0</v>
      </c>
      <c r="W53" s="379">
        <f>SUM(W54:W54)</f>
        <v>12000</v>
      </c>
      <c r="X53" s="379">
        <f>SUM(X54:X54)</f>
        <v>12000</v>
      </c>
      <c r="Y53" s="379">
        <f t="shared" si="98"/>
        <v>0</v>
      </c>
      <c r="Z53" s="379">
        <f t="shared" si="99"/>
        <v>0</v>
      </c>
      <c r="AA53" s="124"/>
      <c r="AB53" s="126"/>
      <c r="AC53" s="126"/>
      <c r="AD53" s="126"/>
      <c r="AE53" s="126"/>
      <c r="AF53" s="126"/>
      <c r="AG53" s="126"/>
    </row>
    <row r="54" spans="1:33" ht="30" customHeight="1" thickBot="1">
      <c r="A54" s="117" t="s">
        <v>77</v>
      </c>
      <c r="B54" s="289" t="s">
        <v>144</v>
      </c>
      <c r="C54" s="310" t="s">
        <v>274</v>
      </c>
      <c r="D54" s="317" t="s">
        <v>99</v>
      </c>
      <c r="E54" s="304">
        <v>2</v>
      </c>
      <c r="F54" s="293">
        <v>6000</v>
      </c>
      <c r="G54" s="294">
        <f t="shared" ref="G54" si="132">E54*F54</f>
        <v>12000</v>
      </c>
      <c r="H54" s="304">
        <v>2</v>
      </c>
      <c r="I54" s="293">
        <v>6000</v>
      </c>
      <c r="J54" s="294">
        <f t="shared" ref="J54" si="133">H54*I54</f>
        <v>12000</v>
      </c>
      <c r="K54" s="121"/>
      <c r="L54" s="122"/>
      <c r="M54" s="123">
        <f t="shared" ref="M54" si="134">K54*L54</f>
        <v>0</v>
      </c>
      <c r="N54" s="121"/>
      <c r="O54" s="122"/>
      <c r="P54" s="123">
        <f t="shared" ref="P54" si="135">N54*O54</f>
        <v>0</v>
      </c>
      <c r="Q54" s="121"/>
      <c r="R54" s="122"/>
      <c r="S54" s="123">
        <f t="shared" ref="S54" si="136">Q54*R54</f>
        <v>0</v>
      </c>
      <c r="T54" s="121"/>
      <c r="U54" s="122"/>
      <c r="V54" s="123">
        <f t="shared" ref="V54" si="137">T54*U54</f>
        <v>0</v>
      </c>
      <c r="W54" s="375">
        <f t="shared" ref="W54" si="138">G54+M54+S54</f>
        <v>12000</v>
      </c>
      <c r="X54" s="376">
        <f t="shared" ref="X54" si="139">J54+P54+V54</f>
        <v>12000</v>
      </c>
      <c r="Y54" s="376">
        <f t="shared" si="98"/>
        <v>0</v>
      </c>
      <c r="Z54" s="377">
        <f t="shared" si="99"/>
        <v>0</v>
      </c>
      <c r="AA54" s="124"/>
      <c r="AB54" s="126"/>
      <c r="AC54" s="126"/>
      <c r="AD54" s="126"/>
      <c r="AE54" s="126"/>
      <c r="AF54" s="126"/>
      <c r="AG54" s="126"/>
    </row>
    <row r="55" spans="1:33" ht="30" customHeight="1" thickBot="1">
      <c r="A55" s="157" t="s">
        <v>145</v>
      </c>
      <c r="B55" s="158"/>
      <c r="C55" s="159"/>
      <c r="D55" s="160"/>
      <c r="E55" s="164">
        <f>E53+E51+E49+E47+E45</f>
        <v>2007</v>
      </c>
      <c r="F55" s="174"/>
      <c r="G55" s="163">
        <f>G53+G51+G49+G47+G45</f>
        <v>47000</v>
      </c>
      <c r="H55" s="164">
        <f>H53+H51+H49+H47+H45</f>
        <v>1942</v>
      </c>
      <c r="I55" s="174"/>
      <c r="J55" s="163">
        <f>J53+J51+J49+J47+J45</f>
        <v>41100</v>
      </c>
      <c r="K55" s="175">
        <f>K53+K51+K49+K47+K45</f>
        <v>0</v>
      </c>
      <c r="L55" s="174"/>
      <c r="M55" s="163">
        <f>M53+M51+M49+M47+M45</f>
        <v>0</v>
      </c>
      <c r="N55" s="175">
        <f>N53+N51+N49+N47+N45</f>
        <v>0</v>
      </c>
      <c r="O55" s="174"/>
      <c r="P55" s="163">
        <f>P53+P51+P49+P47+P45</f>
        <v>0</v>
      </c>
      <c r="Q55" s="175">
        <f>Q53+Q51+Q49+Q47+Q45</f>
        <v>0</v>
      </c>
      <c r="R55" s="174"/>
      <c r="S55" s="163">
        <f>S53+S51+S49+S47+S45</f>
        <v>0</v>
      </c>
      <c r="T55" s="175">
        <f>T53+T51+T49+T47+T45</f>
        <v>0</v>
      </c>
      <c r="U55" s="174"/>
      <c r="V55" s="163">
        <f>V53+V51+V49+V47+V45</f>
        <v>0</v>
      </c>
      <c r="W55" s="385">
        <f>W53+W51+W49+W47+W45</f>
        <v>47000</v>
      </c>
      <c r="X55" s="392">
        <f>X53+X51+X49+X47+X45</f>
        <v>41100</v>
      </c>
      <c r="Y55" s="393">
        <f t="shared" si="98"/>
        <v>5900</v>
      </c>
      <c r="Z55" s="393">
        <f t="shared" si="99"/>
        <v>0.12553191489361701</v>
      </c>
      <c r="AA55" s="107"/>
      <c r="AB55" s="126"/>
      <c r="AC55" s="126"/>
      <c r="AD55" s="126"/>
      <c r="AE55" s="126"/>
      <c r="AF55" s="126"/>
      <c r="AG55" s="126"/>
    </row>
    <row r="56" spans="1:33" ht="30" customHeight="1" thickBot="1">
      <c r="A56" s="180" t="s">
        <v>72</v>
      </c>
      <c r="B56" s="181">
        <v>5</v>
      </c>
      <c r="C56" s="182" t="s">
        <v>146</v>
      </c>
      <c r="D56" s="104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386"/>
      <c r="X56" s="386"/>
      <c r="Y56" s="394"/>
      <c r="Z56" s="386"/>
      <c r="AA56" s="139"/>
      <c r="AB56" s="126"/>
      <c r="AC56" s="126"/>
      <c r="AD56" s="126"/>
      <c r="AE56" s="126"/>
      <c r="AF56" s="126"/>
      <c r="AG56" s="126"/>
    </row>
    <row r="57" spans="1:33" ht="30" customHeight="1">
      <c r="A57" s="108" t="s">
        <v>74</v>
      </c>
      <c r="B57" s="148" t="s">
        <v>147</v>
      </c>
      <c r="C57" s="134" t="s">
        <v>148</v>
      </c>
      <c r="D57" s="135"/>
      <c r="E57" s="136">
        <f>SUM(E58:E59)</f>
        <v>120</v>
      </c>
      <c r="F57" s="137"/>
      <c r="G57" s="138">
        <f>SUM(G58:G59)</f>
        <v>30000</v>
      </c>
      <c r="H57" s="136">
        <f>SUM(H58:H59)</f>
        <v>120</v>
      </c>
      <c r="I57" s="137"/>
      <c r="J57" s="138">
        <f>SUM(J58:J59)</f>
        <v>30000</v>
      </c>
      <c r="K57" s="136">
        <f>SUM(K58:K59)</f>
        <v>0</v>
      </c>
      <c r="L57" s="137"/>
      <c r="M57" s="138">
        <f>SUM(M58:M59)</f>
        <v>0</v>
      </c>
      <c r="N57" s="136">
        <f>SUM(N58:N59)</f>
        <v>0</v>
      </c>
      <c r="O57" s="137"/>
      <c r="P57" s="138">
        <f>SUM(P58:P59)</f>
        <v>0</v>
      </c>
      <c r="Q57" s="136">
        <f>SUM(Q58:Q59)</f>
        <v>0</v>
      </c>
      <c r="R57" s="137"/>
      <c r="S57" s="138">
        <f>SUM(S58:S59)</f>
        <v>0</v>
      </c>
      <c r="T57" s="136">
        <f>SUM(T58:T59)</f>
        <v>0</v>
      </c>
      <c r="U57" s="137"/>
      <c r="V57" s="138">
        <f>SUM(V58:V59)</f>
        <v>0</v>
      </c>
      <c r="W57" s="395">
        <f>SUM(W58:W59)</f>
        <v>30000</v>
      </c>
      <c r="X57" s="395">
        <f>SUM(X58:X59)</f>
        <v>30000</v>
      </c>
      <c r="Y57" s="395">
        <f t="shared" ref="Y57:Y66" si="140">W57-X57</f>
        <v>0</v>
      </c>
      <c r="Z57" s="374">
        <f t="shared" ref="Z57:Z66" si="141">Y57/W57</f>
        <v>0</v>
      </c>
      <c r="AA57" s="124"/>
      <c r="AB57" s="126"/>
      <c r="AC57" s="126"/>
      <c r="AD57" s="126"/>
      <c r="AE57" s="126"/>
      <c r="AF57" s="126"/>
      <c r="AG57" s="126"/>
    </row>
    <row r="58" spans="1:33" ht="30" customHeight="1">
      <c r="A58" s="117" t="s">
        <v>77</v>
      </c>
      <c r="B58" s="289" t="s">
        <v>149</v>
      </c>
      <c r="C58" s="318" t="s">
        <v>275</v>
      </c>
      <c r="D58" s="317" t="s">
        <v>150</v>
      </c>
      <c r="E58" s="304">
        <v>100</v>
      </c>
      <c r="F58" s="293">
        <v>250</v>
      </c>
      <c r="G58" s="294">
        <f t="shared" ref="G58:G59" si="142">E58*F58</f>
        <v>25000</v>
      </c>
      <c r="H58" s="304">
        <v>100</v>
      </c>
      <c r="I58" s="293">
        <v>250</v>
      </c>
      <c r="J58" s="294">
        <f t="shared" ref="J58:J59" si="143">H58*I58</f>
        <v>25000</v>
      </c>
      <c r="K58" s="121"/>
      <c r="L58" s="122"/>
      <c r="M58" s="123">
        <f t="shared" ref="M58:M59" si="144">K58*L58</f>
        <v>0</v>
      </c>
      <c r="N58" s="121"/>
      <c r="O58" s="122"/>
      <c r="P58" s="123">
        <f t="shared" ref="P58:P59" si="145">N58*O58</f>
        <v>0</v>
      </c>
      <c r="Q58" s="121"/>
      <c r="R58" s="122"/>
      <c r="S58" s="123">
        <f t="shared" ref="S58:S59" si="146">Q58*R58</f>
        <v>0</v>
      </c>
      <c r="T58" s="121"/>
      <c r="U58" s="122"/>
      <c r="V58" s="123">
        <f t="shared" ref="V58:V59" si="147">T58*U58</f>
        <v>0</v>
      </c>
      <c r="W58" s="375">
        <f t="shared" ref="W58:W59" si="148">G58+M58+S58</f>
        <v>25000</v>
      </c>
      <c r="X58" s="376">
        <f t="shared" ref="X58:X59" si="149">J58+P58+V58</f>
        <v>25000</v>
      </c>
      <c r="Y58" s="376">
        <f t="shared" si="140"/>
        <v>0</v>
      </c>
      <c r="Z58" s="377">
        <f t="shared" si="141"/>
        <v>0</v>
      </c>
      <c r="AA58" s="124"/>
      <c r="AB58" s="126"/>
      <c r="AC58" s="126"/>
      <c r="AD58" s="126"/>
      <c r="AE58" s="126"/>
      <c r="AF58" s="126"/>
      <c r="AG58" s="126"/>
    </row>
    <row r="59" spans="1:33" ht="30" customHeight="1" thickBot="1">
      <c r="A59" s="117" t="s">
        <v>77</v>
      </c>
      <c r="B59" s="289" t="s">
        <v>151</v>
      </c>
      <c r="C59" s="318" t="s">
        <v>276</v>
      </c>
      <c r="D59" s="317" t="s">
        <v>150</v>
      </c>
      <c r="E59" s="304">
        <v>20</v>
      </c>
      <c r="F59" s="293">
        <v>250</v>
      </c>
      <c r="G59" s="294">
        <f t="shared" si="142"/>
        <v>5000</v>
      </c>
      <c r="H59" s="304">
        <v>20</v>
      </c>
      <c r="I59" s="293">
        <v>250</v>
      </c>
      <c r="J59" s="294">
        <f t="shared" si="143"/>
        <v>5000</v>
      </c>
      <c r="K59" s="121"/>
      <c r="L59" s="122"/>
      <c r="M59" s="123">
        <f t="shared" si="144"/>
        <v>0</v>
      </c>
      <c r="N59" s="121"/>
      <c r="O59" s="122"/>
      <c r="P59" s="123">
        <f t="shared" si="145"/>
        <v>0</v>
      </c>
      <c r="Q59" s="121"/>
      <c r="R59" s="122"/>
      <c r="S59" s="123">
        <f t="shared" si="146"/>
        <v>0</v>
      </c>
      <c r="T59" s="121"/>
      <c r="U59" s="122"/>
      <c r="V59" s="123">
        <f t="shared" si="147"/>
        <v>0</v>
      </c>
      <c r="W59" s="375">
        <f t="shared" si="148"/>
        <v>5000</v>
      </c>
      <c r="X59" s="376">
        <f t="shared" si="149"/>
        <v>5000</v>
      </c>
      <c r="Y59" s="376">
        <f t="shared" si="140"/>
        <v>0</v>
      </c>
      <c r="Z59" s="377">
        <f t="shared" si="141"/>
        <v>0</v>
      </c>
      <c r="AA59" s="133"/>
      <c r="AB59" s="126"/>
      <c r="AC59" s="126"/>
      <c r="AD59" s="126"/>
      <c r="AE59" s="126"/>
      <c r="AF59" s="126"/>
      <c r="AG59" s="126"/>
    </row>
    <row r="60" spans="1:33" ht="30" customHeight="1" thickBot="1">
      <c r="A60" s="108" t="s">
        <v>74</v>
      </c>
      <c r="B60" s="148" t="s">
        <v>152</v>
      </c>
      <c r="C60" s="134" t="s">
        <v>153</v>
      </c>
      <c r="D60" s="183"/>
      <c r="E60" s="184">
        <f>SUM(E61:E62)</f>
        <v>12</v>
      </c>
      <c r="F60" s="137"/>
      <c r="G60" s="138">
        <f>SUM(G61:G62)</f>
        <v>10400</v>
      </c>
      <c r="H60" s="184">
        <f>SUM(H61:H62)</f>
        <v>4</v>
      </c>
      <c r="I60" s="137"/>
      <c r="J60" s="138">
        <f>SUM(J61:J62)</f>
        <v>4862</v>
      </c>
      <c r="K60" s="184">
        <f>SUM(K61:K62)</f>
        <v>0</v>
      </c>
      <c r="L60" s="137"/>
      <c r="M60" s="138">
        <f>SUM(M61:M62)</f>
        <v>0</v>
      </c>
      <c r="N60" s="184">
        <f>SUM(N61:N62)</f>
        <v>0</v>
      </c>
      <c r="O60" s="137"/>
      <c r="P60" s="138">
        <f>SUM(P61:P62)</f>
        <v>0</v>
      </c>
      <c r="Q60" s="184">
        <f>SUM(Q61:Q62)</f>
        <v>0</v>
      </c>
      <c r="R60" s="137"/>
      <c r="S60" s="138">
        <f>SUM(S61:S62)</f>
        <v>0</v>
      </c>
      <c r="T60" s="184">
        <f>SUM(T61:T62)</f>
        <v>0</v>
      </c>
      <c r="U60" s="137"/>
      <c r="V60" s="138">
        <f>SUM(V61:V62)</f>
        <v>0</v>
      </c>
      <c r="W60" s="395">
        <f>SUM(W61:W62)</f>
        <v>10400</v>
      </c>
      <c r="X60" s="395">
        <f>SUM(X61:X62)</f>
        <v>4862</v>
      </c>
      <c r="Y60" s="395">
        <f t="shared" si="140"/>
        <v>5538</v>
      </c>
      <c r="Z60" s="395">
        <f t="shared" si="141"/>
        <v>0.53249999999999997</v>
      </c>
      <c r="AA60" s="124"/>
      <c r="AB60" s="126"/>
      <c r="AC60" s="126"/>
      <c r="AD60" s="126"/>
      <c r="AE60" s="126"/>
      <c r="AF60" s="126"/>
      <c r="AG60" s="126"/>
    </row>
    <row r="61" spans="1:33" ht="30" customHeight="1">
      <c r="A61" s="117" t="s">
        <v>77</v>
      </c>
      <c r="B61" s="289" t="s">
        <v>154</v>
      </c>
      <c r="C61" s="318" t="s">
        <v>277</v>
      </c>
      <c r="D61" s="319" t="s">
        <v>269</v>
      </c>
      <c r="E61" s="304">
        <v>8</v>
      </c>
      <c r="F61" s="293">
        <v>800</v>
      </c>
      <c r="G61" s="294">
        <v>6400</v>
      </c>
      <c r="H61" s="121">
        <v>2</v>
      </c>
      <c r="I61" s="122">
        <v>695</v>
      </c>
      <c r="J61" s="123">
        <f t="shared" ref="J61:J62" si="150">H61*I61</f>
        <v>1390</v>
      </c>
      <c r="K61" s="121"/>
      <c r="L61" s="122"/>
      <c r="M61" s="123">
        <f t="shared" ref="M61:M62" si="151">K61*L61</f>
        <v>0</v>
      </c>
      <c r="N61" s="121"/>
      <c r="O61" s="122"/>
      <c r="P61" s="123">
        <f t="shared" ref="P61:P62" si="152">N61*O61</f>
        <v>0</v>
      </c>
      <c r="Q61" s="121"/>
      <c r="R61" s="122"/>
      <c r="S61" s="123">
        <f t="shared" ref="S61:S62" si="153">Q61*R61</f>
        <v>0</v>
      </c>
      <c r="T61" s="121"/>
      <c r="U61" s="122"/>
      <c r="V61" s="123">
        <f t="shared" ref="V61:V62" si="154">T61*U61</f>
        <v>0</v>
      </c>
      <c r="W61" s="375">
        <f t="shared" ref="W61:W62" si="155">G61+M61+S61</f>
        <v>6400</v>
      </c>
      <c r="X61" s="376">
        <f t="shared" ref="X61:X62" si="156">J61+P61+V61</f>
        <v>1390</v>
      </c>
      <c r="Y61" s="376">
        <f t="shared" si="140"/>
        <v>5010</v>
      </c>
      <c r="Z61" s="377">
        <f t="shared" si="141"/>
        <v>0.78281250000000002</v>
      </c>
      <c r="AA61" s="124"/>
      <c r="AB61" s="126"/>
      <c r="AC61" s="126"/>
      <c r="AD61" s="126"/>
      <c r="AE61" s="126"/>
      <c r="AF61" s="126"/>
      <c r="AG61" s="126"/>
    </row>
    <row r="62" spans="1:33" ht="30" customHeight="1" thickBot="1">
      <c r="A62" s="117" t="s">
        <v>77</v>
      </c>
      <c r="B62" s="289" t="s">
        <v>155</v>
      </c>
      <c r="C62" s="310" t="s">
        <v>278</v>
      </c>
      <c r="D62" s="317" t="s">
        <v>99</v>
      </c>
      <c r="E62" s="304">
        <v>4</v>
      </c>
      <c r="F62" s="293">
        <v>1000</v>
      </c>
      <c r="G62" s="294">
        <f>E62*F62</f>
        <v>4000</v>
      </c>
      <c r="H62" s="121">
        <v>2</v>
      </c>
      <c r="I62" s="122">
        <v>1736</v>
      </c>
      <c r="J62" s="123">
        <f t="shared" si="150"/>
        <v>3472</v>
      </c>
      <c r="K62" s="121"/>
      <c r="L62" s="122"/>
      <c r="M62" s="123">
        <f t="shared" si="151"/>
        <v>0</v>
      </c>
      <c r="N62" s="121"/>
      <c r="O62" s="122"/>
      <c r="P62" s="123">
        <f t="shared" si="152"/>
        <v>0</v>
      </c>
      <c r="Q62" s="121"/>
      <c r="R62" s="122"/>
      <c r="S62" s="123">
        <f t="shared" si="153"/>
        <v>0</v>
      </c>
      <c r="T62" s="121"/>
      <c r="U62" s="122"/>
      <c r="V62" s="123">
        <f t="shared" si="154"/>
        <v>0</v>
      </c>
      <c r="W62" s="375">
        <f t="shared" si="155"/>
        <v>4000</v>
      </c>
      <c r="X62" s="376">
        <f t="shared" si="156"/>
        <v>3472</v>
      </c>
      <c r="Y62" s="376">
        <f t="shared" si="140"/>
        <v>528</v>
      </c>
      <c r="Z62" s="377">
        <f t="shared" si="141"/>
        <v>0.13200000000000001</v>
      </c>
      <c r="AA62" s="133"/>
      <c r="AB62" s="126"/>
      <c r="AC62" s="126"/>
      <c r="AD62" s="126"/>
      <c r="AE62" s="126"/>
      <c r="AF62" s="126"/>
      <c r="AG62" s="126"/>
    </row>
    <row r="63" spans="1:33" ht="30" customHeight="1">
      <c r="A63" s="108" t="s">
        <v>74</v>
      </c>
      <c r="B63" s="148" t="s">
        <v>156</v>
      </c>
      <c r="C63" s="185" t="s">
        <v>157</v>
      </c>
      <c r="D63" s="186"/>
      <c r="E63" s="184">
        <f>SUM(E64:E65)</f>
        <v>90</v>
      </c>
      <c r="F63" s="137"/>
      <c r="G63" s="138">
        <f>SUM(G64:G65)</f>
        <v>40500</v>
      </c>
      <c r="H63" s="184">
        <f>SUM(H64:H65)</f>
        <v>90</v>
      </c>
      <c r="I63" s="137"/>
      <c r="J63" s="138">
        <f>SUM(J64:J65)</f>
        <v>40500</v>
      </c>
      <c r="K63" s="184">
        <f>SUM(K64:K65)</f>
        <v>0</v>
      </c>
      <c r="L63" s="137"/>
      <c r="M63" s="138">
        <f>SUM(M64:M65)</f>
        <v>0</v>
      </c>
      <c r="N63" s="184">
        <f>SUM(N64:N65)</f>
        <v>0</v>
      </c>
      <c r="O63" s="137"/>
      <c r="P63" s="138">
        <f>SUM(P64:P65)</f>
        <v>0</v>
      </c>
      <c r="Q63" s="184">
        <f>SUM(Q64:Q65)</f>
        <v>0</v>
      </c>
      <c r="R63" s="137"/>
      <c r="S63" s="138">
        <f>SUM(S64:S65)</f>
        <v>0</v>
      </c>
      <c r="T63" s="184">
        <f>SUM(T64:T65)</f>
        <v>0</v>
      </c>
      <c r="U63" s="137"/>
      <c r="V63" s="138">
        <f>SUM(V64:V65)</f>
        <v>0</v>
      </c>
      <c r="W63" s="395">
        <f>SUM(W64:W65)</f>
        <v>40500</v>
      </c>
      <c r="X63" s="395">
        <f>SUM(X64:X65)</f>
        <v>40500</v>
      </c>
      <c r="Y63" s="395">
        <f t="shared" si="140"/>
        <v>0</v>
      </c>
      <c r="Z63" s="395">
        <f t="shared" si="141"/>
        <v>0</v>
      </c>
      <c r="AA63" s="124"/>
      <c r="AB63" s="126"/>
      <c r="AC63" s="126"/>
      <c r="AD63" s="126"/>
      <c r="AE63" s="126"/>
      <c r="AF63" s="126"/>
      <c r="AG63" s="126"/>
    </row>
    <row r="64" spans="1:33" ht="30" customHeight="1">
      <c r="A64" s="117" t="s">
        <v>77</v>
      </c>
      <c r="B64" s="320" t="s">
        <v>158</v>
      </c>
      <c r="C64" s="321" t="s">
        <v>279</v>
      </c>
      <c r="D64" s="322" t="s">
        <v>104</v>
      </c>
      <c r="E64" s="304">
        <v>80</v>
      </c>
      <c r="F64" s="293">
        <v>450</v>
      </c>
      <c r="G64" s="294">
        <f t="shared" ref="G64:G65" si="157">E64*F64</f>
        <v>36000</v>
      </c>
      <c r="H64" s="304">
        <v>80</v>
      </c>
      <c r="I64" s="293">
        <v>450</v>
      </c>
      <c r="J64" s="294">
        <f t="shared" ref="J64:J65" si="158">H64*I64</f>
        <v>36000</v>
      </c>
      <c r="K64" s="121"/>
      <c r="L64" s="122"/>
      <c r="M64" s="123">
        <f t="shared" ref="M64:M65" si="159">K64*L64</f>
        <v>0</v>
      </c>
      <c r="N64" s="121"/>
      <c r="O64" s="122"/>
      <c r="P64" s="123">
        <f t="shared" ref="P64:P65" si="160">N64*O64</f>
        <v>0</v>
      </c>
      <c r="Q64" s="121"/>
      <c r="R64" s="122"/>
      <c r="S64" s="123">
        <f t="shared" ref="S64:S65" si="161">Q64*R64</f>
        <v>0</v>
      </c>
      <c r="T64" s="121"/>
      <c r="U64" s="122"/>
      <c r="V64" s="123">
        <f t="shared" ref="V64:V65" si="162">T64*U64</f>
        <v>0</v>
      </c>
      <c r="W64" s="375">
        <f t="shared" ref="W64:W65" si="163">G64+M64+S64</f>
        <v>36000</v>
      </c>
      <c r="X64" s="376">
        <f t="shared" ref="X64:X65" si="164">J64+P64+V64</f>
        <v>36000</v>
      </c>
      <c r="Y64" s="376">
        <f t="shared" si="140"/>
        <v>0</v>
      </c>
      <c r="Z64" s="377">
        <f t="shared" si="141"/>
        <v>0</v>
      </c>
      <c r="AA64" s="124"/>
      <c r="AB64" s="126"/>
      <c r="AC64" s="126"/>
      <c r="AD64" s="126"/>
      <c r="AE64" s="126"/>
      <c r="AF64" s="126"/>
      <c r="AG64" s="126"/>
    </row>
    <row r="65" spans="1:33" ht="39.75" customHeight="1" thickBot="1">
      <c r="A65" s="117" t="s">
        <v>77</v>
      </c>
      <c r="B65" s="320" t="s">
        <v>159</v>
      </c>
      <c r="C65" s="321" t="s">
        <v>280</v>
      </c>
      <c r="D65" s="322" t="s">
        <v>104</v>
      </c>
      <c r="E65" s="304">
        <v>10</v>
      </c>
      <c r="F65" s="293">
        <v>450</v>
      </c>
      <c r="G65" s="294">
        <f t="shared" si="157"/>
        <v>4500</v>
      </c>
      <c r="H65" s="304">
        <v>10</v>
      </c>
      <c r="I65" s="293">
        <v>450</v>
      </c>
      <c r="J65" s="294">
        <f t="shared" si="158"/>
        <v>4500</v>
      </c>
      <c r="K65" s="121"/>
      <c r="L65" s="122"/>
      <c r="M65" s="123">
        <f t="shared" si="159"/>
        <v>0</v>
      </c>
      <c r="N65" s="121"/>
      <c r="O65" s="122"/>
      <c r="P65" s="123">
        <f t="shared" si="160"/>
        <v>0</v>
      </c>
      <c r="Q65" s="121"/>
      <c r="R65" s="122"/>
      <c r="S65" s="123">
        <f t="shared" si="161"/>
        <v>0</v>
      </c>
      <c r="T65" s="121"/>
      <c r="U65" s="122"/>
      <c r="V65" s="123">
        <f t="shared" si="162"/>
        <v>0</v>
      </c>
      <c r="W65" s="375">
        <f t="shared" si="163"/>
        <v>4500</v>
      </c>
      <c r="X65" s="376">
        <f t="shared" si="164"/>
        <v>4500</v>
      </c>
      <c r="Y65" s="376">
        <f t="shared" si="140"/>
        <v>0</v>
      </c>
      <c r="Z65" s="377">
        <f t="shared" si="141"/>
        <v>0</v>
      </c>
      <c r="AA65" s="145"/>
      <c r="AB65" s="5"/>
      <c r="AC65" s="7"/>
      <c r="AD65" s="7"/>
      <c r="AE65" s="7"/>
      <c r="AF65" s="7"/>
      <c r="AG65" s="7"/>
    </row>
    <row r="66" spans="1:33" ht="30" customHeight="1" thickBot="1">
      <c r="A66" s="459" t="s">
        <v>160</v>
      </c>
      <c r="B66" s="430"/>
      <c r="C66" s="430"/>
      <c r="D66" s="431"/>
      <c r="E66" s="174"/>
      <c r="F66" s="174"/>
      <c r="G66" s="163">
        <f>G57+G60+G63</f>
        <v>80900</v>
      </c>
      <c r="H66" s="174"/>
      <c r="I66" s="174"/>
      <c r="J66" s="163">
        <f>J57+J60+J63</f>
        <v>75362</v>
      </c>
      <c r="K66" s="174"/>
      <c r="L66" s="174"/>
      <c r="M66" s="163">
        <f>M57+M60+M63</f>
        <v>0</v>
      </c>
      <c r="N66" s="174"/>
      <c r="O66" s="174"/>
      <c r="P66" s="163">
        <f>P57+P60+P63</f>
        <v>0</v>
      </c>
      <c r="Q66" s="174"/>
      <c r="R66" s="174"/>
      <c r="S66" s="163">
        <f>S57+S60+S63</f>
        <v>0</v>
      </c>
      <c r="T66" s="174"/>
      <c r="U66" s="174"/>
      <c r="V66" s="163">
        <f>V57+V60+V63</f>
        <v>0</v>
      </c>
      <c r="W66" s="385">
        <f>W57+W60+W63</f>
        <v>80900</v>
      </c>
      <c r="X66" s="385">
        <f>X57+X60+X63</f>
        <v>75362</v>
      </c>
      <c r="Y66" s="385">
        <f t="shared" si="140"/>
        <v>5538</v>
      </c>
      <c r="Z66" s="385">
        <f t="shared" si="141"/>
        <v>6.8454882571075404E-2</v>
      </c>
      <c r="AA66" s="107"/>
      <c r="AB66" s="116"/>
      <c r="AC66" s="116"/>
      <c r="AD66" s="116"/>
      <c r="AE66" s="116"/>
      <c r="AF66" s="116"/>
      <c r="AG66" s="116"/>
    </row>
    <row r="67" spans="1:33" ht="30" customHeight="1" thickBot="1">
      <c r="A67" s="167" t="s">
        <v>72</v>
      </c>
      <c r="B67" s="168">
        <v>6</v>
      </c>
      <c r="C67" s="169" t="s">
        <v>161</v>
      </c>
      <c r="D67" s="170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386"/>
      <c r="X67" s="386"/>
      <c r="Y67" s="394"/>
      <c r="Z67" s="386"/>
      <c r="AA67" s="115"/>
      <c r="AB67" s="126"/>
      <c r="AC67" s="126"/>
      <c r="AD67" s="126"/>
      <c r="AE67" s="126"/>
      <c r="AF67" s="126"/>
      <c r="AG67" s="126"/>
    </row>
    <row r="68" spans="1:33" ht="30" customHeight="1">
      <c r="A68" s="108" t="s">
        <v>74</v>
      </c>
      <c r="B68" s="148" t="s">
        <v>162</v>
      </c>
      <c r="C68" s="187" t="s">
        <v>163</v>
      </c>
      <c r="D68" s="111"/>
      <c r="E68" s="112">
        <f>SUM(E71:E75)</f>
        <v>64</v>
      </c>
      <c r="F68" s="113"/>
      <c r="G68" s="114">
        <v>12010</v>
      </c>
      <c r="H68" s="112">
        <f>SUM(H71:H75)</f>
        <v>64</v>
      </c>
      <c r="I68" s="113"/>
      <c r="J68" s="114">
        <v>12010</v>
      </c>
      <c r="K68" s="112">
        <f>SUM(K71:K75)</f>
        <v>0</v>
      </c>
      <c r="L68" s="113"/>
      <c r="M68" s="114">
        <f>SUM(M71:M75)</f>
        <v>0</v>
      </c>
      <c r="N68" s="112">
        <f>SUM(N71:N75)</f>
        <v>0</v>
      </c>
      <c r="O68" s="113"/>
      <c r="P68" s="114">
        <f>SUM(P71:P75)</f>
        <v>0</v>
      </c>
      <c r="Q68" s="112">
        <f>SUM(Q71:Q75)</f>
        <v>0</v>
      </c>
      <c r="R68" s="113"/>
      <c r="S68" s="114">
        <f>SUM(S71:S75)</f>
        <v>0</v>
      </c>
      <c r="T68" s="112">
        <f>SUM(T71:T75)</f>
        <v>0</v>
      </c>
      <c r="U68" s="113"/>
      <c r="V68" s="114">
        <f>SUM(V71:V75)</f>
        <v>0</v>
      </c>
      <c r="W68" s="372">
        <v>12010</v>
      </c>
      <c r="X68" s="372">
        <v>12010</v>
      </c>
      <c r="Y68" s="372">
        <f t="shared" ref="Y68:Y81" si="165">W68-X68</f>
        <v>0</v>
      </c>
      <c r="Z68" s="374">
        <f t="shared" ref="Z68:Z81" si="166">Y68/W68</f>
        <v>0</v>
      </c>
      <c r="AA68" s="124"/>
      <c r="AB68" s="126"/>
      <c r="AC68" s="126"/>
      <c r="AD68" s="126"/>
      <c r="AE68" s="126"/>
      <c r="AF68" s="126"/>
      <c r="AG68" s="126"/>
    </row>
    <row r="69" spans="1:33" ht="30" customHeight="1">
      <c r="A69" s="117" t="s">
        <v>77</v>
      </c>
      <c r="B69" s="289" t="s">
        <v>164</v>
      </c>
      <c r="C69" s="172" t="s">
        <v>291</v>
      </c>
      <c r="D69" s="120" t="s">
        <v>99</v>
      </c>
      <c r="E69" s="121"/>
      <c r="F69" s="122"/>
      <c r="G69" s="123">
        <f t="shared" ref="G69" si="167">E69*F69</f>
        <v>0</v>
      </c>
      <c r="H69" s="121"/>
      <c r="I69" s="122"/>
      <c r="J69" s="123">
        <f t="shared" ref="J69" si="168">H69*I69</f>
        <v>0</v>
      </c>
      <c r="K69" s="121"/>
      <c r="L69" s="122"/>
      <c r="M69" s="123">
        <f t="shared" ref="M69:M75" si="169">K69*L69</f>
        <v>0</v>
      </c>
      <c r="N69" s="121"/>
      <c r="O69" s="122"/>
      <c r="P69" s="123">
        <f t="shared" ref="P69:P75" si="170">N69*O69</f>
        <v>0</v>
      </c>
      <c r="Q69" s="121"/>
      <c r="R69" s="122"/>
      <c r="S69" s="123">
        <f t="shared" ref="S69:S75" si="171">Q69*R69</f>
        <v>0</v>
      </c>
      <c r="T69" s="121"/>
      <c r="U69" s="122"/>
      <c r="V69" s="123">
        <f t="shared" ref="V69:V75" si="172">T69*U69</f>
        <v>0</v>
      </c>
      <c r="W69" s="375">
        <f t="shared" ref="W69:W75" si="173">G69+M69+S69</f>
        <v>0</v>
      </c>
      <c r="X69" s="376">
        <f t="shared" ref="X69:X75" si="174">J69+P69+V69</f>
        <v>0</v>
      </c>
      <c r="Y69" s="376">
        <f t="shared" ref="Y69:Y75" si="175">W69-X69</f>
        <v>0</v>
      </c>
      <c r="Z69" s="377" t="e">
        <f t="shared" ref="Z69:Z75" si="176">Y69/W69</f>
        <v>#DIV/0!</v>
      </c>
      <c r="AA69" s="124"/>
      <c r="AB69" s="126"/>
      <c r="AC69" s="126"/>
      <c r="AD69" s="126"/>
      <c r="AE69" s="126"/>
      <c r="AF69" s="126"/>
      <c r="AG69" s="126"/>
    </row>
    <row r="70" spans="1:33" ht="30" customHeight="1" thickBot="1">
      <c r="A70" s="117" t="s">
        <v>77</v>
      </c>
      <c r="B70" s="289" t="s">
        <v>166</v>
      </c>
      <c r="C70" s="310" t="s">
        <v>281</v>
      </c>
      <c r="D70" s="295" t="s">
        <v>269</v>
      </c>
      <c r="E70" s="292">
        <v>3</v>
      </c>
      <c r="F70" s="323">
        <v>150</v>
      </c>
      <c r="G70" s="294">
        <v>450</v>
      </c>
      <c r="H70" s="292">
        <v>3</v>
      </c>
      <c r="I70" s="323">
        <v>150</v>
      </c>
      <c r="J70" s="294">
        <v>450</v>
      </c>
      <c r="K70" s="121"/>
      <c r="L70" s="122"/>
      <c r="M70" s="123">
        <f t="shared" si="169"/>
        <v>0</v>
      </c>
      <c r="N70" s="121"/>
      <c r="O70" s="122"/>
      <c r="P70" s="123">
        <f t="shared" si="170"/>
        <v>0</v>
      </c>
      <c r="Q70" s="121"/>
      <c r="R70" s="122"/>
      <c r="S70" s="123">
        <f t="shared" si="171"/>
        <v>0</v>
      </c>
      <c r="T70" s="121"/>
      <c r="U70" s="122"/>
      <c r="V70" s="123">
        <f t="shared" si="172"/>
        <v>0</v>
      </c>
      <c r="W70" s="375">
        <f t="shared" si="173"/>
        <v>450</v>
      </c>
      <c r="X70" s="376">
        <f t="shared" si="174"/>
        <v>450</v>
      </c>
      <c r="Y70" s="376">
        <f t="shared" si="175"/>
        <v>0</v>
      </c>
      <c r="Z70" s="377">
        <f t="shared" si="176"/>
        <v>0</v>
      </c>
      <c r="AA70" s="133"/>
      <c r="AB70" s="116"/>
      <c r="AC70" s="116"/>
      <c r="AD70" s="116"/>
      <c r="AE70" s="116"/>
      <c r="AF70" s="116"/>
      <c r="AG70" s="116"/>
    </row>
    <row r="71" spans="1:33" ht="30" customHeight="1">
      <c r="A71" s="117" t="s">
        <v>77</v>
      </c>
      <c r="B71" s="289" t="s">
        <v>167</v>
      </c>
      <c r="C71" s="310" t="s">
        <v>282</v>
      </c>
      <c r="D71" s="295" t="s">
        <v>283</v>
      </c>
      <c r="E71" s="292">
        <v>3</v>
      </c>
      <c r="F71" s="323">
        <v>900</v>
      </c>
      <c r="G71" s="294">
        <v>2700</v>
      </c>
      <c r="H71" s="292">
        <v>3</v>
      </c>
      <c r="I71" s="323">
        <v>900</v>
      </c>
      <c r="J71" s="294">
        <v>2700</v>
      </c>
      <c r="K71" s="130"/>
      <c r="L71" s="131"/>
      <c r="M71" s="132">
        <f t="shared" si="169"/>
        <v>0</v>
      </c>
      <c r="N71" s="130"/>
      <c r="O71" s="131"/>
      <c r="P71" s="132">
        <f t="shared" si="170"/>
        <v>0</v>
      </c>
      <c r="Q71" s="130"/>
      <c r="R71" s="131"/>
      <c r="S71" s="132">
        <f t="shared" si="171"/>
        <v>0</v>
      </c>
      <c r="T71" s="130"/>
      <c r="U71" s="131"/>
      <c r="V71" s="132">
        <f t="shared" si="172"/>
        <v>0</v>
      </c>
      <c r="W71" s="378">
        <f t="shared" si="173"/>
        <v>2700</v>
      </c>
      <c r="X71" s="376">
        <f t="shared" si="174"/>
        <v>2700</v>
      </c>
      <c r="Y71" s="376">
        <f t="shared" si="175"/>
        <v>0</v>
      </c>
      <c r="Z71" s="377">
        <f t="shared" si="176"/>
        <v>0</v>
      </c>
      <c r="AA71" s="139"/>
      <c r="AB71" s="126"/>
      <c r="AC71" s="126"/>
      <c r="AD71" s="126"/>
      <c r="AE71" s="126"/>
      <c r="AF71" s="126"/>
      <c r="AG71" s="126"/>
    </row>
    <row r="72" spans="1:33" ht="30" customHeight="1">
      <c r="A72" s="127" t="s">
        <v>77</v>
      </c>
      <c r="B72" s="289" t="s">
        <v>284</v>
      </c>
      <c r="C72" s="310" t="s">
        <v>285</v>
      </c>
      <c r="D72" s="295" t="s">
        <v>283</v>
      </c>
      <c r="E72" s="292">
        <v>2</v>
      </c>
      <c r="F72" s="323">
        <v>120</v>
      </c>
      <c r="G72" s="294">
        <v>240</v>
      </c>
      <c r="H72" s="292">
        <v>2</v>
      </c>
      <c r="I72" s="323">
        <v>120</v>
      </c>
      <c r="J72" s="294">
        <v>240</v>
      </c>
      <c r="K72" s="130"/>
      <c r="L72" s="131"/>
      <c r="M72" s="132">
        <f t="shared" si="169"/>
        <v>0</v>
      </c>
      <c r="N72" s="130"/>
      <c r="O72" s="131"/>
      <c r="P72" s="132">
        <f t="shared" si="170"/>
        <v>0</v>
      </c>
      <c r="Q72" s="130"/>
      <c r="R72" s="131"/>
      <c r="S72" s="132">
        <f t="shared" si="171"/>
        <v>0</v>
      </c>
      <c r="T72" s="130"/>
      <c r="U72" s="131"/>
      <c r="V72" s="132">
        <f t="shared" si="172"/>
        <v>0</v>
      </c>
      <c r="W72" s="378">
        <f t="shared" si="173"/>
        <v>240</v>
      </c>
      <c r="X72" s="376">
        <f t="shared" si="174"/>
        <v>240</v>
      </c>
      <c r="Y72" s="376">
        <f t="shared" si="175"/>
        <v>0</v>
      </c>
      <c r="Z72" s="377">
        <f t="shared" si="176"/>
        <v>0</v>
      </c>
      <c r="AA72" s="124"/>
      <c r="AB72" s="126"/>
      <c r="AC72" s="126"/>
      <c r="AD72" s="126"/>
      <c r="AE72" s="126"/>
      <c r="AF72" s="126"/>
      <c r="AG72" s="126"/>
    </row>
    <row r="73" spans="1:33" ht="30" customHeight="1">
      <c r="A73" s="127" t="s">
        <v>77</v>
      </c>
      <c r="B73" s="289" t="s">
        <v>286</v>
      </c>
      <c r="C73" s="310" t="s">
        <v>287</v>
      </c>
      <c r="D73" s="295" t="s">
        <v>288</v>
      </c>
      <c r="E73" s="292">
        <v>9</v>
      </c>
      <c r="F73" s="323">
        <v>180</v>
      </c>
      <c r="G73" s="294">
        <v>1620</v>
      </c>
      <c r="H73" s="292">
        <v>9</v>
      </c>
      <c r="I73" s="323">
        <v>180</v>
      </c>
      <c r="J73" s="294">
        <v>1620</v>
      </c>
      <c r="K73" s="121"/>
      <c r="L73" s="122"/>
      <c r="M73" s="123">
        <f t="shared" si="169"/>
        <v>0</v>
      </c>
      <c r="N73" s="121"/>
      <c r="O73" s="122"/>
      <c r="P73" s="123">
        <f t="shared" si="170"/>
        <v>0</v>
      </c>
      <c r="Q73" s="121"/>
      <c r="R73" s="122"/>
      <c r="S73" s="123">
        <f t="shared" si="171"/>
        <v>0</v>
      </c>
      <c r="T73" s="121"/>
      <c r="U73" s="122"/>
      <c r="V73" s="123">
        <f t="shared" si="172"/>
        <v>0</v>
      </c>
      <c r="W73" s="375">
        <f t="shared" si="173"/>
        <v>1620</v>
      </c>
      <c r="X73" s="376">
        <f t="shared" si="174"/>
        <v>1620</v>
      </c>
      <c r="Y73" s="376">
        <f t="shared" si="175"/>
        <v>0</v>
      </c>
      <c r="Z73" s="377">
        <f t="shared" si="176"/>
        <v>0</v>
      </c>
      <c r="AA73" s="133"/>
      <c r="AB73" s="126"/>
      <c r="AC73" s="126"/>
      <c r="AD73" s="126"/>
      <c r="AE73" s="126"/>
      <c r="AF73" s="126"/>
      <c r="AG73" s="126"/>
    </row>
    <row r="74" spans="1:33" ht="30" customHeight="1">
      <c r="A74" s="117" t="s">
        <v>77</v>
      </c>
      <c r="B74" s="289" t="s">
        <v>166</v>
      </c>
      <c r="C74" s="310" t="s">
        <v>289</v>
      </c>
      <c r="D74" s="295" t="s">
        <v>99</v>
      </c>
      <c r="E74" s="304">
        <v>20</v>
      </c>
      <c r="F74" s="293">
        <v>200</v>
      </c>
      <c r="G74" s="294">
        <f t="shared" ref="G74:G76" si="177">E74*F74</f>
        <v>4000</v>
      </c>
      <c r="H74" s="304">
        <v>20</v>
      </c>
      <c r="I74" s="293">
        <v>200</v>
      </c>
      <c r="J74" s="294">
        <f t="shared" ref="J74:J75" si="178">H74*I74</f>
        <v>4000</v>
      </c>
      <c r="K74" s="121"/>
      <c r="L74" s="122"/>
      <c r="M74" s="123">
        <f t="shared" si="169"/>
        <v>0</v>
      </c>
      <c r="N74" s="121"/>
      <c r="O74" s="122"/>
      <c r="P74" s="123">
        <f t="shared" si="170"/>
        <v>0</v>
      </c>
      <c r="Q74" s="121"/>
      <c r="R74" s="122"/>
      <c r="S74" s="123">
        <f t="shared" si="171"/>
        <v>0</v>
      </c>
      <c r="T74" s="121"/>
      <c r="U74" s="122"/>
      <c r="V74" s="123">
        <f t="shared" si="172"/>
        <v>0</v>
      </c>
      <c r="W74" s="375">
        <f t="shared" si="173"/>
        <v>4000</v>
      </c>
      <c r="X74" s="376">
        <f t="shared" si="174"/>
        <v>4000</v>
      </c>
      <c r="Y74" s="376">
        <f t="shared" si="175"/>
        <v>0</v>
      </c>
      <c r="Z74" s="377">
        <f t="shared" si="176"/>
        <v>0</v>
      </c>
      <c r="AA74" s="124"/>
      <c r="AB74" s="116"/>
      <c r="AC74" s="116"/>
      <c r="AD74" s="116"/>
      <c r="AE74" s="116"/>
      <c r="AF74" s="116"/>
      <c r="AG74" s="116"/>
    </row>
    <row r="75" spans="1:33" ht="30" customHeight="1" thickBot="1">
      <c r="A75" s="127" t="s">
        <v>77</v>
      </c>
      <c r="B75" s="297" t="s">
        <v>167</v>
      </c>
      <c r="C75" s="309" t="s">
        <v>290</v>
      </c>
      <c r="D75" s="298" t="s">
        <v>99</v>
      </c>
      <c r="E75" s="305">
        <v>30</v>
      </c>
      <c r="F75" s="306">
        <v>100</v>
      </c>
      <c r="G75" s="301">
        <f t="shared" si="177"/>
        <v>3000</v>
      </c>
      <c r="H75" s="305">
        <v>30</v>
      </c>
      <c r="I75" s="306">
        <v>100</v>
      </c>
      <c r="J75" s="301">
        <f t="shared" si="178"/>
        <v>3000</v>
      </c>
      <c r="K75" s="121"/>
      <c r="L75" s="122"/>
      <c r="M75" s="123">
        <f t="shared" si="169"/>
        <v>0</v>
      </c>
      <c r="N75" s="121"/>
      <c r="O75" s="122"/>
      <c r="P75" s="123">
        <f t="shared" si="170"/>
        <v>0</v>
      </c>
      <c r="Q75" s="121"/>
      <c r="R75" s="122"/>
      <c r="S75" s="123">
        <f t="shared" si="171"/>
        <v>0</v>
      </c>
      <c r="T75" s="121"/>
      <c r="U75" s="122"/>
      <c r="V75" s="123">
        <f t="shared" si="172"/>
        <v>0</v>
      </c>
      <c r="W75" s="375">
        <f t="shared" si="173"/>
        <v>3000</v>
      </c>
      <c r="X75" s="376">
        <f t="shared" si="174"/>
        <v>3000</v>
      </c>
      <c r="Y75" s="376">
        <f t="shared" si="175"/>
        <v>0</v>
      </c>
      <c r="Z75" s="377">
        <f t="shared" si="176"/>
        <v>0</v>
      </c>
      <c r="AA75" s="133"/>
      <c r="AB75" s="126"/>
      <c r="AC75" s="126"/>
      <c r="AD75" s="126"/>
      <c r="AE75" s="126"/>
      <c r="AF75" s="126"/>
      <c r="AG75" s="126"/>
    </row>
    <row r="76" spans="1:33" ht="30" customHeight="1">
      <c r="A76" s="108" t="s">
        <v>72</v>
      </c>
      <c r="B76" s="148" t="s">
        <v>168</v>
      </c>
      <c r="C76" s="188" t="s">
        <v>169</v>
      </c>
      <c r="D76" s="135"/>
      <c r="E76" s="304">
        <v>2</v>
      </c>
      <c r="F76" s="293">
        <v>200</v>
      </c>
      <c r="G76" s="294">
        <f t="shared" si="177"/>
        <v>400</v>
      </c>
      <c r="H76" s="136">
        <f>SUM(H78:H78)</f>
        <v>0</v>
      </c>
      <c r="I76" s="137"/>
      <c r="J76" s="138">
        <f>SUM(J78:J78)</f>
        <v>0</v>
      </c>
      <c r="K76" s="136">
        <f>SUM(K78:K78)</f>
        <v>0</v>
      </c>
      <c r="L76" s="137"/>
      <c r="M76" s="138">
        <f>SUM(M78:M78)</f>
        <v>0</v>
      </c>
      <c r="N76" s="136">
        <f>SUM(N78:N78)</f>
        <v>0</v>
      </c>
      <c r="O76" s="137"/>
      <c r="P76" s="138">
        <f>SUM(P78:P78)</f>
        <v>0</v>
      </c>
      <c r="Q76" s="136">
        <f>SUM(Q78:Q78)</f>
        <v>0</v>
      </c>
      <c r="R76" s="137"/>
      <c r="S76" s="138">
        <f>SUM(S78:S78)</f>
        <v>0</v>
      </c>
      <c r="T76" s="136">
        <f>SUM(T78:T78)</f>
        <v>0</v>
      </c>
      <c r="U76" s="137"/>
      <c r="V76" s="138">
        <f>SUM(V78:V78)</f>
        <v>0</v>
      </c>
      <c r="W76" s="379">
        <v>400</v>
      </c>
      <c r="X76" s="379">
        <f>SUM(X78:X78)</f>
        <v>0</v>
      </c>
      <c r="Y76" s="379">
        <v>400</v>
      </c>
      <c r="Z76" s="377">
        <v>0</v>
      </c>
      <c r="AA76" s="139"/>
      <c r="AB76" s="126"/>
      <c r="AC76" s="126"/>
      <c r="AD76" s="126"/>
      <c r="AE76" s="126"/>
      <c r="AF76" s="126"/>
      <c r="AG76" s="126"/>
    </row>
    <row r="77" spans="1:33" ht="30" customHeight="1" thickBot="1">
      <c r="A77" s="117" t="s">
        <v>77</v>
      </c>
      <c r="B77" s="289" t="s">
        <v>170</v>
      </c>
      <c r="C77" s="310" t="s">
        <v>292</v>
      </c>
      <c r="D77" s="295" t="s">
        <v>99</v>
      </c>
      <c r="E77" s="304">
        <v>2</v>
      </c>
      <c r="F77" s="293">
        <v>200</v>
      </c>
      <c r="G77" s="294">
        <f t="shared" ref="G77" si="179">E77*F77</f>
        <v>400</v>
      </c>
      <c r="H77" s="292">
        <v>0</v>
      </c>
      <c r="I77" s="323">
        <v>0</v>
      </c>
      <c r="J77" s="294">
        <v>0</v>
      </c>
      <c r="K77" s="121"/>
      <c r="L77" s="122"/>
      <c r="M77" s="123">
        <f t="shared" ref="M77" si="180">K77*L77</f>
        <v>0</v>
      </c>
      <c r="N77" s="121"/>
      <c r="O77" s="122"/>
      <c r="P77" s="123">
        <f t="shared" ref="P77" si="181">N77*O77</f>
        <v>0</v>
      </c>
      <c r="Q77" s="121"/>
      <c r="R77" s="122"/>
      <c r="S77" s="123">
        <f t="shared" ref="S77" si="182">Q77*R77</f>
        <v>0</v>
      </c>
      <c r="T77" s="121"/>
      <c r="U77" s="122"/>
      <c r="V77" s="123">
        <f t="shared" ref="V77" si="183">T77*U77</f>
        <v>0</v>
      </c>
      <c r="W77" s="375">
        <f t="shared" ref="W77" si="184">G77+M77+S77</f>
        <v>400</v>
      </c>
      <c r="X77" s="376">
        <v>0</v>
      </c>
      <c r="Y77" s="376">
        <f t="shared" ref="Y77" si="185">W77-X77</f>
        <v>400</v>
      </c>
      <c r="Z77" s="377">
        <f t="shared" ref="Z77" si="186">Y77/W77</f>
        <v>1</v>
      </c>
      <c r="AA77" s="124"/>
      <c r="AB77" s="126"/>
      <c r="AC77" s="126"/>
      <c r="AD77" s="126"/>
      <c r="AE77" s="126"/>
      <c r="AF77" s="126"/>
      <c r="AG77" s="126"/>
    </row>
    <row r="78" spans="1:33" ht="30" customHeight="1" thickBot="1">
      <c r="A78" s="117" t="s">
        <v>77</v>
      </c>
      <c r="B78" s="297" t="s">
        <v>167</v>
      </c>
      <c r="C78" s="309"/>
      <c r="D78" s="298"/>
      <c r="E78" s="305"/>
      <c r="F78" s="306"/>
      <c r="G78" s="301"/>
      <c r="H78" s="305"/>
      <c r="I78" s="306"/>
      <c r="J78" s="301"/>
      <c r="K78" s="121"/>
      <c r="L78" s="122"/>
      <c r="M78" s="123">
        <f t="shared" ref="M78" si="187">K78*L78</f>
        <v>0</v>
      </c>
      <c r="N78" s="121"/>
      <c r="O78" s="122"/>
      <c r="P78" s="123">
        <f t="shared" ref="P78" si="188">N78*O78</f>
        <v>0</v>
      </c>
      <c r="Q78" s="121"/>
      <c r="R78" s="122"/>
      <c r="S78" s="123">
        <f t="shared" ref="S78" si="189">Q78*R78</f>
        <v>0</v>
      </c>
      <c r="T78" s="121"/>
      <c r="U78" s="122"/>
      <c r="V78" s="123">
        <f t="shared" ref="V78" si="190">T78*U78</f>
        <v>0</v>
      </c>
      <c r="W78" s="375">
        <f t="shared" ref="W78" si="191">G78+M78+S78</f>
        <v>0</v>
      </c>
      <c r="X78" s="376">
        <f t="shared" ref="X78" si="192">J78+P78+V78</f>
        <v>0</v>
      </c>
      <c r="Y78" s="376">
        <f t="shared" si="165"/>
        <v>0</v>
      </c>
      <c r="Z78" s="377" t="e">
        <f t="shared" si="166"/>
        <v>#DIV/0!</v>
      </c>
      <c r="AA78" s="192"/>
      <c r="AB78" s="126"/>
      <c r="AC78" s="126"/>
      <c r="AD78" s="126"/>
      <c r="AE78" s="126"/>
      <c r="AF78" s="126"/>
      <c r="AG78" s="126"/>
    </row>
    <row r="79" spans="1:33" ht="30" customHeight="1">
      <c r="A79" s="108" t="s">
        <v>72</v>
      </c>
      <c r="B79" s="148" t="s">
        <v>171</v>
      </c>
      <c r="C79" s="188" t="s">
        <v>172</v>
      </c>
      <c r="D79" s="135"/>
      <c r="E79" s="136">
        <f>SUM(E80:E80)</f>
        <v>0</v>
      </c>
      <c r="F79" s="137"/>
      <c r="G79" s="138">
        <f>SUM(G80:G80)</f>
        <v>0</v>
      </c>
      <c r="H79" s="136">
        <f>SUM(H80:H80)</f>
        <v>0</v>
      </c>
      <c r="I79" s="137"/>
      <c r="J79" s="138">
        <f>SUM(J80:J80)</f>
        <v>0</v>
      </c>
      <c r="K79" s="136">
        <f>SUM(K80:K80)</f>
        <v>0</v>
      </c>
      <c r="L79" s="137"/>
      <c r="M79" s="138">
        <f>SUM(M80:M80)</f>
        <v>0</v>
      </c>
      <c r="N79" s="136">
        <f>SUM(N80:N80)</f>
        <v>0</v>
      </c>
      <c r="O79" s="137"/>
      <c r="P79" s="138">
        <f>SUM(P80:P80)</f>
        <v>0</v>
      </c>
      <c r="Q79" s="136">
        <f>SUM(Q80:Q80)</f>
        <v>0</v>
      </c>
      <c r="R79" s="137"/>
      <c r="S79" s="138">
        <f>SUM(S80:S80)</f>
        <v>0</v>
      </c>
      <c r="T79" s="136">
        <f>SUM(T80:T80)</f>
        <v>0</v>
      </c>
      <c r="U79" s="137"/>
      <c r="V79" s="138">
        <f>SUM(V80:V80)</f>
        <v>0</v>
      </c>
      <c r="W79" s="379">
        <f>SUM(W80:W80)</f>
        <v>0</v>
      </c>
      <c r="X79" s="379">
        <f>SUM(X80:X80)</f>
        <v>0</v>
      </c>
      <c r="Y79" s="379">
        <f t="shared" si="165"/>
        <v>0</v>
      </c>
      <c r="Z79" s="379" t="e">
        <f t="shared" si="166"/>
        <v>#DIV/0!</v>
      </c>
      <c r="AA79" s="124"/>
      <c r="AB79" s="126"/>
      <c r="AC79" s="126"/>
      <c r="AD79" s="126"/>
      <c r="AE79" s="126"/>
      <c r="AF79" s="126"/>
      <c r="AG79" s="126"/>
    </row>
    <row r="80" spans="1:33" ht="30" customHeight="1" thickBot="1">
      <c r="A80" s="127" t="s">
        <v>77</v>
      </c>
      <c r="B80" s="128" t="s">
        <v>173</v>
      </c>
      <c r="C80" s="155" t="s">
        <v>165</v>
      </c>
      <c r="D80" s="129" t="s">
        <v>99</v>
      </c>
      <c r="E80" s="142"/>
      <c r="F80" s="143"/>
      <c r="G80" s="144">
        <f t="shared" ref="G80" si="193">E80*F80</f>
        <v>0</v>
      </c>
      <c r="H80" s="142"/>
      <c r="I80" s="143"/>
      <c r="J80" s="144">
        <f t="shared" ref="J80" si="194">H80*I80</f>
        <v>0</v>
      </c>
      <c r="K80" s="142"/>
      <c r="L80" s="143"/>
      <c r="M80" s="144">
        <f t="shared" ref="M80" si="195">K80*L80</f>
        <v>0</v>
      </c>
      <c r="N80" s="142"/>
      <c r="O80" s="143"/>
      <c r="P80" s="144">
        <f t="shared" ref="P80" si="196">N80*O80</f>
        <v>0</v>
      </c>
      <c r="Q80" s="142"/>
      <c r="R80" s="143"/>
      <c r="S80" s="144">
        <f t="shared" ref="S80" si="197">Q80*R80</f>
        <v>0</v>
      </c>
      <c r="T80" s="142"/>
      <c r="U80" s="143"/>
      <c r="V80" s="144">
        <f t="shared" ref="V80" si="198">T80*U80</f>
        <v>0</v>
      </c>
      <c r="W80" s="378">
        <f t="shared" ref="W80" si="199">G80+M80+S80</f>
        <v>0</v>
      </c>
      <c r="X80" s="381">
        <f t="shared" ref="X80" si="200">J80+P80+V80</f>
        <v>0</v>
      </c>
      <c r="Y80" s="381">
        <f t="shared" si="165"/>
        <v>0</v>
      </c>
      <c r="Z80" s="396" t="e">
        <f t="shared" si="166"/>
        <v>#DIV/0!</v>
      </c>
      <c r="AA80" s="124"/>
      <c r="AB80" s="126"/>
      <c r="AC80" s="126"/>
      <c r="AD80" s="126"/>
      <c r="AE80" s="126"/>
      <c r="AF80" s="126"/>
      <c r="AG80" s="126"/>
    </row>
    <row r="81" spans="1:33" ht="30" customHeight="1" thickBot="1">
      <c r="A81" s="157" t="s">
        <v>174</v>
      </c>
      <c r="B81" s="158"/>
      <c r="C81" s="159"/>
      <c r="D81" s="160"/>
      <c r="E81" s="164">
        <f>E79+E76+E68</f>
        <v>66</v>
      </c>
      <c r="F81" s="174"/>
      <c r="G81" s="163">
        <f>G79+G76+G68</f>
        <v>12410</v>
      </c>
      <c r="H81" s="164">
        <f>H79+H76+H68</f>
        <v>64</v>
      </c>
      <c r="I81" s="174"/>
      <c r="J81" s="163">
        <f>J79+J76+J68</f>
        <v>12010</v>
      </c>
      <c r="K81" s="175">
        <f>K79+K76+K68</f>
        <v>0</v>
      </c>
      <c r="L81" s="174"/>
      <c r="M81" s="163">
        <f>M79+M76+M68</f>
        <v>0</v>
      </c>
      <c r="N81" s="175">
        <f>N79+N76+N68</f>
        <v>0</v>
      </c>
      <c r="O81" s="174"/>
      <c r="P81" s="163">
        <f>P79+P76+P68</f>
        <v>0</v>
      </c>
      <c r="Q81" s="175">
        <f>Q79+Q76+Q68</f>
        <v>0</v>
      </c>
      <c r="R81" s="174"/>
      <c r="S81" s="163">
        <f>S79+S76+S68</f>
        <v>0</v>
      </c>
      <c r="T81" s="175">
        <f>T79+T76+T68</f>
        <v>0</v>
      </c>
      <c r="U81" s="174"/>
      <c r="V81" s="165">
        <f>V79+V76+V68</f>
        <v>0</v>
      </c>
      <c r="W81" s="384">
        <f>W79+W76+W68</f>
        <v>12410</v>
      </c>
      <c r="X81" s="397">
        <f>X79+X76+X68</f>
        <v>12010</v>
      </c>
      <c r="Y81" s="397">
        <f t="shared" si="165"/>
        <v>400</v>
      </c>
      <c r="Z81" s="397">
        <f t="shared" si="166"/>
        <v>3.2232070910556E-2</v>
      </c>
      <c r="AA81" s="124"/>
      <c r="AB81" s="126"/>
      <c r="AC81" s="126"/>
      <c r="AD81" s="126"/>
      <c r="AE81" s="126"/>
      <c r="AF81" s="126"/>
      <c r="AG81" s="126"/>
    </row>
    <row r="82" spans="1:33" ht="30" customHeight="1" thickBot="1">
      <c r="A82" s="167" t="s">
        <v>72</v>
      </c>
      <c r="B82" s="181">
        <v>7</v>
      </c>
      <c r="C82" s="169" t="s">
        <v>175</v>
      </c>
      <c r="D82" s="170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398"/>
      <c r="X82" s="398"/>
      <c r="Y82" s="387"/>
      <c r="Z82" s="398"/>
      <c r="AA82" s="124"/>
      <c r="AB82" s="126"/>
      <c r="AC82" s="126"/>
      <c r="AD82" s="126"/>
      <c r="AE82" s="126"/>
      <c r="AF82" s="126"/>
      <c r="AG82" s="126"/>
    </row>
    <row r="83" spans="1:33" ht="30" customHeight="1" thickBot="1">
      <c r="A83" s="117" t="s">
        <v>77</v>
      </c>
      <c r="B83" s="289" t="s">
        <v>176</v>
      </c>
      <c r="C83" s="310" t="s">
        <v>293</v>
      </c>
      <c r="D83" s="295" t="s">
        <v>99</v>
      </c>
      <c r="E83" s="304">
        <v>3</v>
      </c>
      <c r="F83" s="293">
        <v>800</v>
      </c>
      <c r="G83" s="294">
        <f t="shared" ref="G83:G87" si="201">E83*F83</f>
        <v>2400</v>
      </c>
      <c r="H83" s="304">
        <v>3</v>
      </c>
      <c r="I83" s="293">
        <v>800</v>
      </c>
      <c r="J83" s="294">
        <f t="shared" ref="J83:J87" si="202">H83*I83</f>
        <v>2400</v>
      </c>
      <c r="K83" s="121"/>
      <c r="L83" s="122"/>
      <c r="M83" s="123">
        <f t="shared" ref="M83:M88" si="203">K83*L83</f>
        <v>0</v>
      </c>
      <c r="N83" s="121"/>
      <c r="O83" s="122"/>
      <c r="P83" s="123">
        <f t="shared" ref="P83:P88" si="204">N83*O83</f>
        <v>0</v>
      </c>
      <c r="Q83" s="121"/>
      <c r="R83" s="122"/>
      <c r="S83" s="123">
        <f t="shared" ref="S83:S88" si="205">Q83*R83</f>
        <v>0</v>
      </c>
      <c r="T83" s="121"/>
      <c r="U83" s="122"/>
      <c r="V83" s="191">
        <f t="shared" ref="V83:V88" si="206">T83*U83</f>
        <v>0</v>
      </c>
      <c r="W83" s="399">
        <f t="shared" ref="W83:W88" si="207">G83+M83+S83</f>
        <v>2400</v>
      </c>
      <c r="X83" s="400">
        <f t="shared" ref="X83:X88" si="208">J83+P83+V83</f>
        <v>2400</v>
      </c>
      <c r="Y83" s="400">
        <f t="shared" ref="Y83:Y89" si="209">W83-X83</f>
        <v>0</v>
      </c>
      <c r="Z83" s="401">
        <f t="shared" ref="Z83:Z89" si="210">Y83/W83</f>
        <v>0</v>
      </c>
      <c r="AA83" s="133"/>
      <c r="AB83" s="7"/>
      <c r="AC83" s="7"/>
      <c r="AD83" s="7"/>
      <c r="AE83" s="7"/>
      <c r="AF83" s="7"/>
      <c r="AG83" s="7"/>
    </row>
    <row r="84" spans="1:33" ht="30" customHeight="1" thickBot="1">
      <c r="A84" s="117" t="s">
        <v>77</v>
      </c>
      <c r="B84" s="289" t="s">
        <v>177</v>
      </c>
      <c r="C84" s="310" t="s">
        <v>178</v>
      </c>
      <c r="D84" s="295" t="s">
        <v>99</v>
      </c>
      <c r="E84" s="304">
        <v>5000</v>
      </c>
      <c r="F84" s="293">
        <v>1.8</v>
      </c>
      <c r="G84" s="294">
        <f t="shared" si="201"/>
        <v>9000</v>
      </c>
      <c r="H84" s="304">
        <v>5000</v>
      </c>
      <c r="I84" s="293">
        <v>1.8</v>
      </c>
      <c r="J84" s="294">
        <f t="shared" si="202"/>
        <v>9000</v>
      </c>
      <c r="K84" s="121"/>
      <c r="L84" s="122"/>
      <c r="M84" s="123">
        <f t="shared" si="203"/>
        <v>0</v>
      </c>
      <c r="N84" s="121"/>
      <c r="O84" s="122"/>
      <c r="P84" s="123">
        <f t="shared" si="204"/>
        <v>0</v>
      </c>
      <c r="Q84" s="121"/>
      <c r="R84" s="122"/>
      <c r="S84" s="123">
        <f t="shared" si="205"/>
        <v>0</v>
      </c>
      <c r="T84" s="121"/>
      <c r="U84" s="122"/>
      <c r="V84" s="191">
        <f t="shared" si="206"/>
        <v>0</v>
      </c>
      <c r="W84" s="402">
        <f t="shared" si="207"/>
        <v>9000</v>
      </c>
      <c r="X84" s="376">
        <f t="shared" si="208"/>
        <v>9000</v>
      </c>
      <c r="Y84" s="376">
        <f t="shared" si="209"/>
        <v>0</v>
      </c>
      <c r="Z84" s="377">
        <f t="shared" si="210"/>
        <v>0</v>
      </c>
      <c r="AA84" s="189"/>
      <c r="AB84" s="126"/>
      <c r="AC84" s="126"/>
      <c r="AD84" s="126"/>
      <c r="AE84" s="126"/>
      <c r="AF84" s="126"/>
      <c r="AG84" s="126"/>
    </row>
    <row r="85" spans="1:33" ht="30" customHeight="1" thickBot="1">
      <c r="A85" s="117" t="s">
        <v>77</v>
      </c>
      <c r="B85" s="289" t="s">
        <v>179</v>
      </c>
      <c r="C85" s="310" t="s">
        <v>294</v>
      </c>
      <c r="D85" s="295" t="s">
        <v>99</v>
      </c>
      <c r="E85" s="304">
        <v>20000</v>
      </c>
      <c r="F85" s="293">
        <v>0.9</v>
      </c>
      <c r="G85" s="294">
        <f t="shared" si="201"/>
        <v>18000</v>
      </c>
      <c r="H85" s="304">
        <v>30000</v>
      </c>
      <c r="I85" s="293">
        <v>0.6</v>
      </c>
      <c r="J85" s="294">
        <f t="shared" si="202"/>
        <v>18000</v>
      </c>
      <c r="K85" s="121"/>
      <c r="L85" s="122"/>
      <c r="M85" s="123">
        <f t="shared" si="203"/>
        <v>0</v>
      </c>
      <c r="N85" s="121"/>
      <c r="O85" s="122"/>
      <c r="P85" s="123">
        <f t="shared" si="204"/>
        <v>0</v>
      </c>
      <c r="Q85" s="121"/>
      <c r="R85" s="122"/>
      <c r="S85" s="123">
        <f t="shared" si="205"/>
        <v>0</v>
      </c>
      <c r="T85" s="121"/>
      <c r="U85" s="122"/>
      <c r="V85" s="191">
        <f t="shared" si="206"/>
        <v>0</v>
      </c>
      <c r="W85" s="402">
        <f t="shared" si="207"/>
        <v>18000</v>
      </c>
      <c r="X85" s="376">
        <f t="shared" si="208"/>
        <v>18000</v>
      </c>
      <c r="Y85" s="376">
        <f t="shared" si="209"/>
        <v>0</v>
      </c>
      <c r="Z85" s="377">
        <f t="shared" si="210"/>
        <v>0</v>
      </c>
      <c r="AA85" s="190"/>
      <c r="AB85" s="126"/>
      <c r="AC85" s="126"/>
      <c r="AD85" s="126"/>
      <c r="AE85" s="126"/>
      <c r="AF85" s="126"/>
      <c r="AG85" s="126"/>
    </row>
    <row r="86" spans="1:33" ht="30" customHeight="1">
      <c r="A86" s="117" t="s">
        <v>77</v>
      </c>
      <c r="B86" s="289" t="s">
        <v>180</v>
      </c>
      <c r="C86" s="310" t="s">
        <v>181</v>
      </c>
      <c r="D86" s="295" t="s">
        <v>99</v>
      </c>
      <c r="E86" s="304"/>
      <c r="F86" s="293"/>
      <c r="G86" s="294">
        <f t="shared" si="201"/>
        <v>0</v>
      </c>
      <c r="H86" s="304"/>
      <c r="I86" s="293"/>
      <c r="J86" s="294">
        <f t="shared" si="202"/>
        <v>0</v>
      </c>
      <c r="K86" s="121"/>
      <c r="L86" s="122"/>
      <c r="M86" s="123">
        <f t="shared" si="203"/>
        <v>0</v>
      </c>
      <c r="N86" s="121"/>
      <c r="O86" s="122"/>
      <c r="P86" s="123">
        <f t="shared" si="204"/>
        <v>0</v>
      </c>
      <c r="Q86" s="121"/>
      <c r="R86" s="122"/>
      <c r="S86" s="123">
        <f t="shared" si="205"/>
        <v>0</v>
      </c>
      <c r="T86" s="121"/>
      <c r="U86" s="122"/>
      <c r="V86" s="191">
        <f t="shared" si="206"/>
        <v>0</v>
      </c>
      <c r="W86" s="402">
        <f t="shared" si="207"/>
        <v>0</v>
      </c>
      <c r="X86" s="376">
        <f t="shared" si="208"/>
        <v>0</v>
      </c>
      <c r="Y86" s="376">
        <f t="shared" si="209"/>
        <v>0</v>
      </c>
      <c r="Z86" s="377" t="e">
        <f t="shared" si="210"/>
        <v>#DIV/0!</v>
      </c>
      <c r="AA86" s="192"/>
      <c r="AB86" s="126"/>
      <c r="AC86" s="126"/>
      <c r="AD86" s="126"/>
      <c r="AE86" s="126"/>
      <c r="AF86" s="126"/>
      <c r="AG86" s="126"/>
    </row>
    <row r="87" spans="1:33" ht="30" customHeight="1">
      <c r="A87" s="117" t="s">
        <v>77</v>
      </c>
      <c r="B87" s="289" t="s">
        <v>182</v>
      </c>
      <c r="C87" s="310" t="s">
        <v>183</v>
      </c>
      <c r="D87" s="295" t="s">
        <v>99</v>
      </c>
      <c r="E87" s="304">
        <v>2</v>
      </c>
      <c r="F87" s="293">
        <v>3000</v>
      </c>
      <c r="G87" s="294">
        <f t="shared" si="201"/>
        <v>6000</v>
      </c>
      <c r="H87" s="304">
        <v>2</v>
      </c>
      <c r="I87" s="293">
        <v>3000</v>
      </c>
      <c r="J87" s="294">
        <f t="shared" si="202"/>
        <v>6000</v>
      </c>
      <c r="K87" s="121"/>
      <c r="L87" s="122"/>
      <c r="M87" s="123">
        <f t="shared" si="203"/>
        <v>0</v>
      </c>
      <c r="N87" s="121"/>
      <c r="O87" s="122"/>
      <c r="P87" s="123">
        <f t="shared" si="204"/>
        <v>0</v>
      </c>
      <c r="Q87" s="121"/>
      <c r="R87" s="122"/>
      <c r="S87" s="123">
        <f t="shared" si="205"/>
        <v>0</v>
      </c>
      <c r="T87" s="121"/>
      <c r="U87" s="122"/>
      <c r="V87" s="191">
        <f t="shared" si="206"/>
        <v>0</v>
      </c>
      <c r="W87" s="402">
        <f t="shared" si="207"/>
        <v>6000</v>
      </c>
      <c r="X87" s="376">
        <f t="shared" si="208"/>
        <v>6000</v>
      </c>
      <c r="Y87" s="376">
        <f t="shared" si="209"/>
        <v>0</v>
      </c>
      <c r="Z87" s="377">
        <f t="shared" si="210"/>
        <v>0</v>
      </c>
      <c r="AA87" s="124"/>
      <c r="AB87" s="126"/>
      <c r="AC87" s="126"/>
      <c r="AD87" s="126"/>
      <c r="AE87" s="126"/>
      <c r="AF87" s="126"/>
      <c r="AG87" s="126"/>
    </row>
    <row r="88" spans="1:33" ht="30" customHeight="1" thickBot="1">
      <c r="A88" s="127" t="s">
        <v>77</v>
      </c>
      <c r="B88" s="118" t="s">
        <v>184</v>
      </c>
      <c r="C88" s="193" t="s">
        <v>185</v>
      </c>
      <c r="D88" s="129"/>
      <c r="E88" s="130"/>
      <c r="F88" s="131">
        <v>0.22</v>
      </c>
      <c r="G88" s="132">
        <f t="shared" ref="G88" si="211">E88*F88</f>
        <v>0</v>
      </c>
      <c r="H88" s="130"/>
      <c r="I88" s="131">
        <v>0.22</v>
      </c>
      <c r="J88" s="132">
        <f t="shared" ref="J88" si="212">H88*I88</f>
        <v>0</v>
      </c>
      <c r="K88" s="130"/>
      <c r="L88" s="131">
        <v>0.22</v>
      </c>
      <c r="M88" s="132">
        <f t="shared" si="203"/>
        <v>0</v>
      </c>
      <c r="N88" s="130"/>
      <c r="O88" s="131">
        <v>0.22</v>
      </c>
      <c r="P88" s="132">
        <f t="shared" si="204"/>
        <v>0</v>
      </c>
      <c r="Q88" s="130"/>
      <c r="R88" s="131">
        <v>0.22</v>
      </c>
      <c r="S88" s="132">
        <f t="shared" si="205"/>
        <v>0</v>
      </c>
      <c r="T88" s="130"/>
      <c r="U88" s="131">
        <v>0.22</v>
      </c>
      <c r="V88" s="194">
        <f t="shared" si="206"/>
        <v>0</v>
      </c>
      <c r="W88" s="403">
        <f t="shared" si="207"/>
        <v>0</v>
      </c>
      <c r="X88" s="404">
        <f t="shared" si="208"/>
        <v>0</v>
      </c>
      <c r="Y88" s="404">
        <f t="shared" si="209"/>
        <v>0</v>
      </c>
      <c r="Z88" s="405" t="e">
        <f t="shared" si="210"/>
        <v>#DIV/0!</v>
      </c>
      <c r="AA88" s="145"/>
      <c r="AB88" s="7"/>
      <c r="AC88" s="7"/>
      <c r="AD88" s="7"/>
      <c r="AE88" s="7"/>
      <c r="AF88" s="7"/>
      <c r="AG88" s="7"/>
    </row>
    <row r="89" spans="1:33" ht="30" customHeight="1" thickBot="1">
      <c r="A89" s="157" t="s">
        <v>186</v>
      </c>
      <c r="B89" s="195"/>
      <c r="C89" s="159"/>
      <c r="D89" s="160"/>
      <c r="E89" s="164">
        <f>SUM(E83:E87)</f>
        <v>25005</v>
      </c>
      <c r="F89" s="174"/>
      <c r="G89" s="163">
        <f>SUM(G83:G88)</f>
        <v>35400</v>
      </c>
      <c r="H89" s="164">
        <f>SUM(H83:H87)</f>
        <v>35005</v>
      </c>
      <c r="I89" s="174"/>
      <c r="J89" s="163">
        <f>SUM(J83:J88)</f>
        <v>35400</v>
      </c>
      <c r="K89" s="175">
        <f>SUM(K83:K87)</f>
        <v>0</v>
      </c>
      <c r="L89" s="174"/>
      <c r="M89" s="163">
        <f>SUM(M83:M88)</f>
        <v>0</v>
      </c>
      <c r="N89" s="175">
        <f>SUM(N83:N87)</f>
        <v>0</v>
      </c>
      <c r="O89" s="174"/>
      <c r="P89" s="163">
        <f>SUM(P83:P88)</f>
        <v>0</v>
      </c>
      <c r="Q89" s="175">
        <f>SUM(Q83:Q87)</f>
        <v>0</v>
      </c>
      <c r="R89" s="174"/>
      <c r="S89" s="163">
        <f>SUM(S83:S88)</f>
        <v>0</v>
      </c>
      <c r="T89" s="175">
        <f>SUM(T83:T87)</f>
        <v>0</v>
      </c>
      <c r="U89" s="174"/>
      <c r="V89" s="165">
        <f>SUM(V83:V88)</f>
        <v>0</v>
      </c>
      <c r="W89" s="384">
        <f>SUM(W83:W88)</f>
        <v>35400</v>
      </c>
      <c r="X89" s="397">
        <f>SUM(X83:X88)</f>
        <v>35400</v>
      </c>
      <c r="Y89" s="397">
        <f t="shared" si="209"/>
        <v>0</v>
      </c>
      <c r="Z89" s="397">
        <f t="shared" si="210"/>
        <v>0</v>
      </c>
      <c r="AA89" s="189"/>
      <c r="AB89" s="125"/>
      <c r="AC89" s="126"/>
      <c r="AD89" s="126"/>
      <c r="AE89" s="126"/>
      <c r="AF89" s="126"/>
      <c r="AG89" s="126"/>
    </row>
    <row r="90" spans="1:33" ht="30" customHeight="1" thickBot="1">
      <c r="A90" s="196" t="s">
        <v>72</v>
      </c>
      <c r="B90" s="181">
        <v>8</v>
      </c>
      <c r="C90" s="197" t="s">
        <v>187</v>
      </c>
      <c r="D90" s="170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398"/>
      <c r="X90" s="398"/>
      <c r="Y90" s="387"/>
      <c r="Z90" s="398"/>
      <c r="AA90" s="202"/>
      <c r="AB90" s="126"/>
      <c r="AC90" s="126"/>
      <c r="AD90" s="126"/>
      <c r="AE90" s="126"/>
      <c r="AF90" s="126"/>
      <c r="AG90" s="126"/>
    </row>
    <row r="91" spans="1:33" ht="30" customHeight="1">
      <c r="A91" s="117" t="s">
        <v>77</v>
      </c>
      <c r="B91" s="118" t="s">
        <v>188</v>
      </c>
      <c r="C91" s="172" t="s">
        <v>189</v>
      </c>
      <c r="D91" s="120" t="s">
        <v>190</v>
      </c>
      <c r="E91" s="198"/>
      <c r="F91" s="199"/>
      <c r="G91" s="123">
        <f t="shared" ref="G91:G94" si="213">E91*F91</f>
        <v>0</v>
      </c>
      <c r="H91" s="198"/>
      <c r="I91" s="199"/>
      <c r="J91" s="123">
        <f t="shared" ref="J91:J94" si="214">H91*I91</f>
        <v>0</v>
      </c>
      <c r="K91" s="121"/>
      <c r="L91" s="122"/>
      <c r="M91" s="123">
        <f t="shared" ref="M91:M94" si="215">K91*L91</f>
        <v>0</v>
      </c>
      <c r="N91" s="121"/>
      <c r="O91" s="122"/>
      <c r="P91" s="123">
        <f t="shared" ref="P91:P94" si="216">N91*O91</f>
        <v>0</v>
      </c>
      <c r="Q91" s="121"/>
      <c r="R91" s="122"/>
      <c r="S91" s="123">
        <f t="shared" ref="S91:S94" si="217">Q91*R91</f>
        <v>0</v>
      </c>
      <c r="T91" s="121"/>
      <c r="U91" s="122"/>
      <c r="V91" s="191">
        <f t="shared" ref="V91:V94" si="218">T91*U91</f>
        <v>0</v>
      </c>
      <c r="W91" s="406">
        <f t="shared" ref="W91:W94" si="219">G91+M91+S91</f>
        <v>0</v>
      </c>
      <c r="X91" s="376">
        <f t="shared" ref="X91:X94" si="220">J91+P91+V91</f>
        <v>0</v>
      </c>
      <c r="Y91" s="376">
        <f t="shared" ref="Y91:Y95" si="221">W91-X91</f>
        <v>0</v>
      </c>
      <c r="Z91" s="377" t="e">
        <f t="shared" ref="Z91:Z95" si="222">Y91/W91</f>
        <v>#DIV/0!</v>
      </c>
      <c r="AA91" s="124"/>
      <c r="AB91" s="126"/>
      <c r="AC91" s="126"/>
      <c r="AD91" s="126"/>
      <c r="AE91" s="126"/>
      <c r="AF91" s="126"/>
      <c r="AG91" s="126"/>
    </row>
    <row r="92" spans="1:33" ht="30" customHeight="1">
      <c r="A92" s="117" t="s">
        <v>77</v>
      </c>
      <c r="B92" s="324" t="s">
        <v>191</v>
      </c>
      <c r="C92" s="325" t="s">
        <v>295</v>
      </c>
      <c r="D92" s="295" t="s">
        <v>190</v>
      </c>
      <c r="E92" s="304">
        <v>30</v>
      </c>
      <c r="F92" s="293">
        <v>200</v>
      </c>
      <c r="G92" s="294">
        <f t="shared" si="213"/>
        <v>6000</v>
      </c>
      <c r="H92" s="304">
        <v>30</v>
      </c>
      <c r="I92" s="293">
        <v>200</v>
      </c>
      <c r="J92" s="294">
        <f t="shared" si="214"/>
        <v>6000</v>
      </c>
      <c r="K92" s="198"/>
      <c r="L92" s="199"/>
      <c r="M92" s="123">
        <f t="shared" si="215"/>
        <v>0</v>
      </c>
      <c r="N92" s="198"/>
      <c r="O92" s="199"/>
      <c r="P92" s="123">
        <f t="shared" si="216"/>
        <v>0</v>
      </c>
      <c r="Q92" s="198"/>
      <c r="R92" s="199"/>
      <c r="S92" s="123">
        <f t="shared" si="217"/>
        <v>0</v>
      </c>
      <c r="T92" s="198"/>
      <c r="U92" s="199"/>
      <c r="V92" s="191">
        <f t="shared" si="218"/>
        <v>0</v>
      </c>
      <c r="W92" s="406">
        <f t="shared" si="219"/>
        <v>6000</v>
      </c>
      <c r="X92" s="376">
        <f t="shared" si="220"/>
        <v>6000</v>
      </c>
      <c r="Y92" s="376">
        <f t="shared" si="221"/>
        <v>0</v>
      </c>
      <c r="Z92" s="377">
        <f t="shared" si="222"/>
        <v>0</v>
      </c>
      <c r="AA92" s="124"/>
      <c r="AB92" s="7"/>
      <c r="AC92" s="7"/>
      <c r="AD92" s="7"/>
      <c r="AE92" s="7"/>
      <c r="AF92" s="7"/>
      <c r="AG92" s="7"/>
    </row>
    <row r="93" spans="1:33" ht="30" customHeight="1">
      <c r="A93" s="117" t="s">
        <v>77</v>
      </c>
      <c r="B93" s="118" t="s">
        <v>192</v>
      </c>
      <c r="C93" s="172" t="s">
        <v>193</v>
      </c>
      <c r="D93" s="120" t="s">
        <v>190</v>
      </c>
      <c r="E93" s="121"/>
      <c r="F93" s="122"/>
      <c r="G93" s="123">
        <f t="shared" si="213"/>
        <v>0</v>
      </c>
      <c r="H93" s="121"/>
      <c r="I93" s="122"/>
      <c r="J93" s="123">
        <f t="shared" si="214"/>
        <v>0</v>
      </c>
      <c r="K93" s="121"/>
      <c r="L93" s="122"/>
      <c r="M93" s="123">
        <f t="shared" si="215"/>
        <v>0</v>
      </c>
      <c r="N93" s="121"/>
      <c r="O93" s="122"/>
      <c r="P93" s="123">
        <f t="shared" si="216"/>
        <v>0</v>
      </c>
      <c r="Q93" s="121"/>
      <c r="R93" s="122"/>
      <c r="S93" s="123">
        <f t="shared" si="217"/>
        <v>0</v>
      </c>
      <c r="T93" s="121"/>
      <c r="U93" s="122"/>
      <c r="V93" s="191">
        <f t="shared" si="218"/>
        <v>0</v>
      </c>
      <c r="W93" s="402">
        <f t="shared" si="219"/>
        <v>0</v>
      </c>
      <c r="X93" s="376">
        <f t="shared" si="220"/>
        <v>0</v>
      </c>
      <c r="Y93" s="376">
        <f t="shared" si="221"/>
        <v>0</v>
      </c>
      <c r="Z93" s="377" t="e">
        <f t="shared" si="222"/>
        <v>#DIV/0!</v>
      </c>
      <c r="AA93" s="133"/>
      <c r="AB93" s="7"/>
      <c r="AC93" s="7"/>
      <c r="AD93" s="7"/>
      <c r="AE93" s="7"/>
      <c r="AF93" s="7"/>
      <c r="AG93" s="7"/>
    </row>
    <row r="94" spans="1:33" ht="30" customHeight="1" thickBot="1">
      <c r="A94" s="127" t="s">
        <v>77</v>
      </c>
      <c r="B94" s="147" t="s">
        <v>194</v>
      </c>
      <c r="C94" s="156" t="s">
        <v>195</v>
      </c>
      <c r="D94" s="129"/>
      <c r="E94" s="130"/>
      <c r="F94" s="131">
        <v>0.22</v>
      </c>
      <c r="G94" s="132">
        <f t="shared" si="213"/>
        <v>0</v>
      </c>
      <c r="H94" s="130"/>
      <c r="I94" s="131">
        <v>0.22</v>
      </c>
      <c r="J94" s="132">
        <f t="shared" si="214"/>
        <v>0</v>
      </c>
      <c r="K94" s="130"/>
      <c r="L94" s="131">
        <v>0.22</v>
      </c>
      <c r="M94" s="132">
        <f t="shared" si="215"/>
        <v>0</v>
      </c>
      <c r="N94" s="130"/>
      <c r="O94" s="131">
        <v>0.22</v>
      </c>
      <c r="P94" s="132">
        <f t="shared" si="216"/>
        <v>0</v>
      </c>
      <c r="Q94" s="130"/>
      <c r="R94" s="131">
        <v>0.22</v>
      </c>
      <c r="S94" s="132">
        <f t="shared" si="217"/>
        <v>0</v>
      </c>
      <c r="T94" s="130"/>
      <c r="U94" s="131">
        <v>0.22</v>
      </c>
      <c r="V94" s="194">
        <f t="shared" si="218"/>
        <v>0</v>
      </c>
      <c r="W94" s="403">
        <f t="shared" si="219"/>
        <v>0</v>
      </c>
      <c r="X94" s="404">
        <f t="shared" si="220"/>
        <v>0</v>
      </c>
      <c r="Y94" s="404">
        <f t="shared" si="221"/>
        <v>0</v>
      </c>
      <c r="Z94" s="405" t="e">
        <f t="shared" si="222"/>
        <v>#DIV/0!</v>
      </c>
      <c r="AA94" s="133"/>
      <c r="AB94" s="7"/>
      <c r="AC94" s="7"/>
      <c r="AD94" s="7"/>
      <c r="AE94" s="7"/>
      <c r="AF94" s="7"/>
      <c r="AG94" s="7"/>
    </row>
    <row r="95" spans="1:33" ht="30" customHeight="1" thickBot="1">
      <c r="A95" s="157" t="s">
        <v>196</v>
      </c>
      <c r="B95" s="200"/>
      <c r="C95" s="159"/>
      <c r="D95" s="160"/>
      <c r="E95" s="164">
        <f>SUM(E91:E93)</f>
        <v>30</v>
      </c>
      <c r="F95" s="174"/>
      <c r="G95" s="164">
        <f>SUM(G91:G94)</f>
        <v>6000</v>
      </c>
      <c r="H95" s="164">
        <f>SUM(H91:H93)</f>
        <v>30</v>
      </c>
      <c r="I95" s="174"/>
      <c r="J95" s="164">
        <f>SUM(J91:J94)</f>
        <v>6000</v>
      </c>
      <c r="K95" s="164">
        <f>SUM(K91:K93)</f>
        <v>0</v>
      </c>
      <c r="L95" s="174"/>
      <c r="M95" s="164">
        <f>SUM(M91:M94)</f>
        <v>0</v>
      </c>
      <c r="N95" s="164">
        <f>SUM(N91:N93)</f>
        <v>0</v>
      </c>
      <c r="O95" s="174"/>
      <c r="P95" s="164">
        <f>SUM(P91:P94)</f>
        <v>0</v>
      </c>
      <c r="Q95" s="164">
        <f>SUM(Q91:Q93)</f>
        <v>0</v>
      </c>
      <c r="R95" s="174"/>
      <c r="S95" s="164">
        <f>SUM(S91:S94)</f>
        <v>0</v>
      </c>
      <c r="T95" s="164">
        <f>SUM(T91:T93)</f>
        <v>0</v>
      </c>
      <c r="U95" s="174"/>
      <c r="V95" s="201">
        <f>SUM(V91:V94)</f>
        <v>0</v>
      </c>
      <c r="W95" s="384">
        <f>SUM(W91:W94)</f>
        <v>6000</v>
      </c>
      <c r="X95" s="397">
        <f>SUM(X91:X94)</f>
        <v>6000</v>
      </c>
      <c r="Y95" s="397">
        <f t="shared" si="221"/>
        <v>0</v>
      </c>
      <c r="Z95" s="397">
        <f t="shared" si="222"/>
        <v>0</v>
      </c>
      <c r="AA95" s="189"/>
      <c r="AB95" s="126"/>
      <c r="AC95" s="126"/>
      <c r="AD95" s="126"/>
      <c r="AE95" s="126"/>
      <c r="AF95" s="126"/>
      <c r="AG95" s="126"/>
    </row>
    <row r="96" spans="1:33" ht="30" customHeight="1" thickBot="1">
      <c r="A96" s="167" t="s">
        <v>72</v>
      </c>
      <c r="B96" s="168">
        <v>9</v>
      </c>
      <c r="C96" s="169" t="s">
        <v>197</v>
      </c>
      <c r="D96" s="170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407"/>
      <c r="X96" s="407"/>
      <c r="Y96" s="394"/>
      <c r="Z96" s="407"/>
      <c r="AA96" s="190"/>
      <c r="AB96" s="126"/>
      <c r="AC96" s="126"/>
      <c r="AD96" s="126"/>
      <c r="AE96" s="126"/>
      <c r="AF96" s="126"/>
      <c r="AG96" s="126"/>
    </row>
    <row r="97" spans="1:33" ht="30" customHeight="1">
      <c r="A97" s="203" t="s">
        <v>77</v>
      </c>
      <c r="B97" s="326">
        <v>43839</v>
      </c>
      <c r="C97" s="327" t="s">
        <v>296</v>
      </c>
      <c r="D97" s="328" t="s">
        <v>259</v>
      </c>
      <c r="E97" s="329">
        <v>4</v>
      </c>
      <c r="F97" s="330">
        <v>4000</v>
      </c>
      <c r="G97" s="331">
        <f t="shared" ref="G97:G98" si="223">E97*F97</f>
        <v>16000</v>
      </c>
      <c r="H97" s="329">
        <v>4</v>
      </c>
      <c r="I97" s="330">
        <v>4000</v>
      </c>
      <c r="J97" s="331">
        <f t="shared" ref="J97:J98" si="224">H97*I97</f>
        <v>16000</v>
      </c>
      <c r="K97" s="207"/>
      <c r="L97" s="205"/>
      <c r="M97" s="206">
        <f t="shared" ref="M97:M100" si="225">K97*L97</f>
        <v>0</v>
      </c>
      <c r="N97" s="207"/>
      <c r="O97" s="205"/>
      <c r="P97" s="206">
        <f t="shared" ref="P97:P100" si="226">N97*O97</f>
        <v>0</v>
      </c>
      <c r="Q97" s="207"/>
      <c r="R97" s="205"/>
      <c r="S97" s="206">
        <f t="shared" ref="S97:S100" si="227">Q97*R97</f>
        <v>0</v>
      </c>
      <c r="T97" s="207"/>
      <c r="U97" s="205"/>
      <c r="V97" s="206">
        <f t="shared" ref="V97:V100" si="228">T97*U97</f>
        <v>0</v>
      </c>
      <c r="W97" s="400">
        <f t="shared" ref="W97:W100" si="229">G97+M97+S97</f>
        <v>16000</v>
      </c>
      <c r="X97" s="376">
        <f t="shared" ref="X97:X100" si="230">J97+P97+V97</f>
        <v>16000</v>
      </c>
      <c r="Y97" s="376">
        <f t="shared" ref="Y97:Y101" si="231">W97-X97</f>
        <v>0</v>
      </c>
      <c r="Z97" s="377">
        <f t="shared" ref="Z97:Z101" si="232">Y97/W97</f>
        <v>0</v>
      </c>
      <c r="AA97" s="215"/>
      <c r="AB97" s="126"/>
      <c r="AC97" s="126"/>
      <c r="AD97" s="126"/>
      <c r="AE97" s="126"/>
      <c r="AF97" s="126"/>
      <c r="AG97" s="126"/>
    </row>
    <row r="98" spans="1:33" ht="30" customHeight="1">
      <c r="A98" s="117" t="s">
        <v>77</v>
      </c>
      <c r="B98" s="332">
        <v>43870</v>
      </c>
      <c r="C98" s="325" t="s">
        <v>297</v>
      </c>
      <c r="D98" s="333" t="s">
        <v>80</v>
      </c>
      <c r="E98" s="334">
        <v>4</v>
      </c>
      <c r="F98" s="293">
        <v>8000</v>
      </c>
      <c r="G98" s="294">
        <f t="shared" si="223"/>
        <v>32000</v>
      </c>
      <c r="H98" s="334">
        <v>4</v>
      </c>
      <c r="I98" s="293">
        <v>8000</v>
      </c>
      <c r="J98" s="294">
        <f t="shared" si="224"/>
        <v>32000</v>
      </c>
      <c r="K98" s="121"/>
      <c r="L98" s="122"/>
      <c r="M98" s="123">
        <f t="shared" si="225"/>
        <v>0</v>
      </c>
      <c r="N98" s="121"/>
      <c r="O98" s="122"/>
      <c r="P98" s="123">
        <f t="shared" si="226"/>
        <v>0</v>
      </c>
      <c r="Q98" s="121"/>
      <c r="R98" s="122"/>
      <c r="S98" s="123">
        <f t="shared" si="227"/>
        <v>0</v>
      </c>
      <c r="T98" s="121"/>
      <c r="U98" s="122"/>
      <c r="V98" s="123">
        <f t="shared" si="228"/>
        <v>0</v>
      </c>
      <c r="W98" s="375">
        <f t="shared" si="229"/>
        <v>32000</v>
      </c>
      <c r="X98" s="376">
        <f t="shared" si="230"/>
        <v>32000</v>
      </c>
      <c r="Y98" s="376">
        <f t="shared" si="231"/>
        <v>0</v>
      </c>
      <c r="Z98" s="377">
        <f t="shared" si="232"/>
        <v>0</v>
      </c>
      <c r="AA98" s="124"/>
      <c r="AB98" s="126"/>
      <c r="AC98" s="126"/>
      <c r="AD98" s="126"/>
      <c r="AE98" s="126"/>
      <c r="AF98" s="126"/>
      <c r="AG98" s="126"/>
    </row>
    <row r="99" spans="1:33" ht="30" customHeight="1" thickBot="1">
      <c r="A99" s="117" t="s">
        <v>77</v>
      </c>
      <c r="B99" s="335">
        <v>43899</v>
      </c>
      <c r="C99" s="325" t="s">
        <v>298</v>
      </c>
      <c r="D99" s="333" t="s">
        <v>259</v>
      </c>
      <c r="E99" s="334">
        <v>4</v>
      </c>
      <c r="F99" s="293">
        <v>8000</v>
      </c>
      <c r="G99" s="294">
        <v>32000</v>
      </c>
      <c r="H99" s="334">
        <v>4</v>
      </c>
      <c r="I99" s="293">
        <v>8000</v>
      </c>
      <c r="J99" s="294">
        <v>32000</v>
      </c>
      <c r="K99" s="121"/>
      <c r="L99" s="122"/>
      <c r="M99" s="123">
        <f t="shared" si="225"/>
        <v>0</v>
      </c>
      <c r="N99" s="121"/>
      <c r="O99" s="122"/>
      <c r="P99" s="123">
        <f t="shared" si="226"/>
        <v>0</v>
      </c>
      <c r="Q99" s="121"/>
      <c r="R99" s="122"/>
      <c r="S99" s="123">
        <f t="shared" si="227"/>
        <v>0</v>
      </c>
      <c r="T99" s="121"/>
      <c r="U99" s="122"/>
      <c r="V99" s="123">
        <f t="shared" si="228"/>
        <v>0</v>
      </c>
      <c r="W99" s="375">
        <f t="shared" si="229"/>
        <v>32000</v>
      </c>
      <c r="X99" s="376">
        <f t="shared" si="230"/>
        <v>32000</v>
      </c>
      <c r="Y99" s="376">
        <f t="shared" si="231"/>
        <v>0</v>
      </c>
      <c r="Z99" s="377">
        <f t="shared" si="232"/>
        <v>0</v>
      </c>
      <c r="AA99" s="124"/>
      <c r="AB99" s="7"/>
      <c r="AC99" s="7"/>
      <c r="AD99" s="7"/>
      <c r="AE99" s="7"/>
      <c r="AF99" s="7"/>
      <c r="AG99" s="7"/>
    </row>
    <row r="100" spans="1:33" ht="30" customHeight="1" thickBot="1">
      <c r="A100" s="127" t="s">
        <v>77</v>
      </c>
      <c r="B100" s="208">
        <v>43991</v>
      </c>
      <c r="C100" s="193" t="s">
        <v>198</v>
      </c>
      <c r="D100" s="141"/>
      <c r="E100" s="336">
        <v>48000</v>
      </c>
      <c r="F100" s="306">
        <v>0.22</v>
      </c>
      <c r="G100" s="301">
        <f t="shared" ref="G100" si="233">E100*F100</f>
        <v>10560</v>
      </c>
      <c r="H100" s="336">
        <v>48000</v>
      </c>
      <c r="I100" s="306">
        <v>0.22</v>
      </c>
      <c r="J100" s="301">
        <f t="shared" ref="J100" si="234">H100*I100</f>
        <v>10560</v>
      </c>
      <c r="K100" s="130"/>
      <c r="L100" s="131">
        <v>0.22</v>
      </c>
      <c r="M100" s="132">
        <f t="shared" si="225"/>
        <v>0</v>
      </c>
      <c r="N100" s="130"/>
      <c r="O100" s="131">
        <v>0.22</v>
      </c>
      <c r="P100" s="132">
        <f t="shared" si="226"/>
        <v>0</v>
      </c>
      <c r="Q100" s="130"/>
      <c r="R100" s="131">
        <v>0.22</v>
      </c>
      <c r="S100" s="132">
        <f t="shared" si="227"/>
        <v>0</v>
      </c>
      <c r="T100" s="130"/>
      <c r="U100" s="131">
        <v>0.22</v>
      </c>
      <c r="V100" s="132">
        <f t="shared" si="228"/>
        <v>0</v>
      </c>
      <c r="W100" s="378">
        <f t="shared" si="229"/>
        <v>10560</v>
      </c>
      <c r="X100" s="381">
        <f t="shared" si="230"/>
        <v>10560</v>
      </c>
      <c r="Y100" s="381">
        <f t="shared" si="231"/>
        <v>0</v>
      </c>
      <c r="Z100" s="396">
        <f t="shared" si="232"/>
        <v>0</v>
      </c>
      <c r="AA100" s="189"/>
      <c r="AB100" s="126"/>
      <c r="AC100" s="126"/>
      <c r="AD100" s="126"/>
      <c r="AE100" s="126"/>
      <c r="AF100" s="126"/>
      <c r="AG100" s="126"/>
    </row>
    <row r="101" spans="1:33" ht="30" customHeight="1" thickBot="1">
      <c r="A101" s="157" t="s">
        <v>199</v>
      </c>
      <c r="B101" s="158"/>
      <c r="C101" s="159"/>
      <c r="D101" s="160"/>
      <c r="E101" s="164">
        <f>SUM(E97:E99)</f>
        <v>12</v>
      </c>
      <c r="F101" s="174"/>
      <c r="G101" s="163">
        <f>SUM(G97:G100)</f>
        <v>90560</v>
      </c>
      <c r="H101" s="164">
        <f>SUM(H97:H99)</f>
        <v>12</v>
      </c>
      <c r="I101" s="174"/>
      <c r="J101" s="163">
        <f>SUM(J97:J100)</f>
        <v>90560</v>
      </c>
      <c r="K101" s="175">
        <f>SUM(K97:K99)</f>
        <v>0</v>
      </c>
      <c r="L101" s="174"/>
      <c r="M101" s="163">
        <f>SUM(M97:M100)</f>
        <v>0</v>
      </c>
      <c r="N101" s="175">
        <f>SUM(N97:N99)</f>
        <v>0</v>
      </c>
      <c r="O101" s="174"/>
      <c r="P101" s="163">
        <f>SUM(P97:P100)</f>
        <v>0</v>
      </c>
      <c r="Q101" s="175">
        <f>SUM(Q97:Q99)</f>
        <v>0</v>
      </c>
      <c r="R101" s="174"/>
      <c r="S101" s="163">
        <f>SUM(S97:S100)</f>
        <v>0</v>
      </c>
      <c r="T101" s="175">
        <f>SUM(T97:T99)</f>
        <v>0</v>
      </c>
      <c r="U101" s="174"/>
      <c r="V101" s="165">
        <f>SUM(V97:V100)</f>
        <v>0</v>
      </c>
      <c r="W101" s="384">
        <f>SUM(W97:W100)</f>
        <v>90560</v>
      </c>
      <c r="X101" s="397">
        <f>SUM(X97:X100)</f>
        <v>90560</v>
      </c>
      <c r="Y101" s="397">
        <f t="shared" si="231"/>
        <v>0</v>
      </c>
      <c r="Z101" s="397">
        <f t="shared" si="232"/>
        <v>0</v>
      </c>
      <c r="AA101" s="190"/>
      <c r="AB101" s="125"/>
      <c r="AC101" s="126"/>
      <c r="AD101" s="126"/>
      <c r="AE101" s="126"/>
      <c r="AF101" s="126"/>
      <c r="AG101" s="126"/>
    </row>
    <row r="102" spans="1:33" ht="30" customHeight="1" thickBot="1">
      <c r="A102" s="167" t="s">
        <v>72</v>
      </c>
      <c r="B102" s="181">
        <v>10</v>
      </c>
      <c r="C102" s="211" t="s">
        <v>200</v>
      </c>
      <c r="D102" s="170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398"/>
      <c r="X102" s="398"/>
      <c r="Y102" s="387"/>
      <c r="Z102" s="398"/>
      <c r="AA102" s="215"/>
      <c r="AB102" s="7"/>
      <c r="AC102" s="7"/>
      <c r="AD102" s="7"/>
      <c r="AE102" s="7"/>
      <c r="AF102" s="7"/>
      <c r="AG102" s="7"/>
    </row>
    <row r="103" spans="1:33" ht="30" customHeight="1" thickBot="1">
      <c r="A103" s="117" t="s">
        <v>77</v>
      </c>
      <c r="B103" s="332">
        <v>43871</v>
      </c>
      <c r="C103" s="337" t="s">
        <v>299</v>
      </c>
      <c r="D103" s="338" t="s">
        <v>259</v>
      </c>
      <c r="E103" s="334">
        <v>2</v>
      </c>
      <c r="F103" s="293">
        <v>17000</v>
      </c>
      <c r="G103" s="294">
        <v>34000</v>
      </c>
      <c r="H103" s="334">
        <v>2</v>
      </c>
      <c r="I103" s="293">
        <v>17000</v>
      </c>
      <c r="J103" s="294">
        <v>34000</v>
      </c>
      <c r="K103" s="151"/>
      <c r="L103" s="152"/>
      <c r="M103" s="153">
        <f t="shared" ref="M103:M105" si="235">K103*L103</f>
        <v>0</v>
      </c>
      <c r="N103" s="151"/>
      <c r="O103" s="152"/>
      <c r="P103" s="153">
        <f t="shared" ref="P103:P105" si="236">N103*O103</f>
        <v>0</v>
      </c>
      <c r="Q103" s="151"/>
      <c r="R103" s="152"/>
      <c r="S103" s="153">
        <f t="shared" ref="S103:S105" si="237">Q103*R103</f>
        <v>0</v>
      </c>
      <c r="T103" s="151"/>
      <c r="U103" s="152"/>
      <c r="V103" s="214">
        <f t="shared" ref="V103:V105" si="238">T103*U103</f>
        <v>0</v>
      </c>
      <c r="W103" s="408">
        <f t="shared" ref="W103:W105" si="239">G103+M103+S103</f>
        <v>34000</v>
      </c>
      <c r="X103" s="400">
        <f t="shared" ref="X103:X105" si="240">J103+P103+V103</f>
        <v>34000</v>
      </c>
      <c r="Y103" s="400">
        <f t="shared" ref="Y103:Y106" si="241">W103-X103</f>
        <v>0</v>
      </c>
      <c r="Z103" s="401">
        <f t="shared" ref="Z103:Z106" si="242">Y103/W103</f>
        <v>0</v>
      </c>
      <c r="AA103" s="219"/>
      <c r="AB103" s="7"/>
      <c r="AC103" s="7"/>
      <c r="AD103" s="7"/>
      <c r="AE103" s="7"/>
      <c r="AF103" s="7"/>
      <c r="AG103" s="7"/>
    </row>
    <row r="104" spans="1:33" ht="30" customHeight="1" thickBot="1">
      <c r="A104" s="117" t="s">
        <v>77</v>
      </c>
      <c r="B104" s="332">
        <v>43900</v>
      </c>
      <c r="C104" s="337" t="s">
        <v>300</v>
      </c>
      <c r="D104" s="338" t="s">
        <v>259</v>
      </c>
      <c r="E104" s="334">
        <v>2</v>
      </c>
      <c r="F104" s="293">
        <v>22000</v>
      </c>
      <c r="G104" s="294">
        <f t="shared" ref="G104" si="243">E104*F104</f>
        <v>44000</v>
      </c>
      <c r="H104" s="209">
        <v>2</v>
      </c>
      <c r="I104" s="122">
        <v>21600</v>
      </c>
      <c r="J104" s="123">
        <f t="shared" ref="J104:J105" si="244">H104*I104</f>
        <v>43200</v>
      </c>
      <c r="K104" s="121"/>
      <c r="L104" s="122"/>
      <c r="M104" s="123">
        <f t="shared" si="235"/>
        <v>0</v>
      </c>
      <c r="N104" s="121"/>
      <c r="O104" s="122"/>
      <c r="P104" s="123">
        <f t="shared" si="236"/>
        <v>0</v>
      </c>
      <c r="Q104" s="121"/>
      <c r="R104" s="122"/>
      <c r="S104" s="123">
        <f t="shared" si="237"/>
        <v>0</v>
      </c>
      <c r="T104" s="121"/>
      <c r="U104" s="122"/>
      <c r="V104" s="191">
        <f t="shared" si="238"/>
        <v>0</v>
      </c>
      <c r="W104" s="402">
        <f t="shared" si="239"/>
        <v>44000</v>
      </c>
      <c r="X104" s="376">
        <f t="shared" si="240"/>
        <v>43200</v>
      </c>
      <c r="Y104" s="376">
        <f t="shared" si="241"/>
        <v>800</v>
      </c>
      <c r="Z104" s="377">
        <f t="shared" si="242"/>
        <v>1.8181818181818181E-2</v>
      </c>
      <c r="AA104" s="189"/>
      <c r="AB104" s="125"/>
      <c r="AC104" s="126"/>
      <c r="AD104" s="126"/>
      <c r="AE104" s="126"/>
      <c r="AF104" s="126"/>
      <c r="AG104" s="126"/>
    </row>
    <row r="105" spans="1:33" ht="30" customHeight="1" thickBot="1">
      <c r="A105" s="127" t="s">
        <v>77</v>
      </c>
      <c r="B105" s="217">
        <v>43961</v>
      </c>
      <c r="C105" s="193" t="s">
        <v>201</v>
      </c>
      <c r="D105" s="218"/>
      <c r="E105" s="305">
        <v>74000</v>
      </c>
      <c r="F105" s="306">
        <v>0.22</v>
      </c>
      <c r="G105" s="301">
        <f t="shared" ref="G105" si="245">E105*F105</f>
        <v>16280</v>
      </c>
      <c r="H105" s="130">
        <v>77200</v>
      </c>
      <c r="I105" s="131">
        <v>0.22</v>
      </c>
      <c r="J105" s="132">
        <f t="shared" si="244"/>
        <v>16984</v>
      </c>
      <c r="K105" s="130"/>
      <c r="L105" s="131">
        <v>0.22</v>
      </c>
      <c r="M105" s="132">
        <f t="shared" si="235"/>
        <v>0</v>
      </c>
      <c r="N105" s="130"/>
      <c r="O105" s="131">
        <v>0.22</v>
      </c>
      <c r="P105" s="132">
        <f t="shared" si="236"/>
        <v>0</v>
      </c>
      <c r="Q105" s="130"/>
      <c r="R105" s="131">
        <v>0.22</v>
      </c>
      <c r="S105" s="132">
        <f t="shared" si="237"/>
        <v>0</v>
      </c>
      <c r="T105" s="130"/>
      <c r="U105" s="131">
        <v>0.22</v>
      </c>
      <c r="V105" s="194">
        <f t="shared" si="238"/>
        <v>0</v>
      </c>
      <c r="W105" s="403">
        <f t="shared" si="239"/>
        <v>16280</v>
      </c>
      <c r="X105" s="404">
        <f t="shared" si="240"/>
        <v>16984</v>
      </c>
      <c r="Y105" s="404">
        <f t="shared" si="241"/>
        <v>-704</v>
      </c>
      <c r="Z105" s="405">
        <f t="shared" si="242"/>
        <v>-4.3243243243243246E-2</v>
      </c>
      <c r="AA105" s="225"/>
      <c r="AB105" s="7"/>
      <c r="AC105" s="7"/>
      <c r="AD105" s="7"/>
      <c r="AE105" s="7"/>
      <c r="AF105" s="7"/>
      <c r="AG105" s="7"/>
    </row>
    <row r="106" spans="1:33" ht="30" customHeight="1" thickBot="1">
      <c r="A106" s="157" t="s">
        <v>202</v>
      </c>
      <c r="B106" s="158"/>
      <c r="C106" s="159"/>
      <c r="D106" s="160"/>
      <c r="E106" s="164">
        <f>SUM(E103:E104)</f>
        <v>4</v>
      </c>
      <c r="F106" s="174"/>
      <c r="G106" s="163">
        <f>SUM(G103:G105)</f>
        <v>94280</v>
      </c>
      <c r="H106" s="164">
        <f>SUM(H103:H104)</f>
        <v>4</v>
      </c>
      <c r="I106" s="174"/>
      <c r="J106" s="163">
        <f>SUM(J103:J105)</f>
        <v>94184</v>
      </c>
      <c r="K106" s="175">
        <f>SUM(K103:K104)</f>
        <v>0</v>
      </c>
      <c r="L106" s="174"/>
      <c r="M106" s="163">
        <f>SUM(M103:M105)</f>
        <v>0</v>
      </c>
      <c r="N106" s="175">
        <f>SUM(N103:N104)</f>
        <v>0</v>
      </c>
      <c r="O106" s="174"/>
      <c r="P106" s="163">
        <f>SUM(P103:P105)</f>
        <v>0</v>
      </c>
      <c r="Q106" s="175">
        <f>SUM(Q103:Q104)</f>
        <v>0</v>
      </c>
      <c r="R106" s="174"/>
      <c r="S106" s="163">
        <f>SUM(S103:S105)</f>
        <v>0</v>
      </c>
      <c r="T106" s="175">
        <f>SUM(T103:T104)</f>
        <v>0</v>
      </c>
      <c r="U106" s="174"/>
      <c r="V106" s="165">
        <f>SUM(V103:V105)</f>
        <v>0</v>
      </c>
      <c r="W106" s="384">
        <f>SUM(W103:W105)</f>
        <v>94280</v>
      </c>
      <c r="X106" s="397">
        <f>SUM(X103:X105)</f>
        <v>94184</v>
      </c>
      <c r="Y106" s="397">
        <f t="shared" si="241"/>
        <v>96</v>
      </c>
      <c r="Z106" s="397">
        <f t="shared" si="242"/>
        <v>1.0182435299109036E-3</v>
      </c>
      <c r="AA106" s="226"/>
      <c r="AB106" s="7"/>
      <c r="AC106" s="7"/>
      <c r="AD106" s="7"/>
      <c r="AE106" s="7"/>
      <c r="AF106" s="7"/>
      <c r="AG106" s="7"/>
    </row>
    <row r="107" spans="1:33" ht="30" customHeight="1" thickBot="1">
      <c r="A107" s="167" t="s">
        <v>72</v>
      </c>
      <c r="B107" s="181">
        <v>11</v>
      </c>
      <c r="C107" s="169" t="s">
        <v>203</v>
      </c>
      <c r="D107" s="170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398"/>
      <c r="X107" s="398"/>
      <c r="Y107" s="387"/>
      <c r="Z107" s="398"/>
      <c r="AA107" s="145"/>
      <c r="AB107" s="6"/>
      <c r="AC107" s="7"/>
      <c r="AD107" s="7"/>
      <c r="AE107" s="7"/>
      <c r="AF107" s="7"/>
      <c r="AG107" s="7"/>
    </row>
    <row r="108" spans="1:33" ht="30" customHeight="1" thickBot="1">
      <c r="A108" s="220" t="s">
        <v>77</v>
      </c>
      <c r="B108" s="208">
        <v>43841</v>
      </c>
      <c r="C108" s="212" t="s">
        <v>204</v>
      </c>
      <c r="D108" s="150" t="s">
        <v>99</v>
      </c>
      <c r="E108" s="151"/>
      <c r="F108" s="152"/>
      <c r="G108" s="153">
        <f t="shared" ref="G108:G109" si="246">E108*F108</f>
        <v>0</v>
      </c>
      <c r="H108" s="151"/>
      <c r="I108" s="152"/>
      <c r="J108" s="153">
        <f t="shared" ref="J108:J109" si="247">H108*I108</f>
        <v>0</v>
      </c>
      <c r="K108" s="151"/>
      <c r="L108" s="152"/>
      <c r="M108" s="153">
        <f t="shared" ref="M108:M109" si="248">K108*L108</f>
        <v>0</v>
      </c>
      <c r="N108" s="151"/>
      <c r="O108" s="152"/>
      <c r="P108" s="153">
        <f t="shared" ref="P108:P109" si="249">N108*O108</f>
        <v>0</v>
      </c>
      <c r="Q108" s="151"/>
      <c r="R108" s="152"/>
      <c r="S108" s="153">
        <f t="shared" ref="S108:S109" si="250">Q108*R108</f>
        <v>0</v>
      </c>
      <c r="T108" s="151"/>
      <c r="U108" s="152"/>
      <c r="V108" s="214">
        <f t="shared" ref="V108:V109" si="251">T108*U108</f>
        <v>0</v>
      </c>
      <c r="W108" s="408">
        <f t="shared" ref="W108:W109" si="252">G108+M108+S108</f>
        <v>0</v>
      </c>
      <c r="X108" s="400">
        <f t="shared" ref="X108:X109" si="253">J108+P108+V108</f>
        <v>0</v>
      </c>
      <c r="Y108" s="400">
        <f t="shared" ref="Y108:Y110" si="254">W108-X108</f>
        <v>0</v>
      </c>
      <c r="Z108" s="401" t="e">
        <f t="shared" ref="Z108:Z110" si="255">Y108/W108</f>
        <v>#DIV/0!</v>
      </c>
      <c r="AA108" s="189"/>
      <c r="AB108" s="116"/>
      <c r="AC108" s="116"/>
      <c r="AD108" s="116"/>
      <c r="AE108" s="116"/>
      <c r="AF108" s="116"/>
      <c r="AG108" s="116"/>
    </row>
    <row r="109" spans="1:33" ht="30" customHeight="1" thickBot="1">
      <c r="A109" s="221" t="s">
        <v>77</v>
      </c>
      <c r="B109" s="208">
        <v>43872</v>
      </c>
      <c r="C109" s="155" t="s">
        <v>204</v>
      </c>
      <c r="D109" s="129" t="s">
        <v>99</v>
      </c>
      <c r="E109" s="130"/>
      <c r="F109" s="131"/>
      <c r="G109" s="123">
        <f t="shared" si="246"/>
        <v>0</v>
      </c>
      <c r="H109" s="130"/>
      <c r="I109" s="131"/>
      <c r="J109" s="123">
        <f t="shared" si="247"/>
        <v>0</v>
      </c>
      <c r="K109" s="130"/>
      <c r="L109" s="131"/>
      <c r="M109" s="132">
        <f t="shared" si="248"/>
        <v>0</v>
      </c>
      <c r="N109" s="130"/>
      <c r="O109" s="131"/>
      <c r="P109" s="132">
        <f t="shared" si="249"/>
        <v>0</v>
      </c>
      <c r="Q109" s="130"/>
      <c r="R109" s="131"/>
      <c r="S109" s="132">
        <f t="shared" si="250"/>
        <v>0</v>
      </c>
      <c r="T109" s="130"/>
      <c r="U109" s="131"/>
      <c r="V109" s="194">
        <f t="shared" si="251"/>
        <v>0</v>
      </c>
      <c r="W109" s="409">
        <f t="shared" si="252"/>
        <v>0</v>
      </c>
      <c r="X109" s="404">
        <f t="shared" si="253"/>
        <v>0</v>
      </c>
      <c r="Y109" s="404">
        <f t="shared" si="254"/>
        <v>0</v>
      </c>
      <c r="Z109" s="405" t="e">
        <f t="shared" si="255"/>
        <v>#DIV/0!</v>
      </c>
      <c r="AA109" s="190"/>
      <c r="AB109" s="126"/>
      <c r="AC109" s="126"/>
      <c r="AD109" s="126"/>
      <c r="AE109" s="126"/>
      <c r="AF109" s="126"/>
      <c r="AG109" s="126"/>
    </row>
    <row r="110" spans="1:33" ht="30" customHeight="1" thickBot="1">
      <c r="A110" s="448" t="s">
        <v>205</v>
      </c>
      <c r="B110" s="449"/>
      <c r="C110" s="449"/>
      <c r="D110" s="450"/>
      <c r="E110" s="164">
        <f>SUM(E108:E109)</f>
        <v>0</v>
      </c>
      <c r="F110" s="174"/>
      <c r="G110" s="163">
        <f>SUM(G108:G109)</f>
        <v>0</v>
      </c>
      <c r="H110" s="164">
        <f>SUM(H108:H109)</f>
        <v>0</v>
      </c>
      <c r="I110" s="174"/>
      <c r="J110" s="163">
        <f>SUM(J108:J109)</f>
        <v>0</v>
      </c>
      <c r="K110" s="175">
        <f>SUM(K108:K109)</f>
        <v>0</v>
      </c>
      <c r="L110" s="174"/>
      <c r="M110" s="163">
        <f>SUM(M108:M109)</f>
        <v>0</v>
      </c>
      <c r="N110" s="175">
        <f>SUM(N108:N109)</f>
        <v>0</v>
      </c>
      <c r="O110" s="174"/>
      <c r="P110" s="163">
        <f>SUM(P108:P109)</f>
        <v>0</v>
      </c>
      <c r="Q110" s="175">
        <f>SUM(Q108:Q109)</f>
        <v>0</v>
      </c>
      <c r="R110" s="174"/>
      <c r="S110" s="163">
        <f>SUM(S108:S109)</f>
        <v>0</v>
      </c>
      <c r="T110" s="175">
        <f>SUM(T108:T109)</f>
        <v>0</v>
      </c>
      <c r="U110" s="174"/>
      <c r="V110" s="165">
        <f>SUM(V108:V109)</f>
        <v>0</v>
      </c>
      <c r="W110" s="384">
        <f>SUM(W108:W109)</f>
        <v>0</v>
      </c>
      <c r="X110" s="397">
        <f>SUM(X108:X109)</f>
        <v>0</v>
      </c>
      <c r="Y110" s="397">
        <f t="shared" si="254"/>
        <v>0</v>
      </c>
      <c r="Z110" s="397" t="e">
        <f t="shared" si="255"/>
        <v>#DIV/0!</v>
      </c>
      <c r="AA110" s="139"/>
      <c r="AB110" s="126"/>
      <c r="AC110" s="126"/>
      <c r="AD110" s="126"/>
      <c r="AE110" s="126"/>
      <c r="AF110" s="126"/>
      <c r="AG110" s="126"/>
    </row>
    <row r="111" spans="1:33" ht="30" customHeight="1" thickBot="1">
      <c r="A111" s="180" t="s">
        <v>72</v>
      </c>
      <c r="B111" s="181">
        <v>12</v>
      </c>
      <c r="C111" s="182" t="s">
        <v>206</v>
      </c>
      <c r="D111" s="222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398"/>
      <c r="X111" s="398"/>
      <c r="Y111" s="387"/>
      <c r="Z111" s="398"/>
      <c r="AA111" s="124"/>
      <c r="AB111" s="126"/>
      <c r="AC111" s="126"/>
      <c r="AD111" s="126"/>
      <c r="AE111" s="126"/>
      <c r="AF111" s="126"/>
      <c r="AG111" s="126"/>
    </row>
    <row r="112" spans="1:33" ht="30" customHeight="1">
      <c r="A112" s="149" t="s">
        <v>77</v>
      </c>
      <c r="B112" s="223">
        <v>43842</v>
      </c>
      <c r="C112" s="224" t="s">
        <v>207</v>
      </c>
      <c r="D112" s="204" t="s">
        <v>208</v>
      </c>
      <c r="E112" s="213"/>
      <c r="F112" s="152"/>
      <c r="G112" s="153">
        <f t="shared" ref="G112:G113" si="256">E112*F112</f>
        <v>0</v>
      </c>
      <c r="H112" s="213"/>
      <c r="I112" s="152"/>
      <c r="J112" s="153">
        <f t="shared" ref="J112:J113" si="257">H112*I112</f>
        <v>0</v>
      </c>
      <c r="K112" s="151"/>
      <c r="L112" s="152"/>
      <c r="M112" s="153">
        <f t="shared" ref="M112:M113" si="258">K112*L112</f>
        <v>0</v>
      </c>
      <c r="N112" s="151"/>
      <c r="O112" s="152"/>
      <c r="P112" s="153">
        <f t="shared" ref="P112:P113" si="259">N112*O112</f>
        <v>0</v>
      </c>
      <c r="Q112" s="151"/>
      <c r="R112" s="152"/>
      <c r="S112" s="153">
        <f t="shared" ref="S112:S113" si="260">Q112*R112</f>
        <v>0</v>
      </c>
      <c r="T112" s="151"/>
      <c r="U112" s="152"/>
      <c r="V112" s="214">
        <f t="shared" ref="V112:V113" si="261">T112*U112</f>
        <v>0</v>
      </c>
      <c r="W112" s="408">
        <f t="shared" ref="W112:W113" si="262">G112+M112+S112</f>
        <v>0</v>
      </c>
      <c r="X112" s="400">
        <f t="shared" ref="X112:X113" si="263">J112+P112+V112</f>
        <v>0</v>
      </c>
      <c r="Y112" s="400">
        <f t="shared" ref="Y112:Y114" si="264">W112-X112</f>
        <v>0</v>
      </c>
      <c r="Z112" s="401" t="e">
        <f t="shared" ref="Z112:Z114" si="265">Y112/W112</f>
        <v>#DIV/0!</v>
      </c>
      <c r="AA112" s="124"/>
      <c r="AB112" s="126"/>
      <c r="AC112" s="126"/>
      <c r="AD112" s="126"/>
      <c r="AE112" s="126"/>
      <c r="AF112" s="126"/>
      <c r="AG112" s="126"/>
    </row>
    <row r="113" spans="1:33" ht="30" customHeight="1" thickBot="1">
      <c r="A113" s="127" t="s">
        <v>77</v>
      </c>
      <c r="B113" s="216">
        <v>43933</v>
      </c>
      <c r="C113" s="193" t="s">
        <v>209</v>
      </c>
      <c r="D113" s="218"/>
      <c r="E113" s="210"/>
      <c r="F113" s="131">
        <v>0.22</v>
      </c>
      <c r="G113" s="132">
        <f t="shared" si="256"/>
        <v>0</v>
      </c>
      <c r="H113" s="210"/>
      <c r="I113" s="131">
        <v>0.22</v>
      </c>
      <c r="J113" s="132">
        <f t="shared" si="257"/>
        <v>0</v>
      </c>
      <c r="K113" s="130"/>
      <c r="L113" s="131">
        <v>0.22</v>
      </c>
      <c r="M113" s="132">
        <f t="shared" si="258"/>
        <v>0</v>
      </c>
      <c r="N113" s="130"/>
      <c r="O113" s="131">
        <v>0.22</v>
      </c>
      <c r="P113" s="132">
        <f t="shared" si="259"/>
        <v>0</v>
      </c>
      <c r="Q113" s="130"/>
      <c r="R113" s="131">
        <v>0.22</v>
      </c>
      <c r="S113" s="132">
        <f t="shared" si="260"/>
        <v>0</v>
      </c>
      <c r="T113" s="130"/>
      <c r="U113" s="131">
        <v>0.22</v>
      </c>
      <c r="V113" s="194">
        <f t="shared" si="261"/>
        <v>0</v>
      </c>
      <c r="W113" s="403">
        <f t="shared" si="262"/>
        <v>0</v>
      </c>
      <c r="X113" s="404">
        <f t="shared" si="263"/>
        <v>0</v>
      </c>
      <c r="Y113" s="404">
        <f t="shared" si="264"/>
        <v>0</v>
      </c>
      <c r="Z113" s="405" t="e">
        <f t="shared" si="265"/>
        <v>#DIV/0!</v>
      </c>
      <c r="AA113" s="114"/>
      <c r="AB113" s="126"/>
      <c r="AC113" s="126"/>
      <c r="AD113" s="126"/>
      <c r="AE113" s="126"/>
      <c r="AF113" s="126"/>
      <c r="AG113" s="126"/>
    </row>
    <row r="114" spans="1:33" ht="30" customHeight="1" thickBot="1">
      <c r="A114" s="157" t="s">
        <v>210</v>
      </c>
      <c r="B114" s="158"/>
      <c r="C114" s="159"/>
      <c r="D114" s="227"/>
      <c r="E114" s="164">
        <f>SUM(E112:E112)</f>
        <v>0</v>
      </c>
      <c r="F114" s="174"/>
      <c r="G114" s="163">
        <f>SUM(G112:G113)</f>
        <v>0</v>
      </c>
      <c r="H114" s="164">
        <f>SUM(H112:H112)</f>
        <v>0</v>
      </c>
      <c r="I114" s="174"/>
      <c r="J114" s="163">
        <f>SUM(J112:J113)</f>
        <v>0</v>
      </c>
      <c r="K114" s="175">
        <f>SUM(K112:K112)</f>
        <v>0</v>
      </c>
      <c r="L114" s="174"/>
      <c r="M114" s="163">
        <f>SUM(M112:M113)</f>
        <v>0</v>
      </c>
      <c r="N114" s="175">
        <f>SUM(N112:N112)</f>
        <v>0</v>
      </c>
      <c r="O114" s="174"/>
      <c r="P114" s="163">
        <f>SUM(P112:P113)</f>
        <v>0</v>
      </c>
      <c r="Q114" s="175">
        <f>SUM(Q112:Q112)</f>
        <v>0</v>
      </c>
      <c r="R114" s="174"/>
      <c r="S114" s="163">
        <f>SUM(S112:S113)</f>
        <v>0</v>
      </c>
      <c r="T114" s="175">
        <f>SUM(T112:T112)</f>
        <v>0</v>
      </c>
      <c r="U114" s="174"/>
      <c r="V114" s="165">
        <f>SUM(V112:V113)</f>
        <v>0</v>
      </c>
      <c r="W114" s="384">
        <f>SUM(W112:W113)</f>
        <v>0</v>
      </c>
      <c r="X114" s="397">
        <f>SUM(X112:X113)</f>
        <v>0</v>
      </c>
      <c r="Y114" s="397">
        <f t="shared" si="264"/>
        <v>0</v>
      </c>
      <c r="Z114" s="397" t="e">
        <f t="shared" si="265"/>
        <v>#DIV/0!</v>
      </c>
      <c r="AA114" s="124"/>
      <c r="AB114" s="126"/>
      <c r="AC114" s="126"/>
      <c r="AD114" s="126"/>
      <c r="AE114" s="126"/>
      <c r="AF114" s="126"/>
      <c r="AG114" s="126"/>
    </row>
    <row r="115" spans="1:33" ht="30" customHeight="1" thickBot="1">
      <c r="A115" s="180" t="s">
        <v>72</v>
      </c>
      <c r="B115" s="228">
        <v>13</v>
      </c>
      <c r="C115" s="182" t="s">
        <v>211</v>
      </c>
      <c r="D115" s="104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398"/>
      <c r="X115" s="398"/>
      <c r="Y115" s="387"/>
      <c r="Z115" s="398"/>
      <c r="AA115" s="124"/>
      <c r="AB115" s="126"/>
      <c r="AC115" s="126"/>
      <c r="AD115" s="126"/>
      <c r="AE115" s="126"/>
      <c r="AF115" s="126"/>
      <c r="AG115" s="126"/>
    </row>
    <row r="116" spans="1:33" ht="30" customHeight="1">
      <c r="A116" s="108" t="s">
        <v>74</v>
      </c>
      <c r="B116" s="229" t="s">
        <v>212</v>
      </c>
      <c r="C116" s="230" t="s">
        <v>213</v>
      </c>
      <c r="D116" s="135"/>
      <c r="E116" s="136">
        <f>SUM(E117:E117)</f>
        <v>0</v>
      </c>
      <c r="F116" s="137"/>
      <c r="G116" s="138">
        <f>SUM(G117:G118)</f>
        <v>0</v>
      </c>
      <c r="H116" s="136">
        <f>SUM(H117:H117)</f>
        <v>0</v>
      </c>
      <c r="I116" s="137"/>
      <c r="J116" s="138">
        <f>SUM(J117:J118)</f>
        <v>0</v>
      </c>
      <c r="K116" s="136">
        <f>SUM(K117:K117)</f>
        <v>0</v>
      </c>
      <c r="L116" s="137"/>
      <c r="M116" s="138">
        <f>SUM(M117:M118)</f>
        <v>0</v>
      </c>
      <c r="N116" s="136">
        <f>SUM(N117:N117)</f>
        <v>0</v>
      </c>
      <c r="O116" s="137"/>
      <c r="P116" s="138">
        <f>SUM(P117:P118)</f>
        <v>0</v>
      </c>
      <c r="Q116" s="136">
        <f>SUM(Q117:Q117)</f>
        <v>0</v>
      </c>
      <c r="R116" s="137"/>
      <c r="S116" s="138">
        <f>SUM(S117:S118)</f>
        <v>0</v>
      </c>
      <c r="T116" s="136">
        <f>SUM(T117:T117)</f>
        <v>0</v>
      </c>
      <c r="U116" s="137"/>
      <c r="V116" s="231">
        <f>SUM(V117:V118)</f>
        <v>0</v>
      </c>
      <c r="W116" s="410">
        <f>SUM(W117:W118)</f>
        <v>0</v>
      </c>
      <c r="X116" s="379">
        <f>SUM(X117:X118)</f>
        <v>0</v>
      </c>
      <c r="Y116" s="379">
        <f t="shared" ref="Y116:Y128" si="266">W116-X116</f>
        <v>0</v>
      </c>
      <c r="Z116" s="379" t="e">
        <f t="shared" ref="Z116:Z129" si="267">Y116/W116</f>
        <v>#DIV/0!</v>
      </c>
      <c r="AA116" s="133"/>
      <c r="AB116" s="116"/>
      <c r="AC116" s="116"/>
      <c r="AD116" s="116"/>
      <c r="AE116" s="116"/>
      <c r="AF116" s="116"/>
      <c r="AG116" s="116"/>
    </row>
    <row r="117" spans="1:33" ht="30" customHeight="1" thickBot="1">
      <c r="A117" s="117" t="s">
        <v>77</v>
      </c>
      <c r="B117" s="118" t="s">
        <v>214</v>
      </c>
      <c r="C117" s="232" t="s">
        <v>215</v>
      </c>
      <c r="D117" s="120" t="s">
        <v>121</v>
      </c>
      <c r="E117" s="121"/>
      <c r="F117" s="122"/>
      <c r="G117" s="123">
        <f t="shared" ref="G117:G118" si="268">E117*F117</f>
        <v>0</v>
      </c>
      <c r="H117" s="121"/>
      <c r="I117" s="122"/>
      <c r="J117" s="123">
        <f t="shared" ref="J117:J118" si="269">H117*I117</f>
        <v>0</v>
      </c>
      <c r="K117" s="121"/>
      <c r="L117" s="122"/>
      <c r="M117" s="123">
        <f t="shared" ref="M117:M118" si="270">K117*L117</f>
        <v>0</v>
      </c>
      <c r="N117" s="121"/>
      <c r="O117" s="122"/>
      <c r="P117" s="123">
        <f t="shared" ref="P117:P118" si="271">N117*O117</f>
        <v>0</v>
      </c>
      <c r="Q117" s="121"/>
      <c r="R117" s="122"/>
      <c r="S117" s="123">
        <f t="shared" ref="S117:S118" si="272">Q117*R117</f>
        <v>0</v>
      </c>
      <c r="T117" s="121"/>
      <c r="U117" s="122"/>
      <c r="V117" s="191">
        <f t="shared" ref="V117:V118" si="273">T117*U117</f>
        <v>0</v>
      </c>
      <c r="W117" s="402">
        <f t="shared" ref="W117:W118" si="274">G117+M117+S117</f>
        <v>0</v>
      </c>
      <c r="X117" s="376">
        <f t="shared" ref="X117:X118" si="275">J117+P117+V117</f>
        <v>0</v>
      </c>
      <c r="Y117" s="376">
        <f t="shared" si="266"/>
        <v>0</v>
      </c>
      <c r="Z117" s="377" t="e">
        <f t="shared" si="267"/>
        <v>#DIV/0!</v>
      </c>
      <c r="AA117" s="145"/>
      <c r="AB117" s="126"/>
      <c r="AC117" s="126"/>
      <c r="AD117" s="126"/>
      <c r="AE117" s="126"/>
      <c r="AF117" s="126"/>
      <c r="AG117" s="126"/>
    </row>
    <row r="118" spans="1:33" ht="30" customHeight="1" thickBot="1">
      <c r="A118" s="140" t="s">
        <v>77</v>
      </c>
      <c r="B118" s="147" t="s">
        <v>216</v>
      </c>
      <c r="C118" s="233" t="s">
        <v>217</v>
      </c>
      <c r="D118" s="141"/>
      <c r="E118" s="142"/>
      <c r="F118" s="143">
        <v>0.22</v>
      </c>
      <c r="G118" s="144">
        <f t="shared" si="268"/>
        <v>0</v>
      </c>
      <c r="H118" s="142"/>
      <c r="I118" s="143">
        <v>0.22</v>
      </c>
      <c r="J118" s="144">
        <f t="shared" si="269"/>
        <v>0</v>
      </c>
      <c r="K118" s="142"/>
      <c r="L118" s="143">
        <v>0.22</v>
      </c>
      <c r="M118" s="144">
        <f t="shared" si="270"/>
        <v>0</v>
      </c>
      <c r="N118" s="142"/>
      <c r="O118" s="143">
        <v>0.22</v>
      </c>
      <c r="P118" s="144">
        <f t="shared" si="271"/>
        <v>0</v>
      </c>
      <c r="Q118" s="142"/>
      <c r="R118" s="143">
        <v>0.22</v>
      </c>
      <c r="S118" s="144">
        <f t="shared" si="272"/>
        <v>0</v>
      </c>
      <c r="T118" s="142"/>
      <c r="U118" s="143">
        <v>0.22</v>
      </c>
      <c r="V118" s="234">
        <f t="shared" si="273"/>
        <v>0</v>
      </c>
      <c r="W118" s="403">
        <f t="shared" si="274"/>
        <v>0</v>
      </c>
      <c r="X118" s="404">
        <f t="shared" si="275"/>
        <v>0</v>
      </c>
      <c r="Y118" s="404">
        <f t="shared" si="266"/>
        <v>0</v>
      </c>
      <c r="Z118" s="405" t="e">
        <f t="shared" si="267"/>
        <v>#DIV/0!</v>
      </c>
      <c r="AA118" s="225"/>
      <c r="AB118" s="116"/>
      <c r="AC118" s="116"/>
      <c r="AD118" s="116"/>
      <c r="AE118" s="116"/>
      <c r="AF118" s="116"/>
      <c r="AG118" s="116"/>
    </row>
    <row r="119" spans="1:33" ht="30" customHeight="1">
      <c r="A119" s="235" t="s">
        <v>74</v>
      </c>
      <c r="B119" s="236" t="s">
        <v>218</v>
      </c>
      <c r="C119" s="188" t="s">
        <v>219</v>
      </c>
      <c r="D119" s="111"/>
      <c r="E119" s="112" t="s">
        <v>303</v>
      </c>
      <c r="F119" s="113"/>
      <c r="G119" s="114">
        <f>SUM(G120:G120)</f>
        <v>0</v>
      </c>
      <c r="H119" s="112" t="s">
        <v>303</v>
      </c>
      <c r="I119" s="113"/>
      <c r="J119" s="114">
        <f>SUM(J120:J120)</f>
        <v>0</v>
      </c>
      <c r="K119" s="112" t="e">
        <f>SUM(#REF!)</f>
        <v>#REF!</v>
      </c>
      <c r="L119" s="113"/>
      <c r="M119" s="114">
        <f>SUM(M120:M120)</f>
        <v>0</v>
      </c>
      <c r="N119" s="112" t="e">
        <f>SUM(#REF!)</f>
        <v>#REF!</v>
      </c>
      <c r="O119" s="113"/>
      <c r="P119" s="114">
        <f>SUM(P120:P120)</f>
        <v>0</v>
      </c>
      <c r="Q119" s="112" t="e">
        <f>SUM(#REF!)</f>
        <v>#REF!</v>
      </c>
      <c r="R119" s="113"/>
      <c r="S119" s="114">
        <f>SUM(S120:S120)</f>
        <v>0</v>
      </c>
      <c r="T119" s="112" t="e">
        <f>SUM(#REF!)</f>
        <v>#REF!</v>
      </c>
      <c r="U119" s="113"/>
      <c r="V119" s="114">
        <f>SUM(V120:V120)</f>
        <v>0</v>
      </c>
      <c r="W119" s="372">
        <f>SUM(W120:W120)</f>
        <v>0</v>
      </c>
      <c r="X119" s="372">
        <f>SUM(X120:X120)</f>
        <v>0</v>
      </c>
      <c r="Y119" s="372">
        <f t="shared" si="266"/>
        <v>0</v>
      </c>
      <c r="Z119" s="372" t="e">
        <f t="shared" si="267"/>
        <v>#DIV/0!</v>
      </c>
      <c r="AA119" s="226"/>
      <c r="AB119" s="126"/>
      <c r="AC119" s="126"/>
      <c r="AD119" s="126"/>
      <c r="AE119" s="126"/>
      <c r="AF119" s="126"/>
      <c r="AG119" s="126"/>
    </row>
    <row r="120" spans="1:33" ht="30" customHeight="1" thickBot="1">
      <c r="A120" s="127" t="s">
        <v>77</v>
      </c>
      <c r="B120" s="128" t="s">
        <v>220</v>
      </c>
      <c r="C120" s="173" t="s">
        <v>221</v>
      </c>
      <c r="D120" s="141"/>
      <c r="E120" s="130"/>
      <c r="F120" s="131">
        <v>0.22</v>
      </c>
      <c r="G120" s="132">
        <f t="shared" ref="G120" si="276">E120*F120</f>
        <v>0</v>
      </c>
      <c r="H120" s="130"/>
      <c r="I120" s="131">
        <v>0.22</v>
      </c>
      <c r="J120" s="132">
        <f t="shared" ref="J120" si="277">H120*I120</f>
        <v>0</v>
      </c>
      <c r="K120" s="130"/>
      <c r="L120" s="131">
        <v>0.22</v>
      </c>
      <c r="M120" s="132">
        <f t="shared" ref="M120" si="278">K120*L120</f>
        <v>0</v>
      </c>
      <c r="N120" s="130"/>
      <c r="O120" s="131">
        <v>0.22</v>
      </c>
      <c r="P120" s="132">
        <f t="shared" ref="P120" si="279">N120*O120</f>
        <v>0</v>
      </c>
      <c r="Q120" s="130"/>
      <c r="R120" s="131">
        <v>0.22</v>
      </c>
      <c r="S120" s="132">
        <f t="shared" ref="S120" si="280">Q120*R120</f>
        <v>0</v>
      </c>
      <c r="T120" s="130"/>
      <c r="U120" s="131">
        <v>0.22</v>
      </c>
      <c r="V120" s="132">
        <f t="shared" ref="V120" si="281">T120*U120</f>
        <v>0</v>
      </c>
      <c r="W120" s="378">
        <f t="shared" ref="W120" si="282">G120+M120+S120</f>
        <v>0</v>
      </c>
      <c r="X120" s="376">
        <f t="shared" ref="X120" si="283">J120+P120+V120</f>
        <v>0</v>
      </c>
      <c r="Y120" s="376">
        <f t="shared" si="266"/>
        <v>0</v>
      </c>
      <c r="Z120" s="377" t="e">
        <f t="shared" si="267"/>
        <v>#DIV/0!</v>
      </c>
      <c r="AA120" s="225"/>
      <c r="AB120" s="125"/>
      <c r="AC120" s="126"/>
      <c r="AD120" s="126"/>
      <c r="AE120" s="126"/>
      <c r="AF120" s="126"/>
      <c r="AG120" s="126"/>
    </row>
    <row r="121" spans="1:33" ht="30" customHeight="1">
      <c r="A121" s="108" t="s">
        <v>74</v>
      </c>
      <c r="B121" s="148" t="s">
        <v>222</v>
      </c>
      <c r="C121" s="188" t="s">
        <v>223</v>
      </c>
      <c r="D121" s="135"/>
      <c r="E121" s="136">
        <f>SUM(E122:E122)</f>
        <v>0</v>
      </c>
      <c r="F121" s="137"/>
      <c r="G121" s="138">
        <f>SUM(G122:G122)</f>
        <v>0</v>
      </c>
      <c r="H121" s="136">
        <f>SUM(H122:H122)</f>
        <v>0</v>
      </c>
      <c r="I121" s="137"/>
      <c r="J121" s="138">
        <f>SUM(J122:J122)</f>
        <v>0</v>
      </c>
      <c r="K121" s="136">
        <f>SUM(K122:K122)</f>
        <v>0</v>
      </c>
      <c r="L121" s="137"/>
      <c r="M121" s="138">
        <f>SUM(M122:M122)</f>
        <v>0</v>
      </c>
      <c r="N121" s="136">
        <f>SUM(N122:N122)</f>
        <v>0</v>
      </c>
      <c r="O121" s="137"/>
      <c r="P121" s="138">
        <f>SUM(P122:P122)</f>
        <v>0</v>
      </c>
      <c r="Q121" s="136">
        <f>SUM(Q122:Q122)</f>
        <v>0</v>
      </c>
      <c r="R121" s="137"/>
      <c r="S121" s="138">
        <f>SUM(S122:S122)</f>
        <v>0</v>
      </c>
      <c r="T121" s="136">
        <f>SUM(T122:T122)</f>
        <v>0</v>
      </c>
      <c r="U121" s="137"/>
      <c r="V121" s="138">
        <f>SUM(V122:V122)</f>
        <v>0</v>
      </c>
      <c r="W121" s="379">
        <f>SUM(W122:W122)</f>
        <v>0</v>
      </c>
      <c r="X121" s="379">
        <f>SUM(X122:X122)</f>
        <v>0</v>
      </c>
      <c r="Y121" s="379">
        <f t="shared" si="266"/>
        <v>0</v>
      </c>
      <c r="Z121" s="379" t="e">
        <f t="shared" si="267"/>
        <v>#DIV/0!</v>
      </c>
      <c r="AA121" s="225"/>
      <c r="AB121" s="126"/>
      <c r="AC121" s="126"/>
      <c r="AD121" s="126"/>
      <c r="AE121" s="126"/>
      <c r="AF121" s="126"/>
      <c r="AG121" s="126"/>
    </row>
    <row r="122" spans="1:33" ht="30" customHeight="1" thickBot="1">
      <c r="A122" s="127" t="s">
        <v>77</v>
      </c>
      <c r="B122" s="128" t="s">
        <v>225</v>
      </c>
      <c r="C122" s="155" t="s">
        <v>224</v>
      </c>
      <c r="D122" s="129"/>
      <c r="E122" s="130"/>
      <c r="F122" s="131"/>
      <c r="G122" s="132">
        <f t="shared" ref="G122" si="284">E122*F122</f>
        <v>0</v>
      </c>
      <c r="H122" s="130"/>
      <c r="I122" s="131"/>
      <c r="J122" s="132">
        <f t="shared" ref="J122" si="285">H122*I122</f>
        <v>0</v>
      </c>
      <c r="K122" s="130"/>
      <c r="L122" s="131"/>
      <c r="M122" s="132">
        <f t="shared" ref="M122" si="286">K122*L122</f>
        <v>0</v>
      </c>
      <c r="N122" s="130"/>
      <c r="O122" s="131"/>
      <c r="P122" s="132">
        <f t="shared" ref="P122" si="287">N122*O122</f>
        <v>0</v>
      </c>
      <c r="Q122" s="130"/>
      <c r="R122" s="131"/>
      <c r="S122" s="132">
        <f t="shared" ref="S122" si="288">Q122*R122</f>
        <v>0</v>
      </c>
      <c r="T122" s="130"/>
      <c r="U122" s="131"/>
      <c r="V122" s="132">
        <f t="shared" ref="V122" si="289">T122*U122</f>
        <v>0</v>
      </c>
      <c r="W122" s="378">
        <f t="shared" ref="W122" si="290">G122+M122+S122</f>
        <v>0</v>
      </c>
      <c r="X122" s="376">
        <f t="shared" ref="X122" si="291">J122+P122+V122</f>
        <v>0</v>
      </c>
      <c r="Y122" s="376">
        <f t="shared" si="266"/>
        <v>0</v>
      </c>
      <c r="Z122" s="377" t="e">
        <f t="shared" si="267"/>
        <v>#DIV/0!</v>
      </c>
      <c r="AA122" s="226"/>
      <c r="AB122" s="7"/>
      <c r="AC122" s="7"/>
      <c r="AD122" s="7"/>
      <c r="AE122" s="7"/>
      <c r="AF122" s="7"/>
      <c r="AG122" s="7"/>
    </row>
    <row r="123" spans="1:33" ht="30" customHeight="1" thickBot="1">
      <c r="A123" s="108" t="s">
        <v>74</v>
      </c>
      <c r="B123" s="148" t="s">
        <v>226</v>
      </c>
      <c r="C123" s="237" t="s">
        <v>211</v>
      </c>
      <c r="D123" s="135"/>
      <c r="E123" s="136">
        <f>SUM(E124:E126)</f>
        <v>5</v>
      </c>
      <c r="F123" s="137"/>
      <c r="G123" s="138">
        <f>SUM(G124:G127)</f>
        <v>18300</v>
      </c>
      <c r="H123" s="136">
        <f>SUM(H124:H126)</f>
        <v>5</v>
      </c>
      <c r="I123" s="137"/>
      <c r="J123" s="138">
        <f>SUM(J124:J127)</f>
        <v>18300</v>
      </c>
      <c r="K123" s="136">
        <f>SUM(K124:K126)</f>
        <v>0</v>
      </c>
      <c r="L123" s="137"/>
      <c r="M123" s="138">
        <f>SUM(M124:M127)</f>
        <v>0</v>
      </c>
      <c r="N123" s="136">
        <f>SUM(N124:N126)</f>
        <v>0</v>
      </c>
      <c r="O123" s="137"/>
      <c r="P123" s="138">
        <f>SUM(P124:P127)</f>
        <v>0</v>
      </c>
      <c r="Q123" s="136">
        <f>SUM(Q124:Q126)</f>
        <v>0</v>
      </c>
      <c r="R123" s="137"/>
      <c r="S123" s="138">
        <f>SUM(S124:S127)</f>
        <v>0</v>
      </c>
      <c r="T123" s="136">
        <f>SUM(T124:T126)</f>
        <v>0</v>
      </c>
      <c r="U123" s="137"/>
      <c r="V123" s="138">
        <f>SUM(V124:V127)</f>
        <v>0</v>
      </c>
      <c r="W123" s="379">
        <f>SUM(W124:W127)</f>
        <v>18300</v>
      </c>
      <c r="X123" s="379">
        <f>SUM(X124:X127)</f>
        <v>18300</v>
      </c>
      <c r="Y123" s="379">
        <f t="shared" si="266"/>
        <v>0</v>
      </c>
      <c r="Z123" s="379">
        <f t="shared" si="267"/>
        <v>0</v>
      </c>
      <c r="AA123" s="145"/>
      <c r="AB123" s="7"/>
      <c r="AC123" s="7"/>
      <c r="AD123" s="7"/>
      <c r="AE123" s="7"/>
      <c r="AF123" s="7"/>
      <c r="AG123" s="7"/>
    </row>
    <row r="124" spans="1:33" ht="15" customHeight="1" thickBot="1">
      <c r="A124" s="117" t="s">
        <v>77</v>
      </c>
      <c r="B124" s="118" t="s">
        <v>227</v>
      </c>
      <c r="C124" s="172" t="s">
        <v>228</v>
      </c>
      <c r="D124" s="120"/>
      <c r="E124" s="121"/>
      <c r="F124" s="122"/>
      <c r="G124" s="123">
        <f t="shared" ref="G124:G126" si="292">E124*F124</f>
        <v>0</v>
      </c>
      <c r="H124" s="121"/>
      <c r="I124" s="122"/>
      <c r="J124" s="123">
        <f t="shared" ref="J124:J126" si="293">H124*I124</f>
        <v>0</v>
      </c>
      <c r="K124" s="121"/>
      <c r="L124" s="122"/>
      <c r="M124" s="123">
        <f t="shared" ref="M124:M127" si="294">K124*L124</f>
        <v>0</v>
      </c>
      <c r="N124" s="121"/>
      <c r="O124" s="122"/>
      <c r="P124" s="123">
        <f t="shared" ref="P124:P127" si="295">N124*O124</f>
        <v>0</v>
      </c>
      <c r="Q124" s="121"/>
      <c r="R124" s="122"/>
      <c r="S124" s="123">
        <f t="shared" ref="S124:S127" si="296">Q124*R124</f>
        <v>0</v>
      </c>
      <c r="T124" s="121"/>
      <c r="U124" s="122"/>
      <c r="V124" s="123">
        <f t="shared" ref="V124:V127" si="297">T124*U124</f>
        <v>0</v>
      </c>
      <c r="W124" s="375">
        <f t="shared" ref="W124:W127" si="298">G124+M124+S124</f>
        <v>0</v>
      </c>
      <c r="X124" s="376">
        <f t="shared" ref="X124:X127" si="299">J124+P124+V124</f>
        <v>0</v>
      </c>
      <c r="Y124" s="376">
        <f t="shared" si="266"/>
        <v>0</v>
      </c>
      <c r="Z124" s="377" t="e">
        <f t="shared" si="267"/>
        <v>#DIV/0!</v>
      </c>
      <c r="AA124" s="189"/>
      <c r="AB124" s="7"/>
      <c r="AC124" s="7"/>
      <c r="AD124" s="7"/>
      <c r="AE124" s="7"/>
      <c r="AF124" s="7"/>
      <c r="AG124" s="7"/>
    </row>
    <row r="125" spans="1:33" ht="30" customHeight="1" thickBot="1">
      <c r="A125" s="117" t="s">
        <v>77</v>
      </c>
      <c r="B125" s="118" t="s">
        <v>229</v>
      </c>
      <c r="C125" s="172" t="s">
        <v>230</v>
      </c>
      <c r="D125" s="120"/>
      <c r="E125" s="121"/>
      <c r="F125" s="122"/>
      <c r="G125" s="123">
        <f t="shared" si="292"/>
        <v>0</v>
      </c>
      <c r="H125" s="121"/>
      <c r="I125" s="122"/>
      <c r="J125" s="123">
        <f t="shared" si="293"/>
        <v>0</v>
      </c>
      <c r="K125" s="121"/>
      <c r="L125" s="122"/>
      <c r="M125" s="123">
        <f t="shared" si="294"/>
        <v>0</v>
      </c>
      <c r="N125" s="121"/>
      <c r="O125" s="122"/>
      <c r="P125" s="123">
        <f t="shared" si="295"/>
        <v>0</v>
      </c>
      <c r="Q125" s="121"/>
      <c r="R125" s="122"/>
      <c r="S125" s="123">
        <f t="shared" si="296"/>
        <v>0</v>
      </c>
      <c r="T125" s="121"/>
      <c r="U125" s="122"/>
      <c r="V125" s="123">
        <f t="shared" si="297"/>
        <v>0</v>
      </c>
      <c r="W125" s="378">
        <f t="shared" si="298"/>
        <v>0</v>
      </c>
      <c r="X125" s="376">
        <f t="shared" si="299"/>
        <v>0</v>
      </c>
      <c r="Y125" s="376">
        <f t="shared" si="266"/>
        <v>0</v>
      </c>
      <c r="Z125" s="377" t="e">
        <f t="shared" si="267"/>
        <v>#DIV/0!</v>
      </c>
      <c r="AA125" s="250"/>
      <c r="AB125" s="7"/>
      <c r="AC125" s="7"/>
      <c r="AD125" s="7"/>
      <c r="AE125" s="7"/>
      <c r="AF125" s="7"/>
      <c r="AG125" s="7"/>
    </row>
    <row r="126" spans="1:33" ht="15.75" customHeight="1">
      <c r="A126" s="117" t="s">
        <v>77</v>
      </c>
      <c r="B126" s="320" t="s">
        <v>231</v>
      </c>
      <c r="C126" s="309" t="s">
        <v>301</v>
      </c>
      <c r="D126" s="295" t="s">
        <v>302</v>
      </c>
      <c r="E126" s="304">
        <v>5</v>
      </c>
      <c r="F126" s="293">
        <v>3000</v>
      </c>
      <c r="G126" s="294">
        <f t="shared" si="292"/>
        <v>15000</v>
      </c>
      <c r="H126" s="304">
        <v>5</v>
      </c>
      <c r="I126" s="293">
        <v>3000</v>
      </c>
      <c r="J126" s="294">
        <f t="shared" si="293"/>
        <v>15000</v>
      </c>
      <c r="K126" s="121"/>
      <c r="L126" s="122"/>
      <c r="M126" s="123">
        <f t="shared" si="294"/>
        <v>0</v>
      </c>
      <c r="N126" s="121"/>
      <c r="O126" s="122"/>
      <c r="P126" s="123">
        <f t="shared" si="295"/>
        <v>0</v>
      </c>
      <c r="Q126" s="121"/>
      <c r="R126" s="122"/>
      <c r="S126" s="123">
        <f t="shared" si="296"/>
        <v>0</v>
      </c>
      <c r="T126" s="121"/>
      <c r="U126" s="122"/>
      <c r="V126" s="123">
        <f t="shared" si="297"/>
        <v>0</v>
      </c>
      <c r="W126" s="378">
        <f t="shared" si="298"/>
        <v>15000</v>
      </c>
      <c r="X126" s="376">
        <f t="shared" si="299"/>
        <v>15000</v>
      </c>
      <c r="Y126" s="376">
        <f t="shared" si="266"/>
        <v>0</v>
      </c>
      <c r="Z126" s="377">
        <f t="shared" si="267"/>
        <v>0</v>
      </c>
      <c r="AA126" s="2"/>
      <c r="AB126" s="1"/>
      <c r="AC126" s="1"/>
      <c r="AD126" s="1"/>
      <c r="AE126" s="1"/>
      <c r="AF126" s="1"/>
      <c r="AG126" s="1"/>
    </row>
    <row r="127" spans="1:33" ht="15.75" customHeight="1" thickBot="1">
      <c r="A127" s="127" t="s">
        <v>77</v>
      </c>
      <c r="B127" s="147" t="s">
        <v>232</v>
      </c>
      <c r="C127" s="173" t="s">
        <v>233</v>
      </c>
      <c r="D127" s="141"/>
      <c r="E127" s="299">
        <v>15000</v>
      </c>
      <c r="F127" s="306">
        <v>0.22</v>
      </c>
      <c r="G127" s="301">
        <f>E127*F127</f>
        <v>3300</v>
      </c>
      <c r="H127" s="299">
        <v>15000</v>
      </c>
      <c r="I127" s="306">
        <v>0.22</v>
      </c>
      <c r="J127" s="301">
        <f>H127*I127</f>
        <v>3300</v>
      </c>
      <c r="K127" s="130"/>
      <c r="L127" s="131">
        <v>0.22</v>
      </c>
      <c r="M127" s="132">
        <f t="shared" si="294"/>
        <v>0</v>
      </c>
      <c r="N127" s="130"/>
      <c r="O127" s="131">
        <v>0.22</v>
      </c>
      <c r="P127" s="132">
        <f t="shared" si="295"/>
        <v>0</v>
      </c>
      <c r="Q127" s="130"/>
      <c r="R127" s="131">
        <v>0.22</v>
      </c>
      <c r="S127" s="132">
        <f t="shared" si="296"/>
        <v>0</v>
      </c>
      <c r="T127" s="130"/>
      <c r="U127" s="131">
        <v>0.22</v>
      </c>
      <c r="V127" s="132">
        <f t="shared" si="297"/>
        <v>0</v>
      </c>
      <c r="W127" s="378">
        <f t="shared" si="298"/>
        <v>3300</v>
      </c>
      <c r="X127" s="376">
        <f t="shared" si="299"/>
        <v>3300</v>
      </c>
      <c r="Y127" s="376">
        <f t="shared" si="266"/>
        <v>0</v>
      </c>
      <c r="Z127" s="377">
        <f t="shared" si="267"/>
        <v>0</v>
      </c>
      <c r="AA127" s="2"/>
      <c r="AB127" s="1"/>
      <c r="AC127" s="1"/>
      <c r="AD127" s="1"/>
      <c r="AE127" s="1"/>
      <c r="AF127" s="1"/>
      <c r="AG127" s="1"/>
    </row>
    <row r="128" spans="1:33" ht="15.75" customHeight="1" thickBot="1">
      <c r="A128" s="238" t="s">
        <v>234</v>
      </c>
      <c r="B128" s="239"/>
      <c r="C128" s="240"/>
      <c r="D128" s="241"/>
      <c r="E128" s="164" t="s">
        <v>303</v>
      </c>
      <c r="F128" s="174"/>
      <c r="G128" s="242">
        <f>G123+G121+G119+G116</f>
        <v>18300</v>
      </c>
      <c r="H128" s="164" t="s">
        <v>303</v>
      </c>
      <c r="I128" s="174"/>
      <c r="J128" s="242">
        <f>J123+J121+J119+J116</f>
        <v>18300</v>
      </c>
      <c r="K128" s="164" t="e">
        <f>K123+K121+K119+K116</f>
        <v>#REF!</v>
      </c>
      <c r="L128" s="174"/>
      <c r="M128" s="242">
        <f>M123+M121+M119+M116</f>
        <v>0</v>
      </c>
      <c r="N128" s="164" t="e">
        <f>N123+N121+N119+N116</f>
        <v>#REF!</v>
      </c>
      <c r="O128" s="174"/>
      <c r="P128" s="242">
        <f>P123+P121+P119+P116</f>
        <v>0</v>
      </c>
      <c r="Q128" s="164" t="e">
        <f>Q123+Q121+Q119+Q116</f>
        <v>#REF!</v>
      </c>
      <c r="R128" s="174"/>
      <c r="S128" s="242">
        <f>S123+S121+S119+S116</f>
        <v>0</v>
      </c>
      <c r="T128" s="164" t="e">
        <f>T123+T121+T119+T116</f>
        <v>#REF!</v>
      </c>
      <c r="U128" s="174"/>
      <c r="V128" s="242">
        <f>V123+V121+V119+V116</f>
        <v>0</v>
      </c>
      <c r="W128" s="397">
        <f>W123+W116+W121+W119</f>
        <v>18300</v>
      </c>
      <c r="X128" s="397">
        <f>X123+X116+X121+X119</f>
        <v>18300</v>
      </c>
      <c r="Y128" s="397">
        <f t="shared" si="266"/>
        <v>0</v>
      </c>
      <c r="Z128" s="397">
        <f t="shared" si="267"/>
        <v>0</v>
      </c>
      <c r="AA128" s="270"/>
      <c r="AB128" s="1"/>
      <c r="AC128" s="1"/>
      <c r="AD128" s="1"/>
      <c r="AE128" s="1"/>
      <c r="AF128" s="1"/>
      <c r="AG128" s="1"/>
    </row>
    <row r="129" spans="1:33" ht="15.75" customHeight="1" thickBot="1">
      <c r="A129" s="243" t="s">
        <v>235</v>
      </c>
      <c r="B129" s="244"/>
      <c r="C129" s="245"/>
      <c r="D129" s="246"/>
      <c r="E129" s="247"/>
      <c r="F129" s="248"/>
      <c r="G129" s="249">
        <f>G27+G35+G43+G55+G66+G81+G89+G95+G101+G106+G110+G114+G128</f>
        <v>695750</v>
      </c>
      <c r="H129" s="247"/>
      <c r="I129" s="248"/>
      <c r="J129" s="249">
        <f>J27+J35+J43+J55+J66+J81+J89+J95+J101+J106+J110+J114+J128</f>
        <v>683816</v>
      </c>
      <c r="K129" s="247"/>
      <c r="L129" s="248"/>
      <c r="M129" s="249">
        <f>M27+M35+M43+M55+M66+M81+M89+M95+M101+M106+M110+M114+M128</f>
        <v>0</v>
      </c>
      <c r="N129" s="247"/>
      <c r="O129" s="248"/>
      <c r="P129" s="249">
        <f>P27+P35+P43+P55+P66+P81+P89+P95+P101+P106+P110+P114+P128</f>
        <v>0</v>
      </c>
      <c r="Q129" s="247"/>
      <c r="R129" s="248"/>
      <c r="S129" s="249">
        <f>S27+S35+S43+S55+S66+S81+S89+S95+S101+S106+S110+S114+S128</f>
        <v>0</v>
      </c>
      <c r="T129" s="247"/>
      <c r="U129" s="248"/>
      <c r="V129" s="249">
        <f>V27+V35+V43+V55+V66+V81+V89+V95+V101+V106+V110+V114+V128</f>
        <v>0</v>
      </c>
      <c r="W129" s="411">
        <f>W27+W35+W43+W55+W66+W81+W89+W95+W101+W106+W110+W114+W128</f>
        <v>695750</v>
      </c>
      <c r="X129" s="411">
        <f>X27+X35+X43+X55+X66+X81+X89+X95+X101+X106+X110+X114+X128</f>
        <v>683816</v>
      </c>
      <c r="Y129" s="411">
        <f>Y27+Y35+Y43+Y55+Y66+Y81+Y89+Y95+Y101+Y106+Y110+Y114+Y128</f>
        <v>11934</v>
      </c>
      <c r="Z129" s="412">
        <f t="shared" si="267"/>
        <v>1.7152712899748474E-2</v>
      </c>
      <c r="AA129" s="2"/>
      <c r="AB129" s="1"/>
      <c r="AC129" s="1"/>
      <c r="AD129" s="1"/>
      <c r="AE129" s="1"/>
      <c r="AF129" s="1"/>
      <c r="AG129" s="1"/>
    </row>
    <row r="130" spans="1:33" ht="15.75" customHeight="1" thickBot="1">
      <c r="A130" s="451"/>
      <c r="B130" s="418"/>
      <c r="C130" s="418"/>
      <c r="D130" s="74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413"/>
      <c r="X130" s="413"/>
      <c r="Y130" s="413"/>
      <c r="Z130" s="413"/>
      <c r="AA130" s="2"/>
      <c r="AB130" s="1"/>
      <c r="AC130" s="1"/>
      <c r="AD130" s="1"/>
      <c r="AE130" s="1"/>
      <c r="AF130" s="1"/>
      <c r="AG130" s="1"/>
    </row>
    <row r="131" spans="1:33" ht="15.75" customHeight="1" thickBot="1">
      <c r="A131" s="452" t="s">
        <v>236</v>
      </c>
      <c r="B131" s="430"/>
      <c r="C131" s="453"/>
      <c r="D131" s="251"/>
      <c r="E131" s="247"/>
      <c r="F131" s="248"/>
      <c r="G131" s="252">
        <f>Фінансування!C27-'Кошторис  витрат'!G129</f>
        <v>0</v>
      </c>
      <c r="H131" s="247"/>
      <c r="I131" s="248"/>
      <c r="J131" s="252">
        <f>Фінансування!C28-'Кошторис  витрат'!J129</f>
        <v>0</v>
      </c>
      <c r="K131" s="247"/>
      <c r="L131" s="248"/>
      <c r="M131" s="252">
        <f>Фінансування!J27-'Кошторис  витрат'!M129</f>
        <v>0</v>
      </c>
      <c r="N131" s="247"/>
      <c r="O131" s="248"/>
      <c r="P131" s="252">
        <f>Фінансування!J28-'Кошторис  витрат'!P129</f>
        <v>0</v>
      </c>
      <c r="Q131" s="247"/>
      <c r="R131" s="248"/>
      <c r="S131" s="252">
        <f>Фінансування!L27-'Кошторис  витрат'!S129</f>
        <v>0</v>
      </c>
      <c r="T131" s="247"/>
      <c r="U131" s="248"/>
      <c r="V131" s="252">
        <f>Фінансування!L28-'Кошторис  витрат'!V129</f>
        <v>0</v>
      </c>
      <c r="W131" s="414">
        <f>Фінансування!N27-'Кошторис  витрат'!W129</f>
        <v>0</v>
      </c>
      <c r="X131" s="414">
        <f>Фінансування!N28-'Кошторис  витрат'!X129</f>
        <v>0</v>
      </c>
      <c r="Y131" s="414"/>
      <c r="Z131" s="414"/>
      <c r="AA131" s="2"/>
      <c r="AB131" s="1"/>
      <c r="AC131" s="1"/>
      <c r="AD131" s="1"/>
      <c r="AE131" s="1"/>
      <c r="AF131" s="1"/>
      <c r="AG131" s="1"/>
    </row>
    <row r="132" spans="1:33" ht="15.75" customHeight="1">
      <c r="A132" s="1"/>
      <c r="B132" s="253"/>
      <c r="C132" s="2"/>
      <c r="D132" s="254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1"/>
      <c r="X132" s="71"/>
      <c r="Y132" s="71"/>
      <c r="Z132" s="71"/>
      <c r="AA132" s="2"/>
      <c r="AB132" s="1"/>
      <c r="AC132" s="1"/>
      <c r="AD132" s="1"/>
      <c r="AE132" s="1"/>
      <c r="AF132" s="1"/>
      <c r="AG132" s="1"/>
    </row>
    <row r="133" spans="1:33" ht="12.75" customHeight="1">
      <c r="A133" s="1"/>
      <c r="B133" s="253"/>
      <c r="C133" s="2"/>
      <c r="D133" s="254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1"/>
      <c r="X133" s="71"/>
      <c r="Y133" s="71"/>
      <c r="Z133" s="71"/>
      <c r="AA133" s="2"/>
      <c r="AB133" s="1"/>
      <c r="AC133" s="1"/>
      <c r="AD133" s="1"/>
      <c r="AE133" s="1"/>
      <c r="AF133" s="1"/>
      <c r="AG133" s="1"/>
    </row>
    <row r="134" spans="1:33" ht="15.75" hidden="1" customHeight="1">
      <c r="A134" s="1"/>
      <c r="B134" s="253"/>
      <c r="C134" s="2"/>
      <c r="D134" s="254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1"/>
      <c r="X134" s="71"/>
      <c r="Y134" s="71"/>
      <c r="Z134" s="71"/>
      <c r="AA134" s="2"/>
      <c r="AB134" s="1"/>
      <c r="AC134" s="1"/>
      <c r="AD134" s="1"/>
      <c r="AE134" s="1"/>
      <c r="AF134" s="1"/>
      <c r="AG134" s="1"/>
    </row>
    <row r="135" spans="1:33" ht="39" customHeight="1">
      <c r="A135" s="255"/>
      <c r="B135" s="256"/>
      <c r="C135" s="257" t="s">
        <v>437</v>
      </c>
      <c r="D135" s="254"/>
      <c r="E135" s="258"/>
      <c r="F135" s="258"/>
      <c r="G135" s="70"/>
      <c r="H135" s="259"/>
      <c r="I135" s="460" t="s">
        <v>449</v>
      </c>
      <c r="J135" s="461"/>
      <c r="K135" s="260"/>
      <c r="L135" s="2"/>
      <c r="M135" s="70"/>
      <c r="N135" s="260"/>
      <c r="O135" s="2"/>
      <c r="P135" s="70"/>
      <c r="Q135" s="70"/>
      <c r="R135" s="70"/>
      <c r="S135" s="70"/>
      <c r="T135" s="70"/>
      <c r="U135" s="70"/>
      <c r="V135" s="70"/>
      <c r="W135" s="71"/>
      <c r="X135" s="71"/>
      <c r="Y135" s="71"/>
      <c r="Z135" s="71"/>
      <c r="AA135" s="2"/>
      <c r="AB135" s="1"/>
      <c r="AC135" s="1"/>
      <c r="AD135" s="1"/>
      <c r="AE135" s="1"/>
      <c r="AF135" s="1"/>
      <c r="AG135" s="1"/>
    </row>
    <row r="136" spans="1:33" ht="15.75" customHeight="1">
      <c r="A136" s="261"/>
      <c r="B136" s="262"/>
      <c r="C136" s="263" t="s">
        <v>237</v>
      </c>
      <c r="D136" s="264"/>
      <c r="E136" s="265" t="s">
        <v>238</v>
      </c>
      <c r="F136" s="265"/>
      <c r="G136" s="266"/>
      <c r="H136" s="267"/>
      <c r="I136" s="268" t="s">
        <v>239</v>
      </c>
      <c r="J136" s="266"/>
      <c r="K136" s="267"/>
      <c r="L136" s="268"/>
      <c r="M136" s="266"/>
      <c r="N136" s="267"/>
      <c r="O136" s="268"/>
      <c r="P136" s="266"/>
      <c r="Q136" s="266"/>
      <c r="R136" s="266"/>
      <c r="S136" s="266"/>
      <c r="T136" s="266"/>
      <c r="U136" s="266"/>
      <c r="V136" s="266"/>
      <c r="W136" s="269"/>
      <c r="X136" s="269"/>
      <c r="Y136" s="269"/>
      <c r="Z136" s="269"/>
      <c r="AA136" s="2"/>
      <c r="AB136" s="1"/>
      <c r="AC136" s="1"/>
      <c r="AD136" s="1"/>
      <c r="AE136" s="1"/>
      <c r="AF136" s="1"/>
      <c r="AG136" s="1"/>
    </row>
    <row r="137" spans="1:33" ht="15.75" customHeight="1">
      <c r="A137" s="1"/>
      <c r="B137" s="253"/>
      <c r="C137" s="2"/>
      <c r="D137" s="254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1"/>
      <c r="X137" s="71"/>
      <c r="Y137" s="71"/>
      <c r="Z137" s="71"/>
      <c r="AA137" s="2"/>
      <c r="AB137" s="1"/>
      <c r="AC137" s="1"/>
      <c r="AD137" s="1"/>
      <c r="AE137" s="1"/>
      <c r="AF137" s="1"/>
      <c r="AG137" s="1"/>
    </row>
    <row r="138" spans="1:33" ht="15.75" customHeight="1">
      <c r="A138" s="1"/>
      <c r="B138" s="253"/>
      <c r="C138" s="2"/>
      <c r="D138" s="254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1"/>
      <c r="X138" s="71"/>
      <c r="Y138" s="71"/>
      <c r="Z138" s="71"/>
      <c r="AA138" s="2"/>
      <c r="AB138" s="1"/>
      <c r="AC138" s="1"/>
      <c r="AD138" s="1"/>
      <c r="AE138" s="1"/>
      <c r="AF138" s="1"/>
      <c r="AG138" s="1"/>
    </row>
    <row r="139" spans="1:33" ht="15.75" customHeight="1">
      <c r="A139" s="1"/>
      <c r="B139" s="253"/>
      <c r="C139" s="2"/>
      <c r="D139" s="254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1"/>
      <c r="X139" s="71"/>
      <c r="Y139" s="71"/>
      <c r="Z139" s="71"/>
      <c r="AA139" s="2"/>
      <c r="AB139" s="1"/>
      <c r="AC139" s="1"/>
      <c r="AD139" s="1"/>
      <c r="AE139" s="1"/>
      <c r="AF139" s="1"/>
      <c r="AG139" s="1"/>
    </row>
    <row r="140" spans="1:33" ht="15.75" customHeight="1">
      <c r="A140" s="1"/>
      <c r="B140" s="253"/>
      <c r="C140" s="2"/>
      <c r="D140" s="254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271"/>
      <c r="X140" s="271"/>
      <c r="Y140" s="271"/>
      <c r="Z140" s="271"/>
      <c r="AA140" s="2"/>
      <c r="AB140" s="1"/>
      <c r="AC140" s="1"/>
      <c r="AD140" s="1"/>
      <c r="AE140" s="1"/>
      <c r="AF140" s="1"/>
      <c r="AG140" s="1"/>
    </row>
    <row r="141" spans="1:33" ht="15.75" customHeight="1">
      <c r="A141" s="1"/>
      <c r="B141" s="253"/>
      <c r="C141" s="2"/>
      <c r="D141" s="254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271"/>
      <c r="X141" s="271"/>
      <c r="Y141" s="271"/>
      <c r="Z141" s="271"/>
      <c r="AA141" s="2"/>
      <c r="AB141" s="1"/>
      <c r="AC141" s="1"/>
      <c r="AD141" s="1"/>
      <c r="AE141" s="1"/>
      <c r="AF141" s="1"/>
      <c r="AG141" s="1"/>
    </row>
    <row r="142" spans="1:33" ht="15.75" customHeight="1">
      <c r="A142" s="1"/>
      <c r="B142" s="253"/>
      <c r="C142" s="2"/>
      <c r="D142" s="254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271"/>
      <c r="X142" s="271"/>
      <c r="Y142" s="271"/>
      <c r="Z142" s="271"/>
      <c r="AA142" s="2"/>
      <c r="AB142" s="1"/>
      <c r="AC142" s="1"/>
      <c r="AD142" s="1"/>
      <c r="AE142" s="1"/>
      <c r="AF142" s="1"/>
      <c r="AG142" s="1"/>
    </row>
    <row r="143" spans="1:33" ht="15.75" customHeight="1">
      <c r="A143" s="1"/>
      <c r="B143" s="253"/>
      <c r="C143" s="2"/>
      <c r="D143" s="254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271"/>
      <c r="X143" s="271"/>
      <c r="Y143" s="271"/>
      <c r="Z143" s="271"/>
      <c r="AA143" s="2"/>
      <c r="AB143" s="1"/>
      <c r="AC143" s="1"/>
      <c r="AD143" s="1"/>
      <c r="AE143" s="1"/>
      <c r="AF143" s="1"/>
      <c r="AG143" s="1"/>
    </row>
    <row r="144" spans="1:33" ht="15.75" customHeight="1">
      <c r="A144" s="1"/>
      <c r="B144" s="253"/>
      <c r="C144" s="2"/>
      <c r="D144" s="254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271"/>
      <c r="X144" s="271"/>
      <c r="Y144" s="271"/>
      <c r="Z144" s="271"/>
      <c r="AA144" s="2"/>
      <c r="AB144" s="1"/>
      <c r="AC144" s="1"/>
      <c r="AD144" s="1"/>
      <c r="AE144" s="1"/>
      <c r="AF144" s="1"/>
      <c r="AG144" s="1"/>
    </row>
    <row r="145" spans="1:33" ht="15.75" customHeight="1">
      <c r="A145" s="1"/>
      <c r="B145" s="253"/>
      <c r="C145" s="2"/>
      <c r="D145" s="254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271"/>
      <c r="X145" s="271"/>
      <c r="Y145" s="271"/>
      <c r="Z145" s="271"/>
      <c r="AA145" s="2"/>
      <c r="AB145" s="1"/>
      <c r="AC145" s="1"/>
      <c r="AD145" s="1"/>
      <c r="AE145" s="1"/>
      <c r="AF145" s="1"/>
      <c r="AG145" s="1"/>
    </row>
    <row r="146" spans="1:33" ht="15.75" customHeight="1">
      <c r="A146" s="1"/>
      <c r="B146" s="253"/>
      <c r="C146" s="2"/>
      <c r="D146" s="254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271"/>
      <c r="X146" s="271"/>
      <c r="Y146" s="271"/>
      <c r="Z146" s="271"/>
      <c r="AA146" s="2"/>
      <c r="AB146" s="1"/>
      <c r="AC146" s="1"/>
      <c r="AD146" s="1"/>
      <c r="AE146" s="1"/>
      <c r="AF146" s="1"/>
      <c r="AG146" s="1"/>
    </row>
    <row r="147" spans="1:33" ht="15.75" customHeight="1">
      <c r="A147" s="1"/>
      <c r="B147" s="253"/>
      <c r="C147" s="2"/>
      <c r="D147" s="254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271"/>
      <c r="X147" s="271"/>
      <c r="Y147" s="271"/>
      <c r="Z147" s="271"/>
      <c r="AA147" s="2"/>
      <c r="AB147" s="1"/>
      <c r="AC147" s="1"/>
      <c r="AD147" s="1"/>
      <c r="AE147" s="1"/>
      <c r="AF147" s="1"/>
      <c r="AG147" s="1"/>
    </row>
    <row r="148" spans="1:33" ht="15.75" customHeight="1">
      <c r="A148" s="1"/>
      <c r="B148" s="253"/>
      <c r="C148" s="2"/>
      <c r="D148" s="254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271"/>
      <c r="X148" s="271"/>
      <c r="Y148" s="271"/>
      <c r="Z148" s="271"/>
      <c r="AA148" s="2"/>
      <c r="AB148" s="1"/>
      <c r="AC148" s="1"/>
      <c r="AD148" s="1"/>
      <c r="AE148" s="1"/>
      <c r="AF148" s="1"/>
      <c r="AG148" s="1"/>
    </row>
    <row r="149" spans="1:33" ht="15.75" customHeight="1">
      <c r="A149" s="1"/>
      <c r="B149" s="253"/>
      <c r="C149" s="2"/>
      <c r="D149" s="254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271"/>
      <c r="X149" s="271"/>
      <c r="Y149" s="271"/>
      <c r="Z149" s="271"/>
      <c r="AA149" s="2"/>
      <c r="AB149" s="1"/>
      <c r="AC149" s="1"/>
      <c r="AD149" s="1"/>
      <c r="AE149" s="1"/>
      <c r="AF149" s="1"/>
      <c r="AG149" s="1"/>
    </row>
    <row r="150" spans="1:33" ht="15.75" customHeight="1">
      <c r="A150" s="1"/>
      <c r="B150" s="253"/>
      <c r="C150" s="2"/>
      <c r="D150" s="254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271"/>
      <c r="X150" s="271"/>
      <c r="Y150" s="271"/>
      <c r="Z150" s="271"/>
      <c r="AA150" s="2"/>
      <c r="AB150" s="1"/>
      <c r="AC150" s="1"/>
      <c r="AD150" s="1"/>
      <c r="AE150" s="1"/>
      <c r="AF150" s="1"/>
      <c r="AG150" s="1"/>
    </row>
    <row r="151" spans="1:33" ht="15.75" customHeight="1">
      <c r="A151" s="1"/>
      <c r="B151" s="253"/>
      <c r="C151" s="2"/>
      <c r="D151" s="254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271"/>
      <c r="X151" s="271"/>
      <c r="Y151" s="271"/>
      <c r="Z151" s="271"/>
      <c r="AA151" s="2"/>
      <c r="AB151" s="1"/>
      <c r="AC151" s="1"/>
      <c r="AD151" s="1"/>
      <c r="AE151" s="1"/>
      <c r="AF151" s="1"/>
      <c r="AG151" s="1"/>
    </row>
    <row r="152" spans="1:33" ht="15.75" customHeight="1">
      <c r="A152" s="1"/>
      <c r="B152" s="253"/>
      <c r="C152" s="2"/>
      <c r="D152" s="254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271"/>
      <c r="X152" s="271"/>
      <c r="Y152" s="271"/>
      <c r="Z152" s="271"/>
      <c r="AA152" s="2"/>
      <c r="AB152" s="1"/>
      <c r="AC152" s="1"/>
      <c r="AD152" s="1"/>
      <c r="AE152" s="1"/>
      <c r="AF152" s="1"/>
      <c r="AG152" s="1"/>
    </row>
    <row r="153" spans="1:33" ht="15.75" customHeight="1">
      <c r="A153" s="1"/>
      <c r="B153" s="253"/>
      <c r="C153" s="2"/>
      <c r="D153" s="254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271"/>
      <c r="X153" s="271"/>
      <c r="Y153" s="271"/>
      <c r="Z153" s="271"/>
      <c r="AA153" s="2"/>
      <c r="AB153" s="1"/>
      <c r="AC153" s="1"/>
      <c r="AD153" s="1"/>
      <c r="AE153" s="1"/>
      <c r="AF153" s="1"/>
      <c r="AG153" s="1"/>
    </row>
    <row r="154" spans="1:33" ht="15.75" customHeight="1">
      <c r="A154" s="1"/>
      <c r="B154" s="253"/>
      <c r="C154" s="2"/>
      <c r="D154" s="254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271"/>
      <c r="X154" s="271"/>
      <c r="Y154" s="271"/>
      <c r="Z154" s="271"/>
      <c r="AA154" s="2"/>
      <c r="AB154" s="1"/>
      <c r="AC154" s="1"/>
      <c r="AD154" s="1"/>
      <c r="AE154" s="1"/>
      <c r="AF154" s="1"/>
      <c r="AG154" s="1"/>
    </row>
    <row r="155" spans="1:33" ht="15.75" customHeight="1">
      <c r="A155" s="1"/>
      <c r="B155" s="253"/>
      <c r="C155" s="2"/>
      <c r="D155" s="254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271"/>
      <c r="X155" s="271"/>
      <c r="Y155" s="271"/>
      <c r="Z155" s="271"/>
      <c r="AA155" s="2"/>
      <c r="AB155" s="1"/>
      <c r="AC155" s="1"/>
      <c r="AD155" s="1"/>
      <c r="AE155" s="1"/>
      <c r="AF155" s="1"/>
      <c r="AG155" s="1"/>
    </row>
    <row r="156" spans="1:33" ht="15.75" customHeight="1">
      <c r="A156" s="1"/>
      <c r="B156" s="253"/>
      <c r="C156" s="2"/>
      <c r="D156" s="254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271"/>
      <c r="X156" s="271"/>
      <c r="Y156" s="271"/>
      <c r="Z156" s="271"/>
      <c r="AA156" s="2"/>
      <c r="AB156" s="1"/>
      <c r="AC156" s="1"/>
      <c r="AD156" s="1"/>
      <c r="AE156" s="1"/>
      <c r="AF156" s="1"/>
      <c r="AG156" s="1"/>
    </row>
    <row r="157" spans="1:33" ht="15.75" customHeight="1">
      <c r="A157" s="1"/>
      <c r="B157" s="253"/>
      <c r="C157" s="2"/>
      <c r="D157" s="254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271"/>
      <c r="X157" s="271"/>
      <c r="Y157" s="271"/>
      <c r="Z157" s="271"/>
      <c r="AA157" s="2"/>
      <c r="AB157" s="1"/>
      <c r="AC157" s="1"/>
      <c r="AD157" s="1"/>
      <c r="AE157" s="1"/>
      <c r="AF157" s="1"/>
      <c r="AG157" s="1"/>
    </row>
    <row r="158" spans="1:33" ht="15.75" customHeight="1">
      <c r="A158" s="1"/>
      <c r="B158" s="253"/>
      <c r="C158" s="2"/>
      <c r="D158" s="254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271"/>
      <c r="X158" s="271"/>
      <c r="Y158" s="271"/>
      <c r="Z158" s="271"/>
      <c r="AA158" s="2"/>
      <c r="AB158" s="1"/>
      <c r="AC158" s="1"/>
      <c r="AD158" s="1"/>
      <c r="AE158" s="1"/>
      <c r="AF158" s="1"/>
      <c r="AG158" s="1"/>
    </row>
    <row r="159" spans="1:33" ht="15.75" customHeight="1">
      <c r="A159" s="1"/>
      <c r="B159" s="253"/>
      <c r="C159" s="2"/>
      <c r="D159" s="254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271"/>
      <c r="X159" s="271"/>
      <c r="Y159" s="271"/>
      <c r="Z159" s="271"/>
      <c r="AA159" s="2"/>
      <c r="AB159" s="1"/>
      <c r="AC159" s="1"/>
      <c r="AD159" s="1"/>
      <c r="AE159" s="1"/>
      <c r="AF159" s="1"/>
      <c r="AG159" s="1"/>
    </row>
    <row r="160" spans="1:33" ht="15.75" customHeight="1">
      <c r="A160" s="1"/>
      <c r="B160" s="253"/>
      <c r="C160" s="2"/>
      <c r="D160" s="254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271"/>
      <c r="X160" s="271"/>
      <c r="Y160" s="271"/>
      <c r="Z160" s="271"/>
      <c r="AA160" s="2"/>
      <c r="AB160" s="1"/>
      <c r="AC160" s="1"/>
      <c r="AD160" s="1"/>
      <c r="AE160" s="1"/>
      <c r="AF160" s="1"/>
      <c r="AG160" s="1"/>
    </row>
    <row r="161" spans="1:33" ht="15.75" customHeight="1">
      <c r="A161" s="1"/>
      <c r="B161" s="253"/>
      <c r="C161" s="2"/>
      <c r="D161" s="254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271"/>
      <c r="X161" s="271"/>
      <c r="Y161" s="271"/>
      <c r="Z161" s="271"/>
      <c r="AA161" s="2"/>
      <c r="AB161" s="1"/>
      <c r="AC161" s="1"/>
      <c r="AD161" s="1"/>
      <c r="AE161" s="1"/>
      <c r="AF161" s="1"/>
      <c r="AG161" s="1"/>
    </row>
    <row r="162" spans="1:33" ht="15.75" customHeight="1">
      <c r="A162" s="1"/>
      <c r="B162" s="253"/>
      <c r="C162" s="2"/>
      <c r="D162" s="254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271"/>
      <c r="X162" s="271"/>
      <c r="Y162" s="271"/>
      <c r="Z162" s="271"/>
      <c r="AA162" s="2"/>
      <c r="AB162" s="1"/>
      <c r="AC162" s="1"/>
      <c r="AD162" s="1"/>
      <c r="AE162" s="1"/>
      <c r="AF162" s="1"/>
      <c r="AG162" s="1"/>
    </row>
    <row r="163" spans="1:33" ht="15.75" customHeight="1">
      <c r="A163" s="1"/>
      <c r="B163" s="253"/>
      <c r="C163" s="2"/>
      <c r="D163" s="254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271"/>
      <c r="X163" s="271"/>
      <c r="Y163" s="271"/>
      <c r="Z163" s="271"/>
      <c r="AA163" s="2"/>
      <c r="AB163" s="1"/>
      <c r="AC163" s="1"/>
      <c r="AD163" s="1"/>
      <c r="AE163" s="1"/>
      <c r="AF163" s="1"/>
      <c r="AG163" s="1"/>
    </row>
    <row r="164" spans="1:33" ht="15.75" customHeight="1">
      <c r="A164" s="1"/>
      <c r="B164" s="253"/>
      <c r="C164" s="2"/>
      <c r="D164" s="254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271"/>
      <c r="X164" s="271"/>
      <c r="Y164" s="271"/>
      <c r="Z164" s="271"/>
      <c r="AA164" s="2"/>
      <c r="AB164" s="1"/>
      <c r="AC164" s="1"/>
      <c r="AD164" s="1"/>
      <c r="AE164" s="1"/>
      <c r="AF164" s="1"/>
      <c r="AG164" s="1"/>
    </row>
    <row r="165" spans="1:33" ht="15.75" customHeight="1">
      <c r="A165" s="1"/>
      <c r="B165" s="253"/>
      <c r="C165" s="2"/>
      <c r="D165" s="254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271"/>
      <c r="X165" s="271"/>
      <c r="Y165" s="271"/>
      <c r="Z165" s="271"/>
      <c r="AA165" s="2"/>
      <c r="AB165" s="1"/>
      <c r="AC165" s="1"/>
      <c r="AD165" s="1"/>
      <c r="AE165" s="1"/>
      <c r="AF165" s="1"/>
      <c r="AG165" s="1"/>
    </row>
    <row r="166" spans="1:33" ht="15.75" customHeight="1">
      <c r="A166" s="1"/>
      <c r="B166" s="253"/>
      <c r="C166" s="2"/>
      <c r="D166" s="254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271"/>
      <c r="X166" s="271"/>
      <c r="Y166" s="271"/>
      <c r="Z166" s="271"/>
      <c r="AA166" s="2"/>
      <c r="AB166" s="1"/>
      <c r="AC166" s="1"/>
      <c r="AD166" s="1"/>
      <c r="AE166" s="1"/>
      <c r="AF166" s="1"/>
      <c r="AG166" s="1"/>
    </row>
    <row r="167" spans="1:33" ht="15.75" customHeight="1">
      <c r="A167" s="1"/>
      <c r="B167" s="253"/>
      <c r="C167" s="2"/>
      <c r="D167" s="254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271"/>
      <c r="X167" s="271"/>
      <c r="Y167" s="271"/>
      <c r="Z167" s="271"/>
      <c r="AA167" s="2"/>
      <c r="AB167" s="1"/>
      <c r="AC167" s="1"/>
      <c r="AD167" s="1"/>
      <c r="AE167" s="1"/>
      <c r="AF167" s="1"/>
      <c r="AG167" s="1"/>
    </row>
    <row r="168" spans="1:33" ht="15.75" customHeight="1">
      <c r="A168" s="1"/>
      <c r="B168" s="253"/>
      <c r="C168" s="2"/>
      <c r="D168" s="254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271"/>
      <c r="X168" s="271"/>
      <c r="Y168" s="271"/>
      <c r="Z168" s="271"/>
      <c r="AA168" s="2"/>
      <c r="AB168" s="1"/>
      <c r="AC168" s="1"/>
      <c r="AD168" s="1"/>
      <c r="AE168" s="1"/>
      <c r="AF168" s="1"/>
      <c r="AG168" s="1"/>
    </row>
    <row r="169" spans="1:33" ht="15.75" customHeight="1">
      <c r="A169" s="1"/>
      <c r="B169" s="253"/>
      <c r="C169" s="2"/>
      <c r="D169" s="254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271"/>
      <c r="X169" s="271"/>
      <c r="Y169" s="271"/>
      <c r="Z169" s="271"/>
      <c r="AA169" s="2"/>
      <c r="AB169" s="1"/>
      <c r="AC169" s="1"/>
      <c r="AD169" s="1"/>
      <c r="AE169" s="1"/>
      <c r="AF169" s="1"/>
      <c r="AG169" s="1"/>
    </row>
    <row r="170" spans="1:33" ht="15.75" customHeight="1">
      <c r="A170" s="1"/>
      <c r="B170" s="253"/>
      <c r="C170" s="2"/>
      <c r="D170" s="254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271"/>
      <c r="X170" s="271"/>
      <c r="Y170" s="271"/>
      <c r="Z170" s="271"/>
      <c r="AA170" s="2"/>
      <c r="AB170" s="1"/>
      <c r="AC170" s="1"/>
      <c r="AD170" s="1"/>
      <c r="AE170" s="1"/>
      <c r="AF170" s="1"/>
      <c r="AG170" s="1"/>
    </row>
    <row r="171" spans="1:33" ht="15.75" customHeight="1">
      <c r="A171" s="1"/>
      <c r="B171" s="253"/>
      <c r="C171" s="2"/>
      <c r="D171" s="254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271"/>
      <c r="X171" s="271"/>
      <c r="Y171" s="271"/>
      <c r="Z171" s="271"/>
      <c r="AA171" s="2"/>
      <c r="AB171" s="1"/>
      <c r="AC171" s="1"/>
      <c r="AD171" s="1"/>
      <c r="AE171" s="1"/>
      <c r="AF171" s="1"/>
      <c r="AG171" s="1"/>
    </row>
    <row r="172" spans="1:33" ht="15.75" customHeight="1">
      <c r="A172" s="1"/>
      <c r="B172" s="253"/>
      <c r="C172" s="2"/>
      <c r="D172" s="254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271"/>
      <c r="X172" s="271"/>
      <c r="Y172" s="271"/>
      <c r="Z172" s="271"/>
      <c r="AA172" s="2"/>
      <c r="AB172" s="1"/>
      <c r="AC172" s="1"/>
      <c r="AD172" s="1"/>
      <c r="AE172" s="1"/>
      <c r="AF172" s="1"/>
      <c r="AG172" s="1"/>
    </row>
    <row r="173" spans="1:33" ht="15.75" customHeight="1">
      <c r="A173" s="1"/>
      <c r="B173" s="253"/>
      <c r="C173" s="2"/>
      <c r="D173" s="254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271"/>
      <c r="X173" s="271"/>
      <c r="Y173" s="271"/>
      <c r="Z173" s="271"/>
      <c r="AA173" s="2"/>
      <c r="AB173" s="1"/>
      <c r="AC173" s="1"/>
      <c r="AD173" s="1"/>
      <c r="AE173" s="1"/>
      <c r="AF173" s="1"/>
      <c r="AG173" s="1"/>
    </row>
    <row r="174" spans="1:33" ht="15.75" customHeight="1">
      <c r="A174" s="1"/>
      <c r="B174" s="253"/>
      <c r="C174" s="2"/>
      <c r="D174" s="254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271"/>
      <c r="X174" s="271"/>
      <c r="Y174" s="271"/>
      <c r="Z174" s="271"/>
      <c r="AA174" s="2"/>
      <c r="AB174" s="1"/>
      <c r="AC174" s="1"/>
      <c r="AD174" s="1"/>
      <c r="AE174" s="1"/>
      <c r="AF174" s="1"/>
      <c r="AG174" s="1"/>
    </row>
    <row r="175" spans="1:33" ht="15.75" customHeight="1">
      <c r="A175" s="1"/>
      <c r="B175" s="253"/>
      <c r="C175" s="2"/>
      <c r="D175" s="254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271"/>
      <c r="X175" s="271"/>
      <c r="Y175" s="271"/>
      <c r="Z175" s="271"/>
      <c r="AA175" s="2"/>
      <c r="AB175" s="1"/>
      <c r="AC175" s="1"/>
      <c r="AD175" s="1"/>
      <c r="AE175" s="1"/>
      <c r="AF175" s="1"/>
      <c r="AG175" s="1"/>
    </row>
    <row r="176" spans="1:33" ht="15.75" customHeight="1">
      <c r="A176" s="1"/>
      <c r="B176" s="253"/>
      <c r="C176" s="2"/>
      <c r="D176" s="254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271"/>
      <c r="X176" s="271"/>
      <c r="Y176" s="271"/>
      <c r="Z176" s="271"/>
      <c r="AA176" s="2"/>
      <c r="AB176" s="1"/>
      <c r="AC176" s="1"/>
      <c r="AD176" s="1"/>
      <c r="AE176" s="1"/>
      <c r="AF176" s="1"/>
      <c r="AG176" s="1"/>
    </row>
    <row r="177" spans="1:33" ht="15.75" customHeight="1">
      <c r="A177" s="1"/>
      <c r="B177" s="253"/>
      <c r="C177" s="2"/>
      <c r="D177" s="254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271"/>
      <c r="X177" s="271"/>
      <c r="Y177" s="271"/>
      <c r="Z177" s="271"/>
      <c r="AA177" s="2"/>
      <c r="AB177" s="1"/>
      <c r="AC177" s="1"/>
      <c r="AD177" s="1"/>
      <c r="AE177" s="1"/>
      <c r="AF177" s="1"/>
      <c r="AG177" s="1"/>
    </row>
    <row r="178" spans="1:33" ht="15.75" customHeight="1">
      <c r="A178" s="1"/>
      <c r="B178" s="253"/>
      <c r="C178" s="2"/>
      <c r="D178" s="254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271"/>
      <c r="X178" s="271"/>
      <c r="Y178" s="271"/>
      <c r="Z178" s="271"/>
      <c r="AA178" s="2"/>
      <c r="AB178" s="1"/>
      <c r="AC178" s="1"/>
      <c r="AD178" s="1"/>
      <c r="AE178" s="1"/>
      <c r="AF178" s="1"/>
      <c r="AG178" s="1"/>
    </row>
    <row r="179" spans="1:33" ht="15.75" customHeight="1">
      <c r="A179" s="1"/>
      <c r="B179" s="253"/>
      <c r="C179" s="2"/>
      <c r="D179" s="254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271"/>
      <c r="X179" s="271"/>
      <c r="Y179" s="271"/>
      <c r="Z179" s="271"/>
      <c r="AA179" s="2"/>
      <c r="AB179" s="1"/>
      <c r="AC179" s="1"/>
      <c r="AD179" s="1"/>
      <c r="AE179" s="1"/>
      <c r="AF179" s="1"/>
      <c r="AG179" s="1"/>
    </row>
    <row r="180" spans="1:33" ht="15.75" customHeight="1">
      <c r="A180" s="1"/>
      <c r="B180" s="253"/>
      <c r="C180" s="2"/>
      <c r="D180" s="254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271"/>
      <c r="X180" s="271"/>
      <c r="Y180" s="271"/>
      <c r="Z180" s="271"/>
      <c r="AA180" s="2"/>
      <c r="AB180" s="1"/>
      <c r="AC180" s="1"/>
      <c r="AD180" s="1"/>
      <c r="AE180" s="1"/>
      <c r="AF180" s="1"/>
      <c r="AG180" s="1"/>
    </row>
    <row r="181" spans="1:33" ht="15.75" customHeight="1">
      <c r="A181" s="1"/>
      <c r="B181" s="253"/>
      <c r="C181" s="2"/>
      <c r="D181" s="254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271"/>
      <c r="X181" s="271"/>
      <c r="Y181" s="271"/>
      <c r="Z181" s="271"/>
      <c r="AA181" s="2"/>
      <c r="AB181" s="1"/>
      <c r="AC181" s="1"/>
      <c r="AD181" s="1"/>
      <c r="AE181" s="1"/>
      <c r="AF181" s="1"/>
      <c r="AG181" s="1"/>
    </row>
    <row r="182" spans="1:33" ht="15.75" customHeight="1">
      <c r="A182" s="1"/>
      <c r="B182" s="253"/>
      <c r="C182" s="2"/>
      <c r="D182" s="254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271"/>
      <c r="X182" s="271"/>
      <c r="Y182" s="271"/>
      <c r="Z182" s="271"/>
      <c r="AA182" s="2"/>
      <c r="AB182" s="1"/>
      <c r="AC182" s="1"/>
      <c r="AD182" s="1"/>
      <c r="AE182" s="1"/>
      <c r="AF182" s="1"/>
      <c r="AG182" s="1"/>
    </row>
    <row r="183" spans="1:33" ht="15.75" customHeight="1">
      <c r="A183" s="1"/>
      <c r="B183" s="253"/>
      <c r="C183" s="2"/>
      <c r="D183" s="254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271"/>
      <c r="X183" s="271"/>
      <c r="Y183" s="271"/>
      <c r="Z183" s="271"/>
      <c r="AA183" s="2"/>
      <c r="AB183" s="1"/>
      <c r="AC183" s="1"/>
      <c r="AD183" s="1"/>
      <c r="AE183" s="1"/>
      <c r="AF183" s="1"/>
      <c r="AG183" s="1"/>
    </row>
    <row r="184" spans="1:33" ht="15.75" customHeight="1">
      <c r="A184" s="1"/>
      <c r="B184" s="253"/>
      <c r="C184" s="2"/>
      <c r="D184" s="254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271"/>
      <c r="X184" s="271"/>
      <c r="Y184" s="271"/>
      <c r="Z184" s="271"/>
      <c r="AA184" s="2"/>
      <c r="AB184" s="1"/>
      <c r="AC184" s="1"/>
      <c r="AD184" s="1"/>
      <c r="AE184" s="1"/>
      <c r="AF184" s="1"/>
      <c r="AG184" s="1"/>
    </row>
    <row r="185" spans="1:33" ht="15.75" customHeight="1">
      <c r="A185" s="1"/>
      <c r="B185" s="253"/>
      <c r="C185" s="2"/>
      <c r="D185" s="254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271"/>
      <c r="X185" s="271"/>
      <c r="Y185" s="271"/>
      <c r="Z185" s="271"/>
      <c r="AA185" s="2"/>
      <c r="AB185" s="1"/>
      <c r="AC185" s="1"/>
      <c r="AD185" s="1"/>
      <c r="AE185" s="1"/>
      <c r="AF185" s="1"/>
      <c r="AG185" s="1"/>
    </row>
    <row r="186" spans="1:33" ht="15.75" customHeight="1">
      <c r="A186" s="1"/>
      <c r="B186" s="253"/>
      <c r="C186" s="2"/>
      <c r="D186" s="254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271"/>
      <c r="X186" s="271"/>
      <c r="Y186" s="271"/>
      <c r="Z186" s="271"/>
      <c r="AA186" s="2"/>
      <c r="AB186" s="1"/>
      <c r="AC186" s="1"/>
      <c r="AD186" s="1"/>
      <c r="AE186" s="1"/>
      <c r="AF186" s="1"/>
      <c r="AG186" s="1"/>
    </row>
    <row r="187" spans="1:33" ht="15.75" customHeight="1">
      <c r="A187" s="1"/>
      <c r="B187" s="253"/>
      <c r="C187" s="2"/>
      <c r="D187" s="254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271"/>
      <c r="X187" s="271"/>
      <c r="Y187" s="271"/>
      <c r="Z187" s="271"/>
      <c r="AA187" s="2"/>
      <c r="AB187" s="1"/>
      <c r="AC187" s="1"/>
      <c r="AD187" s="1"/>
      <c r="AE187" s="1"/>
      <c r="AF187" s="1"/>
      <c r="AG187" s="1"/>
    </row>
    <row r="188" spans="1:33" ht="15.75" customHeight="1">
      <c r="A188" s="1"/>
      <c r="B188" s="253"/>
      <c r="C188" s="2"/>
      <c r="D188" s="254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271"/>
      <c r="X188" s="271"/>
      <c r="Y188" s="271"/>
      <c r="Z188" s="271"/>
      <c r="AA188" s="2"/>
      <c r="AB188" s="1"/>
      <c r="AC188" s="1"/>
      <c r="AD188" s="1"/>
      <c r="AE188" s="1"/>
      <c r="AF188" s="1"/>
      <c r="AG188" s="1"/>
    </row>
    <row r="189" spans="1:33" ht="15.75" customHeight="1">
      <c r="A189" s="1"/>
      <c r="B189" s="253"/>
      <c r="C189" s="2"/>
      <c r="D189" s="254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271"/>
      <c r="X189" s="271"/>
      <c r="Y189" s="271"/>
      <c r="Z189" s="271"/>
      <c r="AA189" s="2"/>
      <c r="AB189" s="1"/>
      <c r="AC189" s="1"/>
      <c r="AD189" s="1"/>
      <c r="AE189" s="1"/>
      <c r="AF189" s="1"/>
      <c r="AG189" s="1"/>
    </row>
    <row r="190" spans="1:33" ht="15.75" customHeight="1">
      <c r="A190" s="1"/>
      <c r="B190" s="253"/>
      <c r="C190" s="2"/>
      <c r="D190" s="254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271"/>
      <c r="X190" s="271"/>
      <c r="Y190" s="271"/>
      <c r="Z190" s="271"/>
      <c r="AA190" s="2"/>
      <c r="AB190" s="1"/>
      <c r="AC190" s="1"/>
      <c r="AD190" s="1"/>
      <c r="AE190" s="1"/>
      <c r="AF190" s="1"/>
      <c r="AG190" s="1"/>
    </row>
    <row r="191" spans="1:33" ht="15.75" customHeight="1">
      <c r="A191" s="1"/>
      <c r="B191" s="253"/>
      <c r="C191" s="2"/>
      <c r="D191" s="254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271"/>
      <c r="X191" s="271"/>
      <c r="Y191" s="271"/>
      <c r="Z191" s="271"/>
      <c r="AA191" s="2"/>
      <c r="AB191" s="1"/>
      <c r="AC191" s="1"/>
      <c r="AD191" s="1"/>
      <c r="AE191" s="1"/>
      <c r="AF191" s="1"/>
      <c r="AG191" s="1"/>
    </row>
    <row r="192" spans="1:33" ht="15.75" customHeight="1">
      <c r="A192" s="1"/>
      <c r="B192" s="253"/>
      <c r="C192" s="2"/>
      <c r="D192" s="254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271"/>
      <c r="X192" s="271"/>
      <c r="Y192" s="271"/>
      <c r="Z192" s="271"/>
      <c r="AA192" s="2"/>
      <c r="AB192" s="1"/>
      <c r="AC192" s="1"/>
      <c r="AD192" s="1"/>
      <c r="AE192" s="1"/>
      <c r="AF192" s="1"/>
      <c r="AG192" s="1"/>
    </row>
    <row r="193" spans="1:33" ht="15.75" customHeight="1">
      <c r="A193" s="1"/>
      <c r="B193" s="253"/>
      <c r="C193" s="2"/>
      <c r="D193" s="254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271"/>
      <c r="X193" s="271"/>
      <c r="Y193" s="271"/>
      <c r="Z193" s="271"/>
      <c r="AA193" s="2"/>
      <c r="AB193" s="1"/>
      <c r="AC193" s="1"/>
      <c r="AD193" s="1"/>
      <c r="AE193" s="1"/>
      <c r="AF193" s="1"/>
      <c r="AG193" s="1"/>
    </row>
    <row r="194" spans="1:33" ht="15.75" customHeight="1">
      <c r="A194" s="1"/>
      <c r="B194" s="253"/>
      <c r="C194" s="2"/>
      <c r="D194" s="254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271"/>
      <c r="X194" s="271"/>
      <c r="Y194" s="271"/>
      <c r="Z194" s="271"/>
      <c r="AA194" s="2"/>
      <c r="AB194" s="1"/>
      <c r="AC194" s="1"/>
      <c r="AD194" s="1"/>
      <c r="AE194" s="1"/>
      <c r="AF194" s="1"/>
      <c r="AG194" s="1"/>
    </row>
    <row r="195" spans="1:33" ht="15.75" customHeight="1">
      <c r="A195" s="1"/>
      <c r="B195" s="253"/>
      <c r="C195" s="2"/>
      <c r="D195" s="254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271"/>
      <c r="X195" s="271"/>
      <c r="Y195" s="271"/>
      <c r="Z195" s="271"/>
      <c r="AA195" s="2"/>
      <c r="AB195" s="1"/>
      <c r="AC195" s="1"/>
      <c r="AD195" s="1"/>
      <c r="AE195" s="1"/>
      <c r="AF195" s="1"/>
      <c r="AG195" s="1"/>
    </row>
    <row r="196" spans="1:33" ht="15.75" customHeight="1">
      <c r="A196" s="1"/>
      <c r="B196" s="253"/>
      <c r="C196" s="2"/>
      <c r="D196" s="254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271"/>
      <c r="X196" s="271"/>
      <c r="Y196" s="271"/>
      <c r="Z196" s="271"/>
      <c r="AA196" s="2"/>
      <c r="AB196" s="1"/>
      <c r="AC196" s="1"/>
      <c r="AD196" s="1"/>
      <c r="AE196" s="1"/>
      <c r="AF196" s="1"/>
      <c r="AG196" s="1"/>
    </row>
    <row r="197" spans="1:33" ht="15.75" customHeight="1">
      <c r="A197" s="1"/>
      <c r="B197" s="253"/>
      <c r="C197" s="2"/>
      <c r="D197" s="254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271"/>
      <c r="X197" s="271"/>
      <c r="Y197" s="271"/>
      <c r="Z197" s="271"/>
      <c r="AA197" s="2"/>
      <c r="AB197" s="1"/>
      <c r="AC197" s="1"/>
      <c r="AD197" s="1"/>
      <c r="AE197" s="1"/>
      <c r="AF197" s="1"/>
      <c r="AG197" s="1"/>
    </row>
    <row r="198" spans="1:33" ht="15.75" customHeight="1">
      <c r="A198" s="1"/>
      <c r="B198" s="253"/>
      <c r="C198" s="2"/>
      <c r="D198" s="254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271"/>
      <c r="X198" s="271"/>
      <c r="Y198" s="271"/>
      <c r="Z198" s="271"/>
      <c r="AA198" s="2"/>
      <c r="AB198" s="1"/>
      <c r="AC198" s="1"/>
      <c r="AD198" s="1"/>
      <c r="AE198" s="1"/>
      <c r="AF198" s="1"/>
      <c r="AG198" s="1"/>
    </row>
    <row r="199" spans="1:33" ht="15.75" customHeight="1">
      <c r="A199" s="1"/>
      <c r="B199" s="253"/>
      <c r="C199" s="2"/>
      <c r="D199" s="254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271"/>
      <c r="X199" s="271"/>
      <c r="Y199" s="271"/>
      <c r="Z199" s="271"/>
      <c r="AA199" s="2"/>
      <c r="AB199" s="1"/>
      <c r="AC199" s="1"/>
      <c r="AD199" s="1"/>
      <c r="AE199" s="1"/>
      <c r="AF199" s="1"/>
      <c r="AG199" s="1"/>
    </row>
    <row r="200" spans="1:33" ht="15.75" customHeight="1">
      <c r="A200" s="1"/>
      <c r="B200" s="253"/>
      <c r="C200" s="2"/>
      <c r="D200" s="254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271"/>
      <c r="X200" s="271"/>
      <c r="Y200" s="271"/>
      <c r="Z200" s="271"/>
      <c r="AA200" s="2"/>
      <c r="AB200" s="1"/>
      <c r="AC200" s="1"/>
      <c r="AD200" s="1"/>
      <c r="AE200" s="1"/>
      <c r="AF200" s="1"/>
      <c r="AG200" s="1"/>
    </row>
    <row r="201" spans="1:33" ht="15.75" customHeight="1">
      <c r="A201" s="1"/>
      <c r="B201" s="253"/>
      <c r="C201" s="2"/>
      <c r="D201" s="254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271"/>
      <c r="X201" s="271"/>
      <c r="Y201" s="271"/>
      <c r="Z201" s="271"/>
      <c r="AA201" s="2"/>
      <c r="AB201" s="1"/>
      <c r="AC201" s="1"/>
      <c r="AD201" s="1"/>
      <c r="AE201" s="1"/>
      <c r="AF201" s="1"/>
      <c r="AG201" s="1"/>
    </row>
    <row r="202" spans="1:33" ht="15.75" customHeight="1">
      <c r="A202" s="1"/>
      <c r="B202" s="253"/>
      <c r="C202" s="2"/>
      <c r="D202" s="254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271"/>
      <c r="X202" s="271"/>
      <c r="Y202" s="271"/>
      <c r="Z202" s="271"/>
      <c r="AA202" s="2"/>
      <c r="AB202" s="1"/>
      <c r="AC202" s="1"/>
      <c r="AD202" s="1"/>
      <c r="AE202" s="1"/>
      <c r="AF202" s="1"/>
      <c r="AG202" s="1"/>
    </row>
    <row r="203" spans="1:33" ht="15.75" customHeight="1">
      <c r="A203" s="1"/>
      <c r="B203" s="253"/>
      <c r="C203" s="2"/>
      <c r="D203" s="254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271"/>
      <c r="X203" s="271"/>
      <c r="Y203" s="271"/>
      <c r="Z203" s="271"/>
      <c r="AA203" s="2"/>
      <c r="AB203" s="1"/>
      <c r="AC203" s="1"/>
      <c r="AD203" s="1"/>
      <c r="AE203" s="1"/>
      <c r="AF203" s="1"/>
      <c r="AG203" s="1"/>
    </row>
    <row r="204" spans="1:33" ht="15.75" customHeight="1">
      <c r="A204" s="1"/>
      <c r="B204" s="253"/>
      <c r="C204" s="2"/>
      <c r="D204" s="254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271"/>
      <c r="X204" s="271"/>
      <c r="Y204" s="271"/>
      <c r="Z204" s="271"/>
      <c r="AA204" s="2"/>
      <c r="AB204" s="1"/>
      <c r="AC204" s="1"/>
      <c r="AD204" s="1"/>
      <c r="AE204" s="1"/>
      <c r="AF204" s="1"/>
      <c r="AG204" s="1"/>
    </row>
    <row r="205" spans="1:33" ht="15.75" customHeight="1">
      <c r="A205" s="1"/>
      <c r="B205" s="253"/>
      <c r="C205" s="2"/>
      <c r="D205" s="254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271"/>
      <c r="X205" s="271"/>
      <c r="Y205" s="271"/>
      <c r="Z205" s="271"/>
      <c r="AA205" s="2"/>
      <c r="AB205" s="1"/>
      <c r="AC205" s="1"/>
      <c r="AD205" s="1"/>
      <c r="AE205" s="1"/>
      <c r="AF205" s="1"/>
      <c r="AG205" s="1"/>
    </row>
    <row r="206" spans="1:33" ht="15.75" customHeight="1">
      <c r="A206" s="1"/>
      <c r="B206" s="253"/>
      <c r="C206" s="2"/>
      <c r="D206" s="254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271"/>
      <c r="X206" s="271"/>
      <c r="Y206" s="271"/>
      <c r="Z206" s="271"/>
      <c r="AA206" s="2"/>
      <c r="AB206" s="1"/>
      <c r="AC206" s="1"/>
      <c r="AD206" s="1"/>
      <c r="AE206" s="1"/>
      <c r="AF206" s="1"/>
      <c r="AG206" s="1"/>
    </row>
    <row r="207" spans="1:33" ht="15.75" customHeight="1">
      <c r="A207" s="1"/>
      <c r="B207" s="253"/>
      <c r="C207" s="2"/>
      <c r="D207" s="254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271"/>
      <c r="X207" s="271"/>
      <c r="Y207" s="271"/>
      <c r="Z207" s="271"/>
      <c r="AA207" s="2"/>
      <c r="AB207" s="1"/>
      <c r="AC207" s="1"/>
      <c r="AD207" s="1"/>
      <c r="AE207" s="1"/>
      <c r="AF207" s="1"/>
      <c r="AG207" s="1"/>
    </row>
    <row r="208" spans="1:33" ht="15.75" customHeight="1">
      <c r="A208" s="1"/>
      <c r="B208" s="253"/>
      <c r="C208" s="2"/>
      <c r="D208" s="254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271"/>
      <c r="X208" s="271"/>
      <c r="Y208" s="271"/>
      <c r="Z208" s="271"/>
      <c r="AA208" s="2"/>
      <c r="AB208" s="1"/>
      <c r="AC208" s="1"/>
      <c r="AD208" s="1"/>
      <c r="AE208" s="1"/>
      <c r="AF208" s="1"/>
      <c r="AG208" s="1"/>
    </row>
    <row r="209" spans="1:33" ht="15.75" customHeight="1">
      <c r="A209" s="1"/>
      <c r="B209" s="253"/>
      <c r="C209" s="2"/>
      <c r="D209" s="254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271"/>
      <c r="X209" s="271"/>
      <c r="Y209" s="271"/>
      <c r="Z209" s="271"/>
      <c r="AA209" s="2"/>
      <c r="AB209" s="1"/>
      <c r="AC209" s="1"/>
      <c r="AD209" s="1"/>
      <c r="AE209" s="1"/>
      <c r="AF209" s="1"/>
      <c r="AG209" s="1"/>
    </row>
    <row r="210" spans="1:33" ht="15.75" customHeight="1">
      <c r="A210" s="1"/>
      <c r="B210" s="253"/>
      <c r="C210" s="2"/>
      <c r="D210" s="254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271"/>
      <c r="X210" s="271"/>
      <c r="Y210" s="271"/>
      <c r="Z210" s="271"/>
      <c r="AA210" s="2"/>
      <c r="AB210" s="1"/>
      <c r="AC210" s="1"/>
      <c r="AD210" s="1"/>
      <c r="AE210" s="1"/>
      <c r="AF210" s="1"/>
      <c r="AG210" s="1"/>
    </row>
    <row r="211" spans="1:33" ht="15.75" customHeight="1">
      <c r="A211" s="1"/>
      <c r="B211" s="253"/>
      <c r="C211" s="2"/>
      <c r="D211" s="254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271"/>
      <c r="X211" s="271"/>
      <c r="Y211" s="271"/>
      <c r="Z211" s="271"/>
      <c r="AA211" s="2"/>
      <c r="AB211" s="1"/>
      <c r="AC211" s="1"/>
      <c r="AD211" s="1"/>
      <c r="AE211" s="1"/>
      <c r="AF211" s="1"/>
      <c r="AG211" s="1"/>
    </row>
    <row r="212" spans="1:33" ht="15.75" customHeight="1">
      <c r="A212" s="1"/>
      <c r="B212" s="253"/>
      <c r="C212" s="2"/>
      <c r="D212" s="254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271"/>
      <c r="X212" s="271"/>
      <c r="Y212" s="271"/>
      <c r="Z212" s="271"/>
      <c r="AA212" s="2"/>
      <c r="AB212" s="1"/>
      <c r="AC212" s="1"/>
      <c r="AD212" s="1"/>
      <c r="AE212" s="1"/>
      <c r="AF212" s="1"/>
      <c r="AG212" s="1"/>
    </row>
    <row r="213" spans="1:33" ht="15.75" customHeight="1">
      <c r="A213" s="1"/>
      <c r="B213" s="253"/>
      <c r="C213" s="2"/>
      <c r="D213" s="254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271"/>
      <c r="X213" s="271"/>
      <c r="Y213" s="271"/>
      <c r="Z213" s="271"/>
      <c r="AA213" s="2"/>
      <c r="AB213" s="1"/>
      <c r="AC213" s="1"/>
      <c r="AD213" s="1"/>
      <c r="AE213" s="1"/>
      <c r="AF213" s="1"/>
      <c r="AG213" s="1"/>
    </row>
    <row r="214" spans="1:33" ht="15.75" customHeight="1">
      <c r="A214" s="1"/>
      <c r="B214" s="253"/>
      <c r="C214" s="2"/>
      <c r="D214" s="254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271"/>
      <c r="X214" s="271"/>
      <c r="Y214" s="271"/>
      <c r="Z214" s="271"/>
      <c r="AA214" s="2"/>
      <c r="AB214" s="1"/>
      <c r="AC214" s="1"/>
      <c r="AD214" s="1"/>
      <c r="AE214" s="1"/>
      <c r="AF214" s="1"/>
      <c r="AG214" s="1"/>
    </row>
    <row r="215" spans="1:33" ht="15.75" customHeight="1">
      <c r="A215" s="1"/>
      <c r="B215" s="253"/>
      <c r="C215" s="2"/>
      <c r="D215" s="254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271"/>
      <c r="X215" s="271"/>
      <c r="Y215" s="271"/>
      <c r="Z215" s="271"/>
      <c r="AA215" s="2"/>
      <c r="AB215" s="1"/>
      <c r="AC215" s="1"/>
      <c r="AD215" s="1"/>
      <c r="AE215" s="1"/>
      <c r="AF215" s="1"/>
      <c r="AG215" s="1"/>
    </row>
    <row r="216" spans="1:33" ht="15.75" customHeight="1">
      <c r="A216" s="1"/>
      <c r="B216" s="253"/>
      <c r="C216" s="2"/>
      <c r="D216" s="254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271"/>
      <c r="X216" s="271"/>
      <c r="Y216" s="271"/>
      <c r="Z216" s="271"/>
      <c r="AA216" s="2"/>
      <c r="AB216" s="1"/>
      <c r="AC216" s="1"/>
      <c r="AD216" s="1"/>
      <c r="AE216" s="1"/>
      <c r="AF216" s="1"/>
      <c r="AG216" s="1"/>
    </row>
    <row r="217" spans="1:33" ht="15.75" customHeight="1">
      <c r="A217" s="1"/>
      <c r="B217" s="253"/>
      <c r="C217" s="2"/>
      <c r="D217" s="254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271"/>
      <c r="X217" s="271"/>
      <c r="Y217" s="271"/>
      <c r="Z217" s="271"/>
      <c r="AA217" s="2"/>
      <c r="AB217" s="1"/>
      <c r="AC217" s="1"/>
      <c r="AD217" s="1"/>
      <c r="AE217" s="1"/>
      <c r="AF217" s="1"/>
      <c r="AG217" s="1"/>
    </row>
    <row r="218" spans="1:33" ht="15.75" customHeight="1">
      <c r="A218" s="1"/>
      <c r="B218" s="253"/>
      <c r="C218" s="2"/>
      <c r="D218" s="254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271"/>
      <c r="X218" s="271"/>
      <c r="Y218" s="271"/>
      <c r="Z218" s="271"/>
      <c r="AA218" s="2"/>
      <c r="AB218" s="1"/>
      <c r="AC218" s="1"/>
      <c r="AD218" s="1"/>
      <c r="AE218" s="1"/>
      <c r="AF218" s="1"/>
      <c r="AG218" s="1"/>
    </row>
    <row r="219" spans="1:33" ht="15.75" customHeight="1">
      <c r="A219" s="1"/>
      <c r="B219" s="253"/>
      <c r="C219" s="2"/>
      <c r="D219" s="254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271"/>
      <c r="X219" s="271"/>
      <c r="Y219" s="271"/>
      <c r="Z219" s="271"/>
      <c r="AA219" s="2"/>
      <c r="AB219" s="1"/>
      <c r="AC219" s="1"/>
      <c r="AD219" s="1"/>
      <c r="AE219" s="1"/>
      <c r="AF219" s="1"/>
      <c r="AG219" s="1"/>
    </row>
    <row r="220" spans="1:33" ht="15.75" customHeight="1">
      <c r="A220" s="1"/>
      <c r="B220" s="253"/>
      <c r="C220" s="2"/>
      <c r="D220" s="254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271"/>
      <c r="X220" s="271"/>
      <c r="Y220" s="271"/>
      <c r="Z220" s="271"/>
      <c r="AA220" s="2"/>
      <c r="AB220" s="1"/>
      <c r="AC220" s="1"/>
      <c r="AD220" s="1"/>
      <c r="AE220" s="1"/>
      <c r="AF220" s="1"/>
      <c r="AG220" s="1"/>
    </row>
    <row r="221" spans="1:33" ht="15.75" customHeight="1">
      <c r="A221" s="1"/>
      <c r="B221" s="253"/>
      <c r="C221" s="2"/>
      <c r="D221" s="254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271"/>
      <c r="X221" s="271"/>
      <c r="Y221" s="271"/>
      <c r="Z221" s="271"/>
      <c r="AA221" s="2"/>
      <c r="AB221" s="1"/>
      <c r="AC221" s="1"/>
      <c r="AD221" s="1"/>
      <c r="AE221" s="1"/>
      <c r="AF221" s="1"/>
      <c r="AG221" s="1"/>
    </row>
    <row r="222" spans="1:33" ht="15.75" customHeight="1">
      <c r="A222" s="1"/>
      <c r="B222" s="253"/>
      <c r="C222" s="2"/>
      <c r="D222" s="254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271"/>
      <c r="X222" s="271"/>
      <c r="Y222" s="271"/>
      <c r="Z222" s="271"/>
      <c r="AA222" s="2"/>
      <c r="AB222" s="1"/>
      <c r="AC222" s="1"/>
      <c r="AD222" s="1"/>
      <c r="AE222" s="1"/>
      <c r="AF222" s="1"/>
      <c r="AG222" s="1"/>
    </row>
    <row r="223" spans="1:33" ht="15.75" customHeight="1">
      <c r="A223" s="1"/>
      <c r="B223" s="253"/>
      <c r="C223" s="2"/>
      <c r="D223" s="254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271"/>
      <c r="X223" s="271"/>
      <c r="Y223" s="271"/>
      <c r="Z223" s="271"/>
      <c r="AA223" s="2"/>
      <c r="AB223" s="1"/>
      <c r="AC223" s="1"/>
      <c r="AD223" s="1"/>
      <c r="AE223" s="1"/>
      <c r="AF223" s="1"/>
      <c r="AG223" s="1"/>
    </row>
    <row r="224" spans="1:33" ht="15.75" customHeight="1">
      <c r="A224" s="1"/>
      <c r="B224" s="253"/>
      <c r="C224" s="2"/>
      <c r="D224" s="254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271"/>
      <c r="X224" s="271"/>
      <c r="Y224" s="271"/>
      <c r="Z224" s="271"/>
      <c r="AA224" s="2"/>
      <c r="AB224" s="1"/>
      <c r="AC224" s="1"/>
      <c r="AD224" s="1"/>
      <c r="AE224" s="1"/>
      <c r="AF224" s="1"/>
      <c r="AG224" s="1"/>
    </row>
    <row r="225" spans="1:33" ht="15.75" customHeight="1">
      <c r="A225" s="1"/>
      <c r="B225" s="253"/>
      <c r="C225" s="2"/>
      <c r="D225" s="254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271"/>
      <c r="X225" s="271"/>
      <c r="Y225" s="271"/>
      <c r="Z225" s="271"/>
      <c r="AA225" s="2"/>
      <c r="AB225" s="1"/>
      <c r="AC225" s="1"/>
      <c r="AD225" s="1"/>
      <c r="AE225" s="1"/>
      <c r="AF225" s="1"/>
      <c r="AG225" s="1"/>
    </row>
    <row r="226" spans="1:33" ht="15.75" customHeight="1">
      <c r="A226" s="1"/>
      <c r="B226" s="253"/>
      <c r="C226" s="2"/>
      <c r="D226" s="254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271"/>
      <c r="X226" s="271"/>
      <c r="Y226" s="271"/>
      <c r="Z226" s="271"/>
      <c r="AA226" s="2"/>
      <c r="AB226" s="1"/>
      <c r="AC226" s="1"/>
      <c r="AD226" s="1"/>
      <c r="AE226" s="1"/>
      <c r="AF226" s="1"/>
      <c r="AG226" s="1"/>
    </row>
    <row r="227" spans="1:33" ht="15.75" customHeight="1">
      <c r="A227" s="1"/>
      <c r="B227" s="253"/>
      <c r="C227" s="2"/>
      <c r="D227" s="254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271"/>
      <c r="X227" s="271"/>
      <c r="Y227" s="271"/>
      <c r="Z227" s="271"/>
      <c r="AA227" s="2"/>
      <c r="AB227" s="1"/>
      <c r="AC227" s="1"/>
      <c r="AD227" s="1"/>
      <c r="AE227" s="1"/>
      <c r="AF227" s="1"/>
      <c r="AG227" s="1"/>
    </row>
    <row r="228" spans="1:33" ht="15.75" customHeight="1">
      <c r="A228" s="1"/>
      <c r="B228" s="253"/>
      <c r="C228" s="2"/>
      <c r="D228" s="254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271"/>
      <c r="X228" s="271"/>
      <c r="Y228" s="271"/>
      <c r="Z228" s="271"/>
      <c r="AA228" s="2"/>
      <c r="AB228" s="1"/>
      <c r="AC228" s="1"/>
      <c r="AD228" s="1"/>
      <c r="AE228" s="1"/>
      <c r="AF228" s="1"/>
      <c r="AG228" s="1"/>
    </row>
    <row r="229" spans="1:33" ht="15.75" customHeight="1">
      <c r="A229" s="1"/>
      <c r="B229" s="253"/>
      <c r="C229" s="2"/>
      <c r="D229" s="254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271"/>
      <c r="X229" s="271"/>
      <c r="Y229" s="271"/>
      <c r="Z229" s="271"/>
      <c r="AA229" s="2"/>
      <c r="AB229" s="1"/>
      <c r="AC229" s="1"/>
      <c r="AD229" s="1"/>
      <c r="AE229" s="1"/>
      <c r="AF229" s="1"/>
      <c r="AG229" s="1"/>
    </row>
    <row r="230" spans="1:33" ht="15.75" customHeight="1">
      <c r="A230" s="1"/>
      <c r="B230" s="253"/>
      <c r="C230" s="2"/>
      <c r="D230" s="254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271"/>
      <c r="X230" s="271"/>
      <c r="Y230" s="271"/>
      <c r="Z230" s="271"/>
      <c r="AA230" s="2"/>
      <c r="AB230" s="1"/>
      <c r="AC230" s="1"/>
      <c r="AD230" s="1"/>
      <c r="AE230" s="1"/>
      <c r="AF230" s="1"/>
      <c r="AG230" s="1"/>
    </row>
    <row r="231" spans="1:33" ht="15.75" customHeight="1">
      <c r="A231" s="1"/>
      <c r="B231" s="253"/>
      <c r="C231" s="2"/>
      <c r="D231" s="254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271"/>
      <c r="X231" s="271"/>
      <c r="Y231" s="271"/>
      <c r="Z231" s="271"/>
      <c r="AA231" s="2"/>
      <c r="AB231" s="1"/>
      <c r="AC231" s="1"/>
      <c r="AD231" s="1"/>
      <c r="AE231" s="1"/>
      <c r="AF231" s="1"/>
      <c r="AG231" s="1"/>
    </row>
    <row r="232" spans="1:33" ht="15.75" customHeight="1">
      <c r="A232" s="1"/>
      <c r="B232" s="253"/>
      <c r="C232" s="2"/>
      <c r="D232" s="254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271"/>
      <c r="X232" s="271"/>
      <c r="Y232" s="271"/>
      <c r="Z232" s="271"/>
      <c r="AA232" s="2"/>
      <c r="AB232" s="1"/>
      <c r="AC232" s="1"/>
      <c r="AD232" s="1"/>
      <c r="AE232" s="1"/>
      <c r="AF232" s="1"/>
      <c r="AG232" s="1"/>
    </row>
    <row r="233" spans="1:33" ht="15.75" customHeight="1">
      <c r="A233" s="1"/>
      <c r="B233" s="253"/>
      <c r="C233" s="2"/>
      <c r="D233" s="254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271"/>
      <c r="X233" s="271"/>
      <c r="Y233" s="271"/>
      <c r="Z233" s="271"/>
      <c r="AA233" s="2"/>
      <c r="AB233" s="1"/>
      <c r="AC233" s="1"/>
      <c r="AD233" s="1"/>
      <c r="AE233" s="1"/>
      <c r="AF233" s="1"/>
      <c r="AG233" s="1"/>
    </row>
    <row r="234" spans="1:33" ht="15.75" customHeight="1">
      <c r="A234" s="1"/>
      <c r="B234" s="253"/>
      <c r="C234" s="2"/>
      <c r="D234" s="254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271"/>
      <c r="X234" s="271"/>
      <c r="Y234" s="271"/>
      <c r="Z234" s="271"/>
      <c r="AA234" s="2"/>
      <c r="AB234" s="1"/>
      <c r="AC234" s="1"/>
      <c r="AD234" s="1"/>
      <c r="AE234" s="1"/>
      <c r="AF234" s="1"/>
      <c r="AG234" s="1"/>
    </row>
    <row r="235" spans="1:33" ht="15.75" customHeight="1">
      <c r="A235" s="1"/>
      <c r="B235" s="253"/>
      <c r="C235" s="2"/>
      <c r="D235" s="254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271"/>
      <c r="X235" s="271"/>
      <c r="Y235" s="271"/>
      <c r="Z235" s="271"/>
      <c r="AA235" s="2"/>
      <c r="AB235" s="1"/>
      <c r="AC235" s="1"/>
      <c r="AD235" s="1"/>
      <c r="AE235" s="1"/>
      <c r="AF235" s="1"/>
      <c r="AG235" s="1"/>
    </row>
    <row r="236" spans="1:33" ht="15.75" customHeight="1">
      <c r="A236" s="1"/>
      <c r="B236" s="253"/>
      <c r="C236" s="2"/>
      <c r="D236" s="254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271"/>
      <c r="X236" s="271"/>
      <c r="Y236" s="271"/>
      <c r="Z236" s="271"/>
      <c r="AA236" s="2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253"/>
      <c r="C237" s="2"/>
      <c r="D237" s="254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271"/>
      <c r="X237" s="271"/>
      <c r="Y237" s="271"/>
      <c r="Z237" s="271"/>
      <c r="AA237" s="2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253"/>
      <c r="C238" s="2"/>
      <c r="D238" s="254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271"/>
      <c r="X238" s="271"/>
      <c r="Y238" s="271"/>
      <c r="Z238" s="271"/>
      <c r="AA238" s="2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253"/>
      <c r="C239" s="2"/>
      <c r="D239" s="254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271"/>
      <c r="X239" s="271"/>
      <c r="Y239" s="271"/>
      <c r="Z239" s="271"/>
      <c r="AA239" s="2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253"/>
      <c r="C240" s="2"/>
      <c r="D240" s="254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271"/>
      <c r="X240" s="271"/>
      <c r="Y240" s="271"/>
      <c r="Z240" s="271"/>
      <c r="AA240" s="2"/>
      <c r="AB240" s="1"/>
      <c r="AC240" s="1"/>
      <c r="AD240" s="1"/>
      <c r="AE240" s="1"/>
      <c r="AF240" s="1"/>
      <c r="AG240" s="1"/>
    </row>
    <row r="241" spans="1:33" ht="15.75" customHeight="1">
      <c r="A241" s="1"/>
      <c r="B241" s="253"/>
      <c r="C241" s="2"/>
      <c r="D241" s="254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271"/>
      <c r="X241" s="271"/>
      <c r="Y241" s="271"/>
      <c r="Z241" s="271"/>
      <c r="AA241" s="2"/>
      <c r="AB241" s="1"/>
      <c r="AC241" s="1"/>
      <c r="AD241" s="1"/>
      <c r="AE241" s="1"/>
      <c r="AF241" s="1"/>
      <c r="AG241" s="1"/>
    </row>
    <row r="242" spans="1:33" ht="15.75" customHeight="1">
      <c r="A242" s="1"/>
      <c r="B242" s="253"/>
      <c r="C242" s="2"/>
      <c r="D242" s="254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271"/>
      <c r="X242" s="271"/>
      <c r="Y242" s="271"/>
      <c r="Z242" s="271"/>
      <c r="AA242" s="2"/>
      <c r="AB242" s="1"/>
      <c r="AC242" s="1"/>
      <c r="AD242" s="1"/>
      <c r="AE242" s="1"/>
      <c r="AF242" s="1"/>
      <c r="AG242" s="1"/>
    </row>
    <row r="243" spans="1:33" ht="15.75" customHeight="1">
      <c r="A243" s="1"/>
      <c r="B243" s="253"/>
      <c r="C243" s="2"/>
      <c r="D243" s="254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271"/>
      <c r="X243" s="271"/>
      <c r="Y243" s="271"/>
      <c r="Z243" s="271"/>
      <c r="AA243" s="2"/>
      <c r="AB243" s="1"/>
      <c r="AC243" s="1"/>
      <c r="AD243" s="1"/>
      <c r="AE243" s="1"/>
      <c r="AF243" s="1"/>
      <c r="AG243" s="1"/>
    </row>
    <row r="244" spans="1:33" ht="15.75" customHeight="1">
      <c r="A244" s="1"/>
      <c r="B244" s="253"/>
      <c r="C244" s="2"/>
      <c r="D244" s="254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271"/>
      <c r="X244" s="271"/>
      <c r="Y244" s="271"/>
      <c r="Z244" s="271"/>
      <c r="AA244" s="2"/>
      <c r="AB244" s="1"/>
      <c r="AC244" s="1"/>
      <c r="AD244" s="1"/>
      <c r="AE244" s="1"/>
      <c r="AF244" s="1"/>
      <c r="AG244" s="1"/>
    </row>
    <row r="245" spans="1:33" ht="15.75" customHeight="1">
      <c r="A245" s="1"/>
      <c r="B245" s="253"/>
      <c r="C245" s="2"/>
      <c r="D245" s="254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271"/>
      <c r="X245" s="271"/>
      <c r="Y245" s="271"/>
      <c r="Z245" s="271"/>
      <c r="AA245" s="2"/>
      <c r="AB245" s="1"/>
      <c r="AC245" s="1"/>
      <c r="AD245" s="1"/>
      <c r="AE245" s="1"/>
      <c r="AF245" s="1"/>
      <c r="AG245" s="1"/>
    </row>
    <row r="246" spans="1:33" ht="15.75" customHeight="1">
      <c r="A246" s="1"/>
      <c r="B246" s="253"/>
      <c r="C246" s="2"/>
      <c r="D246" s="254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271"/>
      <c r="X246" s="271"/>
      <c r="Y246" s="271"/>
      <c r="Z246" s="271"/>
      <c r="AA246" s="2"/>
      <c r="AB246" s="1"/>
      <c r="AC246" s="1"/>
      <c r="AD246" s="1"/>
      <c r="AE246" s="1"/>
      <c r="AF246" s="1"/>
      <c r="AG246" s="1"/>
    </row>
    <row r="247" spans="1:33" ht="15.75" customHeight="1">
      <c r="A247" s="1"/>
      <c r="B247" s="253"/>
      <c r="C247" s="2"/>
      <c r="D247" s="254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271"/>
      <c r="X247" s="271"/>
      <c r="Y247" s="271"/>
      <c r="Z247" s="271"/>
      <c r="AA247" s="2"/>
      <c r="AB247" s="1"/>
      <c r="AC247" s="1"/>
      <c r="AD247" s="1"/>
      <c r="AE247" s="1"/>
      <c r="AF247" s="1"/>
      <c r="AG247" s="1"/>
    </row>
    <row r="248" spans="1:33" ht="15.75" customHeight="1">
      <c r="A248" s="1"/>
      <c r="B248" s="253"/>
      <c r="C248" s="2"/>
      <c r="D248" s="254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271"/>
      <c r="X248" s="271"/>
      <c r="Y248" s="271"/>
      <c r="Z248" s="271"/>
      <c r="AA248" s="2"/>
      <c r="AB248" s="1"/>
      <c r="AC248" s="1"/>
      <c r="AD248" s="1"/>
      <c r="AE248" s="1"/>
      <c r="AF248" s="1"/>
      <c r="AG248" s="1"/>
    </row>
    <row r="249" spans="1:33" ht="15.75" customHeight="1">
      <c r="A249" s="1"/>
      <c r="B249" s="253"/>
      <c r="C249" s="2"/>
      <c r="D249" s="254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271"/>
      <c r="X249" s="271"/>
      <c r="Y249" s="271"/>
      <c r="Z249" s="271"/>
      <c r="AA249" s="2"/>
      <c r="AB249" s="1"/>
      <c r="AC249" s="1"/>
      <c r="AD249" s="1"/>
      <c r="AE249" s="1"/>
      <c r="AF249" s="1"/>
      <c r="AG249" s="1"/>
    </row>
    <row r="250" spans="1:33" ht="15.75" customHeight="1">
      <c r="A250" s="1"/>
      <c r="B250" s="253"/>
      <c r="C250" s="2"/>
      <c r="D250" s="254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271"/>
      <c r="X250" s="271"/>
      <c r="Y250" s="271"/>
      <c r="Z250" s="271"/>
      <c r="AA250" s="2"/>
      <c r="AB250" s="1"/>
      <c r="AC250" s="1"/>
      <c r="AD250" s="1"/>
      <c r="AE250" s="1"/>
      <c r="AF250" s="1"/>
      <c r="AG250" s="1"/>
    </row>
    <row r="251" spans="1:33" ht="15.75" customHeight="1">
      <c r="A251" s="1"/>
      <c r="B251" s="253"/>
      <c r="C251" s="2"/>
      <c r="D251" s="254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271"/>
      <c r="X251" s="271"/>
      <c r="Y251" s="271"/>
      <c r="Z251" s="271"/>
      <c r="AA251" s="2"/>
      <c r="AB251" s="1"/>
      <c r="AC251" s="1"/>
      <c r="AD251" s="1"/>
      <c r="AE251" s="1"/>
      <c r="AF251" s="1"/>
      <c r="AG251" s="1"/>
    </row>
    <row r="252" spans="1:33" ht="15.75" customHeight="1">
      <c r="A252" s="1"/>
      <c r="B252" s="253"/>
      <c r="C252" s="2"/>
      <c r="D252" s="254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271"/>
      <c r="X252" s="271"/>
      <c r="Y252" s="271"/>
      <c r="Z252" s="271"/>
      <c r="AA252" s="2"/>
      <c r="AB252" s="1"/>
      <c r="AC252" s="1"/>
      <c r="AD252" s="1"/>
      <c r="AE252" s="1"/>
      <c r="AF252" s="1"/>
      <c r="AG252" s="1"/>
    </row>
    <row r="253" spans="1:33" ht="15.75" customHeight="1">
      <c r="A253" s="1"/>
      <c r="B253" s="253"/>
      <c r="C253" s="2"/>
      <c r="D253" s="254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271"/>
      <c r="X253" s="271"/>
      <c r="Y253" s="271"/>
      <c r="Z253" s="271"/>
      <c r="AA253" s="2"/>
      <c r="AB253" s="1"/>
      <c r="AC253" s="1"/>
      <c r="AD253" s="1"/>
      <c r="AE253" s="1"/>
      <c r="AF253" s="1"/>
      <c r="AG253" s="1"/>
    </row>
    <row r="254" spans="1:33" ht="15.75" customHeight="1">
      <c r="A254" s="1"/>
      <c r="B254" s="253"/>
      <c r="C254" s="2"/>
      <c r="D254" s="254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271"/>
      <c r="X254" s="271"/>
      <c r="Y254" s="271"/>
      <c r="Z254" s="271"/>
      <c r="AA254" s="2"/>
      <c r="AB254" s="1"/>
      <c r="AC254" s="1"/>
      <c r="AD254" s="1"/>
      <c r="AE254" s="1"/>
      <c r="AF254" s="1"/>
      <c r="AG254" s="1"/>
    </row>
    <row r="255" spans="1:33" ht="15.75" customHeight="1">
      <c r="A255" s="1"/>
      <c r="B255" s="253"/>
      <c r="C255" s="2"/>
      <c r="D255" s="254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271"/>
      <c r="X255" s="271"/>
      <c r="Y255" s="271"/>
      <c r="Z255" s="271"/>
      <c r="AA255" s="2"/>
      <c r="AB255" s="1"/>
      <c r="AC255" s="1"/>
      <c r="AD255" s="1"/>
      <c r="AE255" s="1"/>
      <c r="AF255" s="1"/>
      <c r="AG255" s="1"/>
    </row>
    <row r="256" spans="1:33" ht="15.75" customHeight="1">
      <c r="A256" s="1"/>
      <c r="B256" s="253"/>
      <c r="C256" s="2"/>
      <c r="D256" s="254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271"/>
      <c r="X256" s="271"/>
      <c r="Y256" s="271"/>
      <c r="Z256" s="271"/>
      <c r="AA256" s="2"/>
      <c r="AB256" s="1"/>
      <c r="AC256" s="1"/>
      <c r="AD256" s="1"/>
      <c r="AE256" s="1"/>
      <c r="AF256" s="1"/>
      <c r="AG256" s="1"/>
    </row>
    <row r="257" spans="1:33" ht="15.75" customHeight="1">
      <c r="A257" s="1"/>
      <c r="B257" s="253"/>
      <c r="C257" s="2"/>
      <c r="D257" s="254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271"/>
      <c r="X257" s="271"/>
      <c r="Y257" s="271"/>
      <c r="Z257" s="271"/>
      <c r="AA257" s="2"/>
      <c r="AB257" s="1"/>
      <c r="AC257" s="1"/>
      <c r="AD257" s="1"/>
      <c r="AE257" s="1"/>
      <c r="AF257" s="1"/>
      <c r="AG257" s="1"/>
    </row>
    <row r="258" spans="1:33" ht="15.75" customHeight="1">
      <c r="A258" s="1"/>
      <c r="B258" s="253"/>
      <c r="C258" s="2"/>
      <c r="D258" s="254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271"/>
      <c r="X258" s="271"/>
      <c r="Y258" s="271"/>
      <c r="Z258" s="271"/>
      <c r="AA258" s="2"/>
      <c r="AB258" s="1"/>
      <c r="AC258" s="1"/>
      <c r="AD258" s="1"/>
      <c r="AE258" s="1"/>
      <c r="AF258" s="1"/>
      <c r="AG258" s="1"/>
    </row>
    <row r="259" spans="1:33" ht="15.75" customHeight="1">
      <c r="A259" s="1"/>
      <c r="B259" s="253"/>
      <c r="C259" s="2"/>
      <c r="D259" s="254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271"/>
      <c r="X259" s="271"/>
      <c r="Y259" s="271"/>
      <c r="Z259" s="271"/>
      <c r="AA259" s="2"/>
      <c r="AB259" s="1"/>
      <c r="AC259" s="1"/>
      <c r="AD259" s="1"/>
      <c r="AE259" s="1"/>
      <c r="AF259" s="1"/>
      <c r="AG259" s="1"/>
    </row>
    <row r="260" spans="1:33" ht="15.75" customHeight="1">
      <c r="A260" s="1"/>
      <c r="B260" s="253"/>
      <c r="C260" s="2"/>
      <c r="D260" s="254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271"/>
      <c r="X260" s="271"/>
      <c r="Y260" s="271"/>
      <c r="Z260" s="271"/>
      <c r="AA260" s="2"/>
      <c r="AB260" s="1"/>
      <c r="AC260" s="1"/>
      <c r="AD260" s="1"/>
      <c r="AE260" s="1"/>
      <c r="AF260" s="1"/>
      <c r="AG260" s="1"/>
    </row>
    <row r="261" spans="1:33" ht="15.75" customHeight="1">
      <c r="A261" s="1"/>
      <c r="B261" s="253"/>
      <c r="C261" s="2"/>
      <c r="D261" s="254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271"/>
      <c r="X261" s="271"/>
      <c r="Y261" s="271"/>
      <c r="Z261" s="271"/>
      <c r="AA261" s="2"/>
      <c r="AB261" s="1"/>
      <c r="AC261" s="1"/>
      <c r="AD261" s="1"/>
      <c r="AE261" s="1"/>
      <c r="AF261" s="1"/>
      <c r="AG261" s="1"/>
    </row>
    <row r="262" spans="1:33" ht="15.75" customHeight="1">
      <c r="A262" s="1"/>
      <c r="B262" s="253"/>
      <c r="C262" s="2"/>
      <c r="D262" s="254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271"/>
      <c r="X262" s="271"/>
      <c r="Y262" s="271"/>
      <c r="Z262" s="271"/>
      <c r="AA262" s="2"/>
      <c r="AB262" s="1"/>
      <c r="AC262" s="1"/>
      <c r="AD262" s="1"/>
      <c r="AE262" s="1"/>
      <c r="AF262" s="1"/>
      <c r="AG262" s="1"/>
    </row>
    <row r="263" spans="1:33" ht="15.75" customHeight="1">
      <c r="A263" s="1"/>
      <c r="B263" s="253"/>
      <c r="C263" s="2"/>
      <c r="D263" s="254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271"/>
      <c r="X263" s="271"/>
      <c r="Y263" s="271"/>
      <c r="Z263" s="271"/>
      <c r="AA263" s="2"/>
      <c r="AB263" s="1"/>
      <c r="AC263" s="1"/>
      <c r="AD263" s="1"/>
      <c r="AE263" s="1"/>
      <c r="AF263" s="1"/>
      <c r="AG263" s="1"/>
    </row>
    <row r="264" spans="1:33" ht="15.75" customHeight="1">
      <c r="A264" s="1"/>
      <c r="B264" s="253"/>
      <c r="C264" s="2"/>
      <c r="D264" s="254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271"/>
      <c r="X264" s="271"/>
      <c r="Y264" s="271"/>
      <c r="Z264" s="271"/>
      <c r="AA264" s="2"/>
      <c r="AB264" s="1"/>
      <c r="AC264" s="1"/>
      <c r="AD264" s="1"/>
      <c r="AE264" s="1"/>
      <c r="AF264" s="1"/>
      <c r="AG264" s="1"/>
    </row>
    <row r="265" spans="1:33" ht="15.75" customHeight="1">
      <c r="A265" s="1"/>
      <c r="B265" s="253"/>
      <c r="C265" s="2"/>
      <c r="D265" s="254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271"/>
      <c r="X265" s="271"/>
      <c r="Y265" s="271"/>
      <c r="Z265" s="271"/>
      <c r="AA265" s="2"/>
      <c r="AB265" s="1"/>
      <c r="AC265" s="1"/>
      <c r="AD265" s="1"/>
      <c r="AE265" s="1"/>
      <c r="AF265" s="1"/>
      <c r="AG265" s="1"/>
    </row>
    <row r="266" spans="1:33" ht="15.75" customHeight="1">
      <c r="A266" s="1"/>
      <c r="B266" s="253"/>
      <c r="C266" s="2"/>
      <c r="D266" s="254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271"/>
      <c r="X266" s="271"/>
      <c r="Y266" s="271"/>
      <c r="Z266" s="271"/>
      <c r="AA266" s="2"/>
      <c r="AB266" s="1"/>
      <c r="AC266" s="1"/>
      <c r="AD266" s="1"/>
      <c r="AE266" s="1"/>
      <c r="AF266" s="1"/>
      <c r="AG266" s="1"/>
    </row>
    <row r="267" spans="1:33" ht="15.75" customHeight="1">
      <c r="A267" s="1"/>
      <c r="B267" s="253"/>
      <c r="C267" s="2"/>
      <c r="D267" s="254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271"/>
      <c r="X267" s="271"/>
      <c r="Y267" s="271"/>
      <c r="Z267" s="271"/>
      <c r="AA267" s="2"/>
      <c r="AB267" s="1"/>
      <c r="AC267" s="1"/>
      <c r="AD267" s="1"/>
      <c r="AE267" s="1"/>
      <c r="AF267" s="1"/>
      <c r="AG267" s="1"/>
    </row>
    <row r="268" spans="1:33" ht="15.75" customHeight="1">
      <c r="A268" s="1"/>
      <c r="B268" s="253"/>
      <c r="C268" s="2"/>
      <c r="D268" s="254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271"/>
      <c r="X268" s="271"/>
      <c r="Y268" s="271"/>
      <c r="Z268" s="271"/>
      <c r="AA268" s="2"/>
      <c r="AB268" s="1"/>
      <c r="AC268" s="1"/>
      <c r="AD268" s="1"/>
      <c r="AE268" s="1"/>
      <c r="AF268" s="1"/>
      <c r="AG268" s="1"/>
    </row>
    <row r="269" spans="1:33" ht="15.75" customHeight="1">
      <c r="A269" s="1"/>
      <c r="B269" s="253"/>
      <c r="C269" s="2"/>
      <c r="D269" s="254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271"/>
      <c r="X269" s="271"/>
      <c r="Y269" s="271"/>
      <c r="Z269" s="271"/>
      <c r="AA269" s="2"/>
      <c r="AB269" s="1"/>
      <c r="AC269" s="1"/>
      <c r="AD269" s="1"/>
      <c r="AE269" s="1"/>
      <c r="AF269" s="1"/>
      <c r="AG269" s="1"/>
    </row>
    <row r="270" spans="1:33" ht="15.75" customHeight="1">
      <c r="A270" s="1"/>
      <c r="B270" s="253"/>
      <c r="C270" s="2"/>
      <c r="D270" s="254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271"/>
      <c r="X270" s="271"/>
      <c r="Y270" s="271"/>
      <c r="Z270" s="271"/>
      <c r="AA270" s="2"/>
      <c r="AB270" s="1"/>
      <c r="AC270" s="1"/>
      <c r="AD270" s="1"/>
      <c r="AE270" s="1"/>
      <c r="AF270" s="1"/>
      <c r="AG270" s="1"/>
    </row>
    <row r="271" spans="1:33" ht="15.75" customHeight="1">
      <c r="A271" s="1"/>
      <c r="B271" s="253"/>
      <c r="C271" s="2"/>
      <c r="D271" s="254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271"/>
      <c r="X271" s="271"/>
      <c r="Y271" s="271"/>
      <c r="Z271" s="271"/>
      <c r="AA271" s="2"/>
      <c r="AB271" s="1"/>
      <c r="AC271" s="1"/>
      <c r="AD271" s="1"/>
      <c r="AE271" s="1"/>
      <c r="AF271" s="1"/>
      <c r="AG271" s="1"/>
    </row>
    <row r="272" spans="1:33" ht="15.75" customHeight="1">
      <c r="A272" s="1"/>
      <c r="B272" s="253"/>
      <c r="C272" s="2"/>
      <c r="D272" s="254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271"/>
      <c r="X272" s="271"/>
      <c r="Y272" s="271"/>
      <c r="Z272" s="271"/>
      <c r="AA272" s="2"/>
      <c r="AB272" s="1"/>
      <c r="AC272" s="1"/>
      <c r="AD272" s="1"/>
      <c r="AE272" s="1"/>
      <c r="AF272" s="1"/>
      <c r="AG272" s="1"/>
    </row>
    <row r="273" spans="1:33" ht="15.75" customHeight="1">
      <c r="A273" s="1"/>
      <c r="B273" s="253"/>
      <c r="C273" s="2"/>
      <c r="D273" s="254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271"/>
      <c r="X273" s="271"/>
      <c r="Y273" s="271"/>
      <c r="Z273" s="271"/>
      <c r="AA273" s="2"/>
      <c r="AB273" s="1"/>
      <c r="AC273" s="1"/>
      <c r="AD273" s="1"/>
      <c r="AE273" s="1"/>
      <c r="AF273" s="1"/>
      <c r="AG273" s="1"/>
    </row>
    <row r="274" spans="1:33" ht="15.75" customHeight="1">
      <c r="A274" s="1"/>
      <c r="B274" s="253"/>
      <c r="C274" s="2"/>
      <c r="D274" s="254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271"/>
      <c r="X274" s="271"/>
      <c r="Y274" s="271"/>
      <c r="Z274" s="271"/>
      <c r="AA274" s="2"/>
      <c r="AB274" s="1"/>
      <c r="AC274" s="1"/>
      <c r="AD274" s="1"/>
      <c r="AE274" s="1"/>
      <c r="AF274" s="1"/>
      <c r="AG274" s="1"/>
    </row>
    <row r="275" spans="1:33" ht="15.75" customHeight="1">
      <c r="A275" s="1"/>
      <c r="B275" s="253"/>
      <c r="C275" s="2"/>
      <c r="D275" s="254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271"/>
      <c r="X275" s="271"/>
      <c r="Y275" s="271"/>
      <c r="Z275" s="271"/>
      <c r="AA275" s="2"/>
      <c r="AB275" s="1"/>
      <c r="AC275" s="1"/>
      <c r="AD275" s="1"/>
      <c r="AE275" s="1"/>
      <c r="AF275" s="1"/>
      <c r="AG275" s="1"/>
    </row>
    <row r="276" spans="1:33" ht="15.75" customHeight="1">
      <c r="A276" s="1"/>
      <c r="B276" s="253"/>
      <c r="C276" s="2"/>
      <c r="D276" s="254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271"/>
      <c r="X276" s="271"/>
      <c r="Y276" s="271"/>
      <c r="Z276" s="271"/>
      <c r="AA276" s="2"/>
      <c r="AB276" s="1"/>
      <c r="AC276" s="1"/>
      <c r="AD276" s="1"/>
      <c r="AE276" s="1"/>
      <c r="AF276" s="1"/>
      <c r="AG276" s="1"/>
    </row>
    <row r="277" spans="1:33" ht="15.75" customHeight="1">
      <c r="A277" s="1"/>
      <c r="B277" s="253"/>
      <c r="C277" s="2"/>
      <c r="D277" s="254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271"/>
      <c r="X277" s="271"/>
      <c r="Y277" s="271"/>
      <c r="Z277" s="271"/>
      <c r="AA277" s="2"/>
      <c r="AB277" s="1"/>
      <c r="AC277" s="1"/>
      <c r="AD277" s="1"/>
      <c r="AE277" s="1"/>
      <c r="AF277" s="1"/>
      <c r="AG277" s="1"/>
    </row>
    <row r="278" spans="1:33" ht="15.75" customHeight="1">
      <c r="A278" s="1"/>
      <c r="B278" s="253"/>
      <c r="C278" s="2"/>
      <c r="D278" s="254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271"/>
      <c r="X278" s="271"/>
      <c r="Y278" s="271"/>
      <c r="Z278" s="271"/>
      <c r="AA278" s="2"/>
      <c r="AB278" s="1"/>
      <c r="AC278" s="1"/>
      <c r="AD278" s="1"/>
      <c r="AE278" s="1"/>
      <c r="AF278" s="1"/>
      <c r="AG278" s="1"/>
    </row>
    <row r="279" spans="1:33" ht="15.75" customHeight="1">
      <c r="A279" s="1"/>
      <c r="B279" s="253"/>
      <c r="C279" s="2"/>
      <c r="D279" s="254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271"/>
      <c r="X279" s="271"/>
      <c r="Y279" s="271"/>
      <c r="Z279" s="271"/>
      <c r="AA279" s="2"/>
      <c r="AB279" s="1"/>
      <c r="AC279" s="1"/>
      <c r="AD279" s="1"/>
      <c r="AE279" s="1"/>
      <c r="AF279" s="1"/>
      <c r="AG279" s="1"/>
    </row>
    <row r="280" spans="1:33" ht="15.75" customHeight="1">
      <c r="A280" s="1"/>
      <c r="B280" s="253"/>
      <c r="C280" s="2"/>
      <c r="D280" s="254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271"/>
      <c r="X280" s="271"/>
      <c r="Y280" s="271"/>
      <c r="Z280" s="271"/>
      <c r="AA280" s="2"/>
      <c r="AB280" s="1"/>
      <c r="AC280" s="1"/>
      <c r="AD280" s="1"/>
      <c r="AE280" s="1"/>
      <c r="AF280" s="1"/>
      <c r="AG280" s="1"/>
    </row>
    <row r="281" spans="1:33" ht="15.75" customHeight="1">
      <c r="A281" s="1"/>
      <c r="B281" s="253"/>
      <c r="C281" s="2"/>
      <c r="D281" s="254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271"/>
      <c r="X281" s="271"/>
      <c r="Y281" s="271"/>
      <c r="Z281" s="271"/>
      <c r="AA281" s="2"/>
      <c r="AB281" s="1"/>
      <c r="AC281" s="1"/>
      <c r="AD281" s="1"/>
      <c r="AE281" s="1"/>
      <c r="AF281" s="1"/>
      <c r="AG281" s="1"/>
    </row>
    <row r="282" spans="1:33" ht="15.75" customHeight="1">
      <c r="A282" s="1"/>
      <c r="B282" s="253"/>
      <c r="C282" s="2"/>
      <c r="D282" s="254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271"/>
      <c r="X282" s="271"/>
      <c r="Y282" s="271"/>
      <c r="Z282" s="271"/>
      <c r="AA282" s="2"/>
      <c r="AB282" s="1"/>
      <c r="AC282" s="1"/>
      <c r="AD282" s="1"/>
      <c r="AE282" s="1"/>
      <c r="AF282" s="1"/>
      <c r="AG282" s="1"/>
    </row>
    <row r="283" spans="1:33" ht="15.75" customHeight="1">
      <c r="A283" s="1"/>
      <c r="B283" s="253"/>
      <c r="C283" s="2"/>
      <c r="D283" s="254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271"/>
      <c r="X283" s="271"/>
      <c r="Y283" s="271"/>
      <c r="Z283" s="271"/>
      <c r="AA283" s="2"/>
      <c r="AB283" s="1"/>
      <c r="AC283" s="1"/>
      <c r="AD283" s="1"/>
      <c r="AE283" s="1"/>
      <c r="AF283" s="1"/>
      <c r="AG283" s="1"/>
    </row>
    <row r="284" spans="1:33" ht="15.75" customHeight="1">
      <c r="A284" s="1"/>
      <c r="B284" s="253"/>
      <c r="C284" s="2"/>
      <c r="D284" s="254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271"/>
      <c r="X284" s="271"/>
      <c r="Y284" s="271"/>
      <c r="Z284" s="271"/>
      <c r="AA284" s="2"/>
      <c r="AB284" s="1"/>
      <c r="AC284" s="1"/>
      <c r="AD284" s="1"/>
      <c r="AE284" s="1"/>
      <c r="AF284" s="1"/>
      <c r="AG284" s="1"/>
    </row>
    <row r="285" spans="1:33" ht="15.75" customHeight="1">
      <c r="A285" s="1"/>
      <c r="B285" s="253"/>
      <c r="C285" s="2"/>
      <c r="D285" s="254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271"/>
      <c r="X285" s="271"/>
      <c r="Y285" s="271"/>
      <c r="Z285" s="271"/>
      <c r="AA285" s="2"/>
      <c r="AB285" s="1"/>
      <c r="AC285" s="1"/>
      <c r="AD285" s="1"/>
      <c r="AE285" s="1"/>
      <c r="AF285" s="1"/>
      <c r="AG285" s="1"/>
    </row>
    <row r="286" spans="1:33" ht="15.75" customHeight="1">
      <c r="A286" s="1"/>
      <c r="B286" s="253"/>
      <c r="C286" s="2"/>
      <c r="D286" s="254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271"/>
      <c r="X286" s="271"/>
      <c r="Y286" s="271"/>
      <c r="Z286" s="271"/>
      <c r="AA286" s="2"/>
      <c r="AB286" s="1"/>
      <c r="AC286" s="1"/>
      <c r="AD286" s="1"/>
      <c r="AE286" s="1"/>
      <c r="AF286" s="1"/>
      <c r="AG286" s="1"/>
    </row>
    <row r="287" spans="1:33" ht="15.75" customHeight="1">
      <c r="A287" s="1"/>
      <c r="B287" s="253"/>
      <c r="C287" s="2"/>
      <c r="D287" s="254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271"/>
      <c r="X287" s="271"/>
      <c r="Y287" s="271"/>
      <c r="Z287" s="271"/>
      <c r="AA287" s="2"/>
      <c r="AB287" s="1"/>
      <c r="AC287" s="1"/>
      <c r="AD287" s="1"/>
      <c r="AE287" s="1"/>
      <c r="AF287" s="1"/>
      <c r="AG287" s="1"/>
    </row>
    <row r="288" spans="1:33" ht="15.75" customHeight="1">
      <c r="A288" s="1"/>
      <c r="B288" s="253"/>
      <c r="C288" s="2"/>
      <c r="D288" s="254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271"/>
      <c r="X288" s="271"/>
      <c r="Y288" s="271"/>
      <c r="Z288" s="271"/>
      <c r="AA288" s="2"/>
      <c r="AB288" s="1"/>
      <c r="AC288" s="1"/>
      <c r="AD288" s="1"/>
      <c r="AE288" s="1"/>
      <c r="AF288" s="1"/>
      <c r="AG288" s="1"/>
    </row>
    <row r="289" spans="1:33" ht="15.75" customHeight="1">
      <c r="A289" s="1"/>
      <c r="B289" s="253"/>
      <c r="C289" s="2"/>
      <c r="D289" s="254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271"/>
      <c r="X289" s="271"/>
      <c r="Y289" s="271"/>
      <c r="Z289" s="271"/>
      <c r="AA289" s="2"/>
      <c r="AB289" s="1"/>
      <c r="AC289" s="1"/>
      <c r="AD289" s="1"/>
      <c r="AE289" s="1"/>
      <c r="AF289" s="1"/>
      <c r="AG289" s="1"/>
    </row>
    <row r="290" spans="1:33" ht="15.75" customHeight="1">
      <c r="A290" s="1"/>
      <c r="B290" s="253"/>
      <c r="C290" s="2"/>
      <c r="D290" s="254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271"/>
      <c r="X290" s="271"/>
      <c r="Y290" s="271"/>
      <c r="Z290" s="271"/>
      <c r="AA290" s="2"/>
      <c r="AB290" s="1"/>
      <c r="AC290" s="1"/>
      <c r="AD290" s="1"/>
      <c r="AE290" s="1"/>
      <c r="AF290" s="1"/>
      <c r="AG290" s="1"/>
    </row>
    <row r="291" spans="1:33" ht="15.75" customHeight="1">
      <c r="A291" s="1"/>
      <c r="B291" s="253"/>
      <c r="C291" s="2"/>
      <c r="D291" s="254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271"/>
      <c r="X291" s="271"/>
      <c r="Y291" s="271"/>
      <c r="Z291" s="271"/>
      <c r="AA291" s="2"/>
      <c r="AB291" s="1"/>
      <c r="AC291" s="1"/>
      <c r="AD291" s="1"/>
      <c r="AE291" s="1"/>
      <c r="AF291" s="1"/>
      <c r="AG291" s="1"/>
    </row>
    <row r="292" spans="1:33" ht="15.75" customHeight="1">
      <c r="A292" s="1"/>
      <c r="B292" s="253"/>
      <c r="C292" s="2"/>
      <c r="D292" s="254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271"/>
      <c r="X292" s="271"/>
      <c r="Y292" s="271"/>
      <c r="Z292" s="271"/>
      <c r="AA292" s="2"/>
      <c r="AB292" s="1"/>
      <c r="AC292" s="1"/>
      <c r="AD292" s="1"/>
      <c r="AE292" s="1"/>
      <c r="AF292" s="1"/>
      <c r="AG292" s="1"/>
    </row>
    <row r="293" spans="1:33" ht="15.75" customHeight="1">
      <c r="A293" s="1"/>
      <c r="B293" s="253"/>
      <c r="C293" s="2"/>
      <c r="D293" s="254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271"/>
      <c r="X293" s="271"/>
      <c r="Y293" s="271"/>
      <c r="Z293" s="271"/>
      <c r="AA293" s="2"/>
      <c r="AB293" s="1"/>
      <c r="AC293" s="1"/>
      <c r="AD293" s="1"/>
      <c r="AE293" s="1"/>
      <c r="AF293" s="1"/>
      <c r="AG293" s="1"/>
    </row>
    <row r="294" spans="1:33" ht="15.75" customHeight="1">
      <c r="A294" s="1"/>
      <c r="B294" s="253"/>
      <c r="C294" s="2"/>
      <c r="D294" s="254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271"/>
      <c r="X294" s="271"/>
      <c r="Y294" s="271"/>
      <c r="Z294" s="271"/>
      <c r="AA294" s="2"/>
      <c r="AB294" s="1"/>
      <c r="AC294" s="1"/>
      <c r="AD294" s="1"/>
      <c r="AE294" s="1"/>
      <c r="AF294" s="1"/>
      <c r="AG294" s="1"/>
    </row>
    <row r="295" spans="1:33" ht="15.75" customHeight="1">
      <c r="A295" s="1"/>
      <c r="B295" s="253"/>
      <c r="C295" s="2"/>
      <c r="D295" s="254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271"/>
      <c r="X295" s="271"/>
      <c r="Y295" s="271"/>
      <c r="Z295" s="271"/>
      <c r="AA295" s="2"/>
      <c r="AB295" s="1"/>
      <c r="AC295" s="1"/>
      <c r="AD295" s="1"/>
      <c r="AE295" s="1"/>
      <c r="AF295" s="1"/>
      <c r="AG295" s="1"/>
    </row>
    <row r="296" spans="1:33" ht="15.75" customHeight="1">
      <c r="A296" s="1"/>
      <c r="B296" s="253"/>
      <c r="C296" s="2"/>
      <c r="D296" s="254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271"/>
      <c r="X296" s="271"/>
      <c r="Y296" s="271"/>
      <c r="Z296" s="271"/>
      <c r="AA296" s="2"/>
      <c r="AB296" s="1"/>
      <c r="AC296" s="1"/>
      <c r="AD296" s="1"/>
      <c r="AE296" s="1"/>
      <c r="AF296" s="1"/>
      <c r="AG296" s="1"/>
    </row>
    <row r="297" spans="1:33" ht="15.75" customHeight="1">
      <c r="A297" s="1"/>
      <c r="B297" s="253"/>
      <c r="C297" s="2"/>
      <c r="D297" s="254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271"/>
      <c r="X297" s="271"/>
      <c r="Y297" s="271"/>
      <c r="Z297" s="271"/>
      <c r="AA297" s="2"/>
      <c r="AB297" s="1"/>
      <c r="AC297" s="1"/>
      <c r="AD297" s="1"/>
      <c r="AE297" s="1"/>
      <c r="AF297" s="1"/>
      <c r="AG297" s="1"/>
    </row>
    <row r="298" spans="1:33" ht="15.75" customHeight="1">
      <c r="A298" s="1"/>
      <c r="B298" s="253"/>
      <c r="C298" s="2"/>
      <c r="D298" s="254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271"/>
      <c r="X298" s="271"/>
      <c r="Y298" s="271"/>
      <c r="Z298" s="271"/>
      <c r="AA298" s="2"/>
      <c r="AB298" s="1"/>
      <c r="AC298" s="1"/>
      <c r="AD298" s="1"/>
      <c r="AE298" s="1"/>
      <c r="AF298" s="1"/>
      <c r="AG298" s="1"/>
    </row>
    <row r="299" spans="1:33" ht="15.75" customHeight="1">
      <c r="A299" s="1"/>
      <c r="B299" s="253"/>
      <c r="C299" s="2"/>
      <c r="D299" s="254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271"/>
      <c r="X299" s="271"/>
      <c r="Y299" s="271"/>
      <c r="Z299" s="271"/>
      <c r="AA299" s="2"/>
      <c r="AB299" s="1"/>
      <c r="AC299" s="1"/>
      <c r="AD299" s="1"/>
      <c r="AE299" s="1"/>
      <c r="AF299" s="1"/>
      <c r="AG299" s="1"/>
    </row>
    <row r="300" spans="1:33" ht="15.75" customHeight="1">
      <c r="A300" s="1"/>
      <c r="B300" s="253"/>
      <c r="C300" s="2"/>
      <c r="D300" s="254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271"/>
      <c r="X300" s="271"/>
      <c r="Y300" s="271"/>
      <c r="Z300" s="271"/>
      <c r="AA300" s="2"/>
      <c r="AB300" s="1"/>
      <c r="AC300" s="1"/>
      <c r="AD300" s="1"/>
      <c r="AE300" s="1"/>
      <c r="AF300" s="1"/>
      <c r="AG300" s="1"/>
    </row>
    <row r="301" spans="1:33" ht="15.75" customHeight="1">
      <c r="A301" s="1"/>
      <c r="B301" s="253"/>
      <c r="C301" s="2"/>
      <c r="D301" s="254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271"/>
      <c r="X301" s="271"/>
      <c r="Y301" s="271"/>
      <c r="Z301" s="271"/>
      <c r="AA301" s="2"/>
      <c r="AB301" s="1"/>
      <c r="AC301" s="1"/>
      <c r="AD301" s="1"/>
      <c r="AE301" s="1"/>
      <c r="AF301" s="1"/>
      <c r="AG301" s="1"/>
    </row>
    <row r="302" spans="1:33" ht="15.75" customHeight="1">
      <c r="A302" s="1"/>
      <c r="B302" s="253"/>
      <c r="C302" s="2"/>
      <c r="D302" s="254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271"/>
      <c r="X302" s="271"/>
      <c r="Y302" s="271"/>
      <c r="Z302" s="271"/>
      <c r="AA302" s="2"/>
      <c r="AB302" s="1"/>
      <c r="AC302" s="1"/>
      <c r="AD302" s="1"/>
      <c r="AE302" s="1"/>
      <c r="AF302" s="1"/>
      <c r="AG302" s="1"/>
    </row>
    <row r="303" spans="1:33" ht="15.75" customHeight="1">
      <c r="A303" s="1"/>
      <c r="B303" s="253"/>
      <c r="C303" s="2"/>
      <c r="D303" s="254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271"/>
      <c r="X303" s="271"/>
      <c r="Y303" s="271"/>
      <c r="Z303" s="271"/>
      <c r="AA303" s="2"/>
      <c r="AB303" s="1"/>
      <c r="AC303" s="1"/>
      <c r="AD303" s="1"/>
      <c r="AE303" s="1"/>
      <c r="AF303" s="1"/>
      <c r="AG303" s="1"/>
    </row>
    <row r="304" spans="1:33" ht="15.75" customHeight="1">
      <c r="A304" s="1"/>
      <c r="B304" s="253"/>
      <c r="C304" s="2"/>
      <c r="D304" s="254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271"/>
      <c r="X304" s="271"/>
      <c r="Y304" s="271"/>
      <c r="Z304" s="271"/>
      <c r="AA304" s="2"/>
      <c r="AB304" s="1"/>
      <c r="AC304" s="1"/>
      <c r="AD304" s="1"/>
      <c r="AE304" s="1"/>
      <c r="AF304" s="1"/>
      <c r="AG304" s="1"/>
    </row>
    <row r="305" spans="1:33" ht="15.75" customHeight="1">
      <c r="A305" s="1"/>
      <c r="B305" s="253"/>
      <c r="C305" s="2"/>
      <c r="D305" s="254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271"/>
      <c r="X305" s="271"/>
      <c r="Y305" s="271"/>
      <c r="Z305" s="271"/>
      <c r="AA305" s="2"/>
      <c r="AB305" s="1"/>
      <c r="AC305" s="1"/>
      <c r="AD305" s="1"/>
      <c r="AE305" s="1"/>
      <c r="AF305" s="1"/>
      <c r="AG305" s="1"/>
    </row>
    <row r="306" spans="1:33" ht="15.75" customHeight="1">
      <c r="A306" s="1"/>
      <c r="B306" s="253"/>
      <c r="C306" s="2"/>
      <c r="D306" s="254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271"/>
      <c r="X306" s="271"/>
      <c r="Y306" s="271"/>
      <c r="Z306" s="271"/>
      <c r="AA306" s="2"/>
      <c r="AB306" s="1"/>
      <c r="AC306" s="1"/>
      <c r="AD306" s="1"/>
      <c r="AE306" s="1"/>
      <c r="AF306" s="1"/>
      <c r="AG306" s="1"/>
    </row>
    <row r="307" spans="1:33" ht="15.75" customHeight="1">
      <c r="A307" s="1"/>
      <c r="B307" s="253"/>
      <c r="C307" s="2"/>
      <c r="D307" s="254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271"/>
      <c r="X307" s="271"/>
      <c r="Y307" s="271"/>
      <c r="Z307" s="271"/>
      <c r="AA307" s="2"/>
      <c r="AB307" s="1"/>
      <c r="AC307" s="1"/>
      <c r="AD307" s="1"/>
      <c r="AE307" s="1"/>
      <c r="AF307" s="1"/>
      <c r="AG307" s="1"/>
    </row>
    <row r="308" spans="1:33" ht="15.75" customHeight="1">
      <c r="A308" s="1"/>
      <c r="B308" s="253"/>
      <c r="C308" s="2"/>
      <c r="D308" s="254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271"/>
      <c r="X308" s="271"/>
      <c r="Y308" s="271"/>
      <c r="Z308" s="271"/>
      <c r="AA308" s="2"/>
      <c r="AB308" s="1"/>
      <c r="AC308" s="1"/>
      <c r="AD308" s="1"/>
      <c r="AE308" s="1"/>
      <c r="AF308" s="1"/>
      <c r="AG308" s="1"/>
    </row>
    <row r="309" spans="1:33" ht="15.75" customHeight="1">
      <c r="A309" s="1"/>
      <c r="B309" s="253"/>
      <c r="C309" s="2"/>
      <c r="D309" s="254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271"/>
      <c r="X309" s="271"/>
      <c r="Y309" s="271"/>
      <c r="Z309" s="271"/>
      <c r="AA309" s="2"/>
      <c r="AB309" s="1"/>
      <c r="AC309" s="1"/>
      <c r="AD309" s="1"/>
      <c r="AE309" s="1"/>
      <c r="AF309" s="1"/>
      <c r="AG309" s="1"/>
    </row>
    <row r="310" spans="1:33" ht="15.75" customHeight="1">
      <c r="A310" s="1"/>
      <c r="B310" s="253"/>
      <c r="C310" s="2"/>
      <c r="D310" s="254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271"/>
      <c r="X310" s="271"/>
      <c r="Y310" s="271"/>
      <c r="Z310" s="271"/>
      <c r="AA310" s="2"/>
      <c r="AB310" s="1"/>
      <c r="AC310" s="1"/>
      <c r="AD310" s="1"/>
      <c r="AE310" s="1"/>
      <c r="AF310" s="1"/>
      <c r="AG310" s="1"/>
    </row>
    <row r="311" spans="1:33" ht="15.75" customHeight="1">
      <c r="A311" s="1"/>
      <c r="B311" s="253"/>
      <c r="C311" s="2"/>
      <c r="D311" s="254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271"/>
      <c r="X311" s="271"/>
      <c r="Y311" s="271"/>
      <c r="Z311" s="271"/>
      <c r="AA311" s="2"/>
      <c r="AB311" s="1"/>
      <c r="AC311" s="1"/>
      <c r="AD311" s="1"/>
      <c r="AE311" s="1"/>
      <c r="AF311" s="1"/>
      <c r="AG311" s="1"/>
    </row>
    <row r="312" spans="1:33" ht="15.75" customHeight="1">
      <c r="A312" s="1"/>
      <c r="B312" s="253"/>
      <c r="C312" s="2"/>
      <c r="D312" s="254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271"/>
      <c r="X312" s="271"/>
      <c r="Y312" s="271"/>
      <c r="Z312" s="271"/>
      <c r="AA312" s="2"/>
      <c r="AB312" s="1"/>
      <c r="AC312" s="1"/>
      <c r="AD312" s="1"/>
      <c r="AE312" s="1"/>
      <c r="AF312" s="1"/>
      <c r="AG312" s="1"/>
    </row>
    <row r="313" spans="1:33" ht="15.75" customHeight="1">
      <c r="A313" s="1"/>
      <c r="B313" s="253"/>
      <c r="C313" s="2"/>
      <c r="D313" s="254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271"/>
      <c r="X313" s="271"/>
      <c r="Y313" s="271"/>
      <c r="Z313" s="271"/>
      <c r="AA313" s="2"/>
      <c r="AB313" s="1"/>
      <c r="AC313" s="1"/>
      <c r="AD313" s="1"/>
      <c r="AE313" s="1"/>
      <c r="AF313" s="1"/>
      <c r="AG313" s="1"/>
    </row>
    <row r="314" spans="1:33" ht="15.75" customHeight="1">
      <c r="A314" s="1"/>
      <c r="B314" s="253"/>
      <c r="C314" s="2"/>
      <c r="D314" s="254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271"/>
      <c r="X314" s="271"/>
      <c r="Y314" s="271"/>
      <c r="Z314" s="271"/>
      <c r="AA314" s="2"/>
      <c r="AB314" s="1"/>
      <c r="AC314" s="1"/>
      <c r="AD314" s="1"/>
      <c r="AE314" s="1"/>
      <c r="AF314" s="1"/>
      <c r="AG314" s="1"/>
    </row>
    <row r="315" spans="1:33" ht="15.75" customHeight="1">
      <c r="A315" s="1"/>
      <c r="B315" s="253"/>
      <c r="C315" s="2"/>
      <c r="D315" s="254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271"/>
      <c r="X315" s="271"/>
      <c r="Y315" s="271"/>
      <c r="Z315" s="271"/>
      <c r="AA315" s="2"/>
      <c r="AB315" s="1"/>
      <c r="AC315" s="1"/>
      <c r="AD315" s="1"/>
      <c r="AE315" s="1"/>
      <c r="AF315" s="1"/>
      <c r="AG315" s="1"/>
    </row>
    <row r="316" spans="1:33" ht="15.75" customHeight="1">
      <c r="A316" s="1"/>
      <c r="B316" s="253"/>
      <c r="C316" s="2"/>
      <c r="D316" s="254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271"/>
      <c r="X316" s="271"/>
      <c r="Y316" s="271"/>
      <c r="Z316" s="271"/>
      <c r="AA316" s="2"/>
      <c r="AB316" s="1"/>
      <c r="AC316" s="1"/>
      <c r="AD316" s="1"/>
      <c r="AE316" s="1"/>
      <c r="AF316" s="1"/>
      <c r="AG316" s="1"/>
    </row>
    <row r="317" spans="1:33" ht="15.75" customHeight="1">
      <c r="A317" s="1"/>
      <c r="B317" s="253"/>
      <c r="C317" s="2"/>
      <c r="D317" s="254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271"/>
      <c r="X317" s="271"/>
      <c r="Y317" s="271"/>
      <c r="Z317" s="271"/>
      <c r="AA317" s="2"/>
      <c r="AB317" s="1"/>
      <c r="AC317" s="1"/>
      <c r="AD317" s="1"/>
      <c r="AE317" s="1"/>
      <c r="AF317" s="1"/>
      <c r="AG317" s="1"/>
    </row>
    <row r="318" spans="1:33" ht="15.75" customHeight="1">
      <c r="A318" s="1"/>
      <c r="B318" s="253"/>
      <c r="C318" s="2"/>
      <c r="D318" s="254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271"/>
      <c r="X318" s="271"/>
      <c r="Y318" s="271"/>
      <c r="Z318" s="271"/>
      <c r="AA318" s="2"/>
      <c r="AB318" s="1"/>
      <c r="AC318" s="1"/>
      <c r="AD318" s="1"/>
      <c r="AE318" s="1"/>
      <c r="AF318" s="1"/>
      <c r="AG318" s="1"/>
    </row>
    <row r="319" spans="1:33" ht="15.75" customHeight="1">
      <c r="A319" s="1"/>
      <c r="B319" s="253"/>
      <c r="C319" s="2"/>
      <c r="D319" s="254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271"/>
      <c r="X319" s="271"/>
      <c r="Y319" s="271"/>
      <c r="Z319" s="271"/>
      <c r="AA319" s="2"/>
      <c r="AB319" s="1"/>
      <c r="AC319" s="1"/>
      <c r="AD319" s="1"/>
      <c r="AE319" s="1"/>
      <c r="AF319" s="1"/>
      <c r="AG319" s="1"/>
    </row>
    <row r="320" spans="1:33" ht="15.75" customHeight="1">
      <c r="A320" s="1"/>
      <c r="B320" s="253"/>
      <c r="C320" s="2"/>
      <c r="D320" s="254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271"/>
      <c r="X320" s="271"/>
      <c r="Y320" s="271"/>
      <c r="Z320" s="271"/>
      <c r="AA320" s="2"/>
      <c r="AB320" s="1"/>
      <c r="AC320" s="1"/>
      <c r="AD320" s="1"/>
      <c r="AE320" s="1"/>
      <c r="AF320" s="1"/>
      <c r="AG320" s="1"/>
    </row>
    <row r="321" spans="1:33" ht="15.75" customHeight="1">
      <c r="A321" s="1"/>
      <c r="B321" s="253"/>
      <c r="C321" s="2"/>
      <c r="D321" s="254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271"/>
      <c r="X321" s="271"/>
      <c r="Y321" s="271"/>
      <c r="Z321" s="271"/>
      <c r="AA321" s="2"/>
      <c r="AB321" s="1"/>
      <c r="AC321" s="1"/>
      <c r="AD321" s="1"/>
      <c r="AE321" s="1"/>
      <c r="AF321" s="1"/>
      <c r="AG321" s="1"/>
    </row>
    <row r="322" spans="1:33" ht="15.75" customHeight="1">
      <c r="A322" s="1"/>
      <c r="B322" s="253"/>
      <c r="C322" s="2"/>
      <c r="D322" s="254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271"/>
      <c r="X322" s="271"/>
      <c r="Y322" s="271"/>
      <c r="Z322" s="271"/>
      <c r="AA322" s="2"/>
      <c r="AB322" s="1"/>
      <c r="AC322" s="1"/>
      <c r="AD322" s="1"/>
      <c r="AE322" s="1"/>
      <c r="AF322" s="1"/>
      <c r="AG322" s="1"/>
    </row>
    <row r="323" spans="1:33" ht="15.75" customHeight="1">
      <c r="A323" s="1"/>
      <c r="B323" s="253"/>
      <c r="C323" s="2"/>
      <c r="D323" s="254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271"/>
      <c r="X323" s="271"/>
      <c r="Y323" s="271"/>
      <c r="Z323" s="271"/>
      <c r="AA323" s="2"/>
      <c r="AB323" s="1"/>
      <c r="AC323" s="1"/>
      <c r="AD323" s="1"/>
      <c r="AE323" s="1"/>
      <c r="AF323" s="1"/>
      <c r="AG323" s="1"/>
    </row>
    <row r="324" spans="1:33" ht="15.75" customHeight="1">
      <c r="A324" s="1"/>
      <c r="B324" s="253"/>
      <c r="C324" s="2"/>
      <c r="D324" s="254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271"/>
      <c r="X324" s="271"/>
      <c r="Y324" s="271"/>
      <c r="Z324" s="271"/>
      <c r="AA324" s="2"/>
      <c r="AB324" s="1"/>
      <c r="AC324" s="1"/>
      <c r="AD324" s="1"/>
      <c r="AE324" s="1"/>
      <c r="AF324" s="1"/>
      <c r="AG324" s="1"/>
    </row>
    <row r="325" spans="1:33" ht="15.75" customHeight="1">
      <c r="A325" s="1"/>
      <c r="B325" s="253"/>
      <c r="C325" s="2"/>
      <c r="D325" s="254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271"/>
      <c r="X325" s="271"/>
      <c r="Y325" s="271"/>
      <c r="Z325" s="271"/>
      <c r="AA325" s="2"/>
      <c r="AB325" s="1"/>
      <c r="AC325" s="1"/>
      <c r="AD325" s="1"/>
      <c r="AE325" s="1"/>
      <c r="AF325" s="1"/>
      <c r="AG325" s="1"/>
    </row>
    <row r="326" spans="1:33" ht="15.75" customHeight="1">
      <c r="A326" s="1"/>
      <c r="B326" s="253"/>
      <c r="C326" s="2"/>
      <c r="D326" s="254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271"/>
      <c r="X326" s="271"/>
      <c r="Y326" s="271"/>
      <c r="Z326" s="271"/>
      <c r="AA326" s="2"/>
      <c r="AB326" s="1"/>
      <c r="AC326" s="1"/>
      <c r="AD326" s="1"/>
      <c r="AE326" s="1"/>
      <c r="AF326" s="1"/>
      <c r="AG326" s="1"/>
    </row>
    <row r="327" spans="1:33" ht="15.75" customHeight="1">
      <c r="A327" s="1"/>
      <c r="B327" s="253"/>
      <c r="C327" s="2"/>
      <c r="D327" s="254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271"/>
      <c r="X327" s="271"/>
      <c r="Y327" s="271"/>
      <c r="Z327" s="271"/>
      <c r="AA327" s="2"/>
      <c r="AB327" s="5"/>
    </row>
    <row r="328" spans="1:33" ht="15.75" customHeight="1">
      <c r="A328" s="1"/>
      <c r="B328" s="253"/>
      <c r="C328" s="2"/>
      <c r="D328" s="254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271"/>
      <c r="X328" s="271"/>
      <c r="Y328" s="271"/>
      <c r="Z328" s="271"/>
      <c r="AA328" s="2"/>
      <c r="AB328" s="5"/>
    </row>
    <row r="329" spans="1:33" ht="15.75" customHeight="1">
      <c r="A329" s="1"/>
      <c r="B329" s="253"/>
      <c r="C329" s="2"/>
      <c r="D329" s="254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271"/>
      <c r="X329" s="271"/>
      <c r="Y329" s="271"/>
      <c r="Z329" s="271"/>
      <c r="AA329" s="5"/>
      <c r="AB329" s="5"/>
    </row>
    <row r="330" spans="1:33" ht="15.75" customHeight="1">
      <c r="A330" s="1"/>
      <c r="B330" s="253"/>
      <c r="C330" s="2"/>
      <c r="D330" s="254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271"/>
      <c r="X330" s="271"/>
      <c r="Y330" s="271"/>
      <c r="Z330" s="271"/>
      <c r="AA330" s="5"/>
      <c r="AB330" s="5"/>
    </row>
    <row r="331" spans="1:33" ht="15.75" customHeight="1">
      <c r="A331" s="1"/>
      <c r="B331" s="253"/>
      <c r="C331" s="2"/>
      <c r="D331" s="254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271"/>
      <c r="X331" s="271"/>
      <c r="Y331" s="271"/>
      <c r="Z331" s="271"/>
      <c r="AA331" s="5"/>
      <c r="AB331" s="5"/>
    </row>
    <row r="332" spans="1:33" ht="15.75" customHeight="1">
      <c r="A332" s="1"/>
      <c r="B332" s="1"/>
      <c r="C332" s="2"/>
      <c r="D332" s="254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271"/>
      <c r="X332" s="271"/>
      <c r="Y332" s="271"/>
      <c r="Z332" s="271"/>
      <c r="AA332" s="5"/>
      <c r="AB332" s="5"/>
    </row>
    <row r="333" spans="1:33" ht="15.75" customHeight="1">
      <c r="A333" s="1"/>
      <c r="B333" s="1"/>
      <c r="C333" s="2"/>
      <c r="D333" s="254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271"/>
      <c r="X333" s="271"/>
      <c r="Y333" s="271"/>
      <c r="Z333" s="271"/>
      <c r="AA333" s="5"/>
      <c r="AB333" s="5"/>
    </row>
    <row r="334" spans="1:33" ht="15.75" customHeight="1">
      <c r="A334" s="1"/>
      <c r="B334" s="1"/>
      <c r="C334" s="2"/>
      <c r="D334" s="254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271"/>
      <c r="X334" s="271"/>
      <c r="Y334" s="271"/>
      <c r="Z334" s="271"/>
      <c r="AA334" s="5"/>
      <c r="AB334" s="5"/>
    </row>
    <row r="335" spans="1:33" ht="15.75" customHeight="1">
      <c r="A335" s="1"/>
      <c r="B335" s="1"/>
      <c r="C335" s="2"/>
      <c r="D335" s="254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271"/>
      <c r="X335" s="271"/>
      <c r="Y335" s="271"/>
      <c r="Z335" s="271"/>
      <c r="AA335" s="5"/>
      <c r="AB335" s="5"/>
    </row>
    <row r="336" spans="1:33" ht="15.75" customHeight="1">
      <c r="A336" s="1"/>
      <c r="B336" s="1"/>
      <c r="C336" s="2"/>
      <c r="D336" s="254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271"/>
      <c r="X336" s="271"/>
      <c r="Y336" s="271"/>
      <c r="Z336" s="271"/>
      <c r="AA336" s="5"/>
      <c r="AB336" s="5"/>
    </row>
    <row r="337" spans="8:28" ht="15.75" customHeight="1">
      <c r="H337" s="5"/>
      <c r="I337" s="5"/>
      <c r="J337" s="5"/>
      <c r="N337" s="5"/>
      <c r="O337" s="5"/>
      <c r="P337" s="5"/>
      <c r="T337" s="5"/>
      <c r="U337" s="5"/>
      <c r="V337" s="5"/>
      <c r="W337" s="5"/>
      <c r="X337" s="5"/>
      <c r="Y337" s="5"/>
      <c r="Z337" s="5"/>
      <c r="AA337" s="5"/>
      <c r="AB337" s="5"/>
    </row>
    <row r="338" spans="8:28" ht="15.75" customHeight="1">
      <c r="H338" s="5"/>
      <c r="I338" s="5"/>
      <c r="J338" s="5"/>
      <c r="N338" s="5"/>
      <c r="O338" s="5"/>
      <c r="P338" s="5"/>
      <c r="T338" s="5"/>
      <c r="U338" s="5"/>
      <c r="V338" s="5"/>
      <c r="W338" s="5"/>
      <c r="X338" s="5"/>
      <c r="Y338" s="5"/>
      <c r="Z338" s="5"/>
      <c r="AA338" s="5"/>
      <c r="AB338" s="5"/>
    </row>
    <row r="339" spans="8:28" ht="15.75" customHeight="1">
      <c r="H339" s="5"/>
      <c r="I339" s="5"/>
      <c r="J339" s="5"/>
      <c r="N339" s="5"/>
      <c r="O339" s="5"/>
      <c r="P339" s="5"/>
      <c r="T339" s="5"/>
      <c r="U339" s="5"/>
      <c r="V339" s="5"/>
      <c r="W339" s="5"/>
      <c r="X339" s="5"/>
      <c r="Y339" s="5"/>
      <c r="Z339" s="5"/>
      <c r="AA339" s="5"/>
      <c r="AB339" s="5"/>
    </row>
    <row r="340" spans="8:28" ht="15.75" customHeight="1">
      <c r="H340" s="5"/>
      <c r="I340" s="5"/>
      <c r="J340" s="5"/>
      <c r="N340" s="5"/>
      <c r="O340" s="5"/>
      <c r="P340" s="5"/>
      <c r="T340" s="5"/>
      <c r="U340" s="5"/>
      <c r="V340" s="5"/>
      <c r="W340" s="5"/>
      <c r="X340" s="5"/>
      <c r="Y340" s="5"/>
      <c r="Z340" s="5"/>
      <c r="AA340" s="5"/>
      <c r="AB340" s="5"/>
    </row>
    <row r="341" spans="8:28" ht="15.75" customHeight="1">
      <c r="H341" s="5"/>
      <c r="I341" s="5"/>
      <c r="J341" s="5"/>
      <c r="N341" s="5"/>
      <c r="O341" s="5"/>
      <c r="P341" s="5"/>
      <c r="T341" s="5"/>
      <c r="U341" s="5"/>
      <c r="V341" s="5"/>
      <c r="W341" s="5"/>
      <c r="X341" s="5"/>
      <c r="Y341" s="5"/>
      <c r="Z341" s="5"/>
      <c r="AA341" s="5"/>
      <c r="AB341" s="5"/>
    </row>
    <row r="342" spans="8:28" ht="15.75" customHeight="1">
      <c r="H342" s="5"/>
      <c r="I342" s="5"/>
      <c r="J342" s="5"/>
      <c r="N342" s="5"/>
      <c r="O342" s="5"/>
      <c r="P342" s="5"/>
      <c r="T342" s="5"/>
      <c r="U342" s="5"/>
      <c r="V342" s="5"/>
      <c r="W342" s="5"/>
      <c r="X342" s="5"/>
      <c r="Y342" s="5"/>
      <c r="Z342" s="5"/>
      <c r="AA342" s="5"/>
      <c r="AB342" s="5"/>
    </row>
    <row r="343" spans="8:28" ht="15.75" customHeight="1">
      <c r="H343" s="5"/>
      <c r="I343" s="5"/>
      <c r="J343" s="5"/>
      <c r="N343" s="5"/>
      <c r="O343" s="5"/>
      <c r="P343" s="5"/>
      <c r="T343" s="5"/>
      <c r="U343" s="5"/>
      <c r="V343" s="5"/>
      <c r="W343" s="5"/>
      <c r="X343" s="5"/>
      <c r="Y343" s="5"/>
      <c r="Z343" s="5"/>
      <c r="AA343" s="5"/>
      <c r="AB343" s="5"/>
    </row>
    <row r="344" spans="8:28" ht="15.75" customHeight="1">
      <c r="H344" s="5"/>
      <c r="I344" s="5"/>
      <c r="J344" s="5"/>
      <c r="N344" s="5"/>
      <c r="O344" s="5"/>
      <c r="P344" s="5"/>
      <c r="T344" s="5"/>
      <c r="U344" s="5"/>
      <c r="V344" s="5"/>
      <c r="W344" s="5"/>
      <c r="X344" s="5"/>
      <c r="Y344" s="5"/>
      <c r="Z344" s="5"/>
      <c r="AA344" s="5"/>
      <c r="AB344" s="5"/>
    </row>
    <row r="345" spans="8:28" ht="15.75" customHeight="1">
      <c r="H345" s="5"/>
      <c r="I345" s="5"/>
      <c r="J345" s="5"/>
      <c r="N345" s="5"/>
      <c r="O345" s="5"/>
      <c r="P345" s="5"/>
      <c r="T345" s="5"/>
      <c r="U345" s="5"/>
      <c r="V345" s="5"/>
      <c r="W345" s="5"/>
      <c r="X345" s="5"/>
      <c r="Y345" s="5"/>
      <c r="Z345" s="5"/>
      <c r="AA345" s="5"/>
      <c r="AB345" s="5"/>
    </row>
    <row r="346" spans="8:28" ht="15.75" customHeight="1">
      <c r="H346" s="5"/>
      <c r="I346" s="5"/>
      <c r="J346" s="5"/>
      <c r="N346" s="5"/>
      <c r="O346" s="5"/>
      <c r="P346" s="5"/>
      <c r="T346" s="5"/>
      <c r="U346" s="5"/>
      <c r="V346" s="5"/>
      <c r="W346" s="5"/>
      <c r="X346" s="5"/>
      <c r="Y346" s="5"/>
      <c r="Z346" s="5"/>
      <c r="AA346" s="5"/>
      <c r="AB346" s="5"/>
    </row>
    <row r="347" spans="8:28" ht="15.75" customHeight="1">
      <c r="H347" s="5"/>
      <c r="I347" s="5"/>
      <c r="J347" s="5"/>
      <c r="N347" s="5"/>
      <c r="O347" s="5"/>
      <c r="P347" s="5"/>
      <c r="T347" s="5"/>
      <c r="U347" s="5"/>
      <c r="V347" s="5"/>
      <c r="W347" s="5"/>
      <c r="X347" s="5"/>
      <c r="Y347" s="5"/>
      <c r="Z347" s="5"/>
      <c r="AA347" s="5"/>
      <c r="AB347" s="5"/>
    </row>
    <row r="348" spans="8:28" ht="15.75" customHeight="1">
      <c r="H348" s="5"/>
      <c r="I348" s="5"/>
      <c r="J348" s="5"/>
      <c r="N348" s="5"/>
      <c r="O348" s="5"/>
      <c r="P348" s="5"/>
      <c r="T348" s="5"/>
      <c r="U348" s="5"/>
      <c r="V348" s="5"/>
      <c r="W348" s="5"/>
      <c r="X348" s="5"/>
      <c r="Y348" s="5"/>
      <c r="Z348" s="5"/>
      <c r="AA348" s="5"/>
      <c r="AB348" s="5"/>
    </row>
    <row r="349" spans="8:28" ht="15.75" customHeight="1">
      <c r="H349" s="5"/>
      <c r="I349" s="5"/>
      <c r="J349" s="5"/>
      <c r="N349" s="5"/>
      <c r="O349" s="5"/>
      <c r="P349" s="5"/>
      <c r="T349" s="5"/>
      <c r="U349" s="5"/>
      <c r="V349" s="5"/>
      <c r="W349" s="5"/>
      <c r="X349" s="5"/>
      <c r="Y349" s="5"/>
      <c r="Z349" s="5"/>
      <c r="AA349" s="5"/>
      <c r="AB349" s="5"/>
    </row>
    <row r="350" spans="8:28" ht="15.75" customHeight="1">
      <c r="H350" s="5"/>
      <c r="I350" s="5"/>
      <c r="J350" s="5"/>
      <c r="N350" s="5"/>
      <c r="O350" s="5"/>
      <c r="P350" s="5"/>
      <c r="T350" s="5"/>
      <c r="U350" s="5"/>
      <c r="V350" s="5"/>
      <c r="W350" s="5"/>
      <c r="X350" s="5"/>
      <c r="Y350" s="5"/>
      <c r="Z350" s="5"/>
      <c r="AA350" s="5"/>
      <c r="AB350" s="5"/>
    </row>
    <row r="351" spans="8:28" ht="15.75" customHeight="1">
      <c r="H351" s="5"/>
      <c r="I351" s="5"/>
      <c r="J351" s="5"/>
      <c r="N351" s="5"/>
      <c r="O351" s="5"/>
      <c r="P351" s="5"/>
      <c r="T351" s="5"/>
      <c r="U351" s="5"/>
      <c r="V351" s="5"/>
      <c r="W351" s="5"/>
      <c r="X351" s="5"/>
      <c r="Y351" s="5"/>
      <c r="Z351" s="5"/>
      <c r="AA351" s="5"/>
      <c r="AB351" s="5"/>
    </row>
    <row r="352" spans="8:28" ht="15.75" customHeight="1">
      <c r="H352" s="5"/>
      <c r="I352" s="5"/>
      <c r="J352" s="5"/>
      <c r="N352" s="5"/>
      <c r="O352" s="5"/>
      <c r="P352" s="5"/>
      <c r="T352" s="5"/>
      <c r="U352" s="5"/>
      <c r="V352" s="5"/>
      <c r="W352" s="5"/>
      <c r="X352" s="5"/>
      <c r="Y352" s="5"/>
      <c r="Z352" s="5"/>
      <c r="AA352" s="5"/>
      <c r="AB352" s="5"/>
    </row>
    <row r="353" spans="8:28" ht="15.75" customHeight="1">
      <c r="H353" s="5"/>
      <c r="I353" s="5"/>
      <c r="J353" s="5"/>
      <c r="N353" s="5"/>
      <c r="O353" s="5"/>
      <c r="P353" s="5"/>
      <c r="T353" s="5"/>
      <c r="U353" s="5"/>
      <c r="V353" s="5"/>
      <c r="W353" s="5"/>
      <c r="X353" s="5"/>
      <c r="Y353" s="5"/>
      <c r="Z353" s="5"/>
      <c r="AA353" s="5"/>
      <c r="AB353" s="5"/>
    </row>
    <row r="354" spans="8:28" ht="15.75" customHeight="1">
      <c r="H354" s="5"/>
      <c r="I354" s="5"/>
      <c r="J354" s="5"/>
      <c r="N354" s="5"/>
      <c r="O354" s="5"/>
      <c r="P354" s="5"/>
      <c r="T354" s="5"/>
      <c r="U354" s="5"/>
      <c r="V354" s="5"/>
      <c r="W354" s="5"/>
      <c r="X354" s="5"/>
      <c r="Y354" s="5"/>
      <c r="Z354" s="5"/>
      <c r="AA354" s="5"/>
      <c r="AB354" s="5"/>
    </row>
    <row r="355" spans="8:28" ht="15.75" customHeight="1">
      <c r="H355" s="5"/>
      <c r="I355" s="5"/>
      <c r="J355" s="5"/>
      <c r="N355" s="5"/>
      <c r="O355" s="5"/>
      <c r="P355" s="5"/>
      <c r="T355" s="5"/>
      <c r="U355" s="5"/>
      <c r="V355" s="5"/>
      <c r="W355" s="5"/>
      <c r="X355" s="5"/>
      <c r="Y355" s="5"/>
      <c r="Z355" s="5"/>
      <c r="AA355" s="5"/>
      <c r="AB355" s="5"/>
    </row>
    <row r="356" spans="8:28" ht="15.75" customHeight="1">
      <c r="H356" s="5"/>
      <c r="I356" s="5"/>
      <c r="J356" s="5"/>
      <c r="N356" s="5"/>
      <c r="O356" s="5"/>
      <c r="P356" s="5"/>
      <c r="T356" s="5"/>
      <c r="U356" s="5"/>
      <c r="V356" s="5"/>
      <c r="W356" s="5"/>
      <c r="X356" s="5"/>
      <c r="Y356" s="5"/>
      <c r="Z356" s="5"/>
      <c r="AA356" s="5"/>
      <c r="AB356" s="5"/>
    </row>
    <row r="357" spans="8:28" ht="15.75" customHeight="1">
      <c r="H357" s="5"/>
      <c r="I357" s="5"/>
      <c r="J357" s="5"/>
      <c r="N357" s="5"/>
      <c r="O357" s="5"/>
      <c r="P357" s="5"/>
      <c r="T357" s="5"/>
      <c r="U357" s="5"/>
      <c r="V357" s="5"/>
      <c r="W357" s="5"/>
      <c r="X357" s="5"/>
      <c r="Y357" s="5"/>
      <c r="Z357" s="5"/>
      <c r="AA357" s="5"/>
      <c r="AB357" s="5"/>
    </row>
    <row r="358" spans="8:28" ht="15.75" customHeight="1">
      <c r="H358" s="5"/>
      <c r="I358" s="5"/>
      <c r="J358" s="5"/>
      <c r="N358" s="5"/>
      <c r="O358" s="5"/>
      <c r="P358" s="5"/>
      <c r="T358" s="5"/>
      <c r="U358" s="5"/>
      <c r="V358" s="5"/>
      <c r="W358" s="5"/>
      <c r="X358" s="5"/>
      <c r="Y358" s="5"/>
      <c r="Z358" s="5"/>
      <c r="AA358" s="5"/>
      <c r="AB358" s="5"/>
    </row>
    <row r="359" spans="8:28" ht="15.75" customHeight="1">
      <c r="H359" s="5"/>
      <c r="I359" s="5"/>
      <c r="J359" s="5"/>
      <c r="N359" s="5"/>
      <c r="O359" s="5"/>
      <c r="P359" s="5"/>
      <c r="T359" s="5"/>
      <c r="U359" s="5"/>
      <c r="V359" s="5"/>
      <c r="W359" s="5"/>
      <c r="X359" s="5"/>
      <c r="Y359" s="5"/>
      <c r="Z359" s="5"/>
      <c r="AA359" s="5"/>
      <c r="AB359" s="5"/>
    </row>
    <row r="360" spans="8:28" ht="15.75" customHeight="1">
      <c r="H360" s="5"/>
      <c r="I360" s="5"/>
      <c r="J360" s="5"/>
      <c r="N360" s="5"/>
      <c r="O360" s="5"/>
      <c r="P360" s="5"/>
      <c r="T360" s="5"/>
      <c r="U360" s="5"/>
      <c r="V360" s="5"/>
      <c r="W360" s="5"/>
      <c r="X360" s="5"/>
      <c r="Y360" s="5"/>
      <c r="Z360" s="5"/>
      <c r="AA360" s="5"/>
      <c r="AB360" s="5"/>
    </row>
    <row r="361" spans="8:28" ht="15.75" customHeight="1">
      <c r="H361" s="5"/>
      <c r="I361" s="5"/>
      <c r="J361" s="5"/>
      <c r="N361" s="5"/>
      <c r="O361" s="5"/>
      <c r="P361" s="5"/>
      <c r="T361" s="5"/>
      <c r="U361" s="5"/>
      <c r="V361" s="5"/>
      <c r="W361" s="5"/>
      <c r="X361" s="5"/>
      <c r="Y361" s="5"/>
      <c r="Z361" s="5"/>
      <c r="AA361" s="5"/>
      <c r="AB361" s="5"/>
    </row>
    <row r="362" spans="8:28" ht="15.75" customHeight="1">
      <c r="H362" s="5"/>
      <c r="I362" s="5"/>
      <c r="J362" s="5"/>
      <c r="N362" s="5"/>
      <c r="O362" s="5"/>
      <c r="P362" s="5"/>
      <c r="T362" s="5"/>
      <c r="U362" s="5"/>
      <c r="V362" s="5"/>
      <c r="W362" s="5"/>
      <c r="X362" s="5"/>
      <c r="Y362" s="5"/>
      <c r="Z362" s="5"/>
      <c r="AA362" s="5"/>
      <c r="AB362" s="5"/>
    </row>
    <row r="363" spans="8:28" ht="15.75" customHeight="1">
      <c r="H363" s="5"/>
      <c r="I363" s="5"/>
      <c r="J363" s="5"/>
      <c r="N363" s="5"/>
      <c r="O363" s="5"/>
      <c r="P363" s="5"/>
      <c r="T363" s="5"/>
      <c r="U363" s="5"/>
      <c r="V363" s="5"/>
      <c r="W363" s="5"/>
      <c r="X363" s="5"/>
      <c r="Y363" s="5"/>
      <c r="Z363" s="5"/>
      <c r="AA363" s="5"/>
      <c r="AB363" s="5"/>
    </row>
    <row r="364" spans="8:28" ht="15.75" customHeight="1">
      <c r="H364" s="5"/>
      <c r="I364" s="5"/>
      <c r="J364" s="5"/>
      <c r="N364" s="5"/>
      <c r="O364" s="5"/>
      <c r="P364" s="5"/>
      <c r="T364" s="5"/>
      <c r="U364" s="5"/>
      <c r="V364" s="5"/>
      <c r="W364" s="5"/>
      <c r="X364" s="5"/>
      <c r="Y364" s="5"/>
      <c r="Z364" s="5"/>
      <c r="AA364" s="5"/>
      <c r="AB364" s="5"/>
    </row>
    <row r="365" spans="8:28" ht="15.75" customHeight="1">
      <c r="H365" s="5"/>
      <c r="I365" s="5"/>
      <c r="J365" s="5"/>
      <c r="N365" s="5"/>
      <c r="O365" s="5"/>
      <c r="P365" s="5"/>
      <c r="T365" s="5"/>
      <c r="U365" s="5"/>
      <c r="V365" s="5"/>
      <c r="W365" s="5"/>
      <c r="X365" s="5"/>
      <c r="Y365" s="5"/>
      <c r="Z365" s="5"/>
      <c r="AA365" s="5"/>
      <c r="AB365" s="5"/>
    </row>
    <row r="366" spans="8:28" ht="15.75" customHeight="1">
      <c r="H366" s="5"/>
      <c r="I366" s="5"/>
      <c r="J366" s="5"/>
      <c r="N366" s="5"/>
      <c r="O366" s="5"/>
      <c r="P366" s="5"/>
      <c r="T366" s="5"/>
      <c r="U366" s="5"/>
      <c r="V366" s="5"/>
      <c r="W366" s="5"/>
      <c r="X366" s="5"/>
      <c r="Y366" s="5"/>
      <c r="Z366" s="5"/>
      <c r="AA366" s="5"/>
      <c r="AB366" s="5"/>
    </row>
    <row r="367" spans="8:28" ht="15.75" customHeight="1">
      <c r="H367" s="5"/>
      <c r="I367" s="5"/>
      <c r="J367" s="5"/>
      <c r="N367" s="5"/>
      <c r="O367" s="5"/>
      <c r="P367" s="5"/>
      <c r="T367" s="5"/>
      <c r="U367" s="5"/>
      <c r="V367" s="5"/>
      <c r="W367" s="5"/>
      <c r="X367" s="5"/>
      <c r="Y367" s="5"/>
      <c r="Z367" s="5"/>
      <c r="AA367" s="5"/>
      <c r="AB367" s="5"/>
    </row>
    <row r="368" spans="8:28" ht="15.75" customHeight="1">
      <c r="H368" s="5"/>
      <c r="I368" s="5"/>
      <c r="J368" s="5"/>
      <c r="N368" s="5"/>
      <c r="O368" s="5"/>
      <c r="P368" s="5"/>
      <c r="T368" s="5"/>
      <c r="U368" s="5"/>
      <c r="V368" s="5"/>
      <c r="W368" s="5"/>
      <c r="X368" s="5"/>
      <c r="Y368" s="5"/>
      <c r="Z368" s="5"/>
      <c r="AA368" s="5"/>
      <c r="AB368" s="5"/>
    </row>
    <row r="369" spans="8:28" ht="15.75" customHeight="1">
      <c r="H369" s="5"/>
      <c r="I369" s="5"/>
      <c r="J369" s="5"/>
      <c r="N369" s="5"/>
      <c r="O369" s="5"/>
      <c r="P369" s="5"/>
      <c r="T369" s="5"/>
      <c r="U369" s="5"/>
      <c r="V369" s="5"/>
      <c r="W369" s="5"/>
      <c r="X369" s="5"/>
      <c r="Y369" s="5"/>
      <c r="Z369" s="5"/>
      <c r="AA369" s="5"/>
      <c r="AB369" s="5"/>
    </row>
    <row r="370" spans="8:28" ht="15.75" customHeight="1">
      <c r="H370" s="5"/>
      <c r="I370" s="5"/>
      <c r="J370" s="5"/>
      <c r="N370" s="5"/>
      <c r="O370" s="5"/>
      <c r="P370" s="5"/>
      <c r="T370" s="5"/>
      <c r="U370" s="5"/>
      <c r="V370" s="5"/>
      <c r="W370" s="5"/>
      <c r="X370" s="5"/>
      <c r="Y370" s="5"/>
      <c r="Z370" s="5"/>
      <c r="AA370" s="5"/>
      <c r="AB370" s="5"/>
    </row>
    <row r="371" spans="8:28" ht="15.75" customHeight="1">
      <c r="H371" s="5"/>
      <c r="I371" s="5"/>
      <c r="J371" s="5"/>
      <c r="N371" s="5"/>
      <c r="O371" s="5"/>
      <c r="P371" s="5"/>
      <c r="T371" s="5"/>
      <c r="U371" s="5"/>
      <c r="V371" s="5"/>
      <c r="W371" s="5"/>
      <c r="X371" s="5"/>
      <c r="Y371" s="5"/>
      <c r="Z371" s="5"/>
      <c r="AA371" s="5"/>
      <c r="AB371" s="5"/>
    </row>
    <row r="372" spans="8:28" ht="15.75" customHeight="1">
      <c r="H372" s="5"/>
      <c r="I372" s="5"/>
      <c r="J372" s="5"/>
      <c r="N372" s="5"/>
      <c r="O372" s="5"/>
      <c r="P372" s="5"/>
      <c r="T372" s="5"/>
      <c r="U372" s="5"/>
      <c r="V372" s="5"/>
      <c r="W372" s="5"/>
      <c r="X372" s="5"/>
      <c r="Y372" s="5"/>
      <c r="Z372" s="5"/>
      <c r="AA372" s="5"/>
      <c r="AB372" s="5"/>
    </row>
    <row r="373" spans="8:28" ht="15.75" customHeight="1">
      <c r="H373" s="5"/>
      <c r="I373" s="5"/>
      <c r="J373" s="5"/>
      <c r="N373" s="5"/>
      <c r="O373" s="5"/>
      <c r="P373" s="5"/>
      <c r="T373" s="5"/>
      <c r="U373" s="5"/>
      <c r="V373" s="5"/>
      <c r="W373" s="5"/>
      <c r="X373" s="5"/>
      <c r="Y373" s="5"/>
      <c r="Z373" s="5"/>
      <c r="AA373" s="5"/>
      <c r="AB373" s="5"/>
    </row>
    <row r="374" spans="8:28" ht="15.75" customHeight="1">
      <c r="H374" s="5"/>
      <c r="I374" s="5"/>
      <c r="J374" s="5"/>
      <c r="N374" s="5"/>
      <c r="O374" s="5"/>
      <c r="P374" s="5"/>
      <c r="T374" s="5"/>
      <c r="U374" s="5"/>
      <c r="V374" s="5"/>
      <c r="W374" s="5"/>
      <c r="X374" s="5"/>
      <c r="Y374" s="5"/>
      <c r="Z374" s="5"/>
      <c r="AA374" s="5"/>
      <c r="AB374" s="5"/>
    </row>
    <row r="375" spans="8:28" ht="15.75" customHeight="1">
      <c r="H375" s="5"/>
      <c r="I375" s="5"/>
      <c r="J375" s="5"/>
      <c r="N375" s="5"/>
      <c r="O375" s="5"/>
      <c r="P375" s="5"/>
      <c r="T375" s="5"/>
      <c r="U375" s="5"/>
      <c r="V375" s="5"/>
      <c r="W375" s="5"/>
      <c r="X375" s="5"/>
      <c r="Y375" s="5"/>
      <c r="Z375" s="5"/>
      <c r="AA375" s="5"/>
      <c r="AB375" s="5"/>
    </row>
    <row r="376" spans="8:28" ht="15.75" customHeight="1">
      <c r="H376" s="5"/>
      <c r="I376" s="5"/>
      <c r="J376" s="5"/>
      <c r="N376" s="5"/>
      <c r="O376" s="5"/>
      <c r="P376" s="5"/>
      <c r="T376" s="5"/>
      <c r="U376" s="5"/>
      <c r="V376" s="5"/>
      <c r="W376" s="5"/>
      <c r="X376" s="5"/>
      <c r="Y376" s="5"/>
      <c r="Z376" s="5"/>
      <c r="AA376" s="5"/>
      <c r="AB376" s="5"/>
    </row>
    <row r="377" spans="8:28" ht="15.75" customHeight="1">
      <c r="H377" s="5"/>
      <c r="I377" s="5"/>
      <c r="J377" s="5"/>
      <c r="N377" s="5"/>
      <c r="O377" s="5"/>
      <c r="P377" s="5"/>
      <c r="T377" s="5"/>
      <c r="U377" s="5"/>
      <c r="V377" s="5"/>
      <c r="W377" s="5"/>
      <c r="X377" s="5"/>
      <c r="Y377" s="5"/>
      <c r="Z377" s="5"/>
      <c r="AA377" s="5"/>
      <c r="AB377" s="5"/>
    </row>
    <row r="378" spans="8:28" ht="15.75" customHeight="1">
      <c r="H378" s="5"/>
      <c r="I378" s="5"/>
      <c r="J378" s="5"/>
      <c r="N378" s="5"/>
      <c r="O378" s="5"/>
      <c r="P378" s="5"/>
      <c r="T378" s="5"/>
      <c r="U378" s="5"/>
      <c r="V378" s="5"/>
      <c r="W378" s="5"/>
      <c r="X378" s="5"/>
      <c r="Y378" s="5"/>
      <c r="Z378" s="5"/>
      <c r="AA378" s="5"/>
      <c r="AB378" s="5"/>
    </row>
    <row r="379" spans="8:28" ht="15.75" customHeight="1">
      <c r="H379" s="5"/>
      <c r="I379" s="5"/>
      <c r="J379" s="5"/>
      <c r="N379" s="5"/>
      <c r="O379" s="5"/>
      <c r="P379" s="5"/>
      <c r="T379" s="5"/>
      <c r="U379" s="5"/>
      <c r="V379" s="5"/>
      <c r="W379" s="5"/>
      <c r="X379" s="5"/>
      <c r="Y379" s="5"/>
      <c r="Z379" s="5"/>
      <c r="AA379" s="5"/>
      <c r="AB379" s="5"/>
    </row>
    <row r="380" spans="8:28" ht="15.75" customHeight="1">
      <c r="H380" s="5"/>
      <c r="I380" s="5"/>
      <c r="J380" s="5"/>
      <c r="N380" s="5"/>
      <c r="O380" s="5"/>
      <c r="P380" s="5"/>
      <c r="T380" s="5"/>
      <c r="U380" s="5"/>
      <c r="V380" s="5"/>
      <c r="W380" s="5"/>
      <c r="X380" s="5"/>
      <c r="Y380" s="5"/>
      <c r="Z380" s="5"/>
      <c r="AA380" s="5"/>
      <c r="AB380" s="5"/>
    </row>
    <row r="381" spans="8:28" ht="15.75" customHeight="1">
      <c r="H381" s="5"/>
      <c r="I381" s="5"/>
      <c r="J381" s="5"/>
      <c r="N381" s="5"/>
      <c r="O381" s="5"/>
      <c r="P381" s="5"/>
      <c r="T381" s="5"/>
      <c r="U381" s="5"/>
      <c r="V381" s="5"/>
      <c r="W381" s="5"/>
      <c r="X381" s="5"/>
      <c r="Y381" s="5"/>
      <c r="Z381" s="5"/>
      <c r="AA381" s="5"/>
      <c r="AB381" s="5"/>
    </row>
    <row r="382" spans="8:28" ht="15.75" customHeight="1">
      <c r="H382" s="5"/>
      <c r="I382" s="5"/>
      <c r="J382" s="5"/>
      <c r="N382" s="5"/>
      <c r="O382" s="5"/>
      <c r="P382" s="5"/>
      <c r="T382" s="5"/>
      <c r="U382" s="5"/>
      <c r="V382" s="5"/>
      <c r="W382" s="5"/>
      <c r="X382" s="5"/>
      <c r="Y382" s="5"/>
      <c r="Z382" s="5"/>
      <c r="AA382" s="5"/>
      <c r="AB382" s="5"/>
    </row>
    <row r="383" spans="8:28" ht="15.75" customHeight="1">
      <c r="H383" s="5"/>
      <c r="I383" s="5"/>
      <c r="J383" s="5"/>
      <c r="N383" s="5"/>
      <c r="O383" s="5"/>
      <c r="P383" s="5"/>
      <c r="T383" s="5"/>
      <c r="U383" s="5"/>
      <c r="V383" s="5"/>
      <c r="W383" s="5"/>
      <c r="X383" s="5"/>
      <c r="Y383" s="5"/>
      <c r="Z383" s="5"/>
      <c r="AA383" s="5"/>
      <c r="AB383" s="5"/>
    </row>
    <row r="384" spans="8:28" ht="15.75" customHeight="1">
      <c r="H384" s="5"/>
      <c r="I384" s="5"/>
      <c r="J384" s="5"/>
      <c r="N384" s="5"/>
      <c r="O384" s="5"/>
      <c r="P384" s="5"/>
      <c r="T384" s="5"/>
      <c r="U384" s="5"/>
      <c r="V384" s="5"/>
      <c r="W384" s="5"/>
      <c r="X384" s="5"/>
      <c r="Y384" s="5"/>
      <c r="Z384" s="5"/>
      <c r="AA384" s="5"/>
      <c r="AB384" s="5"/>
    </row>
    <row r="385" spans="8:28" ht="15.75" customHeight="1">
      <c r="H385" s="5"/>
      <c r="I385" s="5"/>
      <c r="J385" s="5"/>
      <c r="N385" s="5"/>
      <c r="O385" s="5"/>
      <c r="P385" s="5"/>
      <c r="T385" s="5"/>
      <c r="U385" s="5"/>
      <c r="V385" s="5"/>
      <c r="W385" s="5"/>
      <c r="X385" s="5"/>
      <c r="Y385" s="5"/>
      <c r="Z385" s="5"/>
      <c r="AA385" s="5"/>
      <c r="AB385" s="5"/>
    </row>
    <row r="386" spans="8:28" ht="15.75" customHeight="1">
      <c r="H386" s="5"/>
      <c r="I386" s="5"/>
      <c r="J386" s="5"/>
      <c r="N386" s="5"/>
      <c r="O386" s="5"/>
      <c r="P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8:28" ht="15.75" customHeight="1">
      <c r="H387" s="5"/>
      <c r="I387" s="5"/>
      <c r="J387" s="5"/>
      <c r="N387" s="5"/>
      <c r="O387" s="5"/>
      <c r="P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8:28" ht="15.75" customHeight="1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8:28" ht="15.75" customHeight="1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8:28" ht="15.75" customHeight="1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8:28" ht="15.75" customHeight="1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8:28" ht="15.75" customHeight="1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8:28" ht="15.75" customHeight="1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8:28" ht="15.75" customHeight="1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8:28" ht="15.75" customHeight="1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8:28" ht="15.75" customHeight="1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8:28" ht="15.75" customHeight="1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8:28" ht="15.75" customHeight="1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8:28" ht="15.75" customHeight="1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8:28" ht="15.75" customHeight="1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" customHeight="1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</row>
    <row r="943" spans="8:28" ht="15" customHeight="1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</row>
    <row r="944" spans="8:28" ht="15" customHeight="1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</row>
    <row r="945" spans="8:26" ht="15" customHeight="1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</row>
    <row r="946" spans="8:26" ht="15" customHeight="1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</row>
    <row r="947" spans="8:26" ht="15" customHeight="1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</row>
    <row r="948" spans="8:26" ht="15" customHeight="1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</row>
    <row r="949" spans="8:26" ht="15" customHeight="1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</row>
    <row r="950" spans="8:26" ht="15" customHeight="1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</row>
    <row r="951" spans="8:26" ht="15" customHeight="1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</row>
  </sheetData>
  <mergeCells count="26">
    <mergeCell ref="I135:J135"/>
    <mergeCell ref="Q7:V7"/>
    <mergeCell ref="W7:Z7"/>
    <mergeCell ref="AA7:AA9"/>
    <mergeCell ref="Q8:S8"/>
    <mergeCell ref="T8:V8"/>
    <mergeCell ref="W8:W9"/>
    <mergeCell ref="X8:X9"/>
    <mergeCell ref="Y8:Z8"/>
    <mergeCell ref="K7:P7"/>
    <mergeCell ref="A110:D110"/>
    <mergeCell ref="A130:C130"/>
    <mergeCell ref="A131:C131"/>
    <mergeCell ref="K8:M8"/>
    <mergeCell ref="N8:P8"/>
    <mergeCell ref="E8:G8"/>
    <mergeCell ref="H8:J8"/>
    <mergeCell ref="E41:G42"/>
    <mergeCell ref="H41:J42"/>
    <mergeCell ref="A66:D66"/>
    <mergeCell ref="A1:E1"/>
    <mergeCell ref="A7:A9"/>
    <mergeCell ref="B7:B9"/>
    <mergeCell ref="C7:C9"/>
    <mergeCell ref="D7:D9"/>
    <mergeCell ref="E7:J7"/>
  </mergeCells>
  <pageMargins left="0" right="0" top="0.35433070866141736" bottom="0.35433070866141736" header="0" footer="0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26"/>
  <sheetViews>
    <sheetView tabSelected="1" topLeftCell="B37" workbookViewId="0">
      <selection activeCell="D42" sqref="D42"/>
    </sheetView>
  </sheetViews>
  <sheetFormatPr defaultColWidth="12.59765625" defaultRowHeight="15" customHeight="1"/>
  <cols>
    <col min="1" max="1" width="14.69921875" hidden="1" customWidth="1"/>
    <col min="2" max="2" width="12.09765625" customWidth="1"/>
    <col min="3" max="3" width="37.3984375" customWidth="1"/>
    <col min="4" max="4" width="14.3984375" customWidth="1"/>
    <col min="5" max="5" width="15.59765625" customWidth="1"/>
    <col min="6" max="6" width="14.3984375" customWidth="1"/>
    <col min="7" max="8" width="17.69921875" customWidth="1"/>
    <col min="9" max="9" width="12" customWidth="1"/>
    <col min="10" max="10" width="16.5" customWidth="1"/>
    <col min="11" max="26" width="7.59765625" customWidth="1"/>
  </cols>
  <sheetData>
    <row r="1" spans="1:26" ht="14.25" customHeight="1">
      <c r="A1" s="272"/>
      <c r="B1" s="272"/>
      <c r="C1" s="272"/>
      <c r="D1" s="273"/>
      <c r="E1" s="272"/>
      <c r="F1" s="273"/>
      <c r="G1" s="272"/>
      <c r="H1" s="272"/>
      <c r="I1" s="5"/>
      <c r="J1" s="274" t="s">
        <v>240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>
      <c r="A2" s="272"/>
      <c r="B2" s="272"/>
      <c r="C2" s="272"/>
      <c r="D2" s="273"/>
      <c r="E2" s="272"/>
      <c r="F2" s="273"/>
      <c r="G2" s="272"/>
      <c r="H2" s="466" t="s">
        <v>241</v>
      </c>
      <c r="I2" s="418"/>
      <c r="J2" s="41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>
      <c r="A3" s="272"/>
      <c r="B3" s="272"/>
      <c r="C3" s="272"/>
      <c r="D3" s="273"/>
      <c r="E3" s="272"/>
      <c r="F3" s="273"/>
      <c r="G3" s="272"/>
      <c r="H3" s="27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>
      <c r="A4" s="272"/>
      <c r="B4" s="467" t="s">
        <v>242</v>
      </c>
      <c r="C4" s="418"/>
      <c r="D4" s="418"/>
      <c r="E4" s="418"/>
      <c r="F4" s="418"/>
      <c r="G4" s="418"/>
      <c r="H4" s="418"/>
      <c r="I4" s="418"/>
      <c r="J4" s="418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>
      <c r="A5" s="272"/>
      <c r="B5" s="467" t="s">
        <v>434</v>
      </c>
      <c r="C5" s="418"/>
      <c r="D5" s="418"/>
      <c r="E5" s="418"/>
      <c r="F5" s="418"/>
      <c r="G5" s="418"/>
      <c r="H5" s="418"/>
      <c r="I5" s="418"/>
      <c r="J5" s="418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>
      <c r="A6" s="272"/>
      <c r="B6" s="468"/>
      <c r="C6" s="418"/>
      <c r="D6" s="418"/>
      <c r="E6" s="418"/>
      <c r="F6" s="418"/>
      <c r="G6" s="418"/>
      <c r="H6" s="418"/>
      <c r="I6" s="418"/>
      <c r="J6" s="418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>
      <c r="A7" s="272"/>
      <c r="B7" s="467" t="s">
        <v>435</v>
      </c>
      <c r="C7" s="418"/>
      <c r="D7" s="418"/>
      <c r="E7" s="418"/>
      <c r="F7" s="418"/>
      <c r="G7" s="418"/>
      <c r="H7" s="418"/>
      <c r="I7" s="418"/>
      <c r="J7" s="41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>
      <c r="A8" s="272"/>
      <c r="B8" s="272"/>
      <c r="C8" s="272"/>
      <c r="D8" s="273"/>
      <c r="E8" s="272"/>
      <c r="F8" s="273"/>
      <c r="G8" s="272"/>
      <c r="H8" s="272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>
      <c r="A9" s="15"/>
      <c r="B9" s="469" t="s">
        <v>243</v>
      </c>
      <c r="C9" s="465"/>
      <c r="D9" s="470"/>
      <c r="E9" s="471" t="s">
        <v>244</v>
      </c>
      <c r="F9" s="465"/>
      <c r="G9" s="465"/>
      <c r="H9" s="465"/>
      <c r="I9" s="465"/>
      <c r="J9" s="470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45.75" customHeight="1" thickBot="1">
      <c r="A10" s="275" t="s">
        <v>245</v>
      </c>
      <c r="B10" s="277" t="s">
        <v>246</v>
      </c>
      <c r="C10" s="277" t="s">
        <v>48</v>
      </c>
      <c r="D10" s="276" t="s">
        <v>247</v>
      </c>
      <c r="E10" s="277" t="s">
        <v>248</v>
      </c>
      <c r="F10" s="276" t="s">
        <v>247</v>
      </c>
      <c r="G10" s="277" t="s">
        <v>249</v>
      </c>
      <c r="H10" s="277" t="s">
        <v>250</v>
      </c>
      <c r="I10" s="277" t="s">
        <v>251</v>
      </c>
      <c r="J10" s="277" t="s">
        <v>252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s="288" customFormat="1" ht="230.25" customHeight="1" thickBot="1">
      <c r="A11" s="277"/>
      <c r="B11" s="339" t="s">
        <v>304</v>
      </c>
      <c r="C11" s="340" t="s">
        <v>305</v>
      </c>
      <c r="D11" s="341">
        <v>50000</v>
      </c>
      <c r="E11" s="340" t="s">
        <v>306</v>
      </c>
      <c r="F11" s="341">
        <v>50000</v>
      </c>
      <c r="G11" s="342" t="s">
        <v>307</v>
      </c>
      <c r="H11" s="343" t="s">
        <v>325</v>
      </c>
      <c r="I11" s="341">
        <v>19812.5</v>
      </c>
      <c r="J11" s="345" t="s">
        <v>308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s="288" customFormat="1" ht="288" customHeight="1" thickBot="1">
      <c r="A12" s="277"/>
      <c r="B12" s="339" t="s">
        <v>309</v>
      </c>
      <c r="C12" s="340" t="s">
        <v>310</v>
      </c>
      <c r="D12" s="341">
        <v>35000</v>
      </c>
      <c r="E12" s="340" t="s">
        <v>311</v>
      </c>
      <c r="F12" s="341">
        <v>35000</v>
      </c>
      <c r="G12" s="342" t="s">
        <v>312</v>
      </c>
      <c r="H12" s="343" t="s">
        <v>326</v>
      </c>
      <c r="I12" s="341">
        <v>20912.5</v>
      </c>
      <c r="J12" s="345" t="s">
        <v>335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47" customHeight="1" thickBot="1">
      <c r="A13" s="278"/>
      <c r="B13" s="339" t="s">
        <v>313</v>
      </c>
      <c r="C13" s="340" t="s">
        <v>314</v>
      </c>
      <c r="D13" s="341">
        <v>20000</v>
      </c>
      <c r="E13" s="340" t="s">
        <v>315</v>
      </c>
      <c r="F13" s="341">
        <v>20000</v>
      </c>
      <c r="G13" s="342" t="s">
        <v>316</v>
      </c>
      <c r="H13" s="343" t="s">
        <v>327</v>
      </c>
      <c r="I13" s="341">
        <v>7925</v>
      </c>
      <c r="J13" s="345" t="s">
        <v>308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s="288" customFormat="1" ht="236.25" customHeight="1" thickBot="1">
      <c r="A14" s="278"/>
      <c r="B14" s="339" t="s">
        <v>317</v>
      </c>
      <c r="C14" s="340" t="s">
        <v>318</v>
      </c>
      <c r="D14" s="341">
        <v>100000</v>
      </c>
      <c r="E14" s="340" t="s">
        <v>319</v>
      </c>
      <c r="F14" s="341">
        <v>100000</v>
      </c>
      <c r="G14" s="342" t="s">
        <v>320</v>
      </c>
      <c r="H14" s="343" t="s">
        <v>328</v>
      </c>
      <c r="I14" s="341">
        <v>79875</v>
      </c>
      <c r="J14" s="345" t="s">
        <v>335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s="288" customFormat="1" ht="231.75" customHeight="1" thickBot="1">
      <c r="A15" s="278"/>
      <c r="B15" s="339" t="s">
        <v>321</v>
      </c>
      <c r="C15" s="340" t="s">
        <v>322</v>
      </c>
      <c r="D15" s="341">
        <v>15000</v>
      </c>
      <c r="E15" s="340" t="s">
        <v>323</v>
      </c>
      <c r="F15" s="341">
        <v>15000</v>
      </c>
      <c r="G15" s="342" t="s">
        <v>324</v>
      </c>
      <c r="H15" s="343" t="s">
        <v>329</v>
      </c>
      <c r="I15" s="341">
        <v>6950</v>
      </c>
      <c r="J15" s="345" t="s">
        <v>308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s="288" customFormat="1" ht="64.5" customHeight="1" thickBot="1">
      <c r="A16" s="278"/>
      <c r="B16" s="339" t="s">
        <v>330</v>
      </c>
      <c r="C16" s="340" t="s">
        <v>331</v>
      </c>
      <c r="D16" s="341">
        <v>48400</v>
      </c>
      <c r="E16" s="340" t="s">
        <v>332</v>
      </c>
      <c r="F16" s="341">
        <v>48400</v>
      </c>
      <c r="G16" s="340" t="s">
        <v>333</v>
      </c>
      <c r="H16" s="340"/>
      <c r="I16" s="341">
        <v>48400</v>
      </c>
      <c r="J16" s="345" t="s">
        <v>334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288" customFormat="1" ht="221.25" customHeight="1" thickBot="1">
      <c r="A17" s="278"/>
      <c r="B17" s="346" t="s">
        <v>336</v>
      </c>
      <c r="C17" s="347" t="s">
        <v>337</v>
      </c>
      <c r="D17" s="348">
        <v>40000</v>
      </c>
      <c r="E17" s="349" t="s">
        <v>338</v>
      </c>
      <c r="F17" s="348">
        <v>40000</v>
      </c>
      <c r="G17" s="349" t="s">
        <v>339</v>
      </c>
      <c r="H17" s="343" t="s">
        <v>340</v>
      </c>
      <c r="I17" s="348">
        <v>30000</v>
      </c>
      <c r="J17" s="345" t="s">
        <v>341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79.5" customHeight="1" thickBot="1">
      <c r="A18" s="278"/>
      <c r="B18" s="346" t="s">
        <v>304</v>
      </c>
      <c r="C18" s="309" t="s">
        <v>268</v>
      </c>
      <c r="D18" s="341">
        <v>2500</v>
      </c>
      <c r="E18" s="340" t="s">
        <v>342</v>
      </c>
      <c r="F18" s="341">
        <v>2500</v>
      </c>
      <c r="G18" s="349" t="s">
        <v>343</v>
      </c>
      <c r="H18" s="340" t="s">
        <v>344</v>
      </c>
      <c r="I18" s="341">
        <v>2500</v>
      </c>
      <c r="J18" s="345" t="s">
        <v>345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288" customFormat="1" ht="85.5" customHeight="1" thickBot="1">
      <c r="A19" s="278"/>
      <c r="B19" s="339" t="s">
        <v>346</v>
      </c>
      <c r="C19" s="340" t="s">
        <v>347</v>
      </c>
      <c r="D19" s="341">
        <v>5000</v>
      </c>
      <c r="E19" s="340" t="s">
        <v>348</v>
      </c>
      <c r="F19" s="341">
        <v>5000</v>
      </c>
      <c r="G19" s="340" t="s">
        <v>349</v>
      </c>
      <c r="H19" s="340" t="s">
        <v>350</v>
      </c>
      <c r="I19" s="368" t="s">
        <v>303</v>
      </c>
      <c r="J19" s="344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46.75" customHeight="1" thickBot="1">
      <c r="A20" s="278"/>
      <c r="B20" s="339" t="s">
        <v>351</v>
      </c>
      <c r="C20" s="340" t="s">
        <v>352</v>
      </c>
      <c r="D20" s="341">
        <v>29100</v>
      </c>
      <c r="E20" s="340" t="s">
        <v>353</v>
      </c>
      <c r="F20" s="341">
        <v>29100</v>
      </c>
      <c r="G20" s="340" t="s">
        <v>354</v>
      </c>
      <c r="H20" s="343" t="s">
        <v>355</v>
      </c>
      <c r="I20" s="341">
        <v>23700</v>
      </c>
      <c r="J20" s="345" t="s">
        <v>356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288" customFormat="1" ht="165" customHeight="1" thickBot="1">
      <c r="A21" s="278"/>
      <c r="B21" s="339" t="s">
        <v>357</v>
      </c>
      <c r="C21" s="340" t="s">
        <v>358</v>
      </c>
      <c r="D21" s="341">
        <v>12000</v>
      </c>
      <c r="E21" s="340" t="s">
        <v>359</v>
      </c>
      <c r="F21" s="341">
        <v>12000</v>
      </c>
      <c r="G21" s="340" t="s">
        <v>361</v>
      </c>
      <c r="H21" s="340" t="s">
        <v>360</v>
      </c>
      <c r="I21" s="368" t="s">
        <v>303</v>
      </c>
      <c r="J21" s="344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288" customFormat="1" ht="115.5" customHeight="1" thickBot="1">
      <c r="A22" s="278"/>
      <c r="B22" s="339" t="s">
        <v>362</v>
      </c>
      <c r="C22" s="340" t="s">
        <v>363</v>
      </c>
      <c r="D22" s="341">
        <v>25000</v>
      </c>
      <c r="E22" s="340" t="s">
        <v>366</v>
      </c>
      <c r="F22" s="341">
        <v>25000</v>
      </c>
      <c r="G22" s="340" t="s">
        <v>364</v>
      </c>
      <c r="H22" s="340" t="s">
        <v>365</v>
      </c>
      <c r="I22" s="341">
        <v>25000</v>
      </c>
      <c r="J22" s="345" t="s">
        <v>367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288" customFormat="1" ht="66" customHeight="1" thickBot="1">
      <c r="A23" s="278"/>
      <c r="B23" s="370" t="s">
        <v>368</v>
      </c>
      <c r="C23" s="318" t="s">
        <v>276</v>
      </c>
      <c r="D23" s="341">
        <v>5000</v>
      </c>
      <c r="E23" s="371" t="s">
        <v>436</v>
      </c>
      <c r="F23" s="341">
        <v>5000</v>
      </c>
      <c r="G23" s="340" t="s">
        <v>364</v>
      </c>
      <c r="H23" s="340" t="s">
        <v>365</v>
      </c>
      <c r="I23" s="341">
        <v>5000</v>
      </c>
      <c r="J23" s="344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s="288" customFormat="1" ht="66" customHeight="1" thickBot="1">
      <c r="A24" s="278"/>
      <c r="B24" s="339" t="s">
        <v>369</v>
      </c>
      <c r="C24" s="350" t="s">
        <v>153</v>
      </c>
      <c r="D24" s="138">
        <v>4862</v>
      </c>
      <c r="E24" s="340" t="s">
        <v>370</v>
      </c>
      <c r="F24" s="138">
        <v>4862</v>
      </c>
      <c r="G24" s="340" t="s">
        <v>371</v>
      </c>
      <c r="H24" s="340" t="s">
        <v>373</v>
      </c>
      <c r="I24" s="341">
        <v>4862</v>
      </c>
      <c r="J24" s="351" t="s">
        <v>372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288" customFormat="1" ht="96" customHeight="1" thickBot="1">
      <c r="A25" s="278"/>
      <c r="B25" s="339" t="s">
        <v>374</v>
      </c>
      <c r="C25" s="321" t="s">
        <v>279</v>
      </c>
      <c r="D25" s="341">
        <v>36000</v>
      </c>
      <c r="E25" s="340" t="s">
        <v>375</v>
      </c>
      <c r="F25" s="341">
        <v>36000</v>
      </c>
      <c r="G25" s="340" t="s">
        <v>378</v>
      </c>
      <c r="H25" s="340" t="s">
        <v>376</v>
      </c>
      <c r="I25" s="341">
        <v>36000</v>
      </c>
      <c r="J25" s="345" t="s">
        <v>377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s="288" customFormat="1" ht="81" customHeight="1" thickBot="1">
      <c r="A26" s="278"/>
      <c r="B26" s="320" t="s">
        <v>159</v>
      </c>
      <c r="C26" s="321" t="s">
        <v>280</v>
      </c>
      <c r="D26" s="341">
        <v>4500</v>
      </c>
      <c r="E26" s="340" t="s">
        <v>375</v>
      </c>
      <c r="F26" s="341">
        <v>4500</v>
      </c>
      <c r="G26" s="340" t="s">
        <v>379</v>
      </c>
      <c r="H26" s="340" t="s">
        <v>380</v>
      </c>
      <c r="I26" s="368" t="s">
        <v>303</v>
      </c>
      <c r="J26" s="344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54.75" customHeight="1" thickBot="1">
      <c r="A27" s="278"/>
      <c r="B27" s="339" t="s">
        <v>381</v>
      </c>
      <c r="C27" s="352" t="s">
        <v>382</v>
      </c>
      <c r="D27" s="353">
        <v>5010</v>
      </c>
      <c r="E27" s="354" t="s">
        <v>342</v>
      </c>
      <c r="F27" s="353">
        <v>5010</v>
      </c>
      <c r="G27" s="355" t="s">
        <v>343</v>
      </c>
      <c r="H27" s="354" t="s">
        <v>383</v>
      </c>
      <c r="I27" s="353">
        <v>3656</v>
      </c>
      <c r="J27" s="279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69" customHeight="1" thickBot="1">
      <c r="A28" s="278"/>
      <c r="B28" s="339" t="s">
        <v>384</v>
      </c>
      <c r="C28" s="356" t="s">
        <v>289</v>
      </c>
      <c r="D28" s="353">
        <v>4000</v>
      </c>
      <c r="E28" s="354" t="s">
        <v>342</v>
      </c>
      <c r="F28" s="353">
        <v>4000</v>
      </c>
      <c r="G28" s="355" t="s">
        <v>343</v>
      </c>
      <c r="H28" s="354" t="s">
        <v>385</v>
      </c>
      <c r="I28" s="353">
        <v>4000</v>
      </c>
      <c r="J28" s="369" t="s">
        <v>386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s="288" customFormat="1" ht="48.75" customHeight="1" thickBot="1">
      <c r="A29" s="278"/>
      <c r="B29" s="297" t="s">
        <v>167</v>
      </c>
      <c r="C29" s="357" t="s">
        <v>290</v>
      </c>
      <c r="D29" s="353">
        <v>3000</v>
      </c>
      <c r="E29" s="354" t="s">
        <v>342</v>
      </c>
      <c r="F29" s="353">
        <v>3000</v>
      </c>
      <c r="G29" s="355" t="s">
        <v>343</v>
      </c>
      <c r="H29" s="359"/>
      <c r="I29" s="353">
        <v>3000</v>
      </c>
      <c r="J29" s="279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288" customFormat="1" ht="48.75" customHeight="1" thickBot="1">
      <c r="A30" s="278"/>
      <c r="B30" s="339" t="s">
        <v>387</v>
      </c>
      <c r="C30" s="347" t="s">
        <v>388</v>
      </c>
      <c r="D30" s="341">
        <v>35400</v>
      </c>
      <c r="E30" s="363" t="s">
        <v>389</v>
      </c>
      <c r="F30" s="341">
        <v>35400</v>
      </c>
      <c r="G30" s="361" t="s">
        <v>391</v>
      </c>
      <c r="H30" s="362" t="s">
        <v>390</v>
      </c>
      <c r="I30" s="341">
        <v>35400</v>
      </c>
      <c r="J30" s="279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288" customFormat="1" ht="60.75" customHeight="1" thickBot="1">
      <c r="A31" s="278"/>
      <c r="B31" s="346" t="s">
        <v>392</v>
      </c>
      <c r="C31" s="325" t="s">
        <v>295</v>
      </c>
      <c r="D31" s="364">
        <v>6000</v>
      </c>
      <c r="E31" s="365" t="s">
        <v>393</v>
      </c>
      <c r="F31" s="364">
        <v>6000</v>
      </c>
      <c r="G31" s="365" t="s">
        <v>394</v>
      </c>
      <c r="H31" s="365" t="s">
        <v>396</v>
      </c>
      <c r="I31" s="364">
        <v>6000</v>
      </c>
      <c r="J31" s="360" t="s">
        <v>395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288" customFormat="1" ht="180" customHeight="1" thickBot="1">
      <c r="A32" s="278"/>
      <c r="B32" s="339" t="s">
        <v>397</v>
      </c>
      <c r="C32" s="347" t="s">
        <v>398</v>
      </c>
      <c r="D32" s="341">
        <v>16000</v>
      </c>
      <c r="E32" s="340" t="s">
        <v>399</v>
      </c>
      <c r="F32" s="341">
        <v>16000</v>
      </c>
      <c r="G32" s="341" t="s">
        <v>400</v>
      </c>
      <c r="H32" s="365" t="s">
        <v>408</v>
      </c>
      <c r="I32" s="341">
        <v>6340</v>
      </c>
      <c r="J32" s="345" t="s">
        <v>308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288" customFormat="1" ht="299.25" customHeight="1" thickBot="1">
      <c r="A33" s="278"/>
      <c r="B33" s="339" t="s">
        <v>401</v>
      </c>
      <c r="C33" s="325" t="s">
        <v>402</v>
      </c>
      <c r="D33" s="341">
        <v>32000</v>
      </c>
      <c r="E33" s="340" t="s">
        <v>311</v>
      </c>
      <c r="F33" s="341">
        <v>32000</v>
      </c>
      <c r="G33" s="341" t="s">
        <v>403</v>
      </c>
      <c r="H33" s="365" t="s">
        <v>409</v>
      </c>
      <c r="I33" s="341">
        <v>19120</v>
      </c>
      <c r="J33" s="345" t="s">
        <v>404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288" customFormat="1" ht="48.75" customHeight="1" thickBot="1">
      <c r="A34" s="278"/>
      <c r="B34" s="339" t="s">
        <v>405</v>
      </c>
      <c r="C34" s="340" t="s">
        <v>331</v>
      </c>
      <c r="D34" s="341">
        <v>10560</v>
      </c>
      <c r="E34" s="340" t="s">
        <v>406</v>
      </c>
      <c r="F34" s="341">
        <v>10560</v>
      </c>
      <c r="G34" s="341">
        <v>10560</v>
      </c>
      <c r="H34" s="340" t="s">
        <v>407</v>
      </c>
      <c r="I34" s="341">
        <v>10560</v>
      </c>
      <c r="J34" s="345" t="s">
        <v>334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288" customFormat="1" ht="231" customHeight="1" thickBot="1">
      <c r="A35" s="278"/>
      <c r="B35" s="339" t="s">
        <v>410</v>
      </c>
      <c r="C35" s="325" t="s">
        <v>298</v>
      </c>
      <c r="D35" s="341">
        <v>32000</v>
      </c>
      <c r="E35" s="340" t="s">
        <v>411</v>
      </c>
      <c r="F35" s="341">
        <v>32000</v>
      </c>
      <c r="G35" s="340" t="s">
        <v>412</v>
      </c>
      <c r="H35" s="343" t="s">
        <v>414</v>
      </c>
      <c r="I35" s="341">
        <v>24000</v>
      </c>
      <c r="J35" s="345" t="s">
        <v>413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288" customFormat="1" ht="171" customHeight="1" thickBot="1">
      <c r="A36" s="278"/>
      <c r="B36" s="332" t="s">
        <v>415</v>
      </c>
      <c r="C36" s="337" t="s">
        <v>416</v>
      </c>
      <c r="D36" s="341">
        <v>34000</v>
      </c>
      <c r="E36" s="340" t="s">
        <v>417</v>
      </c>
      <c r="F36" s="341">
        <v>34000</v>
      </c>
      <c r="G36" s="340" t="s">
        <v>418</v>
      </c>
      <c r="H36" s="343" t="s">
        <v>419</v>
      </c>
      <c r="I36" s="341">
        <v>20315</v>
      </c>
      <c r="J36" s="345" t="s">
        <v>433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288" customFormat="1" ht="293.25" customHeight="1" thickBot="1">
      <c r="A37" s="278"/>
      <c r="B37" s="332" t="s">
        <v>420</v>
      </c>
      <c r="C37" s="337" t="s">
        <v>421</v>
      </c>
      <c r="D37" s="341">
        <v>43200</v>
      </c>
      <c r="E37" s="340" t="s">
        <v>417</v>
      </c>
      <c r="F37" s="341">
        <v>43200</v>
      </c>
      <c r="G37" s="340" t="s">
        <v>422</v>
      </c>
      <c r="H37" s="343" t="s">
        <v>423</v>
      </c>
      <c r="I37" s="341">
        <v>43200</v>
      </c>
      <c r="J37" s="345" t="s">
        <v>424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288" customFormat="1" ht="171.75" customHeight="1" thickBot="1">
      <c r="A38" s="278"/>
      <c r="B38" s="366" t="s">
        <v>303</v>
      </c>
      <c r="C38" s="340" t="s">
        <v>331</v>
      </c>
      <c r="D38" s="341">
        <v>16984</v>
      </c>
      <c r="E38" s="340" t="s">
        <v>406</v>
      </c>
      <c r="F38" s="341">
        <v>16984</v>
      </c>
      <c r="G38" s="341"/>
      <c r="H38" s="340" t="s">
        <v>407</v>
      </c>
      <c r="I38" s="341">
        <v>16984</v>
      </c>
      <c r="J38" s="345" t="s">
        <v>425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s="288" customFormat="1" ht="156" customHeight="1" thickBot="1">
      <c r="A39" s="278"/>
      <c r="B39" s="366" t="s">
        <v>426</v>
      </c>
      <c r="C39" s="340" t="s">
        <v>427</v>
      </c>
      <c r="D39" s="341">
        <v>15000</v>
      </c>
      <c r="E39" s="340" t="s">
        <v>428</v>
      </c>
      <c r="F39" s="341">
        <v>15000</v>
      </c>
      <c r="G39" s="340" t="s">
        <v>429</v>
      </c>
      <c r="H39" s="343" t="s">
        <v>430</v>
      </c>
      <c r="I39" s="341">
        <v>15000</v>
      </c>
      <c r="J39" s="345" t="s">
        <v>308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s="288" customFormat="1" ht="48.75" customHeight="1" thickBot="1">
      <c r="A40" s="278"/>
      <c r="B40" s="366" t="s">
        <v>431</v>
      </c>
      <c r="C40" s="340" t="s">
        <v>331</v>
      </c>
      <c r="D40" s="341">
        <v>3300</v>
      </c>
      <c r="E40" s="340" t="s">
        <v>406</v>
      </c>
      <c r="F40" s="341">
        <v>3300</v>
      </c>
      <c r="G40" s="341"/>
      <c r="H40" s="340" t="s">
        <v>407</v>
      </c>
      <c r="I40" s="341">
        <v>3300</v>
      </c>
      <c r="J40" s="345" t="s">
        <v>432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s="288" customFormat="1" ht="48.75" customHeight="1" thickBot="1">
      <c r="A41" s="278"/>
      <c r="B41" s="297"/>
      <c r="C41" s="357"/>
      <c r="D41" s="358"/>
      <c r="E41" s="354"/>
      <c r="F41" s="353"/>
      <c r="G41" s="355"/>
      <c r="H41" s="359"/>
      <c r="I41" s="280"/>
      <c r="J41" s="279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59.25" customHeight="1" thickBot="1">
      <c r="A42" s="278"/>
      <c r="B42" s="297"/>
      <c r="C42" s="357"/>
      <c r="D42" s="367"/>
      <c r="E42" s="354"/>
      <c r="F42" s="353"/>
      <c r="G42" s="355"/>
      <c r="H42" s="359"/>
      <c r="I42" s="280"/>
      <c r="J42" s="279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>
      <c r="A43" s="281"/>
      <c r="B43" s="464" t="s">
        <v>253</v>
      </c>
      <c r="C43" s="465"/>
      <c r="D43" s="282">
        <v>683816</v>
      </c>
      <c r="E43" s="283"/>
      <c r="F43" s="282">
        <v>683816</v>
      </c>
      <c r="G43" s="283"/>
      <c r="H43" s="283"/>
      <c r="I43" s="282">
        <f>SUM(I11:I40)</f>
        <v>521812</v>
      </c>
      <c r="J43" s="283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</row>
    <row r="44" spans="1:26" ht="14.25" customHeight="1">
      <c r="A44" s="272"/>
      <c r="B44" s="272"/>
      <c r="C44" s="272"/>
      <c r="D44" s="273"/>
      <c r="E44" s="272"/>
      <c r="F44" s="273"/>
      <c r="G44" s="272"/>
      <c r="H44" s="272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>
      <c r="A45" s="15"/>
      <c r="B45" s="469" t="s">
        <v>254</v>
      </c>
      <c r="C45" s="465"/>
      <c r="D45" s="470"/>
      <c r="E45" s="471" t="s">
        <v>244</v>
      </c>
      <c r="F45" s="465"/>
      <c r="G45" s="465"/>
      <c r="H45" s="465"/>
      <c r="I45" s="465"/>
      <c r="J45" s="470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4.25" customHeight="1">
      <c r="A46" s="275" t="s">
        <v>245</v>
      </c>
      <c r="B46" s="275" t="s">
        <v>246</v>
      </c>
      <c r="C46" s="275" t="s">
        <v>48</v>
      </c>
      <c r="D46" s="276" t="s">
        <v>247</v>
      </c>
      <c r="E46" s="275" t="s">
        <v>248</v>
      </c>
      <c r="F46" s="276" t="s">
        <v>247</v>
      </c>
      <c r="G46" s="277" t="s">
        <v>249</v>
      </c>
      <c r="H46" s="277" t="s">
        <v>250</v>
      </c>
      <c r="I46" s="275" t="s">
        <v>251</v>
      </c>
      <c r="J46" s="275" t="s">
        <v>252</v>
      </c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4.25" customHeight="1">
      <c r="A47" s="278"/>
      <c r="B47" s="278" t="s">
        <v>75</v>
      </c>
      <c r="C47" s="279"/>
      <c r="D47" s="280"/>
      <c r="E47" s="279"/>
      <c r="F47" s="280"/>
      <c r="G47" s="279"/>
      <c r="H47" s="279"/>
      <c r="I47" s="280"/>
      <c r="J47" s="279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>
      <c r="A48" s="278"/>
      <c r="B48" s="278" t="s">
        <v>96</v>
      </c>
      <c r="C48" s="279"/>
      <c r="D48" s="280"/>
      <c r="E48" s="279"/>
      <c r="F48" s="280"/>
      <c r="G48" s="279"/>
      <c r="H48" s="279"/>
      <c r="I48" s="280"/>
      <c r="J48" s="279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>
      <c r="A49" s="278"/>
      <c r="B49" s="278" t="s">
        <v>101</v>
      </c>
      <c r="C49" s="279"/>
      <c r="D49" s="280"/>
      <c r="E49" s="279"/>
      <c r="F49" s="280"/>
      <c r="G49" s="279"/>
      <c r="H49" s="279"/>
      <c r="I49" s="280"/>
      <c r="J49" s="279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>
      <c r="A50" s="278"/>
      <c r="B50" s="278" t="s">
        <v>112</v>
      </c>
      <c r="C50" s="279"/>
      <c r="D50" s="280"/>
      <c r="E50" s="279"/>
      <c r="F50" s="280"/>
      <c r="G50" s="279"/>
      <c r="H50" s="279"/>
      <c r="I50" s="280"/>
      <c r="J50" s="279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>
      <c r="A51" s="278"/>
      <c r="B51" s="278" t="s">
        <v>127</v>
      </c>
      <c r="C51" s="279"/>
      <c r="D51" s="280"/>
      <c r="E51" s="279"/>
      <c r="F51" s="280"/>
      <c r="G51" s="279"/>
      <c r="H51" s="279"/>
      <c r="I51" s="280"/>
      <c r="J51" s="279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>
      <c r="A52" s="278"/>
      <c r="B52" s="278"/>
      <c r="C52" s="279"/>
      <c r="D52" s="280"/>
      <c r="E52" s="279"/>
      <c r="F52" s="280"/>
      <c r="G52" s="279"/>
      <c r="H52" s="279"/>
      <c r="I52" s="280"/>
      <c r="J52" s="279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>
      <c r="A53" s="281"/>
      <c r="B53" s="464" t="s">
        <v>253</v>
      </c>
      <c r="C53" s="465"/>
      <c r="D53" s="282">
        <f>SUM(D47:D52)</f>
        <v>0</v>
      </c>
      <c r="E53" s="283"/>
      <c r="F53" s="282">
        <f>SUM(F47:F52)</f>
        <v>0</v>
      </c>
      <c r="G53" s="283"/>
      <c r="H53" s="283"/>
      <c r="I53" s="282">
        <f>SUM(I47:I52)</f>
        <v>0</v>
      </c>
      <c r="J53" s="283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</row>
    <row r="54" spans="1:26" ht="14.25" customHeight="1">
      <c r="A54" s="272"/>
      <c r="B54" s="272"/>
      <c r="C54" s="272"/>
      <c r="D54" s="273"/>
      <c r="E54" s="272"/>
      <c r="F54" s="273"/>
      <c r="G54" s="272"/>
      <c r="H54" s="272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>
      <c r="A55" s="15"/>
      <c r="B55" s="469" t="s">
        <v>255</v>
      </c>
      <c r="C55" s="465"/>
      <c r="D55" s="470"/>
      <c r="E55" s="471" t="s">
        <v>244</v>
      </c>
      <c r="F55" s="465"/>
      <c r="G55" s="465"/>
      <c r="H55" s="465"/>
      <c r="I55" s="465"/>
      <c r="J55" s="470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4.25" customHeight="1">
      <c r="A56" s="275" t="s">
        <v>245</v>
      </c>
      <c r="B56" s="275" t="s">
        <v>246</v>
      </c>
      <c r="C56" s="275" t="s">
        <v>48</v>
      </c>
      <c r="D56" s="276" t="s">
        <v>247</v>
      </c>
      <c r="E56" s="275" t="s">
        <v>248</v>
      </c>
      <c r="F56" s="276" t="s">
        <v>247</v>
      </c>
      <c r="G56" s="277" t="s">
        <v>249</v>
      </c>
      <c r="H56" s="277" t="s">
        <v>250</v>
      </c>
      <c r="I56" s="275" t="s">
        <v>251</v>
      </c>
      <c r="J56" s="275" t="s">
        <v>252</v>
      </c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4.25" customHeight="1">
      <c r="A57" s="278"/>
      <c r="B57" s="278" t="s">
        <v>75</v>
      </c>
      <c r="C57" s="279"/>
      <c r="D57" s="280"/>
      <c r="E57" s="279"/>
      <c r="F57" s="280"/>
      <c r="G57" s="279"/>
      <c r="H57" s="279"/>
      <c r="I57" s="280"/>
      <c r="J57" s="279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>
      <c r="A58" s="278"/>
      <c r="B58" s="278" t="s">
        <v>96</v>
      </c>
      <c r="C58" s="279"/>
      <c r="D58" s="280"/>
      <c r="E58" s="279"/>
      <c r="F58" s="280"/>
      <c r="G58" s="279"/>
      <c r="H58" s="279"/>
      <c r="I58" s="280"/>
      <c r="J58" s="279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>
      <c r="A59" s="278"/>
      <c r="B59" s="278" t="s">
        <v>101</v>
      </c>
      <c r="C59" s="279"/>
      <c r="D59" s="280"/>
      <c r="E59" s="279"/>
      <c r="F59" s="280"/>
      <c r="G59" s="279"/>
      <c r="H59" s="279"/>
      <c r="I59" s="280"/>
      <c r="J59" s="279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>
      <c r="A60" s="278"/>
      <c r="B60" s="278" t="s">
        <v>112</v>
      </c>
      <c r="C60" s="279"/>
      <c r="D60" s="280"/>
      <c r="E60" s="279"/>
      <c r="F60" s="280"/>
      <c r="G60" s="279"/>
      <c r="H60" s="279"/>
      <c r="I60" s="280"/>
      <c r="J60" s="279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>
      <c r="A61" s="278"/>
      <c r="B61" s="278" t="s">
        <v>127</v>
      </c>
      <c r="C61" s="279"/>
      <c r="D61" s="280"/>
      <c r="E61" s="279"/>
      <c r="F61" s="280"/>
      <c r="G61" s="279"/>
      <c r="H61" s="279"/>
      <c r="I61" s="280"/>
      <c r="J61" s="279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>
      <c r="A62" s="278"/>
      <c r="B62" s="278"/>
      <c r="C62" s="279"/>
      <c r="D62" s="280"/>
      <c r="E62" s="279"/>
      <c r="F62" s="280"/>
      <c r="G62" s="279"/>
      <c r="H62" s="279"/>
      <c r="I62" s="280"/>
      <c r="J62" s="279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>
      <c r="A63" s="281"/>
      <c r="B63" s="464" t="s">
        <v>253</v>
      </c>
      <c r="C63" s="465"/>
      <c r="D63" s="282">
        <f>SUM(D57:D62)</f>
        <v>0</v>
      </c>
      <c r="E63" s="283"/>
      <c r="F63" s="282">
        <f>SUM(F57:F62)</f>
        <v>0</v>
      </c>
      <c r="G63" s="283"/>
      <c r="H63" s="283"/>
      <c r="I63" s="282">
        <f>SUM(I57:I62)</f>
        <v>0</v>
      </c>
      <c r="J63" s="283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</row>
    <row r="64" spans="1:26" ht="14.25" customHeight="1">
      <c r="A64" s="272"/>
      <c r="B64" s="272"/>
      <c r="C64" s="272"/>
      <c r="D64" s="273"/>
      <c r="E64" s="272"/>
      <c r="F64" s="273"/>
      <c r="G64" s="272"/>
      <c r="H64" s="272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>
      <c r="A65" s="285"/>
      <c r="B65" s="286" t="s">
        <v>256</v>
      </c>
      <c r="C65" s="285"/>
      <c r="D65" s="287"/>
      <c r="E65" s="285"/>
      <c r="F65" s="287"/>
      <c r="G65" s="285"/>
      <c r="H65" s="285"/>
      <c r="I65" s="285"/>
      <c r="J65" s="285"/>
      <c r="K65" s="285"/>
      <c r="L65" s="285"/>
      <c r="M65" s="285"/>
      <c r="N65" s="285"/>
      <c r="O65" s="285"/>
      <c r="P65" s="285"/>
      <c r="Q65" s="285"/>
      <c r="R65" s="285"/>
      <c r="S65" s="285"/>
      <c r="T65" s="285"/>
      <c r="U65" s="285"/>
      <c r="V65" s="285"/>
      <c r="W65" s="285"/>
      <c r="X65" s="285"/>
      <c r="Y65" s="285"/>
      <c r="Z65" s="285"/>
    </row>
    <row r="66" spans="1:26" ht="14.25" customHeight="1">
      <c r="A66" s="272"/>
      <c r="B66" s="272"/>
      <c r="C66" s="272"/>
      <c r="D66" s="273"/>
      <c r="E66" s="272"/>
      <c r="F66" s="273"/>
      <c r="G66" s="272"/>
      <c r="H66" s="272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>
      <c r="A67" s="272"/>
      <c r="B67" s="272"/>
      <c r="C67" s="272"/>
      <c r="D67" s="273"/>
      <c r="E67" s="272"/>
      <c r="F67" s="273"/>
      <c r="G67" s="272"/>
      <c r="H67" s="272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>
      <c r="A68" s="272"/>
      <c r="B68" s="272"/>
      <c r="C68" s="272"/>
      <c r="D68" s="273"/>
      <c r="E68" s="272"/>
      <c r="F68" s="273"/>
      <c r="G68" s="272"/>
      <c r="H68" s="272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>
      <c r="A69" s="272"/>
      <c r="B69" s="272"/>
      <c r="C69" s="272"/>
      <c r="D69" s="273"/>
      <c r="E69" s="272"/>
      <c r="F69" s="273"/>
      <c r="G69" s="272"/>
      <c r="H69" s="272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>
      <c r="A70" s="272"/>
      <c r="B70" s="272"/>
      <c r="C70" s="272"/>
      <c r="D70" s="273"/>
      <c r="E70" s="272"/>
      <c r="F70" s="273"/>
      <c r="G70" s="272"/>
      <c r="H70" s="272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>
      <c r="A71" s="272"/>
      <c r="B71" s="272"/>
      <c r="C71" s="272"/>
      <c r="D71" s="273"/>
      <c r="E71" s="272"/>
      <c r="F71" s="273"/>
      <c r="G71" s="272"/>
      <c r="H71" s="272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>
      <c r="A72" s="272"/>
      <c r="B72" s="272"/>
      <c r="C72" s="272"/>
      <c r="D72" s="273"/>
      <c r="E72" s="272"/>
      <c r="F72" s="273"/>
      <c r="G72" s="272"/>
      <c r="H72" s="272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>
      <c r="A73" s="272"/>
      <c r="B73" s="272"/>
      <c r="C73" s="272"/>
      <c r="D73" s="273"/>
      <c r="E73" s="272"/>
      <c r="F73" s="273"/>
      <c r="G73" s="272"/>
      <c r="H73" s="272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>
      <c r="A74" s="272"/>
      <c r="B74" s="272"/>
      <c r="C74" s="272"/>
      <c r="D74" s="273"/>
      <c r="E74" s="272"/>
      <c r="F74" s="273"/>
      <c r="G74" s="272"/>
      <c r="H74" s="272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>
      <c r="A75" s="272"/>
      <c r="B75" s="272"/>
      <c r="C75" s="272"/>
      <c r="D75" s="273"/>
      <c r="E75" s="272"/>
      <c r="F75" s="273"/>
      <c r="G75" s="272"/>
      <c r="H75" s="272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>
      <c r="A76" s="272"/>
      <c r="B76" s="272"/>
      <c r="C76" s="272"/>
      <c r="D76" s="273"/>
      <c r="E76" s="272"/>
      <c r="F76" s="273"/>
      <c r="G76" s="272"/>
      <c r="H76" s="272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>
      <c r="A77" s="272"/>
      <c r="B77" s="272"/>
      <c r="C77" s="272"/>
      <c r="D77" s="273"/>
      <c r="E77" s="272"/>
      <c r="F77" s="273"/>
      <c r="G77" s="272"/>
      <c r="H77" s="272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>
      <c r="A78" s="272"/>
      <c r="B78" s="272"/>
      <c r="C78" s="272"/>
      <c r="D78" s="273"/>
      <c r="E78" s="272"/>
      <c r="F78" s="273"/>
      <c r="G78" s="272"/>
      <c r="H78" s="272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>
      <c r="A79" s="272"/>
      <c r="B79" s="272"/>
      <c r="C79" s="272"/>
      <c r="D79" s="273"/>
      <c r="E79" s="272"/>
      <c r="F79" s="273"/>
      <c r="G79" s="272"/>
      <c r="H79" s="272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>
      <c r="A80" s="272"/>
      <c r="B80" s="272"/>
      <c r="C80" s="272"/>
      <c r="D80" s="273"/>
      <c r="E80" s="272"/>
      <c r="F80" s="273"/>
      <c r="G80" s="272"/>
      <c r="H80" s="272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>
      <c r="A81" s="272"/>
      <c r="B81" s="272"/>
      <c r="C81" s="272"/>
      <c r="D81" s="273"/>
      <c r="E81" s="272"/>
      <c r="F81" s="273"/>
      <c r="G81" s="272"/>
      <c r="H81" s="272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>
      <c r="A82" s="272"/>
      <c r="B82" s="272"/>
      <c r="C82" s="272"/>
      <c r="D82" s="273"/>
      <c r="E82" s="272"/>
      <c r="F82" s="273"/>
      <c r="G82" s="272"/>
      <c r="H82" s="272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>
      <c r="A83" s="272"/>
      <c r="B83" s="272"/>
      <c r="C83" s="272"/>
      <c r="D83" s="273"/>
      <c r="E83" s="272"/>
      <c r="F83" s="273"/>
      <c r="G83" s="272"/>
      <c r="H83" s="272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>
      <c r="A84" s="272"/>
      <c r="B84" s="272"/>
      <c r="C84" s="272"/>
      <c r="D84" s="273"/>
      <c r="E84" s="272"/>
      <c r="F84" s="273"/>
      <c r="G84" s="272"/>
      <c r="H84" s="272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>
      <c r="A85" s="272"/>
      <c r="B85" s="272"/>
      <c r="C85" s="272"/>
      <c r="D85" s="273"/>
      <c r="E85" s="272"/>
      <c r="F85" s="273"/>
      <c r="G85" s="272"/>
      <c r="H85" s="272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>
      <c r="A86" s="272"/>
      <c r="B86" s="272"/>
      <c r="C86" s="272"/>
      <c r="D86" s="273"/>
      <c r="E86" s="272"/>
      <c r="F86" s="273"/>
      <c r="G86" s="272"/>
      <c r="H86" s="272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>
      <c r="A87" s="272"/>
      <c r="B87" s="272"/>
      <c r="C87" s="272"/>
      <c r="D87" s="273"/>
      <c r="E87" s="272"/>
      <c r="F87" s="273"/>
      <c r="G87" s="272"/>
      <c r="H87" s="272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>
      <c r="A88" s="272"/>
      <c r="B88" s="272"/>
      <c r="C88" s="272"/>
      <c r="D88" s="273"/>
      <c r="E88" s="272"/>
      <c r="F88" s="273"/>
      <c r="G88" s="272"/>
      <c r="H88" s="272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>
      <c r="A89" s="272"/>
      <c r="B89" s="272"/>
      <c r="C89" s="272"/>
      <c r="D89" s="273"/>
      <c r="E89" s="272"/>
      <c r="F89" s="273"/>
      <c r="G89" s="272"/>
      <c r="H89" s="272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>
      <c r="A90" s="272"/>
      <c r="B90" s="272"/>
      <c r="C90" s="272"/>
      <c r="D90" s="273"/>
      <c r="E90" s="272"/>
      <c r="F90" s="273"/>
      <c r="G90" s="272"/>
      <c r="H90" s="272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>
      <c r="A91" s="272"/>
      <c r="B91" s="272"/>
      <c r="C91" s="272"/>
      <c r="D91" s="273"/>
      <c r="E91" s="272"/>
      <c r="F91" s="273"/>
      <c r="G91" s="272"/>
      <c r="H91" s="272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>
      <c r="A92" s="272"/>
      <c r="B92" s="272"/>
      <c r="C92" s="272"/>
      <c r="D92" s="273"/>
      <c r="E92" s="272"/>
      <c r="F92" s="273"/>
      <c r="G92" s="272"/>
      <c r="H92" s="272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>
      <c r="A93" s="272"/>
      <c r="B93" s="272"/>
      <c r="C93" s="272"/>
      <c r="D93" s="273"/>
      <c r="E93" s="272"/>
      <c r="F93" s="273"/>
      <c r="G93" s="272"/>
      <c r="H93" s="272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>
      <c r="A94" s="272"/>
      <c r="B94" s="272"/>
      <c r="C94" s="272"/>
      <c r="D94" s="273"/>
      <c r="E94" s="272"/>
      <c r="F94" s="273"/>
      <c r="G94" s="272"/>
      <c r="H94" s="272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>
      <c r="A95" s="272"/>
      <c r="B95" s="272"/>
      <c r="C95" s="272"/>
      <c r="D95" s="273"/>
      <c r="E95" s="272"/>
      <c r="F95" s="273"/>
      <c r="G95" s="272"/>
      <c r="H95" s="272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>
      <c r="A96" s="272"/>
      <c r="B96" s="272"/>
      <c r="C96" s="272"/>
      <c r="D96" s="273"/>
      <c r="E96" s="272"/>
      <c r="F96" s="273"/>
      <c r="G96" s="272"/>
      <c r="H96" s="272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>
      <c r="A97" s="272"/>
      <c r="B97" s="272"/>
      <c r="C97" s="272"/>
      <c r="D97" s="273"/>
      <c r="E97" s="272"/>
      <c r="F97" s="273"/>
      <c r="G97" s="272"/>
      <c r="H97" s="272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>
      <c r="A98" s="272"/>
      <c r="B98" s="272"/>
      <c r="C98" s="272"/>
      <c r="D98" s="273"/>
      <c r="E98" s="272"/>
      <c r="F98" s="273"/>
      <c r="G98" s="272"/>
      <c r="H98" s="272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>
      <c r="A99" s="272"/>
      <c r="B99" s="272"/>
      <c r="C99" s="272"/>
      <c r="D99" s="273"/>
      <c r="E99" s="272"/>
      <c r="F99" s="273"/>
      <c r="G99" s="272"/>
      <c r="H99" s="272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>
      <c r="A100" s="272"/>
      <c r="B100" s="272"/>
      <c r="C100" s="272"/>
      <c r="D100" s="273"/>
      <c r="E100" s="272"/>
      <c r="F100" s="273"/>
      <c r="G100" s="272"/>
      <c r="H100" s="272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>
      <c r="A101" s="272"/>
      <c r="B101" s="272"/>
      <c r="C101" s="272"/>
      <c r="D101" s="273"/>
      <c r="E101" s="272"/>
      <c r="F101" s="273"/>
      <c r="G101" s="272"/>
      <c r="H101" s="272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>
      <c r="A102" s="272"/>
      <c r="B102" s="272"/>
      <c r="C102" s="272"/>
      <c r="D102" s="273"/>
      <c r="E102" s="272"/>
      <c r="F102" s="273"/>
      <c r="G102" s="272"/>
      <c r="H102" s="272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>
      <c r="A103" s="272"/>
      <c r="B103" s="272"/>
      <c r="C103" s="272"/>
      <c r="D103" s="273"/>
      <c r="E103" s="272"/>
      <c r="F103" s="273"/>
      <c r="G103" s="272"/>
      <c r="H103" s="272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>
      <c r="A104" s="272"/>
      <c r="B104" s="272"/>
      <c r="C104" s="272"/>
      <c r="D104" s="273"/>
      <c r="E104" s="272"/>
      <c r="F104" s="273"/>
      <c r="G104" s="272"/>
      <c r="H104" s="272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>
      <c r="A105" s="272"/>
      <c r="B105" s="272"/>
      <c r="C105" s="272"/>
      <c r="D105" s="273"/>
      <c r="E105" s="272"/>
      <c r="F105" s="273"/>
      <c r="G105" s="272"/>
      <c r="H105" s="272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>
      <c r="A106" s="272"/>
      <c r="B106" s="272"/>
      <c r="C106" s="272"/>
      <c r="D106" s="273"/>
      <c r="E106" s="272"/>
      <c r="F106" s="273"/>
      <c r="G106" s="272"/>
      <c r="H106" s="272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>
      <c r="A107" s="272"/>
      <c r="B107" s="272"/>
      <c r="C107" s="272"/>
      <c r="D107" s="273"/>
      <c r="E107" s="272"/>
      <c r="F107" s="273"/>
      <c r="G107" s="272"/>
      <c r="H107" s="272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>
      <c r="A108" s="272"/>
      <c r="B108" s="272"/>
      <c r="C108" s="272"/>
      <c r="D108" s="273"/>
      <c r="E108" s="272"/>
      <c r="F108" s="273"/>
      <c r="G108" s="272"/>
      <c r="H108" s="272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>
      <c r="A109" s="272"/>
      <c r="B109" s="272"/>
      <c r="C109" s="272"/>
      <c r="D109" s="273"/>
      <c r="E109" s="272"/>
      <c r="F109" s="273"/>
      <c r="G109" s="272"/>
      <c r="H109" s="272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>
      <c r="A110" s="272"/>
      <c r="B110" s="272"/>
      <c r="C110" s="272"/>
      <c r="D110" s="273"/>
      <c r="E110" s="272"/>
      <c r="F110" s="273"/>
      <c r="G110" s="272"/>
      <c r="H110" s="272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>
      <c r="A111" s="272"/>
      <c r="B111" s="272"/>
      <c r="C111" s="272"/>
      <c r="D111" s="273"/>
      <c r="E111" s="272"/>
      <c r="F111" s="273"/>
      <c r="G111" s="272"/>
      <c r="H111" s="272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>
      <c r="A112" s="272"/>
      <c r="B112" s="272"/>
      <c r="C112" s="272"/>
      <c r="D112" s="273"/>
      <c r="E112" s="272"/>
      <c r="F112" s="273"/>
      <c r="G112" s="272"/>
      <c r="H112" s="272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>
      <c r="A113" s="272"/>
      <c r="B113" s="272"/>
      <c r="C113" s="272"/>
      <c r="D113" s="273"/>
      <c r="E113" s="272"/>
      <c r="F113" s="273"/>
      <c r="G113" s="272"/>
      <c r="H113" s="272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>
      <c r="A114" s="272"/>
      <c r="B114" s="272"/>
      <c r="C114" s="272"/>
      <c r="D114" s="273"/>
      <c r="E114" s="272"/>
      <c r="F114" s="273"/>
      <c r="G114" s="272"/>
      <c r="H114" s="272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>
      <c r="A115" s="272"/>
      <c r="B115" s="272"/>
      <c r="C115" s="272"/>
      <c r="D115" s="273"/>
      <c r="E115" s="272"/>
      <c r="F115" s="273"/>
      <c r="G115" s="272"/>
      <c r="H115" s="272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>
      <c r="A116" s="272"/>
      <c r="B116" s="272"/>
      <c r="C116" s="272"/>
      <c r="D116" s="273"/>
      <c r="E116" s="272"/>
      <c r="F116" s="273"/>
      <c r="G116" s="272"/>
      <c r="H116" s="272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>
      <c r="A117" s="272"/>
      <c r="B117" s="272"/>
      <c r="C117" s="272"/>
      <c r="D117" s="273"/>
      <c r="E117" s="272"/>
      <c r="F117" s="273"/>
      <c r="G117" s="272"/>
      <c r="H117" s="272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>
      <c r="A118" s="272"/>
      <c r="B118" s="272"/>
      <c r="C118" s="272"/>
      <c r="D118" s="273"/>
      <c r="E118" s="272"/>
      <c r="F118" s="273"/>
      <c r="G118" s="272"/>
      <c r="H118" s="272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>
      <c r="A119" s="272"/>
      <c r="B119" s="272"/>
      <c r="C119" s="272"/>
      <c r="D119" s="273"/>
      <c r="E119" s="272"/>
      <c r="F119" s="273"/>
      <c r="G119" s="272"/>
      <c r="H119" s="272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>
      <c r="A120" s="272"/>
      <c r="B120" s="272"/>
      <c r="C120" s="272"/>
      <c r="D120" s="273"/>
      <c r="E120" s="272"/>
      <c r="F120" s="273"/>
      <c r="G120" s="272"/>
      <c r="H120" s="272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>
      <c r="A121" s="272"/>
      <c r="B121" s="272"/>
      <c r="C121" s="272"/>
      <c r="D121" s="273"/>
      <c r="E121" s="272"/>
      <c r="F121" s="273"/>
      <c r="G121" s="272"/>
      <c r="H121" s="272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>
      <c r="A122" s="272"/>
      <c r="B122" s="272"/>
      <c r="C122" s="272"/>
      <c r="D122" s="273"/>
      <c r="E122" s="272"/>
      <c r="F122" s="273"/>
      <c r="G122" s="272"/>
      <c r="H122" s="272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>
      <c r="A123" s="272"/>
      <c r="B123" s="272"/>
      <c r="C123" s="272"/>
      <c r="D123" s="273"/>
      <c r="E123" s="272"/>
      <c r="F123" s="273"/>
      <c r="G123" s="272"/>
      <c r="H123" s="272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>
      <c r="A124" s="272"/>
      <c r="B124" s="272"/>
      <c r="C124" s="272"/>
      <c r="D124" s="273"/>
      <c r="E124" s="272"/>
      <c r="F124" s="273"/>
      <c r="G124" s="272"/>
      <c r="H124" s="272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>
      <c r="A125" s="272"/>
      <c r="B125" s="272"/>
      <c r="C125" s="272"/>
      <c r="D125" s="273"/>
      <c r="E125" s="272"/>
      <c r="F125" s="273"/>
      <c r="G125" s="272"/>
      <c r="H125" s="272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>
      <c r="A126" s="272"/>
      <c r="B126" s="272"/>
      <c r="C126" s="272"/>
      <c r="D126" s="273"/>
      <c r="E126" s="272"/>
      <c r="F126" s="273"/>
      <c r="G126" s="272"/>
      <c r="H126" s="272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>
      <c r="A127" s="272"/>
      <c r="B127" s="272"/>
      <c r="C127" s="272"/>
      <c r="D127" s="273"/>
      <c r="E127" s="272"/>
      <c r="F127" s="273"/>
      <c r="G127" s="272"/>
      <c r="H127" s="272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>
      <c r="A128" s="272"/>
      <c r="B128" s="272"/>
      <c r="C128" s="272"/>
      <c r="D128" s="273"/>
      <c r="E128" s="272"/>
      <c r="F128" s="273"/>
      <c r="G128" s="272"/>
      <c r="H128" s="272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>
      <c r="A129" s="272"/>
      <c r="B129" s="272"/>
      <c r="C129" s="272"/>
      <c r="D129" s="273"/>
      <c r="E129" s="272"/>
      <c r="F129" s="273"/>
      <c r="G129" s="272"/>
      <c r="H129" s="272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>
      <c r="A130" s="272"/>
      <c r="B130" s="272"/>
      <c r="C130" s="272"/>
      <c r="D130" s="273"/>
      <c r="E130" s="272"/>
      <c r="F130" s="273"/>
      <c r="G130" s="272"/>
      <c r="H130" s="272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>
      <c r="A131" s="272"/>
      <c r="B131" s="272"/>
      <c r="C131" s="272"/>
      <c r="D131" s="273"/>
      <c r="E131" s="272"/>
      <c r="F131" s="273"/>
      <c r="G131" s="272"/>
      <c r="H131" s="272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>
      <c r="A132" s="272"/>
      <c r="B132" s="272"/>
      <c r="C132" s="272"/>
      <c r="D132" s="273"/>
      <c r="E132" s="272"/>
      <c r="F132" s="273"/>
      <c r="G132" s="272"/>
      <c r="H132" s="272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>
      <c r="A133" s="272"/>
      <c r="B133" s="272"/>
      <c r="C133" s="272"/>
      <c r="D133" s="273"/>
      <c r="E133" s="272"/>
      <c r="F133" s="273"/>
      <c r="G133" s="272"/>
      <c r="H133" s="272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>
      <c r="A134" s="272"/>
      <c r="B134" s="272"/>
      <c r="C134" s="272"/>
      <c r="D134" s="273"/>
      <c r="E134" s="272"/>
      <c r="F134" s="273"/>
      <c r="G134" s="272"/>
      <c r="H134" s="272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>
      <c r="A135" s="272"/>
      <c r="B135" s="272"/>
      <c r="C135" s="272"/>
      <c r="D135" s="273"/>
      <c r="E135" s="272"/>
      <c r="F135" s="273"/>
      <c r="G135" s="272"/>
      <c r="H135" s="272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>
      <c r="A136" s="272"/>
      <c r="B136" s="272"/>
      <c r="C136" s="272"/>
      <c r="D136" s="273"/>
      <c r="E136" s="272"/>
      <c r="F136" s="273"/>
      <c r="G136" s="272"/>
      <c r="H136" s="272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>
      <c r="A137" s="272"/>
      <c r="B137" s="272"/>
      <c r="C137" s="272"/>
      <c r="D137" s="273"/>
      <c r="E137" s="272"/>
      <c r="F137" s="273"/>
      <c r="G137" s="272"/>
      <c r="H137" s="272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>
      <c r="A138" s="272"/>
      <c r="B138" s="272"/>
      <c r="C138" s="272"/>
      <c r="D138" s="273"/>
      <c r="E138" s="272"/>
      <c r="F138" s="273"/>
      <c r="G138" s="272"/>
      <c r="H138" s="272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>
      <c r="A139" s="272"/>
      <c r="B139" s="272"/>
      <c r="C139" s="272"/>
      <c r="D139" s="273"/>
      <c r="E139" s="272"/>
      <c r="F139" s="273"/>
      <c r="G139" s="272"/>
      <c r="H139" s="272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>
      <c r="A140" s="272"/>
      <c r="B140" s="272"/>
      <c r="C140" s="272"/>
      <c r="D140" s="273"/>
      <c r="E140" s="272"/>
      <c r="F140" s="273"/>
      <c r="G140" s="272"/>
      <c r="H140" s="272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>
      <c r="A141" s="272"/>
      <c r="B141" s="272"/>
      <c r="C141" s="272"/>
      <c r="D141" s="273"/>
      <c r="E141" s="272"/>
      <c r="F141" s="273"/>
      <c r="G141" s="272"/>
      <c r="H141" s="272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>
      <c r="A142" s="272"/>
      <c r="B142" s="272"/>
      <c r="C142" s="272"/>
      <c r="D142" s="273"/>
      <c r="E142" s="272"/>
      <c r="F142" s="273"/>
      <c r="G142" s="272"/>
      <c r="H142" s="272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>
      <c r="A143" s="272"/>
      <c r="B143" s="272"/>
      <c r="C143" s="272"/>
      <c r="D143" s="273"/>
      <c r="E143" s="272"/>
      <c r="F143" s="273"/>
      <c r="G143" s="272"/>
      <c r="H143" s="272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>
      <c r="A144" s="272"/>
      <c r="B144" s="272"/>
      <c r="C144" s="272"/>
      <c r="D144" s="273"/>
      <c r="E144" s="272"/>
      <c r="F144" s="273"/>
      <c r="G144" s="272"/>
      <c r="H144" s="272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>
      <c r="A145" s="272"/>
      <c r="B145" s="272"/>
      <c r="C145" s="272"/>
      <c r="D145" s="273"/>
      <c r="E145" s="272"/>
      <c r="F145" s="273"/>
      <c r="G145" s="272"/>
      <c r="H145" s="272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>
      <c r="A146" s="272"/>
      <c r="B146" s="272"/>
      <c r="C146" s="272"/>
      <c r="D146" s="273"/>
      <c r="E146" s="272"/>
      <c r="F146" s="273"/>
      <c r="G146" s="272"/>
      <c r="H146" s="272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>
      <c r="A147" s="272"/>
      <c r="B147" s="272"/>
      <c r="C147" s="272"/>
      <c r="D147" s="273"/>
      <c r="E147" s="272"/>
      <c r="F147" s="273"/>
      <c r="G147" s="272"/>
      <c r="H147" s="272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>
      <c r="A148" s="272"/>
      <c r="B148" s="272"/>
      <c r="C148" s="272"/>
      <c r="D148" s="273"/>
      <c r="E148" s="272"/>
      <c r="F148" s="273"/>
      <c r="G148" s="272"/>
      <c r="H148" s="272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>
      <c r="A149" s="272"/>
      <c r="B149" s="272"/>
      <c r="C149" s="272"/>
      <c r="D149" s="273"/>
      <c r="E149" s="272"/>
      <c r="F149" s="273"/>
      <c r="G149" s="272"/>
      <c r="H149" s="272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>
      <c r="A150" s="272"/>
      <c r="B150" s="272"/>
      <c r="C150" s="272"/>
      <c r="D150" s="273"/>
      <c r="E150" s="272"/>
      <c r="F150" s="273"/>
      <c r="G150" s="272"/>
      <c r="H150" s="272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>
      <c r="A151" s="272"/>
      <c r="B151" s="272"/>
      <c r="C151" s="272"/>
      <c r="D151" s="273"/>
      <c r="E151" s="272"/>
      <c r="F151" s="273"/>
      <c r="G151" s="272"/>
      <c r="H151" s="272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>
      <c r="A152" s="272"/>
      <c r="B152" s="272"/>
      <c r="C152" s="272"/>
      <c r="D152" s="273"/>
      <c r="E152" s="272"/>
      <c r="F152" s="273"/>
      <c r="G152" s="272"/>
      <c r="H152" s="272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>
      <c r="A153" s="272"/>
      <c r="B153" s="272"/>
      <c r="C153" s="272"/>
      <c r="D153" s="273"/>
      <c r="E153" s="272"/>
      <c r="F153" s="273"/>
      <c r="G153" s="272"/>
      <c r="H153" s="272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>
      <c r="A154" s="272"/>
      <c r="B154" s="272"/>
      <c r="C154" s="272"/>
      <c r="D154" s="273"/>
      <c r="E154" s="272"/>
      <c r="F154" s="273"/>
      <c r="G154" s="272"/>
      <c r="H154" s="272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>
      <c r="A155" s="272"/>
      <c r="B155" s="272"/>
      <c r="C155" s="272"/>
      <c r="D155" s="273"/>
      <c r="E155" s="272"/>
      <c r="F155" s="273"/>
      <c r="G155" s="272"/>
      <c r="H155" s="272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>
      <c r="A156" s="272"/>
      <c r="B156" s="272"/>
      <c r="C156" s="272"/>
      <c r="D156" s="273"/>
      <c r="E156" s="272"/>
      <c r="F156" s="273"/>
      <c r="G156" s="272"/>
      <c r="H156" s="272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>
      <c r="A157" s="272"/>
      <c r="B157" s="272"/>
      <c r="C157" s="272"/>
      <c r="D157" s="273"/>
      <c r="E157" s="272"/>
      <c r="F157" s="273"/>
      <c r="G157" s="272"/>
      <c r="H157" s="272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>
      <c r="A158" s="272"/>
      <c r="B158" s="272"/>
      <c r="C158" s="272"/>
      <c r="D158" s="273"/>
      <c r="E158" s="272"/>
      <c r="F158" s="273"/>
      <c r="G158" s="272"/>
      <c r="H158" s="272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>
      <c r="A159" s="272"/>
      <c r="B159" s="272"/>
      <c r="C159" s="272"/>
      <c r="D159" s="273"/>
      <c r="E159" s="272"/>
      <c r="F159" s="273"/>
      <c r="G159" s="272"/>
      <c r="H159" s="272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>
      <c r="A160" s="272"/>
      <c r="B160" s="272"/>
      <c r="C160" s="272"/>
      <c r="D160" s="273"/>
      <c r="E160" s="272"/>
      <c r="F160" s="273"/>
      <c r="G160" s="272"/>
      <c r="H160" s="272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>
      <c r="A161" s="272"/>
      <c r="B161" s="272"/>
      <c r="C161" s="272"/>
      <c r="D161" s="273"/>
      <c r="E161" s="272"/>
      <c r="F161" s="273"/>
      <c r="G161" s="272"/>
      <c r="H161" s="272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>
      <c r="A162" s="272"/>
      <c r="B162" s="272"/>
      <c r="C162" s="272"/>
      <c r="D162" s="273"/>
      <c r="E162" s="272"/>
      <c r="F162" s="273"/>
      <c r="G162" s="272"/>
      <c r="H162" s="272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>
      <c r="A163" s="272"/>
      <c r="B163" s="272"/>
      <c r="C163" s="272"/>
      <c r="D163" s="273"/>
      <c r="E163" s="272"/>
      <c r="F163" s="273"/>
      <c r="G163" s="272"/>
      <c r="H163" s="272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>
      <c r="A164" s="272"/>
      <c r="B164" s="272"/>
      <c r="C164" s="272"/>
      <c r="D164" s="273"/>
      <c r="E164" s="272"/>
      <c r="F164" s="273"/>
      <c r="G164" s="272"/>
      <c r="H164" s="272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>
      <c r="A165" s="272"/>
      <c r="B165" s="272"/>
      <c r="C165" s="272"/>
      <c r="D165" s="273"/>
      <c r="E165" s="272"/>
      <c r="F165" s="273"/>
      <c r="G165" s="272"/>
      <c r="H165" s="272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>
      <c r="A166" s="272"/>
      <c r="B166" s="272"/>
      <c r="C166" s="272"/>
      <c r="D166" s="273"/>
      <c r="E166" s="272"/>
      <c r="F166" s="273"/>
      <c r="G166" s="272"/>
      <c r="H166" s="272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>
      <c r="A167" s="272"/>
      <c r="B167" s="272"/>
      <c r="C167" s="272"/>
      <c r="D167" s="273"/>
      <c r="E167" s="272"/>
      <c r="F167" s="273"/>
      <c r="G167" s="272"/>
      <c r="H167" s="272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>
      <c r="A168" s="272"/>
      <c r="B168" s="272"/>
      <c r="C168" s="272"/>
      <c r="D168" s="273"/>
      <c r="E168" s="272"/>
      <c r="F168" s="273"/>
      <c r="G168" s="272"/>
      <c r="H168" s="272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>
      <c r="A169" s="272"/>
      <c r="B169" s="272"/>
      <c r="C169" s="272"/>
      <c r="D169" s="273"/>
      <c r="E169" s="272"/>
      <c r="F169" s="273"/>
      <c r="G169" s="272"/>
      <c r="H169" s="272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>
      <c r="A170" s="272"/>
      <c r="B170" s="272"/>
      <c r="C170" s="272"/>
      <c r="D170" s="273"/>
      <c r="E170" s="272"/>
      <c r="F170" s="273"/>
      <c r="G170" s="272"/>
      <c r="H170" s="272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>
      <c r="A171" s="272"/>
      <c r="B171" s="272"/>
      <c r="C171" s="272"/>
      <c r="D171" s="273"/>
      <c r="E171" s="272"/>
      <c r="F171" s="273"/>
      <c r="G171" s="272"/>
      <c r="H171" s="272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>
      <c r="A172" s="272"/>
      <c r="B172" s="272"/>
      <c r="C172" s="272"/>
      <c r="D172" s="273"/>
      <c r="E172" s="272"/>
      <c r="F172" s="273"/>
      <c r="G172" s="272"/>
      <c r="H172" s="272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>
      <c r="A173" s="272"/>
      <c r="B173" s="272"/>
      <c r="C173" s="272"/>
      <c r="D173" s="273"/>
      <c r="E173" s="272"/>
      <c r="F173" s="273"/>
      <c r="G173" s="272"/>
      <c r="H173" s="272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>
      <c r="A174" s="272"/>
      <c r="B174" s="272"/>
      <c r="C174" s="272"/>
      <c r="D174" s="273"/>
      <c r="E174" s="272"/>
      <c r="F174" s="273"/>
      <c r="G174" s="272"/>
      <c r="H174" s="272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>
      <c r="A175" s="272"/>
      <c r="B175" s="272"/>
      <c r="C175" s="272"/>
      <c r="D175" s="273"/>
      <c r="E175" s="272"/>
      <c r="F175" s="273"/>
      <c r="G175" s="272"/>
      <c r="H175" s="272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>
      <c r="A176" s="272"/>
      <c r="B176" s="272"/>
      <c r="C176" s="272"/>
      <c r="D176" s="273"/>
      <c r="E176" s="272"/>
      <c r="F176" s="273"/>
      <c r="G176" s="272"/>
      <c r="H176" s="272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>
      <c r="A177" s="272"/>
      <c r="B177" s="272"/>
      <c r="C177" s="272"/>
      <c r="D177" s="273"/>
      <c r="E177" s="272"/>
      <c r="F177" s="273"/>
      <c r="G177" s="272"/>
      <c r="H177" s="272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>
      <c r="A178" s="272"/>
      <c r="B178" s="272"/>
      <c r="C178" s="272"/>
      <c r="D178" s="273"/>
      <c r="E178" s="272"/>
      <c r="F178" s="273"/>
      <c r="G178" s="272"/>
      <c r="H178" s="272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>
      <c r="A179" s="272"/>
      <c r="B179" s="272"/>
      <c r="C179" s="272"/>
      <c r="D179" s="273"/>
      <c r="E179" s="272"/>
      <c r="F179" s="273"/>
      <c r="G179" s="272"/>
      <c r="H179" s="272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>
      <c r="A180" s="272"/>
      <c r="B180" s="272"/>
      <c r="C180" s="272"/>
      <c r="D180" s="273"/>
      <c r="E180" s="272"/>
      <c r="F180" s="273"/>
      <c r="G180" s="272"/>
      <c r="H180" s="272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>
      <c r="A181" s="272"/>
      <c r="B181" s="272"/>
      <c r="C181" s="272"/>
      <c r="D181" s="273"/>
      <c r="E181" s="272"/>
      <c r="F181" s="273"/>
      <c r="G181" s="272"/>
      <c r="H181" s="272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>
      <c r="A182" s="272"/>
      <c r="B182" s="272"/>
      <c r="C182" s="272"/>
      <c r="D182" s="273"/>
      <c r="E182" s="272"/>
      <c r="F182" s="273"/>
      <c r="G182" s="272"/>
      <c r="H182" s="272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>
      <c r="A183" s="272"/>
      <c r="B183" s="272"/>
      <c r="C183" s="272"/>
      <c r="D183" s="273"/>
      <c r="E183" s="272"/>
      <c r="F183" s="273"/>
      <c r="G183" s="272"/>
      <c r="H183" s="272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>
      <c r="A184" s="272"/>
      <c r="B184" s="272"/>
      <c r="C184" s="272"/>
      <c r="D184" s="273"/>
      <c r="E184" s="272"/>
      <c r="F184" s="273"/>
      <c r="G184" s="272"/>
      <c r="H184" s="272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>
      <c r="A185" s="272"/>
      <c r="B185" s="272"/>
      <c r="C185" s="272"/>
      <c r="D185" s="273"/>
      <c r="E185" s="272"/>
      <c r="F185" s="273"/>
      <c r="G185" s="272"/>
      <c r="H185" s="272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>
      <c r="A186" s="272"/>
      <c r="B186" s="272"/>
      <c r="C186" s="272"/>
      <c r="D186" s="273"/>
      <c r="E186" s="272"/>
      <c r="F186" s="273"/>
      <c r="G186" s="272"/>
      <c r="H186" s="272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>
      <c r="A187" s="272"/>
      <c r="B187" s="272"/>
      <c r="C187" s="272"/>
      <c r="D187" s="273"/>
      <c r="E187" s="272"/>
      <c r="F187" s="273"/>
      <c r="G187" s="272"/>
      <c r="H187" s="272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>
      <c r="A188" s="272"/>
      <c r="B188" s="272"/>
      <c r="C188" s="272"/>
      <c r="D188" s="273"/>
      <c r="E188" s="272"/>
      <c r="F188" s="273"/>
      <c r="G188" s="272"/>
      <c r="H188" s="272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>
      <c r="A189" s="272"/>
      <c r="B189" s="272"/>
      <c r="C189" s="272"/>
      <c r="D189" s="273"/>
      <c r="E189" s="272"/>
      <c r="F189" s="273"/>
      <c r="G189" s="272"/>
      <c r="H189" s="272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>
      <c r="A190" s="272"/>
      <c r="B190" s="272"/>
      <c r="C190" s="272"/>
      <c r="D190" s="273"/>
      <c r="E190" s="272"/>
      <c r="F190" s="273"/>
      <c r="G190" s="272"/>
      <c r="H190" s="272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>
      <c r="A191" s="272"/>
      <c r="B191" s="272"/>
      <c r="C191" s="272"/>
      <c r="D191" s="273"/>
      <c r="E191" s="272"/>
      <c r="F191" s="273"/>
      <c r="G191" s="272"/>
      <c r="H191" s="272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>
      <c r="A192" s="272"/>
      <c r="B192" s="272"/>
      <c r="C192" s="272"/>
      <c r="D192" s="273"/>
      <c r="E192" s="272"/>
      <c r="F192" s="273"/>
      <c r="G192" s="272"/>
      <c r="H192" s="272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>
      <c r="A193" s="272"/>
      <c r="B193" s="272"/>
      <c r="C193" s="272"/>
      <c r="D193" s="273"/>
      <c r="E193" s="272"/>
      <c r="F193" s="273"/>
      <c r="G193" s="272"/>
      <c r="H193" s="272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>
      <c r="A194" s="272"/>
      <c r="B194" s="272"/>
      <c r="C194" s="272"/>
      <c r="D194" s="273"/>
      <c r="E194" s="272"/>
      <c r="F194" s="273"/>
      <c r="G194" s="272"/>
      <c r="H194" s="272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>
      <c r="A195" s="272"/>
      <c r="B195" s="272"/>
      <c r="C195" s="272"/>
      <c r="D195" s="273"/>
      <c r="E195" s="272"/>
      <c r="F195" s="273"/>
      <c r="G195" s="272"/>
      <c r="H195" s="272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>
      <c r="A196" s="272"/>
      <c r="B196" s="272"/>
      <c r="C196" s="272"/>
      <c r="D196" s="273"/>
      <c r="E196" s="272"/>
      <c r="F196" s="273"/>
      <c r="G196" s="272"/>
      <c r="H196" s="272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>
      <c r="A197" s="272"/>
      <c r="B197" s="272"/>
      <c r="C197" s="272"/>
      <c r="D197" s="273"/>
      <c r="E197" s="272"/>
      <c r="F197" s="273"/>
      <c r="G197" s="272"/>
      <c r="H197" s="272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>
      <c r="A198" s="272"/>
      <c r="B198" s="272"/>
      <c r="C198" s="272"/>
      <c r="D198" s="273"/>
      <c r="E198" s="272"/>
      <c r="F198" s="273"/>
      <c r="G198" s="272"/>
      <c r="H198" s="272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>
      <c r="A199" s="272"/>
      <c r="B199" s="272"/>
      <c r="C199" s="272"/>
      <c r="D199" s="273"/>
      <c r="E199" s="272"/>
      <c r="F199" s="273"/>
      <c r="G199" s="272"/>
      <c r="H199" s="272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>
      <c r="A200" s="272"/>
      <c r="B200" s="272"/>
      <c r="C200" s="272"/>
      <c r="D200" s="273"/>
      <c r="E200" s="272"/>
      <c r="F200" s="273"/>
      <c r="G200" s="272"/>
      <c r="H200" s="272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>
      <c r="A201" s="272"/>
      <c r="B201" s="272"/>
      <c r="C201" s="272"/>
      <c r="D201" s="273"/>
      <c r="E201" s="272"/>
      <c r="F201" s="273"/>
      <c r="G201" s="272"/>
      <c r="H201" s="272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>
      <c r="A202" s="272"/>
      <c r="B202" s="272"/>
      <c r="C202" s="272"/>
      <c r="D202" s="273"/>
      <c r="E202" s="272"/>
      <c r="F202" s="273"/>
      <c r="G202" s="272"/>
      <c r="H202" s="272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>
      <c r="A203" s="272"/>
      <c r="B203" s="272"/>
      <c r="C203" s="272"/>
      <c r="D203" s="273"/>
      <c r="E203" s="272"/>
      <c r="F203" s="273"/>
      <c r="G203" s="272"/>
      <c r="H203" s="272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>
      <c r="A204" s="272"/>
      <c r="B204" s="272"/>
      <c r="C204" s="272"/>
      <c r="D204" s="273"/>
      <c r="E204" s="272"/>
      <c r="F204" s="273"/>
      <c r="G204" s="272"/>
      <c r="H204" s="272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>
      <c r="A205" s="272"/>
      <c r="B205" s="272"/>
      <c r="C205" s="272"/>
      <c r="D205" s="273"/>
      <c r="E205" s="272"/>
      <c r="F205" s="273"/>
      <c r="G205" s="272"/>
      <c r="H205" s="272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>
      <c r="A206" s="272"/>
      <c r="B206" s="272"/>
      <c r="C206" s="272"/>
      <c r="D206" s="273"/>
      <c r="E206" s="272"/>
      <c r="F206" s="273"/>
      <c r="G206" s="272"/>
      <c r="H206" s="272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>
      <c r="A207" s="272"/>
      <c r="B207" s="272"/>
      <c r="C207" s="272"/>
      <c r="D207" s="273"/>
      <c r="E207" s="272"/>
      <c r="F207" s="273"/>
      <c r="G207" s="272"/>
      <c r="H207" s="272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>
      <c r="A208" s="272"/>
      <c r="B208" s="272"/>
      <c r="C208" s="272"/>
      <c r="D208" s="273"/>
      <c r="E208" s="272"/>
      <c r="F208" s="273"/>
      <c r="G208" s="272"/>
      <c r="H208" s="272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>
      <c r="A209" s="272"/>
      <c r="B209" s="272"/>
      <c r="C209" s="272"/>
      <c r="D209" s="273"/>
      <c r="E209" s="272"/>
      <c r="F209" s="273"/>
      <c r="G209" s="272"/>
      <c r="H209" s="272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>
      <c r="A210" s="272"/>
      <c r="B210" s="272"/>
      <c r="C210" s="272"/>
      <c r="D210" s="273"/>
      <c r="E210" s="272"/>
      <c r="F210" s="273"/>
      <c r="G210" s="272"/>
      <c r="H210" s="272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>
      <c r="A211" s="272"/>
      <c r="B211" s="272"/>
      <c r="C211" s="272"/>
      <c r="D211" s="273"/>
      <c r="E211" s="272"/>
      <c r="F211" s="273"/>
      <c r="G211" s="272"/>
      <c r="H211" s="272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>
      <c r="A212" s="272"/>
      <c r="B212" s="272"/>
      <c r="C212" s="272"/>
      <c r="D212" s="273"/>
      <c r="E212" s="272"/>
      <c r="F212" s="273"/>
      <c r="G212" s="272"/>
      <c r="H212" s="272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>
      <c r="A213" s="272"/>
      <c r="B213" s="272"/>
      <c r="C213" s="272"/>
      <c r="D213" s="273"/>
      <c r="E213" s="272"/>
      <c r="F213" s="273"/>
      <c r="G213" s="272"/>
      <c r="H213" s="272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>
      <c r="A214" s="272"/>
      <c r="B214" s="272"/>
      <c r="C214" s="272"/>
      <c r="D214" s="273"/>
      <c r="E214" s="272"/>
      <c r="F214" s="273"/>
      <c r="G214" s="272"/>
      <c r="H214" s="272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>
      <c r="A215" s="272"/>
      <c r="B215" s="272"/>
      <c r="C215" s="272"/>
      <c r="D215" s="273"/>
      <c r="E215" s="272"/>
      <c r="F215" s="273"/>
      <c r="G215" s="272"/>
      <c r="H215" s="272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>
      <c r="A216" s="272"/>
      <c r="B216" s="272"/>
      <c r="C216" s="272"/>
      <c r="D216" s="273"/>
      <c r="E216" s="272"/>
      <c r="F216" s="273"/>
      <c r="G216" s="272"/>
      <c r="H216" s="272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>
      <c r="A217" s="272"/>
      <c r="B217" s="272"/>
      <c r="C217" s="272"/>
      <c r="D217" s="273"/>
      <c r="E217" s="272"/>
      <c r="F217" s="273"/>
      <c r="G217" s="272"/>
      <c r="H217" s="272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>
      <c r="A218" s="272"/>
      <c r="B218" s="272"/>
      <c r="C218" s="272"/>
      <c r="D218" s="273"/>
      <c r="E218" s="272"/>
      <c r="F218" s="273"/>
      <c r="G218" s="272"/>
      <c r="H218" s="272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>
      <c r="A219" s="272"/>
      <c r="B219" s="272"/>
      <c r="C219" s="272"/>
      <c r="D219" s="273"/>
      <c r="E219" s="272"/>
      <c r="F219" s="273"/>
      <c r="G219" s="272"/>
      <c r="H219" s="272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>
      <c r="A220" s="272"/>
      <c r="B220" s="272"/>
      <c r="C220" s="272"/>
      <c r="D220" s="273"/>
      <c r="E220" s="272"/>
      <c r="F220" s="273"/>
      <c r="G220" s="272"/>
      <c r="H220" s="272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>
      <c r="A221" s="272"/>
      <c r="B221" s="272"/>
      <c r="C221" s="272"/>
      <c r="D221" s="273"/>
      <c r="E221" s="272"/>
      <c r="F221" s="273"/>
      <c r="G221" s="272"/>
      <c r="H221" s="272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>
      <c r="A222" s="272"/>
      <c r="B222" s="272"/>
      <c r="C222" s="272"/>
      <c r="D222" s="273"/>
      <c r="E222" s="272"/>
      <c r="F222" s="273"/>
      <c r="G222" s="272"/>
      <c r="H222" s="272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>
      <c r="A223" s="272"/>
      <c r="B223" s="272"/>
      <c r="C223" s="272"/>
      <c r="D223" s="273"/>
      <c r="E223" s="272"/>
      <c r="F223" s="273"/>
      <c r="G223" s="272"/>
      <c r="H223" s="272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>
      <c r="A224" s="272"/>
      <c r="B224" s="272"/>
      <c r="C224" s="272"/>
      <c r="D224" s="273"/>
      <c r="E224" s="272"/>
      <c r="F224" s="273"/>
      <c r="G224" s="272"/>
      <c r="H224" s="272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>
      <c r="A225" s="272"/>
      <c r="B225" s="272"/>
      <c r="C225" s="272"/>
      <c r="D225" s="273"/>
      <c r="E225" s="272"/>
      <c r="F225" s="273"/>
      <c r="G225" s="272"/>
      <c r="H225" s="272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>
      <c r="A226" s="272"/>
      <c r="B226" s="272"/>
      <c r="C226" s="272"/>
      <c r="D226" s="273"/>
      <c r="E226" s="272"/>
      <c r="F226" s="273"/>
      <c r="G226" s="272"/>
      <c r="H226" s="272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>
      <c r="A227" s="272"/>
      <c r="B227" s="272"/>
      <c r="C227" s="272"/>
      <c r="D227" s="273"/>
      <c r="E227" s="272"/>
      <c r="F227" s="273"/>
      <c r="G227" s="272"/>
      <c r="H227" s="272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>
      <c r="A228" s="272"/>
      <c r="B228" s="272"/>
      <c r="C228" s="272"/>
      <c r="D228" s="273"/>
      <c r="E228" s="272"/>
      <c r="F228" s="273"/>
      <c r="G228" s="272"/>
      <c r="H228" s="272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>
      <c r="A229" s="272"/>
      <c r="B229" s="272"/>
      <c r="C229" s="272"/>
      <c r="D229" s="273"/>
      <c r="E229" s="272"/>
      <c r="F229" s="273"/>
      <c r="G229" s="272"/>
      <c r="H229" s="272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>
      <c r="A230" s="272"/>
      <c r="B230" s="272"/>
      <c r="C230" s="272"/>
      <c r="D230" s="273"/>
      <c r="E230" s="272"/>
      <c r="F230" s="273"/>
      <c r="G230" s="272"/>
      <c r="H230" s="272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>
      <c r="A231" s="272"/>
      <c r="B231" s="272"/>
      <c r="C231" s="272"/>
      <c r="D231" s="273"/>
      <c r="E231" s="272"/>
      <c r="F231" s="273"/>
      <c r="G231" s="272"/>
      <c r="H231" s="272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>
      <c r="A232" s="272"/>
      <c r="B232" s="272"/>
      <c r="C232" s="272"/>
      <c r="D232" s="273"/>
      <c r="E232" s="272"/>
      <c r="F232" s="273"/>
      <c r="G232" s="272"/>
      <c r="H232" s="272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>
      <c r="A233" s="272"/>
      <c r="B233" s="272"/>
      <c r="C233" s="272"/>
      <c r="D233" s="273"/>
      <c r="E233" s="272"/>
      <c r="F233" s="273"/>
      <c r="G233" s="272"/>
      <c r="H233" s="272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>
      <c r="A234" s="272"/>
      <c r="B234" s="272"/>
      <c r="C234" s="272"/>
      <c r="D234" s="273"/>
      <c r="E234" s="272"/>
      <c r="F234" s="273"/>
      <c r="G234" s="272"/>
      <c r="H234" s="272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>
      <c r="A235" s="272"/>
      <c r="B235" s="272"/>
      <c r="C235" s="272"/>
      <c r="D235" s="273"/>
      <c r="E235" s="272"/>
      <c r="F235" s="273"/>
      <c r="G235" s="272"/>
      <c r="H235" s="272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>
      <c r="A236" s="272"/>
      <c r="B236" s="272"/>
      <c r="C236" s="272"/>
      <c r="D236" s="273"/>
      <c r="E236" s="272"/>
      <c r="F236" s="273"/>
      <c r="G236" s="272"/>
      <c r="H236" s="272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>
      <c r="A237" s="272"/>
      <c r="B237" s="272"/>
      <c r="C237" s="272"/>
      <c r="D237" s="273"/>
      <c r="E237" s="272"/>
      <c r="F237" s="273"/>
      <c r="G237" s="272"/>
      <c r="H237" s="272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>
      <c r="A238" s="272"/>
      <c r="B238" s="272"/>
      <c r="C238" s="272"/>
      <c r="D238" s="273"/>
      <c r="E238" s="272"/>
      <c r="F238" s="273"/>
      <c r="G238" s="272"/>
      <c r="H238" s="272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>
      <c r="A239" s="272"/>
      <c r="B239" s="272"/>
      <c r="C239" s="272"/>
      <c r="D239" s="273"/>
      <c r="E239" s="272"/>
      <c r="F239" s="273"/>
      <c r="G239" s="272"/>
      <c r="H239" s="272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>
      <c r="A240" s="272"/>
      <c r="B240" s="272"/>
      <c r="C240" s="272"/>
      <c r="D240" s="273"/>
      <c r="E240" s="272"/>
      <c r="F240" s="273"/>
      <c r="G240" s="272"/>
      <c r="H240" s="272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>
      <c r="A241" s="272"/>
      <c r="B241" s="272"/>
      <c r="C241" s="272"/>
      <c r="D241" s="273"/>
      <c r="E241" s="272"/>
      <c r="F241" s="273"/>
      <c r="G241" s="272"/>
      <c r="H241" s="272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>
      <c r="A242" s="272"/>
      <c r="B242" s="272"/>
      <c r="C242" s="272"/>
      <c r="D242" s="273"/>
      <c r="E242" s="272"/>
      <c r="F242" s="273"/>
      <c r="G242" s="272"/>
      <c r="H242" s="272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>
      <c r="A243" s="272"/>
      <c r="B243" s="272"/>
      <c r="C243" s="272"/>
      <c r="D243" s="273"/>
      <c r="E243" s="272"/>
      <c r="F243" s="273"/>
      <c r="G243" s="272"/>
      <c r="H243" s="272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>
      <c r="A244" s="272"/>
      <c r="B244" s="272"/>
      <c r="C244" s="272"/>
      <c r="D244" s="273"/>
      <c r="E244" s="272"/>
      <c r="F244" s="273"/>
      <c r="G244" s="272"/>
      <c r="H244" s="272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>
      <c r="A245" s="272"/>
      <c r="B245" s="272"/>
      <c r="C245" s="272"/>
      <c r="D245" s="273"/>
      <c r="E245" s="272"/>
      <c r="F245" s="273"/>
      <c r="G245" s="272"/>
      <c r="H245" s="272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>
      <c r="A246" s="272"/>
      <c r="B246" s="272"/>
      <c r="C246" s="272"/>
      <c r="D246" s="273"/>
      <c r="E246" s="272"/>
      <c r="F246" s="273"/>
      <c r="G246" s="272"/>
      <c r="H246" s="272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>
      <c r="A247" s="272"/>
      <c r="B247" s="272"/>
      <c r="C247" s="272"/>
      <c r="D247" s="273"/>
      <c r="E247" s="272"/>
      <c r="F247" s="273"/>
      <c r="G247" s="272"/>
      <c r="H247" s="272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>
      <c r="A248" s="272"/>
      <c r="B248" s="272"/>
      <c r="C248" s="272"/>
      <c r="D248" s="273"/>
      <c r="E248" s="272"/>
      <c r="F248" s="273"/>
      <c r="G248" s="272"/>
      <c r="H248" s="272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>
      <c r="A249" s="272"/>
      <c r="B249" s="272"/>
      <c r="C249" s="272"/>
      <c r="D249" s="273"/>
      <c r="E249" s="272"/>
      <c r="F249" s="273"/>
      <c r="G249" s="272"/>
      <c r="H249" s="272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>
      <c r="A250" s="272"/>
      <c r="B250" s="272"/>
      <c r="C250" s="272"/>
      <c r="D250" s="273"/>
      <c r="E250" s="272"/>
      <c r="F250" s="273"/>
      <c r="G250" s="272"/>
      <c r="H250" s="272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>
      <c r="A251" s="272"/>
      <c r="B251" s="272"/>
      <c r="C251" s="272"/>
      <c r="D251" s="273"/>
      <c r="E251" s="272"/>
      <c r="F251" s="273"/>
      <c r="G251" s="272"/>
      <c r="H251" s="272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>
      <c r="A252" s="272"/>
      <c r="B252" s="272"/>
      <c r="C252" s="272"/>
      <c r="D252" s="273"/>
      <c r="E252" s="272"/>
      <c r="F252" s="273"/>
      <c r="G252" s="272"/>
      <c r="H252" s="272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>
      <c r="A253" s="272"/>
      <c r="B253" s="272"/>
      <c r="C253" s="272"/>
      <c r="D253" s="273"/>
      <c r="E253" s="272"/>
      <c r="F253" s="273"/>
      <c r="G253" s="272"/>
      <c r="H253" s="272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>
      <c r="A254" s="272"/>
      <c r="B254" s="272"/>
      <c r="C254" s="272"/>
      <c r="D254" s="273"/>
      <c r="E254" s="272"/>
      <c r="F254" s="273"/>
      <c r="G254" s="272"/>
      <c r="H254" s="272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>
      <c r="A255" s="272"/>
      <c r="B255" s="272"/>
      <c r="C255" s="272"/>
      <c r="D255" s="273"/>
      <c r="E255" s="272"/>
      <c r="F255" s="273"/>
      <c r="G255" s="272"/>
      <c r="H255" s="272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>
      <c r="A256" s="272"/>
      <c r="B256" s="272"/>
      <c r="C256" s="272"/>
      <c r="D256" s="273"/>
      <c r="E256" s="272"/>
      <c r="F256" s="273"/>
      <c r="G256" s="272"/>
      <c r="H256" s="272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>
      <c r="A257" s="272"/>
      <c r="B257" s="272"/>
      <c r="C257" s="272"/>
      <c r="D257" s="273"/>
      <c r="E257" s="272"/>
      <c r="F257" s="273"/>
      <c r="G257" s="272"/>
      <c r="H257" s="272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>
      <c r="A258" s="272"/>
      <c r="B258" s="272"/>
      <c r="C258" s="272"/>
      <c r="D258" s="273"/>
      <c r="E258" s="272"/>
      <c r="F258" s="273"/>
      <c r="G258" s="272"/>
      <c r="H258" s="272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>
      <c r="A259" s="272"/>
      <c r="B259" s="272"/>
      <c r="C259" s="272"/>
      <c r="D259" s="273"/>
      <c r="E259" s="272"/>
      <c r="F259" s="273"/>
      <c r="G259" s="272"/>
      <c r="H259" s="272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>
      <c r="A260" s="272"/>
      <c r="B260" s="272"/>
      <c r="C260" s="272"/>
      <c r="D260" s="273"/>
      <c r="E260" s="272"/>
      <c r="F260" s="273"/>
      <c r="G260" s="272"/>
      <c r="H260" s="272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>
      <c r="A261" s="272"/>
      <c r="B261" s="272"/>
      <c r="C261" s="272"/>
      <c r="D261" s="273"/>
      <c r="E261" s="272"/>
      <c r="F261" s="273"/>
      <c r="G261" s="272"/>
      <c r="H261" s="272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>
      <c r="A262" s="272"/>
      <c r="B262" s="272"/>
      <c r="C262" s="272"/>
      <c r="D262" s="273"/>
      <c r="E262" s="272"/>
      <c r="F262" s="273"/>
      <c r="G262" s="272"/>
      <c r="H262" s="272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>
      <c r="A263" s="272"/>
      <c r="B263" s="272"/>
      <c r="C263" s="272"/>
      <c r="D263" s="273"/>
      <c r="E263" s="272"/>
      <c r="F263" s="273"/>
      <c r="G263" s="272"/>
      <c r="H263" s="272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>
      <c r="A264" s="272"/>
      <c r="B264" s="272"/>
      <c r="C264" s="272"/>
      <c r="D264" s="273"/>
      <c r="E264" s="272"/>
      <c r="F264" s="273"/>
      <c r="G264" s="272"/>
      <c r="H264" s="272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>
      <c r="A265" s="272"/>
      <c r="B265" s="272"/>
      <c r="C265" s="272"/>
      <c r="D265" s="273"/>
      <c r="E265" s="272"/>
      <c r="F265" s="273"/>
      <c r="G265" s="272"/>
      <c r="H265" s="272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>
      <c r="A266" s="272"/>
      <c r="B266" s="272"/>
      <c r="C266" s="272"/>
      <c r="D266" s="273"/>
      <c r="E266" s="272"/>
      <c r="F266" s="273"/>
      <c r="G266" s="272"/>
      <c r="H266" s="272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>
      <c r="A267" s="272"/>
      <c r="B267" s="272"/>
      <c r="C267" s="272"/>
      <c r="D267" s="273"/>
      <c r="E267" s="272"/>
      <c r="F267" s="273"/>
      <c r="G267" s="272"/>
      <c r="H267" s="272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>
      <c r="A268" s="272"/>
      <c r="B268" s="272"/>
      <c r="C268" s="272"/>
      <c r="D268" s="273"/>
      <c r="E268" s="272"/>
      <c r="F268" s="273"/>
      <c r="G268" s="272"/>
      <c r="H268" s="272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>
      <c r="A269" s="272"/>
      <c r="B269" s="272"/>
      <c r="C269" s="272"/>
      <c r="D269" s="273"/>
      <c r="E269" s="272"/>
      <c r="F269" s="273"/>
      <c r="G269" s="272"/>
      <c r="H269" s="272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>
      <c r="A270" s="272"/>
      <c r="B270" s="272"/>
      <c r="C270" s="272"/>
      <c r="D270" s="273"/>
      <c r="E270" s="272"/>
      <c r="F270" s="273"/>
      <c r="G270" s="272"/>
      <c r="H270" s="272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>
      <c r="A271" s="272"/>
      <c r="B271" s="272"/>
      <c r="C271" s="272"/>
      <c r="D271" s="273"/>
      <c r="E271" s="272"/>
      <c r="F271" s="273"/>
      <c r="G271" s="272"/>
      <c r="H271" s="272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>
      <c r="A272" s="272"/>
      <c r="B272" s="272"/>
      <c r="C272" s="272"/>
      <c r="D272" s="273"/>
      <c r="E272" s="272"/>
      <c r="F272" s="273"/>
      <c r="G272" s="272"/>
      <c r="H272" s="272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>
      <c r="A273" s="272"/>
      <c r="B273" s="272"/>
      <c r="C273" s="272"/>
      <c r="D273" s="273"/>
      <c r="E273" s="272"/>
      <c r="F273" s="273"/>
      <c r="G273" s="272"/>
      <c r="H273" s="272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>
      <c r="A274" s="272"/>
      <c r="B274" s="272"/>
      <c r="C274" s="272"/>
      <c r="D274" s="273"/>
      <c r="E274" s="272"/>
      <c r="F274" s="273"/>
      <c r="G274" s="272"/>
      <c r="H274" s="272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>
      <c r="A275" s="272"/>
      <c r="B275" s="272"/>
      <c r="C275" s="272"/>
      <c r="D275" s="273"/>
      <c r="E275" s="272"/>
      <c r="F275" s="273"/>
      <c r="G275" s="272"/>
      <c r="H275" s="272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>
      <c r="A276" s="272"/>
      <c r="B276" s="272"/>
      <c r="C276" s="272"/>
      <c r="D276" s="273"/>
      <c r="E276" s="272"/>
      <c r="F276" s="273"/>
      <c r="G276" s="272"/>
      <c r="H276" s="272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>
      <c r="A277" s="272"/>
      <c r="B277" s="272"/>
      <c r="C277" s="272"/>
      <c r="D277" s="273"/>
      <c r="E277" s="272"/>
      <c r="F277" s="273"/>
      <c r="G277" s="272"/>
      <c r="H277" s="272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>
      <c r="A278" s="272"/>
      <c r="B278" s="272"/>
      <c r="C278" s="272"/>
      <c r="D278" s="273"/>
      <c r="E278" s="272"/>
      <c r="F278" s="273"/>
      <c r="G278" s="272"/>
      <c r="H278" s="272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>
      <c r="A279" s="272"/>
      <c r="B279" s="272"/>
      <c r="C279" s="272"/>
      <c r="D279" s="273"/>
      <c r="E279" s="272"/>
      <c r="F279" s="273"/>
      <c r="G279" s="272"/>
      <c r="H279" s="272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>
      <c r="A280" s="272"/>
      <c r="B280" s="272"/>
      <c r="C280" s="272"/>
      <c r="D280" s="273"/>
      <c r="E280" s="272"/>
      <c r="F280" s="273"/>
      <c r="G280" s="272"/>
      <c r="H280" s="272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>
      <c r="A281" s="272"/>
      <c r="B281" s="272"/>
      <c r="C281" s="272"/>
      <c r="D281" s="273"/>
      <c r="E281" s="272"/>
      <c r="F281" s="273"/>
      <c r="G281" s="272"/>
      <c r="H281" s="272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>
      <c r="A282" s="272"/>
      <c r="B282" s="272"/>
      <c r="C282" s="272"/>
      <c r="D282" s="273"/>
      <c r="E282" s="272"/>
      <c r="F282" s="273"/>
      <c r="G282" s="272"/>
      <c r="H282" s="272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>
      <c r="A283" s="272"/>
      <c r="B283" s="272"/>
      <c r="C283" s="272"/>
      <c r="D283" s="273"/>
      <c r="E283" s="272"/>
      <c r="F283" s="273"/>
      <c r="G283" s="272"/>
      <c r="H283" s="272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>
      <c r="A284" s="272"/>
      <c r="B284" s="272"/>
      <c r="C284" s="272"/>
      <c r="D284" s="273"/>
      <c r="E284" s="272"/>
      <c r="F284" s="273"/>
      <c r="G284" s="272"/>
      <c r="H284" s="272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>
      <c r="A285" s="272"/>
      <c r="B285" s="272"/>
      <c r="C285" s="272"/>
      <c r="D285" s="273"/>
      <c r="E285" s="272"/>
      <c r="F285" s="273"/>
      <c r="G285" s="272"/>
      <c r="H285" s="272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>
      <c r="A286" s="272"/>
      <c r="B286" s="272"/>
      <c r="C286" s="272"/>
      <c r="D286" s="273"/>
      <c r="E286" s="272"/>
      <c r="F286" s="273"/>
      <c r="G286" s="272"/>
      <c r="H286" s="272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>
      <c r="A287" s="272"/>
      <c r="B287" s="272"/>
      <c r="C287" s="272"/>
      <c r="D287" s="273"/>
      <c r="E287" s="272"/>
      <c r="F287" s="273"/>
      <c r="G287" s="272"/>
      <c r="H287" s="272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>
      <c r="A288" s="272"/>
      <c r="B288" s="272"/>
      <c r="C288" s="272"/>
      <c r="D288" s="273"/>
      <c r="E288" s="272"/>
      <c r="F288" s="273"/>
      <c r="G288" s="272"/>
      <c r="H288" s="272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>
      <c r="A289" s="272"/>
      <c r="B289" s="272"/>
      <c r="C289" s="272"/>
      <c r="D289" s="273"/>
      <c r="E289" s="272"/>
      <c r="F289" s="273"/>
      <c r="G289" s="272"/>
      <c r="H289" s="272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>
      <c r="A290" s="272"/>
      <c r="B290" s="272"/>
      <c r="C290" s="272"/>
      <c r="D290" s="273"/>
      <c r="E290" s="272"/>
      <c r="F290" s="273"/>
      <c r="G290" s="272"/>
      <c r="H290" s="272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>
      <c r="A291" s="272"/>
      <c r="B291" s="272"/>
      <c r="C291" s="272"/>
      <c r="D291" s="273"/>
      <c r="E291" s="272"/>
      <c r="F291" s="273"/>
      <c r="G291" s="272"/>
      <c r="H291" s="272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>
      <c r="A292" s="272"/>
      <c r="B292" s="272"/>
      <c r="C292" s="272"/>
      <c r="D292" s="273"/>
      <c r="E292" s="272"/>
      <c r="F292" s="273"/>
      <c r="G292" s="272"/>
      <c r="H292" s="272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>
      <c r="A293" s="272"/>
      <c r="B293" s="272"/>
      <c r="C293" s="272"/>
      <c r="D293" s="273"/>
      <c r="E293" s="272"/>
      <c r="F293" s="273"/>
      <c r="G293" s="272"/>
      <c r="H293" s="272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>
      <c r="A294" s="272"/>
      <c r="B294" s="272"/>
      <c r="C294" s="272"/>
      <c r="D294" s="273"/>
      <c r="E294" s="272"/>
      <c r="F294" s="273"/>
      <c r="G294" s="272"/>
      <c r="H294" s="272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>
      <c r="A295" s="272"/>
      <c r="B295" s="272"/>
      <c r="C295" s="272"/>
      <c r="D295" s="273"/>
      <c r="E295" s="272"/>
      <c r="F295" s="273"/>
      <c r="G295" s="272"/>
      <c r="H295" s="272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>
      <c r="A296" s="272"/>
      <c r="B296" s="272"/>
      <c r="C296" s="272"/>
      <c r="D296" s="273"/>
      <c r="E296" s="272"/>
      <c r="F296" s="273"/>
      <c r="G296" s="272"/>
      <c r="H296" s="272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>
      <c r="A297" s="272"/>
      <c r="B297" s="272"/>
      <c r="C297" s="272"/>
      <c r="D297" s="273"/>
      <c r="E297" s="272"/>
      <c r="F297" s="273"/>
      <c r="G297" s="272"/>
      <c r="H297" s="272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>
      <c r="A298" s="272"/>
      <c r="B298" s="272"/>
      <c r="C298" s="272"/>
      <c r="D298" s="273"/>
      <c r="E298" s="272"/>
      <c r="F298" s="273"/>
      <c r="G298" s="272"/>
      <c r="H298" s="272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>
      <c r="A299" s="272"/>
      <c r="B299" s="272"/>
      <c r="C299" s="272"/>
      <c r="D299" s="273"/>
      <c r="E299" s="272"/>
      <c r="F299" s="273"/>
      <c r="G299" s="272"/>
      <c r="H299" s="272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>
      <c r="A300" s="272"/>
      <c r="B300" s="272"/>
      <c r="C300" s="272"/>
      <c r="D300" s="273"/>
      <c r="E300" s="272"/>
      <c r="F300" s="273"/>
      <c r="G300" s="272"/>
      <c r="H300" s="272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>
      <c r="A301" s="272"/>
      <c r="B301" s="272"/>
      <c r="C301" s="272"/>
      <c r="D301" s="273"/>
      <c r="E301" s="272"/>
      <c r="F301" s="273"/>
      <c r="G301" s="272"/>
      <c r="H301" s="272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>
      <c r="A302" s="272"/>
      <c r="B302" s="272"/>
      <c r="C302" s="272"/>
      <c r="D302" s="273"/>
      <c r="E302" s="272"/>
      <c r="F302" s="273"/>
      <c r="G302" s="272"/>
      <c r="H302" s="272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>
      <c r="A303" s="272"/>
      <c r="B303" s="272"/>
      <c r="C303" s="272"/>
      <c r="D303" s="273"/>
      <c r="E303" s="272"/>
      <c r="F303" s="273"/>
      <c r="G303" s="272"/>
      <c r="H303" s="272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>
      <c r="A304" s="272"/>
      <c r="B304" s="272"/>
      <c r="C304" s="272"/>
      <c r="D304" s="273"/>
      <c r="E304" s="272"/>
      <c r="F304" s="273"/>
      <c r="G304" s="272"/>
      <c r="H304" s="272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>
      <c r="A305" s="272"/>
      <c r="B305" s="272"/>
      <c r="C305" s="272"/>
      <c r="D305" s="273"/>
      <c r="E305" s="272"/>
      <c r="F305" s="273"/>
      <c r="G305" s="272"/>
      <c r="H305" s="272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>
      <c r="A306" s="272"/>
      <c r="B306" s="272"/>
      <c r="C306" s="272"/>
      <c r="D306" s="273"/>
      <c r="E306" s="272"/>
      <c r="F306" s="273"/>
      <c r="G306" s="272"/>
      <c r="H306" s="272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>
      <c r="A307" s="272"/>
      <c r="B307" s="272"/>
      <c r="C307" s="272"/>
      <c r="D307" s="273"/>
      <c r="E307" s="272"/>
      <c r="F307" s="273"/>
      <c r="G307" s="272"/>
      <c r="H307" s="272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>
      <c r="A308" s="272"/>
      <c r="B308" s="272"/>
      <c r="C308" s="272"/>
      <c r="D308" s="273"/>
      <c r="E308" s="272"/>
      <c r="F308" s="273"/>
      <c r="G308" s="272"/>
      <c r="H308" s="272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>
      <c r="A309" s="272"/>
      <c r="B309" s="272"/>
      <c r="C309" s="272"/>
      <c r="D309" s="273"/>
      <c r="E309" s="272"/>
      <c r="F309" s="273"/>
      <c r="G309" s="272"/>
      <c r="H309" s="272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>
      <c r="A310" s="272"/>
      <c r="B310" s="272"/>
      <c r="C310" s="272"/>
      <c r="D310" s="273"/>
      <c r="E310" s="272"/>
      <c r="F310" s="273"/>
      <c r="G310" s="272"/>
      <c r="H310" s="272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>
      <c r="A311" s="272"/>
      <c r="B311" s="272"/>
      <c r="C311" s="272"/>
      <c r="D311" s="273"/>
      <c r="E311" s="272"/>
      <c r="F311" s="273"/>
      <c r="G311" s="272"/>
      <c r="H311" s="272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>
      <c r="A312" s="272"/>
      <c r="B312" s="272"/>
      <c r="C312" s="272"/>
      <c r="D312" s="273"/>
      <c r="E312" s="272"/>
      <c r="F312" s="273"/>
      <c r="G312" s="272"/>
      <c r="H312" s="272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>
      <c r="A313" s="272"/>
      <c r="B313" s="272"/>
      <c r="C313" s="272"/>
      <c r="D313" s="273"/>
      <c r="E313" s="272"/>
      <c r="F313" s="273"/>
      <c r="G313" s="272"/>
      <c r="H313" s="272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>
      <c r="A314" s="272"/>
      <c r="B314" s="272"/>
      <c r="C314" s="272"/>
      <c r="D314" s="273"/>
      <c r="E314" s="272"/>
      <c r="F314" s="273"/>
      <c r="G314" s="272"/>
      <c r="H314" s="272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>
      <c r="A315" s="272"/>
      <c r="B315" s="272"/>
      <c r="C315" s="272"/>
      <c r="D315" s="273"/>
      <c r="E315" s="272"/>
      <c r="F315" s="273"/>
      <c r="G315" s="272"/>
      <c r="H315" s="272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>
      <c r="A316" s="272"/>
      <c r="B316" s="272"/>
      <c r="C316" s="272"/>
      <c r="D316" s="273"/>
      <c r="E316" s="272"/>
      <c r="F316" s="273"/>
      <c r="G316" s="272"/>
      <c r="H316" s="272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>
      <c r="A317" s="272"/>
      <c r="B317" s="272"/>
      <c r="C317" s="272"/>
      <c r="D317" s="273"/>
      <c r="E317" s="272"/>
      <c r="F317" s="273"/>
      <c r="G317" s="272"/>
      <c r="H317" s="272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>
      <c r="A318" s="272"/>
      <c r="B318" s="272"/>
      <c r="C318" s="272"/>
      <c r="D318" s="273"/>
      <c r="E318" s="272"/>
      <c r="F318" s="273"/>
      <c r="G318" s="272"/>
      <c r="H318" s="272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>
      <c r="A319" s="272"/>
      <c r="B319" s="272"/>
      <c r="C319" s="272"/>
      <c r="D319" s="273"/>
      <c r="E319" s="272"/>
      <c r="F319" s="273"/>
      <c r="G319" s="272"/>
      <c r="H319" s="272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>
      <c r="A320" s="272"/>
      <c r="B320" s="272"/>
      <c r="C320" s="272"/>
      <c r="D320" s="273"/>
      <c r="E320" s="272"/>
      <c r="F320" s="273"/>
      <c r="G320" s="272"/>
      <c r="H320" s="272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>
      <c r="A321" s="272"/>
      <c r="B321" s="272"/>
      <c r="C321" s="272"/>
      <c r="D321" s="273"/>
      <c r="E321" s="272"/>
      <c r="F321" s="273"/>
      <c r="G321" s="272"/>
      <c r="H321" s="272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>
      <c r="A322" s="272"/>
      <c r="B322" s="272"/>
      <c r="C322" s="272"/>
      <c r="D322" s="273"/>
      <c r="E322" s="272"/>
      <c r="F322" s="273"/>
      <c r="G322" s="272"/>
      <c r="H322" s="272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>
      <c r="A323" s="272"/>
      <c r="B323" s="272"/>
      <c r="C323" s="272"/>
      <c r="D323" s="273"/>
      <c r="E323" s="272"/>
      <c r="F323" s="273"/>
      <c r="G323" s="272"/>
      <c r="H323" s="272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>
      <c r="A324" s="272"/>
      <c r="B324" s="272"/>
      <c r="C324" s="272"/>
      <c r="D324" s="273"/>
      <c r="E324" s="272"/>
      <c r="F324" s="273"/>
      <c r="G324" s="272"/>
      <c r="H324" s="272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>
      <c r="A325" s="272"/>
      <c r="B325" s="272"/>
      <c r="C325" s="272"/>
      <c r="D325" s="273"/>
      <c r="E325" s="272"/>
      <c r="F325" s="273"/>
      <c r="G325" s="272"/>
      <c r="H325" s="272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>
      <c r="A326" s="272"/>
      <c r="B326" s="272"/>
      <c r="C326" s="272"/>
      <c r="D326" s="273"/>
      <c r="E326" s="272"/>
      <c r="F326" s="273"/>
      <c r="G326" s="272"/>
      <c r="H326" s="272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>
      <c r="A327" s="272"/>
      <c r="B327" s="272"/>
      <c r="C327" s="272"/>
      <c r="D327" s="273"/>
      <c r="E327" s="272"/>
      <c r="F327" s="273"/>
      <c r="G327" s="272"/>
      <c r="H327" s="272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>
      <c r="A328" s="272"/>
      <c r="B328" s="272"/>
      <c r="C328" s="272"/>
      <c r="D328" s="273"/>
      <c r="E328" s="272"/>
      <c r="F328" s="273"/>
      <c r="G328" s="272"/>
      <c r="H328" s="272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>
      <c r="A329" s="272"/>
      <c r="B329" s="272"/>
      <c r="C329" s="272"/>
      <c r="D329" s="273"/>
      <c r="E329" s="272"/>
      <c r="F329" s="273"/>
      <c r="G329" s="272"/>
      <c r="H329" s="272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>
      <c r="A330" s="272"/>
      <c r="B330" s="272"/>
      <c r="C330" s="272"/>
      <c r="D330" s="273"/>
      <c r="E330" s="272"/>
      <c r="F330" s="273"/>
      <c r="G330" s="272"/>
      <c r="H330" s="272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>
      <c r="A331" s="272"/>
      <c r="B331" s="272"/>
      <c r="C331" s="272"/>
      <c r="D331" s="273"/>
      <c r="E331" s="272"/>
      <c r="F331" s="273"/>
      <c r="G331" s="272"/>
      <c r="H331" s="272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>
      <c r="A332" s="272"/>
      <c r="B332" s="272"/>
      <c r="C332" s="272"/>
      <c r="D332" s="273"/>
      <c r="E332" s="272"/>
      <c r="F332" s="273"/>
      <c r="G332" s="272"/>
      <c r="H332" s="272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>
      <c r="A333" s="272"/>
      <c r="B333" s="272"/>
      <c r="C333" s="272"/>
      <c r="D333" s="273"/>
      <c r="E333" s="272"/>
      <c r="F333" s="273"/>
      <c r="G333" s="272"/>
      <c r="H333" s="272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>
      <c r="A334" s="272"/>
      <c r="B334" s="272"/>
      <c r="C334" s="272"/>
      <c r="D334" s="273"/>
      <c r="E334" s="272"/>
      <c r="F334" s="273"/>
      <c r="G334" s="272"/>
      <c r="H334" s="272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>
      <c r="A335" s="272"/>
      <c r="B335" s="272"/>
      <c r="C335" s="272"/>
      <c r="D335" s="273"/>
      <c r="E335" s="272"/>
      <c r="F335" s="273"/>
      <c r="G335" s="272"/>
      <c r="H335" s="272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>
      <c r="A336" s="272"/>
      <c r="B336" s="272"/>
      <c r="C336" s="272"/>
      <c r="D336" s="273"/>
      <c r="E336" s="272"/>
      <c r="F336" s="273"/>
      <c r="G336" s="272"/>
      <c r="H336" s="272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>
      <c r="A337" s="272"/>
      <c r="B337" s="272"/>
      <c r="C337" s="272"/>
      <c r="D337" s="273"/>
      <c r="E337" s="272"/>
      <c r="F337" s="273"/>
      <c r="G337" s="272"/>
      <c r="H337" s="272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>
      <c r="A338" s="272"/>
      <c r="B338" s="272"/>
      <c r="C338" s="272"/>
      <c r="D338" s="273"/>
      <c r="E338" s="272"/>
      <c r="F338" s="273"/>
      <c r="G338" s="272"/>
      <c r="H338" s="272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>
      <c r="A339" s="272"/>
      <c r="B339" s="272"/>
      <c r="C339" s="272"/>
      <c r="D339" s="273"/>
      <c r="E339" s="272"/>
      <c r="F339" s="273"/>
      <c r="G339" s="272"/>
      <c r="H339" s="272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>
      <c r="A340" s="272"/>
      <c r="B340" s="272"/>
      <c r="C340" s="272"/>
      <c r="D340" s="273"/>
      <c r="E340" s="272"/>
      <c r="F340" s="273"/>
      <c r="G340" s="272"/>
      <c r="H340" s="272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>
      <c r="A341" s="272"/>
      <c r="B341" s="272"/>
      <c r="C341" s="272"/>
      <c r="D341" s="273"/>
      <c r="E341" s="272"/>
      <c r="F341" s="273"/>
      <c r="G341" s="272"/>
      <c r="H341" s="272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>
      <c r="A342" s="272"/>
      <c r="B342" s="272"/>
      <c r="C342" s="272"/>
      <c r="D342" s="273"/>
      <c r="E342" s="272"/>
      <c r="F342" s="273"/>
      <c r="G342" s="272"/>
      <c r="H342" s="272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>
      <c r="A343" s="272"/>
      <c r="B343" s="272"/>
      <c r="C343" s="272"/>
      <c r="D343" s="273"/>
      <c r="E343" s="272"/>
      <c r="F343" s="273"/>
      <c r="G343" s="272"/>
      <c r="H343" s="272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>
      <c r="A344" s="272"/>
      <c r="B344" s="272"/>
      <c r="C344" s="272"/>
      <c r="D344" s="273"/>
      <c r="E344" s="272"/>
      <c r="F344" s="273"/>
      <c r="G344" s="272"/>
      <c r="H344" s="272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>
      <c r="A345" s="272"/>
      <c r="B345" s="272"/>
      <c r="C345" s="272"/>
      <c r="D345" s="273"/>
      <c r="E345" s="272"/>
      <c r="F345" s="273"/>
      <c r="G345" s="272"/>
      <c r="H345" s="272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>
      <c r="A346" s="272"/>
      <c r="B346" s="272"/>
      <c r="C346" s="272"/>
      <c r="D346" s="273"/>
      <c r="E346" s="272"/>
      <c r="F346" s="273"/>
      <c r="G346" s="272"/>
      <c r="H346" s="272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>
      <c r="A347" s="272"/>
      <c r="B347" s="272"/>
      <c r="C347" s="272"/>
      <c r="D347" s="273"/>
      <c r="E347" s="272"/>
      <c r="F347" s="273"/>
      <c r="G347" s="272"/>
      <c r="H347" s="272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>
      <c r="A348" s="272"/>
      <c r="B348" s="272"/>
      <c r="C348" s="272"/>
      <c r="D348" s="273"/>
      <c r="E348" s="272"/>
      <c r="F348" s="273"/>
      <c r="G348" s="272"/>
      <c r="H348" s="272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>
      <c r="A349" s="272"/>
      <c r="B349" s="272"/>
      <c r="C349" s="272"/>
      <c r="D349" s="273"/>
      <c r="E349" s="272"/>
      <c r="F349" s="273"/>
      <c r="G349" s="272"/>
      <c r="H349" s="272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>
      <c r="A350" s="272"/>
      <c r="B350" s="272"/>
      <c r="C350" s="272"/>
      <c r="D350" s="273"/>
      <c r="E350" s="272"/>
      <c r="F350" s="273"/>
      <c r="G350" s="272"/>
      <c r="H350" s="272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>
      <c r="A351" s="272"/>
      <c r="B351" s="272"/>
      <c r="C351" s="272"/>
      <c r="D351" s="273"/>
      <c r="E351" s="272"/>
      <c r="F351" s="273"/>
      <c r="G351" s="272"/>
      <c r="H351" s="272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>
      <c r="A352" s="272"/>
      <c r="B352" s="272"/>
      <c r="C352" s="272"/>
      <c r="D352" s="273"/>
      <c r="E352" s="272"/>
      <c r="F352" s="273"/>
      <c r="G352" s="272"/>
      <c r="H352" s="272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>
      <c r="A353" s="272"/>
      <c r="B353" s="272"/>
      <c r="C353" s="272"/>
      <c r="D353" s="273"/>
      <c r="E353" s="272"/>
      <c r="F353" s="273"/>
      <c r="G353" s="272"/>
      <c r="H353" s="272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>
      <c r="A354" s="272"/>
      <c r="B354" s="272"/>
      <c r="C354" s="272"/>
      <c r="D354" s="273"/>
      <c r="E354" s="272"/>
      <c r="F354" s="273"/>
      <c r="G354" s="272"/>
      <c r="H354" s="272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>
      <c r="A355" s="272"/>
      <c r="B355" s="272"/>
      <c r="C355" s="272"/>
      <c r="D355" s="273"/>
      <c r="E355" s="272"/>
      <c r="F355" s="273"/>
      <c r="G355" s="272"/>
      <c r="H355" s="272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>
      <c r="A356" s="272"/>
      <c r="B356" s="272"/>
      <c r="C356" s="272"/>
      <c r="D356" s="273"/>
      <c r="E356" s="272"/>
      <c r="F356" s="273"/>
      <c r="G356" s="272"/>
      <c r="H356" s="272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>
      <c r="A357" s="272"/>
      <c r="B357" s="272"/>
      <c r="C357" s="272"/>
      <c r="D357" s="273"/>
      <c r="E357" s="272"/>
      <c r="F357" s="273"/>
      <c r="G357" s="272"/>
      <c r="H357" s="272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>
      <c r="A358" s="272"/>
      <c r="B358" s="272"/>
      <c r="C358" s="272"/>
      <c r="D358" s="273"/>
      <c r="E358" s="272"/>
      <c r="F358" s="273"/>
      <c r="G358" s="272"/>
      <c r="H358" s="272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>
      <c r="A359" s="272"/>
      <c r="B359" s="272"/>
      <c r="C359" s="272"/>
      <c r="D359" s="273"/>
      <c r="E359" s="272"/>
      <c r="F359" s="273"/>
      <c r="G359" s="272"/>
      <c r="H359" s="272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>
      <c r="A360" s="272"/>
      <c r="B360" s="272"/>
      <c r="C360" s="272"/>
      <c r="D360" s="273"/>
      <c r="E360" s="272"/>
      <c r="F360" s="273"/>
      <c r="G360" s="272"/>
      <c r="H360" s="272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>
      <c r="A361" s="272"/>
      <c r="B361" s="272"/>
      <c r="C361" s="272"/>
      <c r="D361" s="273"/>
      <c r="E361" s="272"/>
      <c r="F361" s="273"/>
      <c r="G361" s="272"/>
      <c r="H361" s="272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>
      <c r="A362" s="272"/>
      <c r="B362" s="272"/>
      <c r="C362" s="272"/>
      <c r="D362" s="273"/>
      <c r="E362" s="272"/>
      <c r="F362" s="273"/>
      <c r="G362" s="272"/>
      <c r="H362" s="272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>
      <c r="A363" s="272"/>
      <c r="B363" s="272"/>
      <c r="C363" s="272"/>
      <c r="D363" s="273"/>
      <c r="E363" s="272"/>
      <c r="F363" s="273"/>
      <c r="G363" s="272"/>
      <c r="H363" s="272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>
      <c r="A364" s="272"/>
      <c r="B364" s="272"/>
      <c r="C364" s="272"/>
      <c r="D364" s="273"/>
      <c r="E364" s="272"/>
      <c r="F364" s="273"/>
      <c r="G364" s="272"/>
      <c r="H364" s="272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>
      <c r="A365" s="272"/>
      <c r="B365" s="272"/>
      <c r="C365" s="272"/>
      <c r="D365" s="273"/>
      <c r="E365" s="272"/>
      <c r="F365" s="273"/>
      <c r="G365" s="272"/>
      <c r="H365" s="272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>
      <c r="A366" s="272"/>
      <c r="B366" s="272"/>
      <c r="C366" s="272"/>
      <c r="D366" s="273"/>
      <c r="E366" s="272"/>
      <c r="F366" s="273"/>
      <c r="G366" s="272"/>
      <c r="H366" s="272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>
      <c r="A367" s="272"/>
      <c r="B367" s="272"/>
      <c r="C367" s="272"/>
      <c r="D367" s="273"/>
      <c r="E367" s="272"/>
      <c r="F367" s="273"/>
      <c r="G367" s="272"/>
      <c r="H367" s="272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>
      <c r="A368" s="272"/>
      <c r="B368" s="272"/>
      <c r="C368" s="272"/>
      <c r="D368" s="273"/>
      <c r="E368" s="272"/>
      <c r="F368" s="273"/>
      <c r="G368" s="272"/>
      <c r="H368" s="272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>
      <c r="A369" s="272"/>
      <c r="B369" s="272"/>
      <c r="C369" s="272"/>
      <c r="D369" s="273"/>
      <c r="E369" s="272"/>
      <c r="F369" s="273"/>
      <c r="G369" s="272"/>
      <c r="H369" s="272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>
      <c r="A370" s="272"/>
      <c r="B370" s="272"/>
      <c r="C370" s="272"/>
      <c r="D370" s="273"/>
      <c r="E370" s="272"/>
      <c r="F370" s="273"/>
      <c r="G370" s="272"/>
      <c r="H370" s="272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>
      <c r="A371" s="272"/>
      <c r="B371" s="272"/>
      <c r="C371" s="272"/>
      <c r="D371" s="273"/>
      <c r="E371" s="272"/>
      <c r="F371" s="273"/>
      <c r="G371" s="272"/>
      <c r="H371" s="272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>
      <c r="A372" s="272"/>
      <c r="B372" s="272"/>
      <c r="C372" s="272"/>
      <c r="D372" s="273"/>
      <c r="E372" s="272"/>
      <c r="F372" s="273"/>
      <c r="G372" s="272"/>
      <c r="H372" s="272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>
      <c r="A373" s="272"/>
      <c r="B373" s="272"/>
      <c r="C373" s="272"/>
      <c r="D373" s="273"/>
      <c r="E373" s="272"/>
      <c r="F373" s="273"/>
      <c r="G373" s="272"/>
      <c r="H373" s="272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>
      <c r="A374" s="272"/>
      <c r="B374" s="272"/>
      <c r="C374" s="272"/>
      <c r="D374" s="273"/>
      <c r="E374" s="272"/>
      <c r="F374" s="273"/>
      <c r="G374" s="272"/>
      <c r="H374" s="272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>
      <c r="A375" s="272"/>
      <c r="B375" s="272"/>
      <c r="C375" s="272"/>
      <c r="D375" s="273"/>
      <c r="E375" s="272"/>
      <c r="F375" s="273"/>
      <c r="G375" s="272"/>
      <c r="H375" s="272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>
      <c r="A376" s="272"/>
      <c r="B376" s="272"/>
      <c r="C376" s="272"/>
      <c r="D376" s="273"/>
      <c r="E376" s="272"/>
      <c r="F376" s="273"/>
      <c r="G376" s="272"/>
      <c r="H376" s="272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>
      <c r="A377" s="272"/>
      <c r="B377" s="272"/>
      <c r="C377" s="272"/>
      <c r="D377" s="273"/>
      <c r="E377" s="272"/>
      <c r="F377" s="273"/>
      <c r="G377" s="272"/>
      <c r="H377" s="272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>
      <c r="A378" s="272"/>
      <c r="B378" s="272"/>
      <c r="C378" s="272"/>
      <c r="D378" s="273"/>
      <c r="E378" s="272"/>
      <c r="F378" s="273"/>
      <c r="G378" s="272"/>
      <c r="H378" s="272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>
      <c r="A379" s="272"/>
      <c r="B379" s="272"/>
      <c r="C379" s="272"/>
      <c r="D379" s="273"/>
      <c r="E379" s="272"/>
      <c r="F379" s="273"/>
      <c r="G379" s="272"/>
      <c r="H379" s="272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>
      <c r="A380" s="272"/>
      <c r="B380" s="272"/>
      <c r="C380" s="272"/>
      <c r="D380" s="273"/>
      <c r="E380" s="272"/>
      <c r="F380" s="273"/>
      <c r="G380" s="272"/>
      <c r="H380" s="272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>
      <c r="A381" s="272"/>
      <c r="B381" s="272"/>
      <c r="C381" s="272"/>
      <c r="D381" s="273"/>
      <c r="E381" s="272"/>
      <c r="F381" s="273"/>
      <c r="G381" s="272"/>
      <c r="H381" s="272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>
      <c r="A382" s="272"/>
      <c r="B382" s="272"/>
      <c r="C382" s="272"/>
      <c r="D382" s="273"/>
      <c r="E382" s="272"/>
      <c r="F382" s="273"/>
      <c r="G382" s="272"/>
      <c r="H382" s="272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>
      <c r="A383" s="272"/>
      <c r="B383" s="272"/>
      <c r="C383" s="272"/>
      <c r="D383" s="273"/>
      <c r="E383" s="272"/>
      <c r="F383" s="273"/>
      <c r="G383" s="272"/>
      <c r="H383" s="272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>
      <c r="A384" s="272"/>
      <c r="B384" s="272"/>
      <c r="C384" s="272"/>
      <c r="D384" s="273"/>
      <c r="E384" s="272"/>
      <c r="F384" s="273"/>
      <c r="G384" s="272"/>
      <c r="H384" s="272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>
      <c r="A385" s="272"/>
      <c r="B385" s="272"/>
      <c r="C385" s="272"/>
      <c r="D385" s="273"/>
      <c r="E385" s="272"/>
      <c r="F385" s="273"/>
      <c r="G385" s="272"/>
      <c r="H385" s="272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>
      <c r="A386" s="272"/>
      <c r="B386" s="272"/>
      <c r="C386" s="272"/>
      <c r="D386" s="273"/>
      <c r="E386" s="272"/>
      <c r="F386" s="273"/>
      <c r="G386" s="272"/>
      <c r="H386" s="272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>
      <c r="A387" s="272"/>
      <c r="B387" s="272"/>
      <c r="C387" s="272"/>
      <c r="D387" s="273"/>
      <c r="E387" s="272"/>
      <c r="F387" s="273"/>
      <c r="G387" s="272"/>
      <c r="H387" s="272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>
      <c r="A388" s="272"/>
      <c r="B388" s="272"/>
      <c r="C388" s="272"/>
      <c r="D388" s="273"/>
      <c r="E388" s="272"/>
      <c r="F388" s="273"/>
      <c r="G388" s="272"/>
      <c r="H388" s="272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>
      <c r="A389" s="272"/>
      <c r="B389" s="272"/>
      <c r="C389" s="272"/>
      <c r="D389" s="273"/>
      <c r="E389" s="272"/>
      <c r="F389" s="273"/>
      <c r="G389" s="272"/>
      <c r="H389" s="272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>
      <c r="A390" s="272"/>
      <c r="B390" s="272"/>
      <c r="C390" s="272"/>
      <c r="D390" s="273"/>
      <c r="E390" s="272"/>
      <c r="F390" s="273"/>
      <c r="G390" s="272"/>
      <c r="H390" s="272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>
      <c r="A391" s="272"/>
      <c r="B391" s="272"/>
      <c r="C391" s="272"/>
      <c r="D391" s="273"/>
      <c r="E391" s="272"/>
      <c r="F391" s="273"/>
      <c r="G391" s="272"/>
      <c r="H391" s="272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>
      <c r="A392" s="272"/>
      <c r="B392" s="272"/>
      <c r="C392" s="272"/>
      <c r="D392" s="273"/>
      <c r="E392" s="272"/>
      <c r="F392" s="273"/>
      <c r="G392" s="272"/>
      <c r="H392" s="272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>
      <c r="A393" s="272"/>
      <c r="B393" s="272"/>
      <c r="C393" s="272"/>
      <c r="D393" s="273"/>
      <c r="E393" s="272"/>
      <c r="F393" s="273"/>
      <c r="G393" s="272"/>
      <c r="H393" s="272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>
      <c r="A394" s="272"/>
      <c r="B394" s="272"/>
      <c r="C394" s="272"/>
      <c r="D394" s="273"/>
      <c r="E394" s="272"/>
      <c r="F394" s="273"/>
      <c r="G394" s="272"/>
      <c r="H394" s="272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>
      <c r="A395" s="272"/>
      <c r="B395" s="272"/>
      <c r="C395" s="272"/>
      <c r="D395" s="273"/>
      <c r="E395" s="272"/>
      <c r="F395" s="273"/>
      <c r="G395" s="272"/>
      <c r="H395" s="272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>
      <c r="A396" s="272"/>
      <c r="B396" s="272"/>
      <c r="C396" s="272"/>
      <c r="D396" s="273"/>
      <c r="E396" s="272"/>
      <c r="F396" s="273"/>
      <c r="G396" s="272"/>
      <c r="H396" s="272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>
      <c r="A397" s="272"/>
      <c r="B397" s="272"/>
      <c r="C397" s="272"/>
      <c r="D397" s="273"/>
      <c r="E397" s="272"/>
      <c r="F397" s="273"/>
      <c r="G397" s="272"/>
      <c r="H397" s="272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>
      <c r="A398" s="272"/>
      <c r="B398" s="272"/>
      <c r="C398" s="272"/>
      <c r="D398" s="273"/>
      <c r="E398" s="272"/>
      <c r="F398" s="273"/>
      <c r="G398" s="272"/>
      <c r="H398" s="272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>
      <c r="A399" s="272"/>
      <c r="B399" s="272"/>
      <c r="C399" s="272"/>
      <c r="D399" s="273"/>
      <c r="E399" s="272"/>
      <c r="F399" s="273"/>
      <c r="G399" s="272"/>
      <c r="H399" s="272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>
      <c r="A400" s="272"/>
      <c r="B400" s="272"/>
      <c r="C400" s="272"/>
      <c r="D400" s="273"/>
      <c r="E400" s="272"/>
      <c r="F400" s="273"/>
      <c r="G400" s="272"/>
      <c r="H400" s="272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>
      <c r="A401" s="272"/>
      <c r="B401" s="272"/>
      <c r="C401" s="272"/>
      <c r="D401" s="273"/>
      <c r="E401" s="272"/>
      <c r="F401" s="273"/>
      <c r="G401" s="272"/>
      <c r="H401" s="272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>
      <c r="A402" s="272"/>
      <c r="B402" s="272"/>
      <c r="C402" s="272"/>
      <c r="D402" s="273"/>
      <c r="E402" s="272"/>
      <c r="F402" s="273"/>
      <c r="G402" s="272"/>
      <c r="H402" s="272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>
      <c r="A403" s="272"/>
      <c r="B403" s="272"/>
      <c r="C403" s="272"/>
      <c r="D403" s="273"/>
      <c r="E403" s="272"/>
      <c r="F403" s="273"/>
      <c r="G403" s="272"/>
      <c r="H403" s="272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>
      <c r="A404" s="272"/>
      <c r="B404" s="272"/>
      <c r="C404" s="272"/>
      <c r="D404" s="273"/>
      <c r="E404" s="272"/>
      <c r="F404" s="273"/>
      <c r="G404" s="272"/>
      <c r="H404" s="272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>
      <c r="A405" s="272"/>
      <c r="B405" s="272"/>
      <c r="C405" s="272"/>
      <c r="D405" s="273"/>
      <c r="E405" s="272"/>
      <c r="F405" s="273"/>
      <c r="G405" s="272"/>
      <c r="H405" s="272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>
      <c r="A406" s="272"/>
      <c r="B406" s="272"/>
      <c r="C406" s="272"/>
      <c r="D406" s="273"/>
      <c r="E406" s="272"/>
      <c r="F406" s="273"/>
      <c r="G406" s="272"/>
      <c r="H406" s="272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>
      <c r="A407" s="272"/>
      <c r="B407" s="272"/>
      <c r="C407" s="272"/>
      <c r="D407" s="273"/>
      <c r="E407" s="272"/>
      <c r="F407" s="273"/>
      <c r="G407" s="272"/>
      <c r="H407" s="272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>
      <c r="A408" s="272"/>
      <c r="B408" s="272"/>
      <c r="C408" s="272"/>
      <c r="D408" s="273"/>
      <c r="E408" s="272"/>
      <c r="F408" s="273"/>
      <c r="G408" s="272"/>
      <c r="H408" s="272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>
      <c r="A409" s="272"/>
      <c r="B409" s="272"/>
      <c r="C409" s="272"/>
      <c r="D409" s="273"/>
      <c r="E409" s="272"/>
      <c r="F409" s="273"/>
      <c r="G409" s="272"/>
      <c r="H409" s="272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>
      <c r="A410" s="272"/>
      <c r="B410" s="272"/>
      <c r="C410" s="272"/>
      <c r="D410" s="273"/>
      <c r="E410" s="272"/>
      <c r="F410" s="273"/>
      <c r="G410" s="272"/>
      <c r="H410" s="272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>
      <c r="A411" s="272"/>
      <c r="B411" s="272"/>
      <c r="C411" s="272"/>
      <c r="D411" s="273"/>
      <c r="E411" s="272"/>
      <c r="F411" s="273"/>
      <c r="G411" s="272"/>
      <c r="H411" s="272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>
      <c r="A412" s="272"/>
      <c r="B412" s="272"/>
      <c r="C412" s="272"/>
      <c r="D412" s="273"/>
      <c r="E412" s="272"/>
      <c r="F412" s="273"/>
      <c r="G412" s="272"/>
      <c r="H412" s="272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>
      <c r="A413" s="272"/>
      <c r="B413" s="272"/>
      <c r="C413" s="272"/>
      <c r="D413" s="273"/>
      <c r="E413" s="272"/>
      <c r="F413" s="273"/>
      <c r="G413" s="272"/>
      <c r="H413" s="272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>
      <c r="A414" s="272"/>
      <c r="B414" s="272"/>
      <c r="C414" s="272"/>
      <c r="D414" s="273"/>
      <c r="E414" s="272"/>
      <c r="F414" s="273"/>
      <c r="G414" s="272"/>
      <c r="H414" s="272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>
      <c r="A415" s="272"/>
      <c r="B415" s="272"/>
      <c r="C415" s="272"/>
      <c r="D415" s="273"/>
      <c r="E415" s="272"/>
      <c r="F415" s="273"/>
      <c r="G415" s="272"/>
      <c r="H415" s="272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>
      <c r="A416" s="272"/>
      <c r="B416" s="272"/>
      <c r="C416" s="272"/>
      <c r="D416" s="273"/>
      <c r="E416" s="272"/>
      <c r="F416" s="273"/>
      <c r="G416" s="272"/>
      <c r="H416" s="272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>
      <c r="A417" s="272"/>
      <c r="B417" s="272"/>
      <c r="C417" s="272"/>
      <c r="D417" s="273"/>
      <c r="E417" s="272"/>
      <c r="F417" s="273"/>
      <c r="G417" s="272"/>
      <c r="H417" s="272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>
      <c r="A418" s="272"/>
      <c r="B418" s="272"/>
      <c r="C418" s="272"/>
      <c r="D418" s="273"/>
      <c r="E418" s="272"/>
      <c r="F418" s="273"/>
      <c r="G418" s="272"/>
      <c r="H418" s="272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>
      <c r="A419" s="272"/>
      <c r="B419" s="272"/>
      <c r="C419" s="272"/>
      <c r="D419" s="273"/>
      <c r="E419" s="272"/>
      <c r="F419" s="273"/>
      <c r="G419" s="272"/>
      <c r="H419" s="272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>
      <c r="A420" s="272"/>
      <c r="B420" s="272"/>
      <c r="C420" s="272"/>
      <c r="D420" s="273"/>
      <c r="E420" s="272"/>
      <c r="F420" s="273"/>
      <c r="G420" s="272"/>
      <c r="H420" s="272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>
      <c r="A421" s="272"/>
      <c r="B421" s="272"/>
      <c r="C421" s="272"/>
      <c r="D421" s="273"/>
      <c r="E421" s="272"/>
      <c r="F421" s="273"/>
      <c r="G421" s="272"/>
      <c r="H421" s="272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>
      <c r="A422" s="272"/>
      <c r="B422" s="272"/>
      <c r="C422" s="272"/>
      <c r="D422" s="273"/>
      <c r="E422" s="272"/>
      <c r="F422" s="273"/>
      <c r="G422" s="272"/>
      <c r="H422" s="272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>
      <c r="A423" s="272"/>
      <c r="B423" s="272"/>
      <c r="C423" s="272"/>
      <c r="D423" s="273"/>
      <c r="E423" s="272"/>
      <c r="F423" s="273"/>
      <c r="G423" s="272"/>
      <c r="H423" s="272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>
      <c r="A424" s="272"/>
      <c r="B424" s="272"/>
      <c r="C424" s="272"/>
      <c r="D424" s="273"/>
      <c r="E424" s="272"/>
      <c r="F424" s="273"/>
      <c r="G424" s="272"/>
      <c r="H424" s="272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>
      <c r="A425" s="272"/>
      <c r="B425" s="272"/>
      <c r="C425" s="272"/>
      <c r="D425" s="273"/>
      <c r="E425" s="272"/>
      <c r="F425" s="273"/>
      <c r="G425" s="272"/>
      <c r="H425" s="272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>
      <c r="A426" s="272"/>
      <c r="B426" s="272"/>
      <c r="C426" s="272"/>
      <c r="D426" s="273"/>
      <c r="E426" s="272"/>
      <c r="F426" s="273"/>
      <c r="G426" s="272"/>
      <c r="H426" s="272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>
      <c r="A427" s="272"/>
      <c r="B427" s="272"/>
      <c r="C427" s="272"/>
      <c r="D427" s="273"/>
      <c r="E427" s="272"/>
      <c r="F427" s="273"/>
      <c r="G427" s="272"/>
      <c r="H427" s="272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>
      <c r="A428" s="272"/>
      <c r="B428" s="272"/>
      <c r="C428" s="272"/>
      <c r="D428" s="273"/>
      <c r="E428" s="272"/>
      <c r="F428" s="273"/>
      <c r="G428" s="272"/>
      <c r="H428" s="272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>
      <c r="A429" s="272"/>
      <c r="B429" s="272"/>
      <c r="C429" s="272"/>
      <c r="D429" s="273"/>
      <c r="E429" s="272"/>
      <c r="F429" s="273"/>
      <c r="G429" s="272"/>
      <c r="H429" s="272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>
      <c r="A430" s="272"/>
      <c r="B430" s="272"/>
      <c r="C430" s="272"/>
      <c r="D430" s="273"/>
      <c r="E430" s="272"/>
      <c r="F430" s="273"/>
      <c r="G430" s="272"/>
      <c r="H430" s="272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>
      <c r="A431" s="272"/>
      <c r="B431" s="272"/>
      <c r="C431" s="272"/>
      <c r="D431" s="273"/>
      <c r="E431" s="272"/>
      <c r="F431" s="273"/>
      <c r="G431" s="272"/>
      <c r="H431" s="272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>
      <c r="A432" s="272"/>
      <c r="B432" s="272"/>
      <c r="C432" s="272"/>
      <c r="D432" s="273"/>
      <c r="E432" s="272"/>
      <c r="F432" s="273"/>
      <c r="G432" s="272"/>
      <c r="H432" s="272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>
      <c r="A433" s="272"/>
      <c r="B433" s="272"/>
      <c r="C433" s="272"/>
      <c r="D433" s="273"/>
      <c r="E433" s="272"/>
      <c r="F433" s="273"/>
      <c r="G433" s="272"/>
      <c r="H433" s="272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>
      <c r="A434" s="272"/>
      <c r="B434" s="272"/>
      <c r="C434" s="272"/>
      <c r="D434" s="273"/>
      <c r="E434" s="272"/>
      <c r="F434" s="273"/>
      <c r="G434" s="272"/>
      <c r="H434" s="272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>
      <c r="A435" s="272"/>
      <c r="B435" s="272"/>
      <c r="C435" s="272"/>
      <c r="D435" s="273"/>
      <c r="E435" s="272"/>
      <c r="F435" s="273"/>
      <c r="G435" s="272"/>
      <c r="H435" s="272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>
      <c r="A436" s="272"/>
      <c r="B436" s="272"/>
      <c r="C436" s="272"/>
      <c r="D436" s="273"/>
      <c r="E436" s="272"/>
      <c r="F436" s="273"/>
      <c r="G436" s="272"/>
      <c r="H436" s="272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>
      <c r="A437" s="272"/>
      <c r="B437" s="272"/>
      <c r="C437" s="272"/>
      <c r="D437" s="273"/>
      <c r="E437" s="272"/>
      <c r="F437" s="273"/>
      <c r="G437" s="272"/>
      <c r="H437" s="272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>
      <c r="A438" s="272"/>
      <c r="B438" s="272"/>
      <c r="C438" s="272"/>
      <c r="D438" s="273"/>
      <c r="E438" s="272"/>
      <c r="F438" s="273"/>
      <c r="G438" s="272"/>
      <c r="H438" s="272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>
      <c r="A439" s="272"/>
      <c r="B439" s="272"/>
      <c r="C439" s="272"/>
      <c r="D439" s="273"/>
      <c r="E439" s="272"/>
      <c r="F439" s="273"/>
      <c r="G439" s="272"/>
      <c r="H439" s="272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>
      <c r="A440" s="272"/>
      <c r="B440" s="272"/>
      <c r="C440" s="272"/>
      <c r="D440" s="273"/>
      <c r="E440" s="272"/>
      <c r="F440" s="273"/>
      <c r="G440" s="272"/>
      <c r="H440" s="272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>
      <c r="A441" s="272"/>
      <c r="B441" s="272"/>
      <c r="C441" s="272"/>
      <c r="D441" s="273"/>
      <c r="E441" s="272"/>
      <c r="F441" s="273"/>
      <c r="G441" s="272"/>
      <c r="H441" s="272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>
      <c r="A442" s="272"/>
      <c r="B442" s="272"/>
      <c r="C442" s="272"/>
      <c r="D442" s="273"/>
      <c r="E442" s="272"/>
      <c r="F442" s="273"/>
      <c r="G442" s="272"/>
      <c r="H442" s="272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>
      <c r="A443" s="272"/>
      <c r="B443" s="272"/>
      <c r="C443" s="272"/>
      <c r="D443" s="273"/>
      <c r="E443" s="272"/>
      <c r="F443" s="273"/>
      <c r="G443" s="272"/>
      <c r="H443" s="272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>
      <c r="A444" s="272"/>
      <c r="B444" s="272"/>
      <c r="C444" s="272"/>
      <c r="D444" s="273"/>
      <c r="E444" s="272"/>
      <c r="F444" s="273"/>
      <c r="G444" s="272"/>
      <c r="H444" s="272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>
      <c r="A445" s="272"/>
      <c r="B445" s="272"/>
      <c r="C445" s="272"/>
      <c r="D445" s="273"/>
      <c r="E445" s="272"/>
      <c r="F445" s="273"/>
      <c r="G445" s="272"/>
      <c r="H445" s="272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>
      <c r="A446" s="272"/>
      <c r="B446" s="272"/>
      <c r="C446" s="272"/>
      <c r="D446" s="273"/>
      <c r="E446" s="272"/>
      <c r="F446" s="273"/>
      <c r="G446" s="272"/>
      <c r="H446" s="272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>
      <c r="A447" s="272"/>
      <c r="B447" s="272"/>
      <c r="C447" s="272"/>
      <c r="D447" s="273"/>
      <c r="E447" s="272"/>
      <c r="F447" s="273"/>
      <c r="G447" s="272"/>
      <c r="H447" s="272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>
      <c r="A448" s="272"/>
      <c r="B448" s="272"/>
      <c r="C448" s="272"/>
      <c r="D448" s="273"/>
      <c r="E448" s="272"/>
      <c r="F448" s="273"/>
      <c r="G448" s="272"/>
      <c r="H448" s="272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>
      <c r="A449" s="272"/>
      <c r="B449" s="272"/>
      <c r="C449" s="272"/>
      <c r="D449" s="273"/>
      <c r="E449" s="272"/>
      <c r="F449" s="273"/>
      <c r="G449" s="272"/>
      <c r="H449" s="272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>
      <c r="A450" s="272"/>
      <c r="B450" s="272"/>
      <c r="C450" s="272"/>
      <c r="D450" s="273"/>
      <c r="E450" s="272"/>
      <c r="F450" s="273"/>
      <c r="G450" s="272"/>
      <c r="H450" s="272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>
      <c r="A451" s="272"/>
      <c r="B451" s="272"/>
      <c r="C451" s="272"/>
      <c r="D451" s="273"/>
      <c r="E451" s="272"/>
      <c r="F451" s="273"/>
      <c r="G451" s="272"/>
      <c r="H451" s="272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>
      <c r="A452" s="272"/>
      <c r="B452" s="272"/>
      <c r="C452" s="272"/>
      <c r="D452" s="273"/>
      <c r="E452" s="272"/>
      <c r="F452" s="273"/>
      <c r="G452" s="272"/>
      <c r="H452" s="272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>
      <c r="A453" s="272"/>
      <c r="B453" s="272"/>
      <c r="C453" s="272"/>
      <c r="D453" s="273"/>
      <c r="E453" s="272"/>
      <c r="F453" s="273"/>
      <c r="G453" s="272"/>
      <c r="H453" s="272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>
      <c r="A454" s="272"/>
      <c r="B454" s="272"/>
      <c r="C454" s="272"/>
      <c r="D454" s="273"/>
      <c r="E454" s="272"/>
      <c r="F454" s="273"/>
      <c r="G454" s="272"/>
      <c r="H454" s="272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>
      <c r="A455" s="272"/>
      <c r="B455" s="272"/>
      <c r="C455" s="272"/>
      <c r="D455" s="273"/>
      <c r="E455" s="272"/>
      <c r="F455" s="273"/>
      <c r="G455" s="272"/>
      <c r="H455" s="272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>
      <c r="A456" s="272"/>
      <c r="B456" s="272"/>
      <c r="C456" s="272"/>
      <c r="D456" s="273"/>
      <c r="E456" s="272"/>
      <c r="F456" s="273"/>
      <c r="G456" s="272"/>
      <c r="H456" s="272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>
      <c r="A457" s="272"/>
      <c r="B457" s="272"/>
      <c r="C457" s="272"/>
      <c r="D457" s="273"/>
      <c r="E457" s="272"/>
      <c r="F457" s="273"/>
      <c r="G457" s="272"/>
      <c r="H457" s="272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>
      <c r="A458" s="272"/>
      <c r="B458" s="272"/>
      <c r="C458" s="272"/>
      <c r="D458" s="273"/>
      <c r="E458" s="272"/>
      <c r="F458" s="273"/>
      <c r="G458" s="272"/>
      <c r="H458" s="272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>
      <c r="A459" s="272"/>
      <c r="B459" s="272"/>
      <c r="C459" s="272"/>
      <c r="D459" s="273"/>
      <c r="E459" s="272"/>
      <c r="F459" s="273"/>
      <c r="G459" s="272"/>
      <c r="H459" s="272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>
      <c r="A460" s="272"/>
      <c r="B460" s="272"/>
      <c r="C460" s="272"/>
      <c r="D460" s="273"/>
      <c r="E460" s="272"/>
      <c r="F460" s="273"/>
      <c r="G460" s="272"/>
      <c r="H460" s="272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>
      <c r="A461" s="272"/>
      <c r="B461" s="272"/>
      <c r="C461" s="272"/>
      <c r="D461" s="273"/>
      <c r="E461" s="272"/>
      <c r="F461" s="273"/>
      <c r="G461" s="272"/>
      <c r="H461" s="272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>
      <c r="A462" s="272"/>
      <c r="B462" s="272"/>
      <c r="C462" s="272"/>
      <c r="D462" s="273"/>
      <c r="E462" s="272"/>
      <c r="F462" s="273"/>
      <c r="G462" s="272"/>
      <c r="H462" s="272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>
      <c r="A463" s="272"/>
      <c r="B463" s="272"/>
      <c r="C463" s="272"/>
      <c r="D463" s="273"/>
      <c r="E463" s="272"/>
      <c r="F463" s="273"/>
      <c r="G463" s="272"/>
      <c r="H463" s="272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>
      <c r="A464" s="272"/>
      <c r="B464" s="272"/>
      <c r="C464" s="272"/>
      <c r="D464" s="273"/>
      <c r="E464" s="272"/>
      <c r="F464" s="273"/>
      <c r="G464" s="272"/>
      <c r="H464" s="272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>
      <c r="A465" s="272"/>
      <c r="B465" s="272"/>
      <c r="C465" s="272"/>
      <c r="D465" s="273"/>
      <c r="E465" s="272"/>
      <c r="F465" s="273"/>
      <c r="G465" s="272"/>
      <c r="H465" s="272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>
      <c r="A466" s="272"/>
      <c r="B466" s="272"/>
      <c r="C466" s="272"/>
      <c r="D466" s="273"/>
      <c r="E466" s="272"/>
      <c r="F466" s="273"/>
      <c r="G466" s="272"/>
      <c r="H466" s="272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>
      <c r="A467" s="272"/>
      <c r="B467" s="272"/>
      <c r="C467" s="272"/>
      <c r="D467" s="273"/>
      <c r="E467" s="272"/>
      <c r="F467" s="273"/>
      <c r="G467" s="272"/>
      <c r="H467" s="272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>
      <c r="A468" s="272"/>
      <c r="B468" s="272"/>
      <c r="C468" s="272"/>
      <c r="D468" s="273"/>
      <c r="E468" s="272"/>
      <c r="F468" s="273"/>
      <c r="G468" s="272"/>
      <c r="H468" s="272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>
      <c r="A469" s="272"/>
      <c r="B469" s="272"/>
      <c r="C469" s="272"/>
      <c r="D469" s="273"/>
      <c r="E469" s="272"/>
      <c r="F469" s="273"/>
      <c r="G469" s="272"/>
      <c r="H469" s="272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>
      <c r="A470" s="272"/>
      <c r="B470" s="272"/>
      <c r="C470" s="272"/>
      <c r="D470" s="273"/>
      <c r="E470" s="272"/>
      <c r="F470" s="273"/>
      <c r="G470" s="272"/>
      <c r="H470" s="272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>
      <c r="A471" s="272"/>
      <c r="B471" s="272"/>
      <c r="C471" s="272"/>
      <c r="D471" s="273"/>
      <c r="E471" s="272"/>
      <c r="F471" s="273"/>
      <c r="G471" s="272"/>
      <c r="H471" s="272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>
      <c r="A472" s="272"/>
      <c r="B472" s="272"/>
      <c r="C472" s="272"/>
      <c r="D472" s="273"/>
      <c r="E472" s="272"/>
      <c r="F472" s="273"/>
      <c r="G472" s="272"/>
      <c r="H472" s="272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>
      <c r="A473" s="272"/>
      <c r="B473" s="272"/>
      <c r="C473" s="272"/>
      <c r="D473" s="273"/>
      <c r="E473" s="272"/>
      <c r="F473" s="273"/>
      <c r="G473" s="272"/>
      <c r="H473" s="272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>
      <c r="A474" s="272"/>
      <c r="B474" s="272"/>
      <c r="C474" s="272"/>
      <c r="D474" s="273"/>
      <c r="E474" s="272"/>
      <c r="F474" s="273"/>
      <c r="G474" s="272"/>
      <c r="H474" s="272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>
      <c r="A475" s="272"/>
      <c r="B475" s="272"/>
      <c r="C475" s="272"/>
      <c r="D475" s="273"/>
      <c r="E475" s="272"/>
      <c r="F475" s="273"/>
      <c r="G475" s="272"/>
      <c r="H475" s="272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>
      <c r="A476" s="272"/>
      <c r="B476" s="272"/>
      <c r="C476" s="272"/>
      <c r="D476" s="273"/>
      <c r="E476" s="272"/>
      <c r="F476" s="273"/>
      <c r="G476" s="272"/>
      <c r="H476" s="272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>
      <c r="A477" s="272"/>
      <c r="B477" s="272"/>
      <c r="C477" s="272"/>
      <c r="D477" s="273"/>
      <c r="E477" s="272"/>
      <c r="F477" s="273"/>
      <c r="G477" s="272"/>
      <c r="H477" s="272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>
      <c r="A478" s="272"/>
      <c r="B478" s="272"/>
      <c r="C478" s="272"/>
      <c r="D478" s="273"/>
      <c r="E478" s="272"/>
      <c r="F478" s="273"/>
      <c r="G478" s="272"/>
      <c r="H478" s="272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>
      <c r="A479" s="272"/>
      <c r="B479" s="272"/>
      <c r="C479" s="272"/>
      <c r="D479" s="273"/>
      <c r="E479" s="272"/>
      <c r="F479" s="273"/>
      <c r="G479" s="272"/>
      <c r="H479" s="272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>
      <c r="A480" s="272"/>
      <c r="B480" s="272"/>
      <c r="C480" s="272"/>
      <c r="D480" s="273"/>
      <c r="E480" s="272"/>
      <c r="F480" s="273"/>
      <c r="G480" s="272"/>
      <c r="H480" s="272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>
      <c r="A481" s="272"/>
      <c r="B481" s="272"/>
      <c r="C481" s="272"/>
      <c r="D481" s="273"/>
      <c r="E481" s="272"/>
      <c r="F481" s="273"/>
      <c r="G481" s="272"/>
      <c r="H481" s="272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>
      <c r="A482" s="272"/>
      <c r="B482" s="272"/>
      <c r="C482" s="272"/>
      <c r="D482" s="273"/>
      <c r="E482" s="272"/>
      <c r="F482" s="273"/>
      <c r="G482" s="272"/>
      <c r="H482" s="272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>
      <c r="A483" s="272"/>
      <c r="B483" s="272"/>
      <c r="C483" s="272"/>
      <c r="D483" s="273"/>
      <c r="E483" s="272"/>
      <c r="F483" s="273"/>
      <c r="G483" s="272"/>
      <c r="H483" s="272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>
      <c r="A484" s="272"/>
      <c r="B484" s="272"/>
      <c r="C484" s="272"/>
      <c r="D484" s="273"/>
      <c r="E484" s="272"/>
      <c r="F484" s="273"/>
      <c r="G484" s="272"/>
      <c r="H484" s="272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>
      <c r="A485" s="272"/>
      <c r="B485" s="272"/>
      <c r="C485" s="272"/>
      <c r="D485" s="273"/>
      <c r="E485" s="272"/>
      <c r="F485" s="273"/>
      <c r="G485" s="272"/>
      <c r="H485" s="272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>
      <c r="A486" s="272"/>
      <c r="B486" s="272"/>
      <c r="C486" s="272"/>
      <c r="D486" s="273"/>
      <c r="E486" s="272"/>
      <c r="F486" s="273"/>
      <c r="G486" s="272"/>
      <c r="H486" s="272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>
      <c r="A487" s="272"/>
      <c r="B487" s="272"/>
      <c r="C487" s="272"/>
      <c r="D487" s="273"/>
      <c r="E487" s="272"/>
      <c r="F487" s="273"/>
      <c r="G487" s="272"/>
      <c r="H487" s="272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>
      <c r="A488" s="272"/>
      <c r="B488" s="272"/>
      <c r="C488" s="272"/>
      <c r="D488" s="273"/>
      <c r="E488" s="272"/>
      <c r="F488" s="273"/>
      <c r="G488" s="272"/>
      <c r="H488" s="272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>
      <c r="A489" s="272"/>
      <c r="B489" s="272"/>
      <c r="C489" s="272"/>
      <c r="D489" s="273"/>
      <c r="E489" s="272"/>
      <c r="F489" s="273"/>
      <c r="G489" s="272"/>
      <c r="H489" s="272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>
      <c r="A490" s="272"/>
      <c r="B490" s="272"/>
      <c r="C490" s="272"/>
      <c r="D490" s="273"/>
      <c r="E490" s="272"/>
      <c r="F490" s="273"/>
      <c r="G490" s="272"/>
      <c r="H490" s="272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>
      <c r="A491" s="272"/>
      <c r="B491" s="272"/>
      <c r="C491" s="272"/>
      <c r="D491" s="273"/>
      <c r="E491" s="272"/>
      <c r="F491" s="273"/>
      <c r="G491" s="272"/>
      <c r="H491" s="272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>
      <c r="A492" s="272"/>
      <c r="B492" s="272"/>
      <c r="C492" s="272"/>
      <c r="D492" s="273"/>
      <c r="E492" s="272"/>
      <c r="F492" s="273"/>
      <c r="G492" s="272"/>
      <c r="H492" s="272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>
      <c r="A493" s="272"/>
      <c r="B493" s="272"/>
      <c r="C493" s="272"/>
      <c r="D493" s="273"/>
      <c r="E493" s="272"/>
      <c r="F493" s="273"/>
      <c r="G493" s="272"/>
      <c r="H493" s="272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>
      <c r="A494" s="272"/>
      <c r="B494" s="272"/>
      <c r="C494" s="272"/>
      <c r="D494" s="273"/>
      <c r="E494" s="272"/>
      <c r="F494" s="273"/>
      <c r="G494" s="272"/>
      <c r="H494" s="272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>
      <c r="A495" s="272"/>
      <c r="B495" s="272"/>
      <c r="C495" s="272"/>
      <c r="D495" s="273"/>
      <c r="E495" s="272"/>
      <c r="F495" s="273"/>
      <c r="G495" s="272"/>
      <c r="H495" s="272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>
      <c r="A496" s="272"/>
      <c r="B496" s="272"/>
      <c r="C496" s="272"/>
      <c r="D496" s="273"/>
      <c r="E496" s="272"/>
      <c r="F496" s="273"/>
      <c r="G496" s="272"/>
      <c r="H496" s="272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>
      <c r="A497" s="272"/>
      <c r="B497" s="272"/>
      <c r="C497" s="272"/>
      <c r="D497" s="273"/>
      <c r="E497" s="272"/>
      <c r="F497" s="273"/>
      <c r="G497" s="272"/>
      <c r="H497" s="272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>
      <c r="A498" s="272"/>
      <c r="B498" s="272"/>
      <c r="C498" s="272"/>
      <c r="D498" s="273"/>
      <c r="E498" s="272"/>
      <c r="F498" s="273"/>
      <c r="G498" s="272"/>
      <c r="H498" s="272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>
      <c r="A499" s="272"/>
      <c r="B499" s="272"/>
      <c r="C499" s="272"/>
      <c r="D499" s="273"/>
      <c r="E499" s="272"/>
      <c r="F499" s="273"/>
      <c r="G499" s="272"/>
      <c r="H499" s="272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>
      <c r="A500" s="272"/>
      <c r="B500" s="272"/>
      <c r="C500" s="272"/>
      <c r="D500" s="273"/>
      <c r="E500" s="272"/>
      <c r="F500" s="273"/>
      <c r="G500" s="272"/>
      <c r="H500" s="272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>
      <c r="A501" s="272"/>
      <c r="B501" s="272"/>
      <c r="C501" s="272"/>
      <c r="D501" s="273"/>
      <c r="E501" s="272"/>
      <c r="F501" s="273"/>
      <c r="G501" s="272"/>
      <c r="H501" s="272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>
      <c r="A502" s="272"/>
      <c r="B502" s="272"/>
      <c r="C502" s="272"/>
      <c r="D502" s="273"/>
      <c r="E502" s="272"/>
      <c r="F502" s="273"/>
      <c r="G502" s="272"/>
      <c r="H502" s="272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>
      <c r="A503" s="272"/>
      <c r="B503" s="272"/>
      <c r="C503" s="272"/>
      <c r="D503" s="273"/>
      <c r="E503" s="272"/>
      <c r="F503" s="273"/>
      <c r="G503" s="272"/>
      <c r="H503" s="272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>
      <c r="A504" s="272"/>
      <c r="B504" s="272"/>
      <c r="C504" s="272"/>
      <c r="D504" s="273"/>
      <c r="E504" s="272"/>
      <c r="F504" s="273"/>
      <c r="G504" s="272"/>
      <c r="H504" s="272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>
      <c r="A505" s="272"/>
      <c r="B505" s="272"/>
      <c r="C505" s="272"/>
      <c r="D505" s="273"/>
      <c r="E505" s="272"/>
      <c r="F505" s="273"/>
      <c r="G505" s="272"/>
      <c r="H505" s="272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>
      <c r="A506" s="272"/>
      <c r="B506" s="272"/>
      <c r="C506" s="272"/>
      <c r="D506" s="273"/>
      <c r="E506" s="272"/>
      <c r="F506" s="273"/>
      <c r="G506" s="272"/>
      <c r="H506" s="272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>
      <c r="A507" s="272"/>
      <c r="B507" s="272"/>
      <c r="C507" s="272"/>
      <c r="D507" s="273"/>
      <c r="E507" s="272"/>
      <c r="F507" s="273"/>
      <c r="G507" s="272"/>
      <c r="H507" s="272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>
      <c r="A508" s="272"/>
      <c r="B508" s="272"/>
      <c r="C508" s="272"/>
      <c r="D508" s="273"/>
      <c r="E508" s="272"/>
      <c r="F508" s="273"/>
      <c r="G508" s="272"/>
      <c r="H508" s="272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>
      <c r="A509" s="272"/>
      <c r="B509" s="272"/>
      <c r="C509" s="272"/>
      <c r="D509" s="273"/>
      <c r="E509" s="272"/>
      <c r="F509" s="273"/>
      <c r="G509" s="272"/>
      <c r="H509" s="272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>
      <c r="A510" s="272"/>
      <c r="B510" s="272"/>
      <c r="C510" s="272"/>
      <c r="D510" s="273"/>
      <c r="E510" s="272"/>
      <c r="F510" s="273"/>
      <c r="G510" s="272"/>
      <c r="H510" s="272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>
      <c r="A511" s="272"/>
      <c r="B511" s="272"/>
      <c r="C511" s="272"/>
      <c r="D511" s="273"/>
      <c r="E511" s="272"/>
      <c r="F511" s="273"/>
      <c r="G511" s="272"/>
      <c r="H511" s="272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>
      <c r="A512" s="272"/>
      <c r="B512" s="272"/>
      <c r="C512" s="272"/>
      <c r="D512" s="273"/>
      <c r="E512" s="272"/>
      <c r="F512" s="273"/>
      <c r="G512" s="272"/>
      <c r="H512" s="272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>
      <c r="A513" s="272"/>
      <c r="B513" s="272"/>
      <c r="C513" s="272"/>
      <c r="D513" s="273"/>
      <c r="E513" s="272"/>
      <c r="F513" s="273"/>
      <c r="G513" s="272"/>
      <c r="H513" s="272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>
      <c r="A514" s="272"/>
      <c r="B514" s="272"/>
      <c r="C514" s="272"/>
      <c r="D514" s="273"/>
      <c r="E514" s="272"/>
      <c r="F514" s="273"/>
      <c r="G514" s="272"/>
      <c r="H514" s="272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>
      <c r="A515" s="272"/>
      <c r="B515" s="272"/>
      <c r="C515" s="272"/>
      <c r="D515" s="273"/>
      <c r="E515" s="272"/>
      <c r="F515" s="273"/>
      <c r="G515" s="272"/>
      <c r="H515" s="272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>
      <c r="A516" s="272"/>
      <c r="B516" s="272"/>
      <c r="C516" s="272"/>
      <c r="D516" s="273"/>
      <c r="E516" s="272"/>
      <c r="F516" s="273"/>
      <c r="G516" s="272"/>
      <c r="H516" s="272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>
      <c r="A517" s="272"/>
      <c r="B517" s="272"/>
      <c r="C517" s="272"/>
      <c r="D517" s="273"/>
      <c r="E517" s="272"/>
      <c r="F517" s="273"/>
      <c r="G517" s="272"/>
      <c r="H517" s="272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>
      <c r="A518" s="272"/>
      <c r="B518" s="272"/>
      <c r="C518" s="272"/>
      <c r="D518" s="273"/>
      <c r="E518" s="272"/>
      <c r="F518" s="273"/>
      <c r="G518" s="272"/>
      <c r="H518" s="272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>
      <c r="A519" s="272"/>
      <c r="B519" s="272"/>
      <c r="C519" s="272"/>
      <c r="D519" s="273"/>
      <c r="E519" s="272"/>
      <c r="F519" s="273"/>
      <c r="G519" s="272"/>
      <c r="H519" s="272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>
      <c r="A520" s="272"/>
      <c r="B520" s="272"/>
      <c r="C520" s="272"/>
      <c r="D520" s="273"/>
      <c r="E520" s="272"/>
      <c r="F520" s="273"/>
      <c r="G520" s="272"/>
      <c r="H520" s="272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>
      <c r="A521" s="272"/>
      <c r="B521" s="272"/>
      <c r="C521" s="272"/>
      <c r="D521" s="273"/>
      <c r="E521" s="272"/>
      <c r="F521" s="273"/>
      <c r="G521" s="272"/>
      <c r="H521" s="272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>
      <c r="A522" s="272"/>
      <c r="B522" s="272"/>
      <c r="C522" s="272"/>
      <c r="D522" s="273"/>
      <c r="E522" s="272"/>
      <c r="F522" s="273"/>
      <c r="G522" s="272"/>
      <c r="H522" s="272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>
      <c r="A523" s="272"/>
      <c r="B523" s="272"/>
      <c r="C523" s="272"/>
      <c r="D523" s="273"/>
      <c r="E523" s="272"/>
      <c r="F523" s="273"/>
      <c r="G523" s="272"/>
      <c r="H523" s="272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>
      <c r="A524" s="272"/>
      <c r="B524" s="272"/>
      <c r="C524" s="272"/>
      <c r="D524" s="273"/>
      <c r="E524" s="272"/>
      <c r="F524" s="273"/>
      <c r="G524" s="272"/>
      <c r="H524" s="272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>
      <c r="A525" s="272"/>
      <c r="B525" s="272"/>
      <c r="C525" s="272"/>
      <c r="D525" s="273"/>
      <c r="E525" s="272"/>
      <c r="F525" s="273"/>
      <c r="G525" s="272"/>
      <c r="H525" s="272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>
      <c r="A526" s="272"/>
      <c r="B526" s="272"/>
      <c r="C526" s="272"/>
      <c r="D526" s="273"/>
      <c r="E526" s="272"/>
      <c r="F526" s="273"/>
      <c r="G526" s="272"/>
      <c r="H526" s="272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>
      <c r="A527" s="272"/>
      <c r="B527" s="272"/>
      <c r="C527" s="272"/>
      <c r="D527" s="273"/>
      <c r="E527" s="272"/>
      <c r="F527" s="273"/>
      <c r="G527" s="272"/>
      <c r="H527" s="272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>
      <c r="A528" s="272"/>
      <c r="B528" s="272"/>
      <c r="C528" s="272"/>
      <c r="D528" s="273"/>
      <c r="E528" s="272"/>
      <c r="F528" s="273"/>
      <c r="G528" s="272"/>
      <c r="H528" s="272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>
      <c r="A529" s="272"/>
      <c r="B529" s="272"/>
      <c r="C529" s="272"/>
      <c r="D529" s="273"/>
      <c r="E529" s="272"/>
      <c r="F529" s="273"/>
      <c r="G529" s="272"/>
      <c r="H529" s="272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>
      <c r="A530" s="272"/>
      <c r="B530" s="272"/>
      <c r="C530" s="272"/>
      <c r="D530" s="273"/>
      <c r="E530" s="272"/>
      <c r="F530" s="273"/>
      <c r="G530" s="272"/>
      <c r="H530" s="272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>
      <c r="A531" s="272"/>
      <c r="B531" s="272"/>
      <c r="C531" s="272"/>
      <c r="D531" s="273"/>
      <c r="E531" s="272"/>
      <c r="F531" s="273"/>
      <c r="G531" s="272"/>
      <c r="H531" s="272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>
      <c r="A532" s="272"/>
      <c r="B532" s="272"/>
      <c r="C532" s="272"/>
      <c r="D532" s="273"/>
      <c r="E532" s="272"/>
      <c r="F532" s="273"/>
      <c r="G532" s="272"/>
      <c r="H532" s="272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>
      <c r="A533" s="272"/>
      <c r="B533" s="272"/>
      <c r="C533" s="272"/>
      <c r="D533" s="273"/>
      <c r="E533" s="272"/>
      <c r="F533" s="273"/>
      <c r="G533" s="272"/>
      <c r="H533" s="272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>
      <c r="A534" s="272"/>
      <c r="B534" s="272"/>
      <c r="C534" s="272"/>
      <c r="D534" s="273"/>
      <c r="E534" s="272"/>
      <c r="F534" s="273"/>
      <c r="G534" s="272"/>
      <c r="H534" s="272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>
      <c r="A535" s="272"/>
      <c r="B535" s="272"/>
      <c r="C535" s="272"/>
      <c r="D535" s="273"/>
      <c r="E535" s="272"/>
      <c r="F535" s="273"/>
      <c r="G535" s="272"/>
      <c r="H535" s="272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>
      <c r="A536" s="272"/>
      <c r="B536" s="272"/>
      <c r="C536" s="272"/>
      <c r="D536" s="273"/>
      <c r="E536" s="272"/>
      <c r="F536" s="273"/>
      <c r="G536" s="272"/>
      <c r="H536" s="272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>
      <c r="A537" s="272"/>
      <c r="B537" s="272"/>
      <c r="C537" s="272"/>
      <c r="D537" s="273"/>
      <c r="E537" s="272"/>
      <c r="F537" s="273"/>
      <c r="G537" s="272"/>
      <c r="H537" s="272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>
      <c r="A538" s="272"/>
      <c r="B538" s="272"/>
      <c r="C538" s="272"/>
      <c r="D538" s="273"/>
      <c r="E538" s="272"/>
      <c r="F538" s="273"/>
      <c r="G538" s="272"/>
      <c r="H538" s="272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>
      <c r="A539" s="272"/>
      <c r="B539" s="272"/>
      <c r="C539" s="272"/>
      <c r="D539" s="273"/>
      <c r="E539" s="272"/>
      <c r="F539" s="273"/>
      <c r="G539" s="272"/>
      <c r="H539" s="272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>
      <c r="A540" s="272"/>
      <c r="B540" s="272"/>
      <c r="C540" s="272"/>
      <c r="D540" s="273"/>
      <c r="E540" s="272"/>
      <c r="F540" s="273"/>
      <c r="G540" s="272"/>
      <c r="H540" s="272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>
      <c r="A541" s="272"/>
      <c r="B541" s="272"/>
      <c r="C541" s="272"/>
      <c r="D541" s="273"/>
      <c r="E541" s="272"/>
      <c r="F541" s="273"/>
      <c r="G541" s="272"/>
      <c r="H541" s="272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>
      <c r="A542" s="272"/>
      <c r="B542" s="272"/>
      <c r="C542" s="272"/>
      <c r="D542" s="273"/>
      <c r="E542" s="272"/>
      <c r="F542" s="273"/>
      <c r="G542" s="272"/>
      <c r="H542" s="272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>
      <c r="A543" s="272"/>
      <c r="B543" s="272"/>
      <c r="C543" s="272"/>
      <c r="D543" s="273"/>
      <c r="E543" s="272"/>
      <c r="F543" s="273"/>
      <c r="G543" s="272"/>
      <c r="H543" s="272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>
      <c r="A544" s="272"/>
      <c r="B544" s="272"/>
      <c r="C544" s="272"/>
      <c r="D544" s="273"/>
      <c r="E544" s="272"/>
      <c r="F544" s="273"/>
      <c r="G544" s="272"/>
      <c r="H544" s="272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>
      <c r="A545" s="272"/>
      <c r="B545" s="272"/>
      <c r="C545" s="272"/>
      <c r="D545" s="273"/>
      <c r="E545" s="272"/>
      <c r="F545" s="273"/>
      <c r="G545" s="272"/>
      <c r="H545" s="272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>
      <c r="A546" s="272"/>
      <c r="B546" s="272"/>
      <c r="C546" s="272"/>
      <c r="D546" s="273"/>
      <c r="E546" s="272"/>
      <c r="F546" s="273"/>
      <c r="G546" s="272"/>
      <c r="H546" s="272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>
      <c r="A547" s="272"/>
      <c r="B547" s="272"/>
      <c r="C547" s="272"/>
      <c r="D547" s="273"/>
      <c r="E547" s="272"/>
      <c r="F547" s="273"/>
      <c r="G547" s="272"/>
      <c r="H547" s="272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>
      <c r="A548" s="272"/>
      <c r="B548" s="272"/>
      <c r="C548" s="272"/>
      <c r="D548" s="273"/>
      <c r="E548" s="272"/>
      <c r="F548" s="273"/>
      <c r="G548" s="272"/>
      <c r="H548" s="272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>
      <c r="A549" s="272"/>
      <c r="B549" s="272"/>
      <c r="C549" s="272"/>
      <c r="D549" s="273"/>
      <c r="E549" s="272"/>
      <c r="F549" s="273"/>
      <c r="G549" s="272"/>
      <c r="H549" s="272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>
      <c r="A550" s="272"/>
      <c r="B550" s="272"/>
      <c r="C550" s="272"/>
      <c r="D550" s="273"/>
      <c r="E550" s="272"/>
      <c r="F550" s="273"/>
      <c r="G550" s="272"/>
      <c r="H550" s="272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>
      <c r="A551" s="272"/>
      <c r="B551" s="272"/>
      <c r="C551" s="272"/>
      <c r="D551" s="273"/>
      <c r="E551" s="272"/>
      <c r="F551" s="273"/>
      <c r="G551" s="272"/>
      <c r="H551" s="272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>
      <c r="A552" s="272"/>
      <c r="B552" s="272"/>
      <c r="C552" s="272"/>
      <c r="D552" s="273"/>
      <c r="E552" s="272"/>
      <c r="F552" s="273"/>
      <c r="G552" s="272"/>
      <c r="H552" s="272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>
      <c r="A553" s="272"/>
      <c r="B553" s="272"/>
      <c r="C553" s="272"/>
      <c r="D553" s="273"/>
      <c r="E553" s="272"/>
      <c r="F553" s="273"/>
      <c r="G553" s="272"/>
      <c r="H553" s="272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>
      <c r="A554" s="272"/>
      <c r="B554" s="272"/>
      <c r="C554" s="272"/>
      <c r="D554" s="273"/>
      <c r="E554" s="272"/>
      <c r="F554" s="273"/>
      <c r="G554" s="272"/>
      <c r="H554" s="272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>
      <c r="A555" s="272"/>
      <c r="B555" s="272"/>
      <c r="C555" s="272"/>
      <c r="D555" s="273"/>
      <c r="E555" s="272"/>
      <c r="F555" s="273"/>
      <c r="G555" s="272"/>
      <c r="H555" s="272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>
      <c r="A556" s="272"/>
      <c r="B556" s="272"/>
      <c r="C556" s="272"/>
      <c r="D556" s="273"/>
      <c r="E556" s="272"/>
      <c r="F556" s="273"/>
      <c r="G556" s="272"/>
      <c r="H556" s="272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>
      <c r="A557" s="272"/>
      <c r="B557" s="272"/>
      <c r="C557" s="272"/>
      <c r="D557" s="273"/>
      <c r="E557" s="272"/>
      <c r="F557" s="273"/>
      <c r="G557" s="272"/>
      <c r="H557" s="272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>
      <c r="A558" s="272"/>
      <c r="B558" s="272"/>
      <c r="C558" s="272"/>
      <c r="D558" s="273"/>
      <c r="E558" s="272"/>
      <c r="F558" s="273"/>
      <c r="G558" s="272"/>
      <c r="H558" s="272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>
      <c r="A559" s="272"/>
      <c r="B559" s="272"/>
      <c r="C559" s="272"/>
      <c r="D559" s="273"/>
      <c r="E559" s="272"/>
      <c r="F559" s="273"/>
      <c r="G559" s="272"/>
      <c r="H559" s="272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>
      <c r="A560" s="272"/>
      <c r="B560" s="272"/>
      <c r="C560" s="272"/>
      <c r="D560" s="273"/>
      <c r="E560" s="272"/>
      <c r="F560" s="273"/>
      <c r="G560" s="272"/>
      <c r="H560" s="272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>
      <c r="A561" s="272"/>
      <c r="B561" s="272"/>
      <c r="C561" s="272"/>
      <c r="D561" s="273"/>
      <c r="E561" s="272"/>
      <c r="F561" s="273"/>
      <c r="G561" s="272"/>
      <c r="H561" s="272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>
      <c r="A562" s="272"/>
      <c r="B562" s="272"/>
      <c r="C562" s="272"/>
      <c r="D562" s="273"/>
      <c r="E562" s="272"/>
      <c r="F562" s="273"/>
      <c r="G562" s="272"/>
      <c r="H562" s="272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>
      <c r="A563" s="272"/>
      <c r="B563" s="272"/>
      <c r="C563" s="272"/>
      <c r="D563" s="273"/>
      <c r="E563" s="272"/>
      <c r="F563" s="273"/>
      <c r="G563" s="272"/>
      <c r="H563" s="272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>
      <c r="A564" s="272"/>
      <c r="B564" s="272"/>
      <c r="C564" s="272"/>
      <c r="D564" s="273"/>
      <c r="E564" s="272"/>
      <c r="F564" s="273"/>
      <c r="G564" s="272"/>
      <c r="H564" s="272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>
      <c r="A565" s="272"/>
      <c r="B565" s="272"/>
      <c r="C565" s="272"/>
      <c r="D565" s="273"/>
      <c r="E565" s="272"/>
      <c r="F565" s="273"/>
      <c r="G565" s="272"/>
      <c r="H565" s="272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>
      <c r="A566" s="272"/>
      <c r="B566" s="272"/>
      <c r="C566" s="272"/>
      <c r="D566" s="273"/>
      <c r="E566" s="272"/>
      <c r="F566" s="273"/>
      <c r="G566" s="272"/>
      <c r="H566" s="272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>
      <c r="A567" s="272"/>
      <c r="B567" s="272"/>
      <c r="C567" s="272"/>
      <c r="D567" s="273"/>
      <c r="E567" s="272"/>
      <c r="F567" s="273"/>
      <c r="G567" s="272"/>
      <c r="H567" s="272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>
      <c r="A568" s="272"/>
      <c r="B568" s="272"/>
      <c r="C568" s="272"/>
      <c r="D568" s="273"/>
      <c r="E568" s="272"/>
      <c r="F568" s="273"/>
      <c r="G568" s="272"/>
      <c r="H568" s="272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>
      <c r="A569" s="272"/>
      <c r="B569" s="272"/>
      <c r="C569" s="272"/>
      <c r="D569" s="273"/>
      <c r="E569" s="272"/>
      <c r="F569" s="273"/>
      <c r="G569" s="272"/>
      <c r="H569" s="272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>
      <c r="A570" s="272"/>
      <c r="B570" s="272"/>
      <c r="C570" s="272"/>
      <c r="D570" s="273"/>
      <c r="E570" s="272"/>
      <c r="F570" s="273"/>
      <c r="G570" s="272"/>
      <c r="H570" s="272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>
      <c r="A571" s="272"/>
      <c r="B571" s="272"/>
      <c r="C571" s="272"/>
      <c r="D571" s="273"/>
      <c r="E571" s="272"/>
      <c r="F571" s="273"/>
      <c r="G571" s="272"/>
      <c r="H571" s="272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>
      <c r="A572" s="272"/>
      <c r="B572" s="272"/>
      <c r="C572" s="272"/>
      <c r="D572" s="273"/>
      <c r="E572" s="272"/>
      <c r="F572" s="273"/>
      <c r="G572" s="272"/>
      <c r="H572" s="272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>
      <c r="A573" s="272"/>
      <c r="B573" s="272"/>
      <c r="C573" s="272"/>
      <c r="D573" s="273"/>
      <c r="E573" s="272"/>
      <c r="F573" s="273"/>
      <c r="G573" s="272"/>
      <c r="H573" s="272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>
      <c r="A574" s="272"/>
      <c r="B574" s="272"/>
      <c r="C574" s="272"/>
      <c r="D574" s="273"/>
      <c r="E574" s="272"/>
      <c r="F574" s="273"/>
      <c r="G574" s="272"/>
      <c r="H574" s="272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>
      <c r="A575" s="272"/>
      <c r="B575" s="272"/>
      <c r="C575" s="272"/>
      <c r="D575" s="273"/>
      <c r="E575" s="272"/>
      <c r="F575" s="273"/>
      <c r="G575" s="272"/>
      <c r="H575" s="272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>
      <c r="A576" s="272"/>
      <c r="B576" s="272"/>
      <c r="C576" s="272"/>
      <c r="D576" s="273"/>
      <c r="E576" s="272"/>
      <c r="F576" s="273"/>
      <c r="G576" s="272"/>
      <c r="H576" s="272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>
      <c r="A577" s="272"/>
      <c r="B577" s="272"/>
      <c r="C577" s="272"/>
      <c r="D577" s="273"/>
      <c r="E577" s="272"/>
      <c r="F577" s="273"/>
      <c r="G577" s="272"/>
      <c r="H577" s="272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>
      <c r="A578" s="272"/>
      <c r="B578" s="272"/>
      <c r="C578" s="272"/>
      <c r="D578" s="273"/>
      <c r="E578" s="272"/>
      <c r="F578" s="273"/>
      <c r="G578" s="272"/>
      <c r="H578" s="272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>
      <c r="A579" s="272"/>
      <c r="B579" s="272"/>
      <c r="C579" s="272"/>
      <c r="D579" s="273"/>
      <c r="E579" s="272"/>
      <c r="F579" s="273"/>
      <c r="G579" s="272"/>
      <c r="H579" s="272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>
      <c r="A580" s="272"/>
      <c r="B580" s="272"/>
      <c r="C580" s="272"/>
      <c r="D580" s="273"/>
      <c r="E580" s="272"/>
      <c r="F580" s="273"/>
      <c r="G580" s="272"/>
      <c r="H580" s="272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>
      <c r="A581" s="272"/>
      <c r="B581" s="272"/>
      <c r="C581" s="272"/>
      <c r="D581" s="273"/>
      <c r="E581" s="272"/>
      <c r="F581" s="273"/>
      <c r="G581" s="272"/>
      <c r="H581" s="272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>
      <c r="A582" s="272"/>
      <c r="B582" s="272"/>
      <c r="C582" s="272"/>
      <c r="D582" s="273"/>
      <c r="E582" s="272"/>
      <c r="F582" s="273"/>
      <c r="G582" s="272"/>
      <c r="H582" s="272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>
      <c r="A583" s="272"/>
      <c r="B583" s="272"/>
      <c r="C583" s="272"/>
      <c r="D583" s="273"/>
      <c r="E583" s="272"/>
      <c r="F583" s="273"/>
      <c r="G583" s="272"/>
      <c r="H583" s="272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>
      <c r="A584" s="272"/>
      <c r="B584" s="272"/>
      <c r="C584" s="272"/>
      <c r="D584" s="273"/>
      <c r="E584" s="272"/>
      <c r="F584" s="273"/>
      <c r="G584" s="272"/>
      <c r="H584" s="272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>
      <c r="A585" s="272"/>
      <c r="B585" s="272"/>
      <c r="C585" s="272"/>
      <c r="D585" s="273"/>
      <c r="E585" s="272"/>
      <c r="F585" s="273"/>
      <c r="G585" s="272"/>
      <c r="H585" s="272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>
      <c r="A586" s="272"/>
      <c r="B586" s="272"/>
      <c r="C586" s="272"/>
      <c r="D586" s="273"/>
      <c r="E586" s="272"/>
      <c r="F586" s="273"/>
      <c r="G586" s="272"/>
      <c r="H586" s="272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>
      <c r="A587" s="272"/>
      <c r="B587" s="272"/>
      <c r="C587" s="272"/>
      <c r="D587" s="273"/>
      <c r="E587" s="272"/>
      <c r="F587" s="273"/>
      <c r="G587" s="272"/>
      <c r="H587" s="272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>
      <c r="A588" s="272"/>
      <c r="B588" s="272"/>
      <c r="C588" s="272"/>
      <c r="D588" s="273"/>
      <c r="E588" s="272"/>
      <c r="F588" s="273"/>
      <c r="G588" s="272"/>
      <c r="H588" s="272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>
      <c r="A589" s="272"/>
      <c r="B589" s="272"/>
      <c r="C589" s="272"/>
      <c r="D589" s="273"/>
      <c r="E589" s="272"/>
      <c r="F589" s="273"/>
      <c r="G589" s="272"/>
      <c r="H589" s="272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>
      <c r="A590" s="272"/>
      <c r="B590" s="272"/>
      <c r="C590" s="272"/>
      <c r="D590" s="273"/>
      <c r="E590" s="272"/>
      <c r="F590" s="273"/>
      <c r="G590" s="272"/>
      <c r="H590" s="272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>
      <c r="A591" s="272"/>
      <c r="B591" s="272"/>
      <c r="C591" s="272"/>
      <c r="D591" s="273"/>
      <c r="E591" s="272"/>
      <c r="F591" s="273"/>
      <c r="G591" s="272"/>
      <c r="H591" s="272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>
      <c r="A592" s="272"/>
      <c r="B592" s="272"/>
      <c r="C592" s="272"/>
      <c r="D592" s="273"/>
      <c r="E592" s="272"/>
      <c r="F592" s="273"/>
      <c r="G592" s="272"/>
      <c r="H592" s="272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>
      <c r="A593" s="272"/>
      <c r="B593" s="272"/>
      <c r="C593" s="272"/>
      <c r="D593" s="273"/>
      <c r="E593" s="272"/>
      <c r="F593" s="273"/>
      <c r="G593" s="272"/>
      <c r="H593" s="272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>
      <c r="A594" s="272"/>
      <c r="B594" s="272"/>
      <c r="C594" s="272"/>
      <c r="D594" s="273"/>
      <c r="E594" s="272"/>
      <c r="F594" s="273"/>
      <c r="G594" s="272"/>
      <c r="H594" s="272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>
      <c r="A595" s="272"/>
      <c r="B595" s="272"/>
      <c r="C595" s="272"/>
      <c r="D595" s="273"/>
      <c r="E595" s="272"/>
      <c r="F595" s="273"/>
      <c r="G595" s="272"/>
      <c r="H595" s="272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>
      <c r="A596" s="272"/>
      <c r="B596" s="272"/>
      <c r="C596" s="272"/>
      <c r="D596" s="273"/>
      <c r="E596" s="272"/>
      <c r="F596" s="273"/>
      <c r="G596" s="272"/>
      <c r="H596" s="272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>
      <c r="A597" s="272"/>
      <c r="B597" s="272"/>
      <c r="C597" s="272"/>
      <c r="D597" s="273"/>
      <c r="E597" s="272"/>
      <c r="F597" s="273"/>
      <c r="G597" s="272"/>
      <c r="H597" s="272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>
      <c r="A598" s="272"/>
      <c r="B598" s="272"/>
      <c r="C598" s="272"/>
      <c r="D598" s="273"/>
      <c r="E598" s="272"/>
      <c r="F598" s="273"/>
      <c r="G598" s="272"/>
      <c r="H598" s="272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>
      <c r="A599" s="272"/>
      <c r="B599" s="272"/>
      <c r="C599" s="272"/>
      <c r="D599" s="273"/>
      <c r="E599" s="272"/>
      <c r="F599" s="273"/>
      <c r="G599" s="272"/>
      <c r="H599" s="272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>
      <c r="A600" s="272"/>
      <c r="B600" s="272"/>
      <c r="C600" s="272"/>
      <c r="D600" s="273"/>
      <c r="E600" s="272"/>
      <c r="F600" s="273"/>
      <c r="G600" s="272"/>
      <c r="H600" s="272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>
      <c r="A601" s="272"/>
      <c r="B601" s="272"/>
      <c r="C601" s="272"/>
      <c r="D601" s="273"/>
      <c r="E601" s="272"/>
      <c r="F601" s="273"/>
      <c r="G601" s="272"/>
      <c r="H601" s="272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>
      <c r="A602" s="272"/>
      <c r="B602" s="272"/>
      <c r="C602" s="272"/>
      <c r="D602" s="273"/>
      <c r="E602" s="272"/>
      <c r="F602" s="273"/>
      <c r="G602" s="272"/>
      <c r="H602" s="272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>
      <c r="A603" s="272"/>
      <c r="B603" s="272"/>
      <c r="C603" s="272"/>
      <c r="D603" s="273"/>
      <c r="E603" s="272"/>
      <c r="F603" s="273"/>
      <c r="G603" s="272"/>
      <c r="H603" s="272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>
      <c r="A604" s="272"/>
      <c r="B604" s="272"/>
      <c r="C604" s="272"/>
      <c r="D604" s="273"/>
      <c r="E604" s="272"/>
      <c r="F604" s="273"/>
      <c r="G604" s="272"/>
      <c r="H604" s="272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>
      <c r="A605" s="272"/>
      <c r="B605" s="272"/>
      <c r="C605" s="272"/>
      <c r="D605" s="273"/>
      <c r="E605" s="272"/>
      <c r="F605" s="273"/>
      <c r="G605" s="272"/>
      <c r="H605" s="272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>
      <c r="A606" s="272"/>
      <c r="B606" s="272"/>
      <c r="C606" s="272"/>
      <c r="D606" s="273"/>
      <c r="E606" s="272"/>
      <c r="F606" s="273"/>
      <c r="G606" s="272"/>
      <c r="H606" s="272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>
      <c r="A607" s="272"/>
      <c r="B607" s="272"/>
      <c r="C607" s="272"/>
      <c r="D607" s="273"/>
      <c r="E607" s="272"/>
      <c r="F607" s="273"/>
      <c r="G607" s="272"/>
      <c r="H607" s="272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>
      <c r="A608" s="272"/>
      <c r="B608" s="272"/>
      <c r="C608" s="272"/>
      <c r="D608" s="273"/>
      <c r="E608" s="272"/>
      <c r="F608" s="273"/>
      <c r="G608" s="272"/>
      <c r="H608" s="272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>
      <c r="A609" s="272"/>
      <c r="B609" s="272"/>
      <c r="C609" s="272"/>
      <c r="D609" s="273"/>
      <c r="E609" s="272"/>
      <c r="F609" s="273"/>
      <c r="G609" s="272"/>
      <c r="H609" s="272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>
      <c r="A610" s="272"/>
      <c r="B610" s="272"/>
      <c r="C610" s="272"/>
      <c r="D610" s="273"/>
      <c r="E610" s="272"/>
      <c r="F610" s="273"/>
      <c r="G610" s="272"/>
      <c r="H610" s="272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>
      <c r="A611" s="272"/>
      <c r="B611" s="272"/>
      <c r="C611" s="272"/>
      <c r="D611" s="273"/>
      <c r="E611" s="272"/>
      <c r="F611" s="273"/>
      <c r="G611" s="272"/>
      <c r="H611" s="272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>
      <c r="A612" s="272"/>
      <c r="B612" s="272"/>
      <c r="C612" s="272"/>
      <c r="D612" s="273"/>
      <c r="E612" s="272"/>
      <c r="F612" s="273"/>
      <c r="G612" s="272"/>
      <c r="H612" s="272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>
      <c r="A613" s="272"/>
      <c r="B613" s="272"/>
      <c r="C613" s="272"/>
      <c r="D613" s="273"/>
      <c r="E613" s="272"/>
      <c r="F613" s="273"/>
      <c r="G613" s="272"/>
      <c r="H613" s="272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>
      <c r="A614" s="272"/>
      <c r="B614" s="272"/>
      <c r="C614" s="272"/>
      <c r="D614" s="273"/>
      <c r="E614" s="272"/>
      <c r="F614" s="273"/>
      <c r="G614" s="272"/>
      <c r="H614" s="272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>
      <c r="A615" s="272"/>
      <c r="B615" s="272"/>
      <c r="C615" s="272"/>
      <c r="D615" s="273"/>
      <c r="E615" s="272"/>
      <c r="F615" s="273"/>
      <c r="G615" s="272"/>
      <c r="H615" s="272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>
      <c r="A616" s="272"/>
      <c r="B616" s="272"/>
      <c r="C616" s="272"/>
      <c r="D616" s="273"/>
      <c r="E616" s="272"/>
      <c r="F616" s="273"/>
      <c r="G616" s="272"/>
      <c r="H616" s="272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>
      <c r="A617" s="272"/>
      <c r="B617" s="272"/>
      <c r="C617" s="272"/>
      <c r="D617" s="273"/>
      <c r="E617" s="272"/>
      <c r="F617" s="273"/>
      <c r="G617" s="272"/>
      <c r="H617" s="272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>
      <c r="A618" s="272"/>
      <c r="B618" s="272"/>
      <c r="C618" s="272"/>
      <c r="D618" s="273"/>
      <c r="E618" s="272"/>
      <c r="F618" s="273"/>
      <c r="G618" s="272"/>
      <c r="H618" s="272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>
      <c r="A619" s="272"/>
      <c r="B619" s="272"/>
      <c r="C619" s="272"/>
      <c r="D619" s="273"/>
      <c r="E619" s="272"/>
      <c r="F619" s="273"/>
      <c r="G619" s="272"/>
      <c r="H619" s="272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>
      <c r="A620" s="272"/>
      <c r="B620" s="272"/>
      <c r="C620" s="272"/>
      <c r="D620" s="273"/>
      <c r="E620" s="272"/>
      <c r="F620" s="273"/>
      <c r="G620" s="272"/>
      <c r="H620" s="272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>
      <c r="A621" s="272"/>
      <c r="B621" s="272"/>
      <c r="C621" s="272"/>
      <c r="D621" s="273"/>
      <c r="E621" s="272"/>
      <c r="F621" s="273"/>
      <c r="G621" s="272"/>
      <c r="H621" s="272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>
      <c r="A622" s="272"/>
      <c r="B622" s="272"/>
      <c r="C622" s="272"/>
      <c r="D622" s="273"/>
      <c r="E622" s="272"/>
      <c r="F622" s="273"/>
      <c r="G622" s="272"/>
      <c r="H622" s="272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>
      <c r="A623" s="272"/>
      <c r="B623" s="272"/>
      <c r="C623" s="272"/>
      <c r="D623" s="273"/>
      <c r="E623" s="272"/>
      <c r="F623" s="273"/>
      <c r="G623" s="272"/>
      <c r="H623" s="272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>
      <c r="A624" s="272"/>
      <c r="B624" s="272"/>
      <c r="C624" s="272"/>
      <c r="D624" s="273"/>
      <c r="E624" s="272"/>
      <c r="F624" s="273"/>
      <c r="G624" s="272"/>
      <c r="H624" s="272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>
      <c r="A625" s="272"/>
      <c r="B625" s="272"/>
      <c r="C625" s="272"/>
      <c r="D625" s="273"/>
      <c r="E625" s="272"/>
      <c r="F625" s="273"/>
      <c r="G625" s="272"/>
      <c r="H625" s="272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>
      <c r="A626" s="272"/>
      <c r="B626" s="272"/>
      <c r="C626" s="272"/>
      <c r="D626" s="273"/>
      <c r="E626" s="272"/>
      <c r="F626" s="273"/>
      <c r="G626" s="272"/>
      <c r="H626" s="272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>
      <c r="A627" s="272"/>
      <c r="B627" s="272"/>
      <c r="C627" s="272"/>
      <c r="D627" s="273"/>
      <c r="E627" s="272"/>
      <c r="F627" s="273"/>
      <c r="G627" s="272"/>
      <c r="H627" s="272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>
      <c r="A628" s="272"/>
      <c r="B628" s="272"/>
      <c r="C628" s="272"/>
      <c r="D628" s="273"/>
      <c r="E628" s="272"/>
      <c r="F628" s="273"/>
      <c r="G628" s="272"/>
      <c r="H628" s="272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>
      <c r="A629" s="272"/>
      <c r="B629" s="272"/>
      <c r="C629" s="272"/>
      <c r="D629" s="273"/>
      <c r="E629" s="272"/>
      <c r="F629" s="273"/>
      <c r="G629" s="272"/>
      <c r="H629" s="272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>
      <c r="A630" s="272"/>
      <c r="B630" s="272"/>
      <c r="C630" s="272"/>
      <c r="D630" s="273"/>
      <c r="E630" s="272"/>
      <c r="F630" s="273"/>
      <c r="G630" s="272"/>
      <c r="H630" s="272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>
      <c r="A631" s="272"/>
      <c r="B631" s="272"/>
      <c r="C631" s="272"/>
      <c r="D631" s="273"/>
      <c r="E631" s="272"/>
      <c r="F631" s="273"/>
      <c r="G631" s="272"/>
      <c r="H631" s="272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>
      <c r="A632" s="272"/>
      <c r="B632" s="272"/>
      <c r="C632" s="272"/>
      <c r="D632" s="273"/>
      <c r="E632" s="272"/>
      <c r="F632" s="273"/>
      <c r="G632" s="272"/>
      <c r="H632" s="272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>
      <c r="A633" s="272"/>
      <c r="B633" s="272"/>
      <c r="C633" s="272"/>
      <c r="D633" s="273"/>
      <c r="E633" s="272"/>
      <c r="F633" s="273"/>
      <c r="G633" s="272"/>
      <c r="H633" s="272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>
      <c r="A634" s="272"/>
      <c r="B634" s="272"/>
      <c r="C634" s="272"/>
      <c r="D634" s="273"/>
      <c r="E634" s="272"/>
      <c r="F634" s="273"/>
      <c r="G634" s="272"/>
      <c r="H634" s="272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>
      <c r="A635" s="272"/>
      <c r="B635" s="272"/>
      <c r="C635" s="272"/>
      <c r="D635" s="273"/>
      <c r="E635" s="272"/>
      <c r="F635" s="273"/>
      <c r="G635" s="272"/>
      <c r="H635" s="272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>
      <c r="A636" s="272"/>
      <c r="B636" s="272"/>
      <c r="C636" s="272"/>
      <c r="D636" s="273"/>
      <c r="E636" s="272"/>
      <c r="F636" s="273"/>
      <c r="G636" s="272"/>
      <c r="H636" s="272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>
      <c r="A637" s="272"/>
      <c r="B637" s="272"/>
      <c r="C637" s="272"/>
      <c r="D637" s="273"/>
      <c r="E637" s="272"/>
      <c r="F637" s="273"/>
      <c r="G637" s="272"/>
      <c r="H637" s="272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>
      <c r="A638" s="272"/>
      <c r="B638" s="272"/>
      <c r="C638" s="272"/>
      <c r="D638" s="273"/>
      <c r="E638" s="272"/>
      <c r="F638" s="273"/>
      <c r="G638" s="272"/>
      <c r="H638" s="272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>
      <c r="A639" s="272"/>
      <c r="B639" s="272"/>
      <c r="C639" s="272"/>
      <c r="D639" s="273"/>
      <c r="E639" s="272"/>
      <c r="F639" s="273"/>
      <c r="G639" s="272"/>
      <c r="H639" s="272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>
      <c r="A640" s="272"/>
      <c r="B640" s="272"/>
      <c r="C640" s="272"/>
      <c r="D640" s="273"/>
      <c r="E640" s="272"/>
      <c r="F640" s="273"/>
      <c r="G640" s="272"/>
      <c r="H640" s="272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>
      <c r="A641" s="272"/>
      <c r="B641" s="272"/>
      <c r="C641" s="272"/>
      <c r="D641" s="273"/>
      <c r="E641" s="272"/>
      <c r="F641" s="273"/>
      <c r="G641" s="272"/>
      <c r="H641" s="272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>
      <c r="A642" s="272"/>
      <c r="B642" s="272"/>
      <c r="C642" s="272"/>
      <c r="D642" s="273"/>
      <c r="E642" s="272"/>
      <c r="F642" s="273"/>
      <c r="G642" s="272"/>
      <c r="H642" s="272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>
      <c r="A643" s="272"/>
      <c r="B643" s="272"/>
      <c r="C643" s="272"/>
      <c r="D643" s="273"/>
      <c r="E643" s="272"/>
      <c r="F643" s="273"/>
      <c r="G643" s="272"/>
      <c r="H643" s="272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>
      <c r="A644" s="272"/>
      <c r="B644" s="272"/>
      <c r="C644" s="272"/>
      <c r="D644" s="273"/>
      <c r="E644" s="272"/>
      <c r="F644" s="273"/>
      <c r="G644" s="272"/>
      <c r="H644" s="272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>
      <c r="A645" s="272"/>
      <c r="B645" s="272"/>
      <c r="C645" s="272"/>
      <c r="D645" s="273"/>
      <c r="E645" s="272"/>
      <c r="F645" s="273"/>
      <c r="G645" s="272"/>
      <c r="H645" s="272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>
      <c r="A646" s="272"/>
      <c r="B646" s="272"/>
      <c r="C646" s="272"/>
      <c r="D646" s="273"/>
      <c r="E646" s="272"/>
      <c r="F646" s="273"/>
      <c r="G646" s="272"/>
      <c r="H646" s="272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>
      <c r="A647" s="272"/>
      <c r="B647" s="272"/>
      <c r="C647" s="272"/>
      <c r="D647" s="273"/>
      <c r="E647" s="272"/>
      <c r="F647" s="273"/>
      <c r="G647" s="272"/>
      <c r="H647" s="272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>
      <c r="A648" s="272"/>
      <c r="B648" s="272"/>
      <c r="C648" s="272"/>
      <c r="D648" s="273"/>
      <c r="E648" s="272"/>
      <c r="F648" s="273"/>
      <c r="G648" s="272"/>
      <c r="H648" s="272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>
      <c r="A649" s="272"/>
      <c r="B649" s="272"/>
      <c r="C649" s="272"/>
      <c r="D649" s="273"/>
      <c r="E649" s="272"/>
      <c r="F649" s="273"/>
      <c r="G649" s="272"/>
      <c r="H649" s="272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>
      <c r="A650" s="272"/>
      <c r="B650" s="272"/>
      <c r="C650" s="272"/>
      <c r="D650" s="273"/>
      <c r="E650" s="272"/>
      <c r="F650" s="273"/>
      <c r="G650" s="272"/>
      <c r="H650" s="272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>
      <c r="A651" s="272"/>
      <c r="B651" s="272"/>
      <c r="C651" s="272"/>
      <c r="D651" s="273"/>
      <c r="E651" s="272"/>
      <c r="F651" s="273"/>
      <c r="G651" s="272"/>
      <c r="H651" s="272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>
      <c r="A652" s="272"/>
      <c r="B652" s="272"/>
      <c r="C652" s="272"/>
      <c r="D652" s="273"/>
      <c r="E652" s="272"/>
      <c r="F652" s="273"/>
      <c r="G652" s="272"/>
      <c r="H652" s="272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>
      <c r="A653" s="272"/>
      <c r="B653" s="272"/>
      <c r="C653" s="272"/>
      <c r="D653" s="273"/>
      <c r="E653" s="272"/>
      <c r="F653" s="273"/>
      <c r="G653" s="272"/>
      <c r="H653" s="272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>
      <c r="A654" s="272"/>
      <c r="B654" s="272"/>
      <c r="C654" s="272"/>
      <c r="D654" s="273"/>
      <c r="E654" s="272"/>
      <c r="F654" s="273"/>
      <c r="G654" s="272"/>
      <c r="H654" s="272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>
      <c r="A655" s="272"/>
      <c r="B655" s="272"/>
      <c r="C655" s="272"/>
      <c r="D655" s="273"/>
      <c r="E655" s="272"/>
      <c r="F655" s="273"/>
      <c r="G655" s="272"/>
      <c r="H655" s="272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>
      <c r="A656" s="272"/>
      <c r="B656" s="272"/>
      <c r="C656" s="272"/>
      <c r="D656" s="273"/>
      <c r="E656" s="272"/>
      <c r="F656" s="273"/>
      <c r="G656" s="272"/>
      <c r="H656" s="272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>
      <c r="A657" s="272"/>
      <c r="B657" s="272"/>
      <c r="C657" s="272"/>
      <c r="D657" s="273"/>
      <c r="E657" s="272"/>
      <c r="F657" s="273"/>
      <c r="G657" s="272"/>
      <c r="H657" s="272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>
      <c r="A658" s="272"/>
      <c r="B658" s="272"/>
      <c r="C658" s="272"/>
      <c r="D658" s="273"/>
      <c r="E658" s="272"/>
      <c r="F658" s="273"/>
      <c r="G658" s="272"/>
      <c r="H658" s="272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>
      <c r="A659" s="272"/>
      <c r="B659" s="272"/>
      <c r="C659" s="272"/>
      <c r="D659" s="273"/>
      <c r="E659" s="272"/>
      <c r="F659" s="273"/>
      <c r="G659" s="272"/>
      <c r="H659" s="272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>
      <c r="A660" s="272"/>
      <c r="B660" s="272"/>
      <c r="C660" s="272"/>
      <c r="D660" s="273"/>
      <c r="E660" s="272"/>
      <c r="F660" s="273"/>
      <c r="G660" s="272"/>
      <c r="H660" s="272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>
      <c r="A661" s="272"/>
      <c r="B661" s="272"/>
      <c r="C661" s="272"/>
      <c r="D661" s="273"/>
      <c r="E661" s="272"/>
      <c r="F661" s="273"/>
      <c r="G661" s="272"/>
      <c r="H661" s="272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>
      <c r="A662" s="272"/>
      <c r="B662" s="272"/>
      <c r="C662" s="272"/>
      <c r="D662" s="273"/>
      <c r="E662" s="272"/>
      <c r="F662" s="273"/>
      <c r="G662" s="272"/>
      <c r="H662" s="272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>
      <c r="A663" s="272"/>
      <c r="B663" s="272"/>
      <c r="C663" s="272"/>
      <c r="D663" s="273"/>
      <c r="E663" s="272"/>
      <c r="F663" s="273"/>
      <c r="G663" s="272"/>
      <c r="H663" s="272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>
      <c r="A664" s="272"/>
      <c r="B664" s="272"/>
      <c r="C664" s="272"/>
      <c r="D664" s="273"/>
      <c r="E664" s="272"/>
      <c r="F664" s="273"/>
      <c r="G664" s="272"/>
      <c r="H664" s="272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>
      <c r="A665" s="272"/>
      <c r="B665" s="272"/>
      <c r="C665" s="272"/>
      <c r="D665" s="273"/>
      <c r="E665" s="272"/>
      <c r="F665" s="273"/>
      <c r="G665" s="272"/>
      <c r="H665" s="272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>
      <c r="A666" s="272"/>
      <c r="B666" s="272"/>
      <c r="C666" s="272"/>
      <c r="D666" s="273"/>
      <c r="E666" s="272"/>
      <c r="F666" s="273"/>
      <c r="G666" s="272"/>
      <c r="H666" s="272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>
      <c r="A667" s="272"/>
      <c r="B667" s="272"/>
      <c r="C667" s="272"/>
      <c r="D667" s="273"/>
      <c r="E667" s="272"/>
      <c r="F667" s="273"/>
      <c r="G667" s="272"/>
      <c r="H667" s="272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>
      <c r="A668" s="272"/>
      <c r="B668" s="272"/>
      <c r="C668" s="272"/>
      <c r="D668" s="273"/>
      <c r="E668" s="272"/>
      <c r="F668" s="273"/>
      <c r="G668" s="272"/>
      <c r="H668" s="272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>
      <c r="A669" s="272"/>
      <c r="B669" s="272"/>
      <c r="C669" s="272"/>
      <c r="D669" s="273"/>
      <c r="E669" s="272"/>
      <c r="F669" s="273"/>
      <c r="G669" s="272"/>
      <c r="H669" s="272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>
      <c r="A670" s="272"/>
      <c r="B670" s="272"/>
      <c r="C670" s="272"/>
      <c r="D670" s="273"/>
      <c r="E670" s="272"/>
      <c r="F670" s="273"/>
      <c r="G670" s="272"/>
      <c r="H670" s="272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>
      <c r="A671" s="272"/>
      <c r="B671" s="272"/>
      <c r="C671" s="272"/>
      <c r="D671" s="273"/>
      <c r="E671" s="272"/>
      <c r="F671" s="273"/>
      <c r="G671" s="272"/>
      <c r="H671" s="272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>
      <c r="A672" s="272"/>
      <c r="B672" s="272"/>
      <c r="C672" s="272"/>
      <c r="D672" s="273"/>
      <c r="E672" s="272"/>
      <c r="F672" s="273"/>
      <c r="G672" s="272"/>
      <c r="H672" s="272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>
      <c r="A673" s="272"/>
      <c r="B673" s="272"/>
      <c r="C673" s="272"/>
      <c r="D673" s="273"/>
      <c r="E673" s="272"/>
      <c r="F673" s="273"/>
      <c r="G673" s="272"/>
      <c r="H673" s="272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>
      <c r="A674" s="272"/>
      <c r="B674" s="272"/>
      <c r="C674" s="272"/>
      <c r="D674" s="273"/>
      <c r="E674" s="272"/>
      <c r="F674" s="273"/>
      <c r="G674" s="272"/>
      <c r="H674" s="272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>
      <c r="A675" s="272"/>
      <c r="B675" s="272"/>
      <c r="C675" s="272"/>
      <c r="D675" s="273"/>
      <c r="E675" s="272"/>
      <c r="F675" s="273"/>
      <c r="G675" s="272"/>
      <c r="H675" s="272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>
      <c r="A676" s="272"/>
      <c r="B676" s="272"/>
      <c r="C676" s="272"/>
      <c r="D676" s="273"/>
      <c r="E676" s="272"/>
      <c r="F676" s="273"/>
      <c r="G676" s="272"/>
      <c r="H676" s="272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>
      <c r="A677" s="272"/>
      <c r="B677" s="272"/>
      <c r="C677" s="272"/>
      <c r="D677" s="273"/>
      <c r="E677" s="272"/>
      <c r="F677" s="273"/>
      <c r="G677" s="272"/>
      <c r="H677" s="272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>
      <c r="A678" s="272"/>
      <c r="B678" s="272"/>
      <c r="C678" s="272"/>
      <c r="D678" s="273"/>
      <c r="E678" s="272"/>
      <c r="F678" s="273"/>
      <c r="G678" s="272"/>
      <c r="H678" s="272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>
      <c r="A679" s="272"/>
      <c r="B679" s="272"/>
      <c r="C679" s="272"/>
      <c r="D679" s="273"/>
      <c r="E679" s="272"/>
      <c r="F679" s="273"/>
      <c r="G679" s="272"/>
      <c r="H679" s="272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>
      <c r="A680" s="272"/>
      <c r="B680" s="272"/>
      <c r="C680" s="272"/>
      <c r="D680" s="273"/>
      <c r="E680" s="272"/>
      <c r="F680" s="273"/>
      <c r="G680" s="272"/>
      <c r="H680" s="272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>
      <c r="A681" s="272"/>
      <c r="B681" s="272"/>
      <c r="C681" s="272"/>
      <c r="D681" s="273"/>
      <c r="E681" s="272"/>
      <c r="F681" s="273"/>
      <c r="G681" s="272"/>
      <c r="H681" s="272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>
      <c r="A682" s="272"/>
      <c r="B682" s="272"/>
      <c r="C682" s="272"/>
      <c r="D682" s="273"/>
      <c r="E682" s="272"/>
      <c r="F682" s="273"/>
      <c r="G682" s="272"/>
      <c r="H682" s="272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>
      <c r="A683" s="272"/>
      <c r="B683" s="272"/>
      <c r="C683" s="272"/>
      <c r="D683" s="273"/>
      <c r="E683" s="272"/>
      <c r="F683" s="273"/>
      <c r="G683" s="272"/>
      <c r="H683" s="272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>
      <c r="A684" s="272"/>
      <c r="B684" s="272"/>
      <c r="C684" s="272"/>
      <c r="D684" s="273"/>
      <c r="E684" s="272"/>
      <c r="F684" s="273"/>
      <c r="G684" s="272"/>
      <c r="H684" s="272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>
      <c r="A685" s="272"/>
      <c r="B685" s="272"/>
      <c r="C685" s="272"/>
      <c r="D685" s="273"/>
      <c r="E685" s="272"/>
      <c r="F685" s="273"/>
      <c r="G685" s="272"/>
      <c r="H685" s="272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>
      <c r="A686" s="272"/>
      <c r="B686" s="272"/>
      <c r="C686" s="272"/>
      <c r="D686" s="273"/>
      <c r="E686" s="272"/>
      <c r="F686" s="273"/>
      <c r="G686" s="272"/>
      <c r="H686" s="272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>
      <c r="A687" s="272"/>
      <c r="B687" s="272"/>
      <c r="C687" s="272"/>
      <c r="D687" s="273"/>
      <c r="E687" s="272"/>
      <c r="F687" s="273"/>
      <c r="G687" s="272"/>
      <c r="H687" s="272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>
      <c r="A688" s="272"/>
      <c r="B688" s="272"/>
      <c r="C688" s="272"/>
      <c r="D688" s="273"/>
      <c r="E688" s="272"/>
      <c r="F688" s="273"/>
      <c r="G688" s="272"/>
      <c r="H688" s="272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>
      <c r="A689" s="272"/>
      <c r="B689" s="272"/>
      <c r="C689" s="272"/>
      <c r="D689" s="273"/>
      <c r="E689" s="272"/>
      <c r="F689" s="273"/>
      <c r="G689" s="272"/>
      <c r="H689" s="272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>
      <c r="A690" s="272"/>
      <c r="B690" s="272"/>
      <c r="C690" s="272"/>
      <c r="D690" s="273"/>
      <c r="E690" s="272"/>
      <c r="F690" s="273"/>
      <c r="G690" s="272"/>
      <c r="H690" s="272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>
      <c r="A691" s="272"/>
      <c r="B691" s="272"/>
      <c r="C691" s="272"/>
      <c r="D691" s="273"/>
      <c r="E691" s="272"/>
      <c r="F691" s="273"/>
      <c r="G691" s="272"/>
      <c r="H691" s="272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>
      <c r="A692" s="272"/>
      <c r="B692" s="272"/>
      <c r="C692" s="272"/>
      <c r="D692" s="273"/>
      <c r="E692" s="272"/>
      <c r="F692" s="273"/>
      <c r="G692" s="272"/>
      <c r="H692" s="272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>
      <c r="A693" s="272"/>
      <c r="B693" s="272"/>
      <c r="C693" s="272"/>
      <c r="D693" s="273"/>
      <c r="E693" s="272"/>
      <c r="F693" s="273"/>
      <c r="G693" s="272"/>
      <c r="H693" s="272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>
      <c r="A694" s="272"/>
      <c r="B694" s="272"/>
      <c r="C694" s="272"/>
      <c r="D694" s="273"/>
      <c r="E694" s="272"/>
      <c r="F694" s="273"/>
      <c r="G694" s="272"/>
      <c r="H694" s="272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>
      <c r="A695" s="272"/>
      <c r="B695" s="272"/>
      <c r="C695" s="272"/>
      <c r="D695" s="273"/>
      <c r="E695" s="272"/>
      <c r="F695" s="273"/>
      <c r="G695" s="272"/>
      <c r="H695" s="272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>
      <c r="A696" s="272"/>
      <c r="B696" s="272"/>
      <c r="C696" s="272"/>
      <c r="D696" s="273"/>
      <c r="E696" s="272"/>
      <c r="F696" s="273"/>
      <c r="G696" s="272"/>
      <c r="H696" s="272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>
      <c r="A697" s="272"/>
      <c r="B697" s="272"/>
      <c r="C697" s="272"/>
      <c r="D697" s="273"/>
      <c r="E697" s="272"/>
      <c r="F697" s="273"/>
      <c r="G697" s="272"/>
      <c r="H697" s="272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>
      <c r="A698" s="272"/>
      <c r="B698" s="272"/>
      <c r="C698" s="272"/>
      <c r="D698" s="273"/>
      <c r="E698" s="272"/>
      <c r="F698" s="273"/>
      <c r="G698" s="272"/>
      <c r="H698" s="272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>
      <c r="A699" s="272"/>
      <c r="B699" s="272"/>
      <c r="C699" s="272"/>
      <c r="D699" s="273"/>
      <c r="E699" s="272"/>
      <c r="F699" s="273"/>
      <c r="G699" s="272"/>
      <c r="H699" s="272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>
      <c r="A700" s="272"/>
      <c r="B700" s="272"/>
      <c r="C700" s="272"/>
      <c r="D700" s="273"/>
      <c r="E700" s="272"/>
      <c r="F700" s="273"/>
      <c r="G700" s="272"/>
      <c r="H700" s="272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>
      <c r="A701" s="272"/>
      <c r="B701" s="272"/>
      <c r="C701" s="272"/>
      <c r="D701" s="273"/>
      <c r="E701" s="272"/>
      <c r="F701" s="273"/>
      <c r="G701" s="272"/>
      <c r="H701" s="272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>
      <c r="A702" s="272"/>
      <c r="B702" s="272"/>
      <c r="C702" s="272"/>
      <c r="D702" s="273"/>
      <c r="E702" s="272"/>
      <c r="F702" s="273"/>
      <c r="G702" s="272"/>
      <c r="H702" s="272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>
      <c r="A703" s="272"/>
      <c r="B703" s="272"/>
      <c r="C703" s="272"/>
      <c r="D703" s="273"/>
      <c r="E703" s="272"/>
      <c r="F703" s="273"/>
      <c r="G703" s="272"/>
      <c r="H703" s="272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>
      <c r="A704" s="272"/>
      <c r="B704" s="272"/>
      <c r="C704" s="272"/>
      <c r="D704" s="273"/>
      <c r="E704" s="272"/>
      <c r="F704" s="273"/>
      <c r="G704" s="272"/>
      <c r="H704" s="272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>
      <c r="A705" s="272"/>
      <c r="B705" s="272"/>
      <c r="C705" s="272"/>
      <c r="D705" s="273"/>
      <c r="E705" s="272"/>
      <c r="F705" s="273"/>
      <c r="G705" s="272"/>
      <c r="H705" s="272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>
      <c r="A706" s="272"/>
      <c r="B706" s="272"/>
      <c r="C706" s="272"/>
      <c r="D706" s="273"/>
      <c r="E706" s="272"/>
      <c r="F706" s="273"/>
      <c r="G706" s="272"/>
      <c r="H706" s="272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>
      <c r="A707" s="272"/>
      <c r="B707" s="272"/>
      <c r="C707" s="272"/>
      <c r="D707" s="273"/>
      <c r="E707" s="272"/>
      <c r="F707" s="273"/>
      <c r="G707" s="272"/>
      <c r="H707" s="272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>
      <c r="A708" s="272"/>
      <c r="B708" s="272"/>
      <c r="C708" s="272"/>
      <c r="D708" s="273"/>
      <c r="E708" s="272"/>
      <c r="F708" s="273"/>
      <c r="G708" s="272"/>
      <c r="H708" s="272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>
      <c r="A709" s="272"/>
      <c r="B709" s="272"/>
      <c r="C709" s="272"/>
      <c r="D709" s="273"/>
      <c r="E709" s="272"/>
      <c r="F709" s="273"/>
      <c r="G709" s="272"/>
      <c r="H709" s="272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>
      <c r="A710" s="272"/>
      <c r="B710" s="272"/>
      <c r="C710" s="272"/>
      <c r="D710" s="273"/>
      <c r="E710" s="272"/>
      <c r="F710" s="273"/>
      <c r="G710" s="272"/>
      <c r="H710" s="272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>
      <c r="A711" s="272"/>
      <c r="B711" s="272"/>
      <c r="C711" s="272"/>
      <c r="D711" s="273"/>
      <c r="E711" s="272"/>
      <c r="F711" s="273"/>
      <c r="G711" s="272"/>
      <c r="H711" s="272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>
      <c r="A712" s="272"/>
      <c r="B712" s="272"/>
      <c r="C712" s="272"/>
      <c r="D712" s="273"/>
      <c r="E712" s="272"/>
      <c r="F712" s="273"/>
      <c r="G712" s="272"/>
      <c r="H712" s="272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>
      <c r="A713" s="272"/>
      <c r="B713" s="272"/>
      <c r="C713" s="272"/>
      <c r="D713" s="273"/>
      <c r="E713" s="272"/>
      <c r="F713" s="273"/>
      <c r="G713" s="272"/>
      <c r="H713" s="272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>
      <c r="A714" s="272"/>
      <c r="B714" s="272"/>
      <c r="C714" s="272"/>
      <c r="D714" s="273"/>
      <c r="E714" s="272"/>
      <c r="F714" s="273"/>
      <c r="G714" s="272"/>
      <c r="H714" s="272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>
      <c r="A715" s="272"/>
      <c r="B715" s="272"/>
      <c r="C715" s="272"/>
      <c r="D715" s="273"/>
      <c r="E715" s="272"/>
      <c r="F715" s="273"/>
      <c r="G715" s="272"/>
      <c r="H715" s="272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>
      <c r="A716" s="272"/>
      <c r="B716" s="272"/>
      <c r="C716" s="272"/>
      <c r="D716" s="273"/>
      <c r="E716" s="272"/>
      <c r="F716" s="273"/>
      <c r="G716" s="272"/>
      <c r="H716" s="272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>
      <c r="A717" s="272"/>
      <c r="B717" s="272"/>
      <c r="C717" s="272"/>
      <c r="D717" s="273"/>
      <c r="E717" s="272"/>
      <c r="F717" s="273"/>
      <c r="G717" s="272"/>
      <c r="H717" s="272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>
      <c r="A718" s="272"/>
      <c r="B718" s="272"/>
      <c r="C718" s="272"/>
      <c r="D718" s="273"/>
      <c r="E718" s="272"/>
      <c r="F718" s="273"/>
      <c r="G718" s="272"/>
      <c r="H718" s="272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>
      <c r="A719" s="272"/>
      <c r="B719" s="272"/>
      <c r="C719" s="272"/>
      <c r="D719" s="273"/>
      <c r="E719" s="272"/>
      <c r="F719" s="273"/>
      <c r="G719" s="272"/>
      <c r="H719" s="272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>
      <c r="A720" s="272"/>
      <c r="B720" s="272"/>
      <c r="C720" s="272"/>
      <c r="D720" s="273"/>
      <c r="E720" s="272"/>
      <c r="F720" s="273"/>
      <c r="G720" s="272"/>
      <c r="H720" s="272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>
      <c r="A721" s="272"/>
      <c r="B721" s="272"/>
      <c r="C721" s="272"/>
      <c r="D721" s="273"/>
      <c r="E721" s="272"/>
      <c r="F721" s="273"/>
      <c r="G721" s="272"/>
      <c r="H721" s="272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>
      <c r="A722" s="272"/>
      <c r="B722" s="272"/>
      <c r="C722" s="272"/>
      <c r="D722" s="273"/>
      <c r="E722" s="272"/>
      <c r="F722" s="273"/>
      <c r="G722" s="272"/>
      <c r="H722" s="272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>
      <c r="A723" s="272"/>
      <c r="B723" s="272"/>
      <c r="C723" s="272"/>
      <c r="D723" s="273"/>
      <c r="E723" s="272"/>
      <c r="F723" s="273"/>
      <c r="G723" s="272"/>
      <c r="H723" s="272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>
      <c r="A724" s="272"/>
      <c r="B724" s="272"/>
      <c r="C724" s="272"/>
      <c r="D724" s="273"/>
      <c r="E724" s="272"/>
      <c r="F724" s="273"/>
      <c r="G724" s="272"/>
      <c r="H724" s="272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>
      <c r="A725" s="272"/>
      <c r="B725" s="272"/>
      <c r="C725" s="272"/>
      <c r="D725" s="273"/>
      <c r="E725" s="272"/>
      <c r="F725" s="273"/>
      <c r="G725" s="272"/>
      <c r="H725" s="272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>
      <c r="A726" s="272"/>
      <c r="B726" s="272"/>
      <c r="C726" s="272"/>
      <c r="D726" s="273"/>
      <c r="E726" s="272"/>
      <c r="F726" s="273"/>
      <c r="G726" s="272"/>
      <c r="H726" s="272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>
      <c r="A727" s="272"/>
      <c r="B727" s="272"/>
      <c r="C727" s="272"/>
      <c r="D727" s="273"/>
      <c r="E727" s="272"/>
      <c r="F727" s="273"/>
      <c r="G727" s="272"/>
      <c r="H727" s="272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>
      <c r="A728" s="272"/>
      <c r="B728" s="272"/>
      <c r="C728" s="272"/>
      <c r="D728" s="273"/>
      <c r="E728" s="272"/>
      <c r="F728" s="273"/>
      <c r="G728" s="272"/>
      <c r="H728" s="272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>
      <c r="A729" s="272"/>
      <c r="B729" s="272"/>
      <c r="C729" s="272"/>
      <c r="D729" s="273"/>
      <c r="E729" s="272"/>
      <c r="F729" s="273"/>
      <c r="G729" s="272"/>
      <c r="H729" s="272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>
      <c r="A730" s="272"/>
      <c r="B730" s="272"/>
      <c r="C730" s="272"/>
      <c r="D730" s="273"/>
      <c r="E730" s="272"/>
      <c r="F730" s="273"/>
      <c r="G730" s="272"/>
      <c r="H730" s="272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>
      <c r="A731" s="272"/>
      <c r="B731" s="272"/>
      <c r="C731" s="272"/>
      <c r="D731" s="273"/>
      <c r="E731" s="272"/>
      <c r="F731" s="273"/>
      <c r="G731" s="272"/>
      <c r="H731" s="272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>
      <c r="A732" s="272"/>
      <c r="B732" s="272"/>
      <c r="C732" s="272"/>
      <c r="D732" s="273"/>
      <c r="E732" s="272"/>
      <c r="F732" s="273"/>
      <c r="G732" s="272"/>
      <c r="H732" s="272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>
      <c r="A733" s="272"/>
      <c r="B733" s="272"/>
      <c r="C733" s="272"/>
      <c r="D733" s="273"/>
      <c r="E733" s="272"/>
      <c r="F733" s="273"/>
      <c r="G733" s="272"/>
      <c r="H733" s="272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>
      <c r="A734" s="272"/>
      <c r="B734" s="272"/>
      <c r="C734" s="272"/>
      <c r="D734" s="273"/>
      <c r="E734" s="272"/>
      <c r="F734" s="273"/>
      <c r="G734" s="272"/>
      <c r="H734" s="272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>
      <c r="A735" s="272"/>
      <c r="B735" s="272"/>
      <c r="C735" s="272"/>
      <c r="D735" s="273"/>
      <c r="E735" s="272"/>
      <c r="F735" s="273"/>
      <c r="G735" s="272"/>
      <c r="H735" s="272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>
      <c r="A736" s="272"/>
      <c r="B736" s="272"/>
      <c r="C736" s="272"/>
      <c r="D736" s="273"/>
      <c r="E736" s="272"/>
      <c r="F736" s="273"/>
      <c r="G736" s="272"/>
      <c r="H736" s="272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>
      <c r="A737" s="272"/>
      <c r="B737" s="272"/>
      <c r="C737" s="272"/>
      <c r="D737" s="273"/>
      <c r="E737" s="272"/>
      <c r="F737" s="273"/>
      <c r="G737" s="272"/>
      <c r="H737" s="272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>
      <c r="A738" s="272"/>
      <c r="B738" s="272"/>
      <c r="C738" s="272"/>
      <c r="D738" s="273"/>
      <c r="E738" s="272"/>
      <c r="F738" s="273"/>
      <c r="G738" s="272"/>
      <c r="H738" s="272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>
      <c r="A739" s="272"/>
      <c r="B739" s="272"/>
      <c r="C739" s="272"/>
      <c r="D739" s="273"/>
      <c r="E739" s="272"/>
      <c r="F739" s="273"/>
      <c r="G739" s="272"/>
      <c r="H739" s="272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>
      <c r="A740" s="272"/>
      <c r="B740" s="272"/>
      <c r="C740" s="272"/>
      <c r="D740" s="273"/>
      <c r="E740" s="272"/>
      <c r="F740" s="273"/>
      <c r="G740" s="272"/>
      <c r="H740" s="272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>
      <c r="A741" s="272"/>
      <c r="B741" s="272"/>
      <c r="C741" s="272"/>
      <c r="D741" s="273"/>
      <c r="E741" s="272"/>
      <c r="F741" s="273"/>
      <c r="G741" s="272"/>
      <c r="H741" s="272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>
      <c r="A742" s="272"/>
      <c r="B742" s="272"/>
      <c r="C742" s="272"/>
      <c r="D742" s="273"/>
      <c r="E742" s="272"/>
      <c r="F742" s="273"/>
      <c r="G742" s="272"/>
      <c r="H742" s="272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>
      <c r="A743" s="272"/>
      <c r="B743" s="272"/>
      <c r="C743" s="272"/>
      <c r="D743" s="273"/>
      <c r="E743" s="272"/>
      <c r="F743" s="273"/>
      <c r="G743" s="272"/>
      <c r="H743" s="272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>
      <c r="A744" s="272"/>
      <c r="B744" s="272"/>
      <c r="C744" s="272"/>
      <c r="D744" s="273"/>
      <c r="E744" s="272"/>
      <c r="F744" s="273"/>
      <c r="G744" s="272"/>
      <c r="H744" s="272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>
      <c r="A745" s="272"/>
      <c r="B745" s="272"/>
      <c r="C745" s="272"/>
      <c r="D745" s="273"/>
      <c r="E745" s="272"/>
      <c r="F745" s="273"/>
      <c r="G745" s="272"/>
      <c r="H745" s="272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>
      <c r="A746" s="272"/>
      <c r="B746" s="272"/>
      <c r="C746" s="272"/>
      <c r="D746" s="273"/>
      <c r="E746" s="272"/>
      <c r="F746" s="273"/>
      <c r="G746" s="272"/>
      <c r="H746" s="272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>
      <c r="A747" s="272"/>
      <c r="B747" s="272"/>
      <c r="C747" s="272"/>
      <c r="D747" s="273"/>
      <c r="E747" s="272"/>
      <c r="F747" s="273"/>
      <c r="G747" s="272"/>
      <c r="H747" s="272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>
      <c r="A748" s="272"/>
      <c r="B748" s="272"/>
      <c r="C748" s="272"/>
      <c r="D748" s="273"/>
      <c r="E748" s="272"/>
      <c r="F748" s="273"/>
      <c r="G748" s="272"/>
      <c r="H748" s="272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>
      <c r="A749" s="272"/>
      <c r="B749" s="272"/>
      <c r="C749" s="272"/>
      <c r="D749" s="273"/>
      <c r="E749" s="272"/>
      <c r="F749" s="273"/>
      <c r="G749" s="272"/>
      <c r="H749" s="272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>
      <c r="A750" s="272"/>
      <c r="B750" s="272"/>
      <c r="C750" s="272"/>
      <c r="D750" s="273"/>
      <c r="E750" s="272"/>
      <c r="F750" s="273"/>
      <c r="G750" s="272"/>
      <c r="H750" s="272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>
      <c r="A751" s="272"/>
      <c r="B751" s="272"/>
      <c r="C751" s="272"/>
      <c r="D751" s="273"/>
      <c r="E751" s="272"/>
      <c r="F751" s="273"/>
      <c r="G751" s="272"/>
      <c r="H751" s="272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>
      <c r="A752" s="272"/>
      <c r="B752" s="272"/>
      <c r="C752" s="272"/>
      <c r="D752" s="273"/>
      <c r="E752" s="272"/>
      <c r="F752" s="273"/>
      <c r="G752" s="272"/>
      <c r="H752" s="272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>
      <c r="A753" s="272"/>
      <c r="B753" s="272"/>
      <c r="C753" s="272"/>
      <c r="D753" s="273"/>
      <c r="E753" s="272"/>
      <c r="F753" s="273"/>
      <c r="G753" s="272"/>
      <c r="H753" s="272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>
      <c r="A754" s="272"/>
      <c r="B754" s="272"/>
      <c r="C754" s="272"/>
      <c r="D754" s="273"/>
      <c r="E754" s="272"/>
      <c r="F754" s="273"/>
      <c r="G754" s="272"/>
      <c r="H754" s="272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>
      <c r="A755" s="272"/>
      <c r="B755" s="272"/>
      <c r="C755" s="272"/>
      <c r="D755" s="273"/>
      <c r="E755" s="272"/>
      <c r="F755" s="273"/>
      <c r="G755" s="272"/>
      <c r="H755" s="272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>
      <c r="A756" s="272"/>
      <c r="B756" s="272"/>
      <c r="C756" s="272"/>
      <c r="D756" s="273"/>
      <c r="E756" s="272"/>
      <c r="F756" s="273"/>
      <c r="G756" s="272"/>
      <c r="H756" s="272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>
      <c r="A757" s="272"/>
      <c r="B757" s="272"/>
      <c r="C757" s="272"/>
      <c r="D757" s="273"/>
      <c r="E757" s="272"/>
      <c r="F757" s="273"/>
      <c r="G757" s="272"/>
      <c r="H757" s="272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>
      <c r="A758" s="272"/>
      <c r="B758" s="272"/>
      <c r="C758" s="272"/>
      <c r="D758" s="273"/>
      <c r="E758" s="272"/>
      <c r="F758" s="273"/>
      <c r="G758" s="272"/>
      <c r="H758" s="272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>
      <c r="A759" s="272"/>
      <c r="B759" s="272"/>
      <c r="C759" s="272"/>
      <c r="D759" s="273"/>
      <c r="E759" s="272"/>
      <c r="F759" s="273"/>
      <c r="G759" s="272"/>
      <c r="H759" s="272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>
      <c r="A760" s="272"/>
      <c r="B760" s="272"/>
      <c r="C760" s="272"/>
      <c r="D760" s="273"/>
      <c r="E760" s="272"/>
      <c r="F760" s="273"/>
      <c r="G760" s="272"/>
      <c r="H760" s="272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>
      <c r="A761" s="272"/>
      <c r="B761" s="272"/>
      <c r="C761" s="272"/>
      <c r="D761" s="273"/>
      <c r="E761" s="272"/>
      <c r="F761" s="273"/>
      <c r="G761" s="272"/>
      <c r="H761" s="272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>
      <c r="A762" s="272"/>
      <c r="B762" s="272"/>
      <c r="C762" s="272"/>
      <c r="D762" s="273"/>
      <c r="E762" s="272"/>
      <c r="F762" s="273"/>
      <c r="G762" s="272"/>
      <c r="H762" s="272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>
      <c r="A763" s="272"/>
      <c r="B763" s="272"/>
      <c r="C763" s="272"/>
      <c r="D763" s="273"/>
      <c r="E763" s="272"/>
      <c r="F763" s="273"/>
      <c r="G763" s="272"/>
      <c r="H763" s="272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>
      <c r="A764" s="272"/>
      <c r="B764" s="272"/>
      <c r="C764" s="272"/>
      <c r="D764" s="273"/>
      <c r="E764" s="272"/>
      <c r="F764" s="273"/>
      <c r="G764" s="272"/>
      <c r="H764" s="272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>
      <c r="A765" s="272"/>
      <c r="B765" s="272"/>
      <c r="C765" s="272"/>
      <c r="D765" s="273"/>
      <c r="E765" s="272"/>
      <c r="F765" s="273"/>
      <c r="G765" s="272"/>
      <c r="H765" s="272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>
      <c r="A766" s="272"/>
      <c r="B766" s="272"/>
      <c r="C766" s="272"/>
      <c r="D766" s="273"/>
      <c r="E766" s="272"/>
      <c r="F766" s="273"/>
      <c r="G766" s="272"/>
      <c r="H766" s="272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>
      <c r="A767" s="272"/>
      <c r="B767" s="272"/>
      <c r="C767" s="272"/>
      <c r="D767" s="273"/>
      <c r="E767" s="272"/>
      <c r="F767" s="273"/>
      <c r="G767" s="272"/>
      <c r="H767" s="272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>
      <c r="A768" s="272"/>
      <c r="B768" s="272"/>
      <c r="C768" s="272"/>
      <c r="D768" s="273"/>
      <c r="E768" s="272"/>
      <c r="F768" s="273"/>
      <c r="G768" s="272"/>
      <c r="H768" s="272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>
      <c r="A769" s="272"/>
      <c r="B769" s="272"/>
      <c r="C769" s="272"/>
      <c r="D769" s="273"/>
      <c r="E769" s="272"/>
      <c r="F769" s="273"/>
      <c r="G769" s="272"/>
      <c r="H769" s="272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>
      <c r="A770" s="272"/>
      <c r="B770" s="272"/>
      <c r="C770" s="272"/>
      <c r="D770" s="273"/>
      <c r="E770" s="272"/>
      <c r="F770" s="273"/>
      <c r="G770" s="272"/>
      <c r="H770" s="272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>
      <c r="A771" s="272"/>
      <c r="B771" s="272"/>
      <c r="C771" s="272"/>
      <c r="D771" s="273"/>
      <c r="E771" s="272"/>
      <c r="F771" s="273"/>
      <c r="G771" s="272"/>
      <c r="H771" s="272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>
      <c r="A772" s="272"/>
      <c r="B772" s="272"/>
      <c r="C772" s="272"/>
      <c r="D772" s="273"/>
      <c r="E772" s="272"/>
      <c r="F772" s="273"/>
      <c r="G772" s="272"/>
      <c r="H772" s="272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>
      <c r="A773" s="272"/>
      <c r="B773" s="272"/>
      <c r="C773" s="272"/>
      <c r="D773" s="273"/>
      <c r="E773" s="272"/>
      <c r="F773" s="273"/>
      <c r="G773" s="272"/>
      <c r="H773" s="272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>
      <c r="A774" s="272"/>
      <c r="B774" s="272"/>
      <c r="C774" s="272"/>
      <c r="D774" s="273"/>
      <c r="E774" s="272"/>
      <c r="F774" s="273"/>
      <c r="G774" s="272"/>
      <c r="H774" s="272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>
      <c r="A775" s="272"/>
      <c r="B775" s="272"/>
      <c r="C775" s="272"/>
      <c r="D775" s="273"/>
      <c r="E775" s="272"/>
      <c r="F775" s="273"/>
      <c r="G775" s="272"/>
      <c r="H775" s="272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>
      <c r="A776" s="272"/>
      <c r="B776" s="272"/>
      <c r="C776" s="272"/>
      <c r="D776" s="273"/>
      <c r="E776" s="272"/>
      <c r="F776" s="273"/>
      <c r="G776" s="272"/>
      <c r="H776" s="272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>
      <c r="A777" s="272"/>
      <c r="B777" s="272"/>
      <c r="C777" s="272"/>
      <c r="D777" s="273"/>
      <c r="E777" s="272"/>
      <c r="F777" s="273"/>
      <c r="G777" s="272"/>
      <c r="H777" s="272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>
      <c r="A778" s="272"/>
      <c r="B778" s="272"/>
      <c r="C778" s="272"/>
      <c r="D778" s="273"/>
      <c r="E778" s="272"/>
      <c r="F778" s="273"/>
      <c r="G778" s="272"/>
      <c r="H778" s="272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>
      <c r="A779" s="272"/>
      <c r="B779" s="272"/>
      <c r="C779" s="272"/>
      <c r="D779" s="273"/>
      <c r="E779" s="272"/>
      <c r="F779" s="273"/>
      <c r="G779" s="272"/>
      <c r="H779" s="272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>
      <c r="A780" s="272"/>
      <c r="B780" s="272"/>
      <c r="C780" s="272"/>
      <c r="D780" s="273"/>
      <c r="E780" s="272"/>
      <c r="F780" s="273"/>
      <c r="G780" s="272"/>
      <c r="H780" s="272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>
      <c r="A781" s="272"/>
      <c r="B781" s="272"/>
      <c r="C781" s="272"/>
      <c r="D781" s="273"/>
      <c r="E781" s="272"/>
      <c r="F781" s="273"/>
      <c r="G781" s="272"/>
      <c r="H781" s="272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>
      <c r="A782" s="272"/>
      <c r="B782" s="272"/>
      <c r="C782" s="272"/>
      <c r="D782" s="273"/>
      <c r="E782" s="272"/>
      <c r="F782" s="273"/>
      <c r="G782" s="272"/>
      <c r="H782" s="272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>
      <c r="A783" s="272"/>
      <c r="B783" s="272"/>
      <c r="C783" s="272"/>
      <c r="D783" s="273"/>
      <c r="E783" s="272"/>
      <c r="F783" s="273"/>
      <c r="G783" s="272"/>
      <c r="H783" s="272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>
      <c r="A784" s="272"/>
      <c r="B784" s="272"/>
      <c r="C784" s="272"/>
      <c r="D784" s="273"/>
      <c r="E784" s="272"/>
      <c r="F784" s="273"/>
      <c r="G784" s="272"/>
      <c r="H784" s="272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>
      <c r="A785" s="272"/>
      <c r="B785" s="272"/>
      <c r="C785" s="272"/>
      <c r="D785" s="273"/>
      <c r="E785" s="272"/>
      <c r="F785" s="273"/>
      <c r="G785" s="272"/>
      <c r="H785" s="272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>
      <c r="A786" s="272"/>
      <c r="B786" s="272"/>
      <c r="C786" s="272"/>
      <c r="D786" s="273"/>
      <c r="E786" s="272"/>
      <c r="F786" s="273"/>
      <c r="G786" s="272"/>
      <c r="H786" s="272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>
      <c r="A787" s="272"/>
      <c r="B787" s="272"/>
      <c r="C787" s="272"/>
      <c r="D787" s="273"/>
      <c r="E787" s="272"/>
      <c r="F787" s="273"/>
      <c r="G787" s="272"/>
      <c r="H787" s="272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>
      <c r="A788" s="272"/>
      <c r="B788" s="272"/>
      <c r="C788" s="272"/>
      <c r="D788" s="273"/>
      <c r="E788" s="272"/>
      <c r="F788" s="273"/>
      <c r="G788" s="272"/>
      <c r="H788" s="272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>
      <c r="A789" s="272"/>
      <c r="B789" s="272"/>
      <c r="C789" s="272"/>
      <c r="D789" s="273"/>
      <c r="E789" s="272"/>
      <c r="F789" s="273"/>
      <c r="G789" s="272"/>
      <c r="H789" s="272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>
      <c r="A790" s="272"/>
      <c r="B790" s="272"/>
      <c r="C790" s="272"/>
      <c r="D790" s="273"/>
      <c r="E790" s="272"/>
      <c r="F790" s="273"/>
      <c r="G790" s="272"/>
      <c r="H790" s="272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>
      <c r="A791" s="272"/>
      <c r="B791" s="272"/>
      <c r="C791" s="272"/>
      <c r="D791" s="273"/>
      <c r="E791" s="272"/>
      <c r="F791" s="273"/>
      <c r="G791" s="272"/>
      <c r="H791" s="272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>
      <c r="A792" s="272"/>
      <c r="B792" s="272"/>
      <c r="C792" s="272"/>
      <c r="D792" s="273"/>
      <c r="E792" s="272"/>
      <c r="F792" s="273"/>
      <c r="G792" s="272"/>
      <c r="H792" s="272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>
      <c r="A793" s="272"/>
      <c r="B793" s="272"/>
      <c r="C793" s="272"/>
      <c r="D793" s="273"/>
      <c r="E793" s="272"/>
      <c r="F793" s="273"/>
      <c r="G793" s="272"/>
      <c r="H793" s="272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>
      <c r="A794" s="272"/>
      <c r="B794" s="272"/>
      <c r="C794" s="272"/>
      <c r="D794" s="273"/>
      <c r="E794" s="272"/>
      <c r="F794" s="273"/>
      <c r="G794" s="272"/>
      <c r="H794" s="272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>
      <c r="A795" s="272"/>
      <c r="B795" s="272"/>
      <c r="C795" s="272"/>
      <c r="D795" s="273"/>
      <c r="E795" s="272"/>
      <c r="F795" s="273"/>
      <c r="G795" s="272"/>
      <c r="H795" s="272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>
      <c r="A796" s="272"/>
      <c r="B796" s="272"/>
      <c r="C796" s="272"/>
      <c r="D796" s="273"/>
      <c r="E796" s="272"/>
      <c r="F796" s="273"/>
      <c r="G796" s="272"/>
      <c r="H796" s="272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>
      <c r="A797" s="272"/>
      <c r="B797" s="272"/>
      <c r="C797" s="272"/>
      <c r="D797" s="273"/>
      <c r="E797" s="272"/>
      <c r="F797" s="273"/>
      <c r="G797" s="272"/>
      <c r="H797" s="272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>
      <c r="A798" s="272"/>
      <c r="B798" s="272"/>
      <c r="C798" s="272"/>
      <c r="D798" s="273"/>
      <c r="E798" s="272"/>
      <c r="F798" s="273"/>
      <c r="G798" s="272"/>
      <c r="H798" s="272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>
      <c r="A799" s="272"/>
      <c r="B799" s="272"/>
      <c r="C799" s="272"/>
      <c r="D799" s="273"/>
      <c r="E799" s="272"/>
      <c r="F799" s="273"/>
      <c r="G799" s="272"/>
      <c r="H799" s="272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>
      <c r="A800" s="272"/>
      <c r="B800" s="272"/>
      <c r="C800" s="272"/>
      <c r="D800" s="273"/>
      <c r="E800" s="272"/>
      <c r="F800" s="273"/>
      <c r="G800" s="272"/>
      <c r="H800" s="272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>
      <c r="A801" s="272"/>
      <c r="B801" s="272"/>
      <c r="C801" s="272"/>
      <c r="D801" s="273"/>
      <c r="E801" s="272"/>
      <c r="F801" s="273"/>
      <c r="G801" s="272"/>
      <c r="H801" s="272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>
      <c r="A802" s="272"/>
      <c r="B802" s="272"/>
      <c r="C802" s="272"/>
      <c r="D802" s="273"/>
      <c r="E802" s="272"/>
      <c r="F802" s="273"/>
      <c r="G802" s="272"/>
      <c r="H802" s="272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>
      <c r="A803" s="272"/>
      <c r="B803" s="272"/>
      <c r="C803" s="272"/>
      <c r="D803" s="273"/>
      <c r="E803" s="272"/>
      <c r="F803" s="273"/>
      <c r="G803" s="272"/>
      <c r="H803" s="272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>
      <c r="A804" s="272"/>
      <c r="B804" s="272"/>
      <c r="C804" s="272"/>
      <c r="D804" s="273"/>
      <c r="E804" s="272"/>
      <c r="F804" s="273"/>
      <c r="G804" s="272"/>
      <c r="H804" s="272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>
      <c r="A805" s="272"/>
      <c r="B805" s="272"/>
      <c r="C805" s="272"/>
      <c r="D805" s="273"/>
      <c r="E805" s="272"/>
      <c r="F805" s="273"/>
      <c r="G805" s="272"/>
      <c r="H805" s="272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>
      <c r="A806" s="272"/>
      <c r="B806" s="272"/>
      <c r="C806" s="272"/>
      <c r="D806" s="273"/>
      <c r="E806" s="272"/>
      <c r="F806" s="273"/>
      <c r="G806" s="272"/>
      <c r="H806" s="272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>
      <c r="A807" s="272"/>
      <c r="B807" s="272"/>
      <c r="C807" s="272"/>
      <c r="D807" s="273"/>
      <c r="E807" s="272"/>
      <c r="F807" s="273"/>
      <c r="G807" s="272"/>
      <c r="H807" s="272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>
      <c r="A808" s="272"/>
      <c r="B808" s="272"/>
      <c r="C808" s="272"/>
      <c r="D808" s="273"/>
      <c r="E808" s="272"/>
      <c r="F808" s="273"/>
      <c r="G808" s="272"/>
      <c r="H808" s="272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>
      <c r="A809" s="272"/>
      <c r="B809" s="272"/>
      <c r="C809" s="272"/>
      <c r="D809" s="273"/>
      <c r="E809" s="272"/>
      <c r="F809" s="273"/>
      <c r="G809" s="272"/>
      <c r="H809" s="272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>
      <c r="A810" s="272"/>
      <c r="B810" s="272"/>
      <c r="C810" s="272"/>
      <c r="D810" s="273"/>
      <c r="E810" s="272"/>
      <c r="F810" s="273"/>
      <c r="G810" s="272"/>
      <c r="H810" s="272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>
      <c r="A811" s="272"/>
      <c r="B811" s="272"/>
      <c r="C811" s="272"/>
      <c r="D811" s="273"/>
      <c r="E811" s="272"/>
      <c r="F811" s="273"/>
      <c r="G811" s="272"/>
      <c r="H811" s="272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>
      <c r="A812" s="272"/>
      <c r="B812" s="272"/>
      <c r="C812" s="272"/>
      <c r="D812" s="273"/>
      <c r="E812" s="272"/>
      <c r="F812" s="273"/>
      <c r="G812" s="272"/>
      <c r="H812" s="272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>
      <c r="A813" s="272"/>
      <c r="B813" s="272"/>
      <c r="C813" s="272"/>
      <c r="D813" s="273"/>
      <c r="E813" s="272"/>
      <c r="F813" s="273"/>
      <c r="G813" s="272"/>
      <c r="H813" s="272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>
      <c r="A814" s="272"/>
      <c r="B814" s="272"/>
      <c r="C814" s="272"/>
      <c r="D814" s="273"/>
      <c r="E814" s="272"/>
      <c r="F814" s="273"/>
      <c r="G814" s="272"/>
      <c r="H814" s="272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>
      <c r="A815" s="272"/>
      <c r="B815" s="272"/>
      <c r="C815" s="272"/>
      <c r="D815" s="273"/>
      <c r="E815" s="272"/>
      <c r="F815" s="273"/>
      <c r="G815" s="272"/>
      <c r="H815" s="272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>
      <c r="A816" s="272"/>
      <c r="B816" s="272"/>
      <c r="C816" s="272"/>
      <c r="D816" s="273"/>
      <c r="E816" s="272"/>
      <c r="F816" s="273"/>
      <c r="G816" s="272"/>
      <c r="H816" s="272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>
      <c r="A817" s="272"/>
      <c r="B817" s="272"/>
      <c r="C817" s="272"/>
      <c r="D817" s="273"/>
      <c r="E817" s="272"/>
      <c r="F817" s="273"/>
      <c r="G817" s="272"/>
      <c r="H817" s="272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>
      <c r="A818" s="272"/>
      <c r="B818" s="272"/>
      <c r="C818" s="272"/>
      <c r="D818" s="273"/>
      <c r="E818" s="272"/>
      <c r="F818" s="273"/>
      <c r="G818" s="272"/>
      <c r="H818" s="272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>
      <c r="A819" s="272"/>
      <c r="B819" s="272"/>
      <c r="C819" s="272"/>
      <c r="D819" s="273"/>
      <c r="E819" s="272"/>
      <c r="F819" s="273"/>
      <c r="G819" s="272"/>
      <c r="H819" s="272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>
      <c r="A820" s="272"/>
      <c r="B820" s="272"/>
      <c r="C820" s="272"/>
      <c r="D820" s="273"/>
      <c r="E820" s="272"/>
      <c r="F820" s="273"/>
      <c r="G820" s="272"/>
      <c r="H820" s="272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>
      <c r="A821" s="272"/>
      <c r="B821" s="272"/>
      <c r="C821" s="272"/>
      <c r="D821" s="273"/>
      <c r="E821" s="272"/>
      <c r="F821" s="273"/>
      <c r="G821" s="272"/>
      <c r="H821" s="272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>
      <c r="A822" s="272"/>
      <c r="B822" s="272"/>
      <c r="C822" s="272"/>
      <c r="D822" s="273"/>
      <c r="E822" s="272"/>
      <c r="F822" s="273"/>
      <c r="G822" s="272"/>
      <c r="H822" s="272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>
      <c r="A823" s="272"/>
      <c r="B823" s="272"/>
      <c r="C823" s="272"/>
      <c r="D823" s="273"/>
      <c r="E823" s="272"/>
      <c r="F823" s="273"/>
      <c r="G823" s="272"/>
      <c r="H823" s="272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>
      <c r="A824" s="272"/>
      <c r="B824" s="272"/>
      <c r="C824" s="272"/>
      <c r="D824" s="273"/>
      <c r="E824" s="272"/>
      <c r="F824" s="273"/>
      <c r="G824" s="272"/>
      <c r="H824" s="272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>
      <c r="A825" s="272"/>
      <c r="B825" s="272"/>
      <c r="C825" s="272"/>
      <c r="D825" s="273"/>
      <c r="E825" s="272"/>
      <c r="F825" s="273"/>
      <c r="G825" s="272"/>
      <c r="H825" s="272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>
      <c r="A826" s="272"/>
      <c r="B826" s="272"/>
      <c r="C826" s="272"/>
      <c r="D826" s="273"/>
      <c r="E826" s="272"/>
      <c r="F826" s="273"/>
      <c r="G826" s="272"/>
      <c r="H826" s="272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>
      <c r="A827" s="272"/>
      <c r="B827" s="272"/>
      <c r="C827" s="272"/>
      <c r="D827" s="273"/>
      <c r="E827" s="272"/>
      <c r="F827" s="273"/>
      <c r="G827" s="272"/>
      <c r="H827" s="272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>
      <c r="A828" s="272"/>
      <c r="B828" s="272"/>
      <c r="C828" s="272"/>
      <c r="D828" s="273"/>
      <c r="E828" s="272"/>
      <c r="F828" s="273"/>
      <c r="G828" s="272"/>
      <c r="H828" s="272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>
      <c r="A829" s="272"/>
      <c r="B829" s="272"/>
      <c r="C829" s="272"/>
      <c r="D829" s="273"/>
      <c r="E829" s="272"/>
      <c r="F829" s="273"/>
      <c r="G829" s="272"/>
      <c r="H829" s="272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>
      <c r="A830" s="272"/>
      <c r="B830" s="272"/>
      <c r="C830" s="272"/>
      <c r="D830" s="273"/>
      <c r="E830" s="272"/>
      <c r="F830" s="273"/>
      <c r="G830" s="272"/>
      <c r="H830" s="272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>
      <c r="A831" s="272"/>
      <c r="B831" s="272"/>
      <c r="C831" s="272"/>
      <c r="D831" s="273"/>
      <c r="E831" s="272"/>
      <c r="F831" s="273"/>
      <c r="G831" s="272"/>
      <c r="H831" s="272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>
      <c r="A832" s="272"/>
      <c r="B832" s="272"/>
      <c r="C832" s="272"/>
      <c r="D832" s="273"/>
      <c r="E832" s="272"/>
      <c r="F832" s="273"/>
      <c r="G832" s="272"/>
      <c r="H832" s="272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>
      <c r="A833" s="272"/>
      <c r="B833" s="272"/>
      <c r="C833" s="272"/>
      <c r="D833" s="273"/>
      <c r="E833" s="272"/>
      <c r="F833" s="273"/>
      <c r="G833" s="272"/>
      <c r="H833" s="272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>
      <c r="A834" s="272"/>
      <c r="B834" s="272"/>
      <c r="C834" s="272"/>
      <c r="D834" s="273"/>
      <c r="E834" s="272"/>
      <c r="F834" s="273"/>
      <c r="G834" s="272"/>
      <c r="H834" s="272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>
      <c r="A835" s="272"/>
      <c r="B835" s="272"/>
      <c r="C835" s="272"/>
      <c r="D835" s="273"/>
      <c r="E835" s="272"/>
      <c r="F835" s="273"/>
      <c r="G835" s="272"/>
      <c r="H835" s="272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>
      <c r="A836" s="272"/>
      <c r="B836" s="272"/>
      <c r="C836" s="272"/>
      <c r="D836" s="273"/>
      <c r="E836" s="272"/>
      <c r="F836" s="273"/>
      <c r="G836" s="272"/>
      <c r="H836" s="272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>
      <c r="A837" s="272"/>
      <c r="B837" s="272"/>
      <c r="C837" s="272"/>
      <c r="D837" s="273"/>
      <c r="E837" s="272"/>
      <c r="F837" s="273"/>
      <c r="G837" s="272"/>
      <c r="H837" s="272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>
      <c r="A838" s="272"/>
      <c r="B838" s="272"/>
      <c r="C838" s="272"/>
      <c r="D838" s="273"/>
      <c r="E838" s="272"/>
      <c r="F838" s="273"/>
      <c r="G838" s="272"/>
      <c r="H838" s="272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>
      <c r="A839" s="272"/>
      <c r="B839" s="272"/>
      <c r="C839" s="272"/>
      <c r="D839" s="273"/>
      <c r="E839" s="272"/>
      <c r="F839" s="273"/>
      <c r="G839" s="272"/>
      <c r="H839" s="272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>
      <c r="A840" s="272"/>
      <c r="B840" s="272"/>
      <c r="C840" s="272"/>
      <c r="D840" s="273"/>
      <c r="E840" s="272"/>
      <c r="F840" s="273"/>
      <c r="G840" s="272"/>
      <c r="H840" s="272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>
      <c r="A841" s="272"/>
      <c r="B841" s="272"/>
      <c r="C841" s="272"/>
      <c r="D841" s="273"/>
      <c r="E841" s="272"/>
      <c r="F841" s="273"/>
      <c r="G841" s="272"/>
      <c r="H841" s="272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>
      <c r="A842" s="272"/>
      <c r="B842" s="272"/>
      <c r="C842" s="272"/>
      <c r="D842" s="273"/>
      <c r="E842" s="272"/>
      <c r="F842" s="273"/>
      <c r="G842" s="272"/>
      <c r="H842" s="272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>
      <c r="A843" s="272"/>
      <c r="B843" s="272"/>
      <c r="C843" s="272"/>
      <c r="D843" s="273"/>
      <c r="E843" s="272"/>
      <c r="F843" s="273"/>
      <c r="G843" s="272"/>
      <c r="H843" s="272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>
      <c r="A844" s="272"/>
      <c r="B844" s="272"/>
      <c r="C844" s="272"/>
      <c r="D844" s="273"/>
      <c r="E844" s="272"/>
      <c r="F844" s="273"/>
      <c r="G844" s="272"/>
      <c r="H844" s="272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>
      <c r="A845" s="272"/>
      <c r="B845" s="272"/>
      <c r="C845" s="272"/>
      <c r="D845" s="273"/>
      <c r="E845" s="272"/>
      <c r="F845" s="273"/>
      <c r="G845" s="272"/>
      <c r="H845" s="272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>
      <c r="A846" s="272"/>
      <c r="B846" s="272"/>
      <c r="C846" s="272"/>
      <c r="D846" s="273"/>
      <c r="E846" s="272"/>
      <c r="F846" s="273"/>
      <c r="G846" s="272"/>
      <c r="H846" s="272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>
      <c r="A847" s="272"/>
      <c r="B847" s="272"/>
      <c r="C847" s="272"/>
      <c r="D847" s="273"/>
      <c r="E847" s="272"/>
      <c r="F847" s="273"/>
      <c r="G847" s="272"/>
      <c r="H847" s="272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>
      <c r="A848" s="272"/>
      <c r="B848" s="272"/>
      <c r="C848" s="272"/>
      <c r="D848" s="273"/>
      <c r="E848" s="272"/>
      <c r="F848" s="273"/>
      <c r="G848" s="272"/>
      <c r="H848" s="272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>
      <c r="A849" s="272"/>
      <c r="B849" s="272"/>
      <c r="C849" s="272"/>
      <c r="D849" s="273"/>
      <c r="E849" s="272"/>
      <c r="F849" s="273"/>
      <c r="G849" s="272"/>
      <c r="H849" s="272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>
      <c r="A850" s="272"/>
      <c r="B850" s="272"/>
      <c r="C850" s="272"/>
      <c r="D850" s="273"/>
      <c r="E850" s="272"/>
      <c r="F850" s="273"/>
      <c r="G850" s="272"/>
      <c r="H850" s="272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>
      <c r="A851" s="272"/>
      <c r="B851" s="272"/>
      <c r="C851" s="272"/>
      <c r="D851" s="273"/>
      <c r="E851" s="272"/>
      <c r="F851" s="273"/>
      <c r="G851" s="272"/>
      <c r="H851" s="272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>
      <c r="A852" s="272"/>
      <c r="B852" s="272"/>
      <c r="C852" s="272"/>
      <c r="D852" s="273"/>
      <c r="E852" s="272"/>
      <c r="F852" s="273"/>
      <c r="G852" s="272"/>
      <c r="H852" s="272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>
      <c r="A853" s="272"/>
      <c r="B853" s="272"/>
      <c r="C853" s="272"/>
      <c r="D853" s="273"/>
      <c r="E853" s="272"/>
      <c r="F853" s="273"/>
      <c r="G853" s="272"/>
      <c r="H853" s="272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>
      <c r="A854" s="272"/>
      <c r="B854" s="272"/>
      <c r="C854" s="272"/>
      <c r="D854" s="273"/>
      <c r="E854" s="272"/>
      <c r="F854" s="273"/>
      <c r="G854" s="272"/>
      <c r="H854" s="272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>
      <c r="A855" s="272"/>
      <c r="B855" s="272"/>
      <c r="C855" s="272"/>
      <c r="D855" s="273"/>
      <c r="E855" s="272"/>
      <c r="F855" s="273"/>
      <c r="G855" s="272"/>
      <c r="H855" s="272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>
      <c r="A856" s="272"/>
      <c r="B856" s="272"/>
      <c r="C856" s="272"/>
      <c r="D856" s="273"/>
      <c r="E856" s="272"/>
      <c r="F856" s="273"/>
      <c r="G856" s="272"/>
      <c r="H856" s="272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>
      <c r="A857" s="272"/>
      <c r="B857" s="272"/>
      <c r="C857" s="272"/>
      <c r="D857" s="273"/>
      <c r="E857" s="272"/>
      <c r="F857" s="273"/>
      <c r="G857" s="272"/>
      <c r="H857" s="272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>
      <c r="A858" s="272"/>
      <c r="B858" s="272"/>
      <c r="C858" s="272"/>
      <c r="D858" s="273"/>
      <c r="E858" s="272"/>
      <c r="F858" s="273"/>
      <c r="G858" s="272"/>
      <c r="H858" s="272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>
      <c r="A859" s="272"/>
      <c r="B859" s="272"/>
      <c r="C859" s="272"/>
      <c r="D859" s="273"/>
      <c r="E859" s="272"/>
      <c r="F859" s="273"/>
      <c r="G859" s="272"/>
      <c r="H859" s="272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>
      <c r="A860" s="272"/>
      <c r="B860" s="272"/>
      <c r="C860" s="272"/>
      <c r="D860" s="273"/>
      <c r="E860" s="272"/>
      <c r="F860" s="273"/>
      <c r="G860" s="272"/>
      <c r="H860" s="272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>
      <c r="A861" s="272"/>
      <c r="B861" s="272"/>
      <c r="C861" s="272"/>
      <c r="D861" s="273"/>
      <c r="E861" s="272"/>
      <c r="F861" s="273"/>
      <c r="G861" s="272"/>
      <c r="H861" s="272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>
      <c r="A862" s="272"/>
      <c r="B862" s="272"/>
      <c r="C862" s="272"/>
      <c r="D862" s="273"/>
      <c r="E862" s="272"/>
      <c r="F862" s="273"/>
      <c r="G862" s="272"/>
      <c r="H862" s="272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>
      <c r="A863" s="272"/>
      <c r="B863" s="272"/>
      <c r="C863" s="272"/>
      <c r="D863" s="273"/>
      <c r="E863" s="272"/>
      <c r="F863" s="273"/>
      <c r="G863" s="272"/>
      <c r="H863" s="272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>
      <c r="A864" s="272"/>
      <c r="B864" s="272"/>
      <c r="C864" s="272"/>
      <c r="D864" s="273"/>
      <c r="E864" s="272"/>
      <c r="F864" s="273"/>
      <c r="G864" s="272"/>
      <c r="H864" s="272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>
      <c r="A865" s="272"/>
      <c r="B865" s="272"/>
      <c r="C865" s="272"/>
      <c r="D865" s="273"/>
      <c r="E865" s="272"/>
      <c r="F865" s="273"/>
      <c r="G865" s="272"/>
      <c r="H865" s="272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>
      <c r="A866" s="272"/>
      <c r="B866" s="272"/>
      <c r="C866" s="272"/>
      <c r="D866" s="273"/>
      <c r="E866" s="272"/>
      <c r="F866" s="273"/>
      <c r="G866" s="272"/>
      <c r="H866" s="272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>
      <c r="A867" s="272"/>
      <c r="B867" s="272"/>
      <c r="C867" s="272"/>
      <c r="D867" s="273"/>
      <c r="E867" s="272"/>
      <c r="F867" s="273"/>
      <c r="G867" s="272"/>
      <c r="H867" s="272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>
      <c r="A868" s="272"/>
      <c r="B868" s="272"/>
      <c r="C868" s="272"/>
      <c r="D868" s="273"/>
      <c r="E868" s="272"/>
      <c r="F868" s="273"/>
      <c r="G868" s="272"/>
      <c r="H868" s="272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>
      <c r="A869" s="272"/>
      <c r="B869" s="272"/>
      <c r="C869" s="272"/>
      <c r="D869" s="273"/>
      <c r="E869" s="272"/>
      <c r="F869" s="273"/>
      <c r="G869" s="272"/>
      <c r="H869" s="272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>
      <c r="A870" s="272"/>
      <c r="B870" s="272"/>
      <c r="C870" s="272"/>
      <c r="D870" s="273"/>
      <c r="E870" s="272"/>
      <c r="F870" s="273"/>
      <c r="G870" s="272"/>
      <c r="H870" s="272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>
      <c r="A871" s="272"/>
      <c r="B871" s="272"/>
      <c r="C871" s="272"/>
      <c r="D871" s="273"/>
      <c r="E871" s="272"/>
      <c r="F871" s="273"/>
      <c r="G871" s="272"/>
      <c r="H871" s="272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>
      <c r="A872" s="272"/>
      <c r="B872" s="272"/>
      <c r="C872" s="272"/>
      <c r="D872" s="273"/>
      <c r="E872" s="272"/>
      <c r="F872" s="273"/>
      <c r="G872" s="272"/>
      <c r="H872" s="272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>
      <c r="A873" s="272"/>
      <c r="B873" s="272"/>
      <c r="C873" s="272"/>
      <c r="D873" s="273"/>
      <c r="E873" s="272"/>
      <c r="F873" s="273"/>
      <c r="G873" s="272"/>
      <c r="H873" s="272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>
      <c r="A874" s="272"/>
      <c r="B874" s="272"/>
      <c r="C874" s="272"/>
      <c r="D874" s="273"/>
      <c r="E874" s="272"/>
      <c r="F874" s="273"/>
      <c r="G874" s="272"/>
      <c r="H874" s="272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>
      <c r="A875" s="272"/>
      <c r="B875" s="272"/>
      <c r="C875" s="272"/>
      <c r="D875" s="273"/>
      <c r="E875" s="272"/>
      <c r="F875" s="273"/>
      <c r="G875" s="272"/>
      <c r="H875" s="272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>
      <c r="A876" s="272"/>
      <c r="B876" s="272"/>
      <c r="C876" s="272"/>
      <c r="D876" s="273"/>
      <c r="E876" s="272"/>
      <c r="F876" s="273"/>
      <c r="G876" s="272"/>
      <c r="H876" s="272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>
      <c r="A877" s="272"/>
      <c r="B877" s="272"/>
      <c r="C877" s="272"/>
      <c r="D877" s="273"/>
      <c r="E877" s="272"/>
      <c r="F877" s="273"/>
      <c r="G877" s="272"/>
      <c r="H877" s="272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>
      <c r="A878" s="272"/>
      <c r="B878" s="272"/>
      <c r="C878" s="272"/>
      <c r="D878" s="273"/>
      <c r="E878" s="272"/>
      <c r="F878" s="273"/>
      <c r="G878" s="272"/>
      <c r="H878" s="272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>
      <c r="A879" s="272"/>
      <c r="B879" s="272"/>
      <c r="C879" s="272"/>
      <c r="D879" s="273"/>
      <c r="E879" s="272"/>
      <c r="F879" s="273"/>
      <c r="G879" s="272"/>
      <c r="H879" s="272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>
      <c r="A880" s="272"/>
      <c r="B880" s="272"/>
      <c r="C880" s="272"/>
      <c r="D880" s="273"/>
      <c r="E880" s="272"/>
      <c r="F880" s="273"/>
      <c r="G880" s="272"/>
      <c r="H880" s="272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>
      <c r="A881" s="272"/>
      <c r="B881" s="272"/>
      <c r="C881" s="272"/>
      <c r="D881" s="273"/>
      <c r="E881" s="272"/>
      <c r="F881" s="273"/>
      <c r="G881" s="272"/>
      <c r="H881" s="272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>
      <c r="A882" s="272"/>
      <c r="B882" s="272"/>
      <c r="C882" s="272"/>
      <c r="D882" s="273"/>
      <c r="E882" s="272"/>
      <c r="F882" s="273"/>
      <c r="G882" s="272"/>
      <c r="H882" s="272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>
      <c r="A883" s="272"/>
      <c r="B883" s="272"/>
      <c r="C883" s="272"/>
      <c r="D883" s="273"/>
      <c r="E883" s="272"/>
      <c r="F883" s="273"/>
      <c r="G883" s="272"/>
      <c r="H883" s="272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>
      <c r="A884" s="272"/>
      <c r="B884" s="272"/>
      <c r="C884" s="272"/>
      <c r="D884" s="273"/>
      <c r="E884" s="272"/>
      <c r="F884" s="273"/>
      <c r="G884" s="272"/>
      <c r="H884" s="272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>
      <c r="A885" s="272"/>
      <c r="B885" s="272"/>
      <c r="C885" s="272"/>
      <c r="D885" s="273"/>
      <c r="E885" s="272"/>
      <c r="F885" s="273"/>
      <c r="G885" s="272"/>
      <c r="H885" s="272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>
      <c r="A886" s="272"/>
      <c r="B886" s="272"/>
      <c r="C886" s="272"/>
      <c r="D886" s="273"/>
      <c r="E886" s="272"/>
      <c r="F886" s="273"/>
      <c r="G886" s="272"/>
      <c r="H886" s="272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>
      <c r="A887" s="272"/>
      <c r="B887" s="272"/>
      <c r="C887" s="272"/>
      <c r="D887" s="273"/>
      <c r="E887" s="272"/>
      <c r="F887" s="273"/>
      <c r="G887" s="272"/>
      <c r="H887" s="272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>
      <c r="A888" s="272"/>
      <c r="B888" s="272"/>
      <c r="C888" s="272"/>
      <c r="D888" s="273"/>
      <c r="E888" s="272"/>
      <c r="F888" s="273"/>
      <c r="G888" s="272"/>
      <c r="H888" s="272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>
      <c r="A889" s="272"/>
      <c r="B889" s="272"/>
      <c r="C889" s="272"/>
      <c r="D889" s="273"/>
      <c r="E889" s="272"/>
      <c r="F889" s="273"/>
      <c r="G889" s="272"/>
      <c r="H889" s="272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>
      <c r="A890" s="272"/>
      <c r="B890" s="272"/>
      <c r="C890" s="272"/>
      <c r="D890" s="273"/>
      <c r="E890" s="272"/>
      <c r="F890" s="273"/>
      <c r="G890" s="272"/>
      <c r="H890" s="272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>
      <c r="A891" s="272"/>
      <c r="B891" s="272"/>
      <c r="C891" s="272"/>
      <c r="D891" s="273"/>
      <c r="E891" s="272"/>
      <c r="F891" s="273"/>
      <c r="G891" s="272"/>
      <c r="H891" s="272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>
      <c r="A892" s="272"/>
      <c r="B892" s="272"/>
      <c r="C892" s="272"/>
      <c r="D892" s="273"/>
      <c r="E892" s="272"/>
      <c r="F892" s="273"/>
      <c r="G892" s="272"/>
      <c r="H892" s="272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>
      <c r="A893" s="272"/>
      <c r="B893" s="272"/>
      <c r="C893" s="272"/>
      <c r="D893" s="273"/>
      <c r="E893" s="272"/>
      <c r="F893" s="273"/>
      <c r="G893" s="272"/>
      <c r="H893" s="272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>
      <c r="A894" s="272"/>
      <c r="B894" s="272"/>
      <c r="C894" s="272"/>
      <c r="D894" s="273"/>
      <c r="E894" s="272"/>
      <c r="F894" s="273"/>
      <c r="G894" s="272"/>
      <c r="H894" s="272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>
      <c r="A895" s="272"/>
      <c r="B895" s="272"/>
      <c r="C895" s="272"/>
      <c r="D895" s="273"/>
      <c r="E895" s="272"/>
      <c r="F895" s="273"/>
      <c r="G895" s="272"/>
      <c r="H895" s="272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>
      <c r="A896" s="272"/>
      <c r="B896" s="272"/>
      <c r="C896" s="272"/>
      <c r="D896" s="273"/>
      <c r="E896" s="272"/>
      <c r="F896" s="273"/>
      <c r="G896" s="272"/>
      <c r="H896" s="272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>
      <c r="A897" s="272"/>
      <c r="B897" s="272"/>
      <c r="C897" s="272"/>
      <c r="D897" s="273"/>
      <c r="E897" s="272"/>
      <c r="F897" s="273"/>
      <c r="G897" s="272"/>
      <c r="H897" s="272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>
      <c r="A898" s="272"/>
      <c r="B898" s="272"/>
      <c r="C898" s="272"/>
      <c r="D898" s="273"/>
      <c r="E898" s="272"/>
      <c r="F898" s="273"/>
      <c r="G898" s="272"/>
      <c r="H898" s="272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>
      <c r="A899" s="272"/>
      <c r="B899" s="272"/>
      <c r="C899" s="272"/>
      <c r="D899" s="273"/>
      <c r="E899" s="272"/>
      <c r="F899" s="273"/>
      <c r="G899" s="272"/>
      <c r="H899" s="272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>
      <c r="A900" s="272"/>
      <c r="B900" s="272"/>
      <c r="C900" s="272"/>
      <c r="D900" s="273"/>
      <c r="E900" s="272"/>
      <c r="F900" s="273"/>
      <c r="G900" s="272"/>
      <c r="H900" s="272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>
      <c r="A901" s="272"/>
      <c r="B901" s="272"/>
      <c r="C901" s="272"/>
      <c r="D901" s="273"/>
      <c r="E901" s="272"/>
      <c r="F901" s="273"/>
      <c r="G901" s="272"/>
      <c r="H901" s="272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>
      <c r="A902" s="272"/>
      <c r="B902" s="272"/>
      <c r="C902" s="272"/>
      <c r="D902" s="273"/>
      <c r="E902" s="272"/>
      <c r="F902" s="273"/>
      <c r="G902" s="272"/>
      <c r="H902" s="272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>
      <c r="A903" s="272"/>
      <c r="B903" s="272"/>
      <c r="C903" s="272"/>
      <c r="D903" s="273"/>
      <c r="E903" s="272"/>
      <c r="F903" s="273"/>
      <c r="G903" s="272"/>
      <c r="H903" s="272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>
      <c r="A904" s="272"/>
      <c r="B904" s="272"/>
      <c r="C904" s="272"/>
      <c r="D904" s="273"/>
      <c r="E904" s="272"/>
      <c r="F904" s="273"/>
      <c r="G904" s="272"/>
      <c r="H904" s="272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>
      <c r="A905" s="272"/>
      <c r="B905" s="272"/>
      <c r="C905" s="272"/>
      <c r="D905" s="273"/>
      <c r="E905" s="272"/>
      <c r="F905" s="273"/>
      <c r="G905" s="272"/>
      <c r="H905" s="272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>
      <c r="A906" s="272"/>
      <c r="B906" s="272"/>
      <c r="C906" s="272"/>
      <c r="D906" s="273"/>
      <c r="E906" s="272"/>
      <c r="F906" s="273"/>
      <c r="G906" s="272"/>
      <c r="H906" s="272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>
      <c r="A907" s="272"/>
      <c r="B907" s="272"/>
      <c r="C907" s="272"/>
      <c r="D907" s="273"/>
      <c r="E907" s="272"/>
      <c r="F907" s="273"/>
      <c r="G907" s="272"/>
      <c r="H907" s="272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>
      <c r="A908" s="272"/>
      <c r="B908" s="272"/>
      <c r="C908" s="272"/>
      <c r="D908" s="273"/>
      <c r="E908" s="272"/>
      <c r="F908" s="273"/>
      <c r="G908" s="272"/>
      <c r="H908" s="272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>
      <c r="A909" s="272"/>
      <c r="B909" s="272"/>
      <c r="C909" s="272"/>
      <c r="D909" s="273"/>
      <c r="E909" s="272"/>
      <c r="F909" s="273"/>
      <c r="G909" s="272"/>
      <c r="H909" s="272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>
      <c r="A910" s="272"/>
      <c r="B910" s="272"/>
      <c r="C910" s="272"/>
      <c r="D910" s="273"/>
      <c r="E910" s="272"/>
      <c r="F910" s="273"/>
      <c r="G910" s="272"/>
      <c r="H910" s="272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>
      <c r="A911" s="272"/>
      <c r="B911" s="272"/>
      <c r="C911" s="272"/>
      <c r="D911" s="273"/>
      <c r="E911" s="272"/>
      <c r="F911" s="273"/>
      <c r="G911" s="272"/>
      <c r="H911" s="272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>
      <c r="A912" s="272"/>
      <c r="B912" s="272"/>
      <c r="C912" s="272"/>
      <c r="D912" s="273"/>
      <c r="E912" s="272"/>
      <c r="F912" s="273"/>
      <c r="G912" s="272"/>
      <c r="H912" s="272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>
      <c r="A913" s="272"/>
      <c r="B913" s="272"/>
      <c r="C913" s="272"/>
      <c r="D913" s="273"/>
      <c r="E913" s="272"/>
      <c r="F913" s="273"/>
      <c r="G913" s="272"/>
      <c r="H913" s="272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>
      <c r="A914" s="272"/>
      <c r="B914" s="272"/>
      <c r="C914" s="272"/>
      <c r="D914" s="273"/>
      <c r="E914" s="272"/>
      <c r="F914" s="273"/>
      <c r="G914" s="272"/>
      <c r="H914" s="272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>
      <c r="A915" s="272"/>
      <c r="B915" s="272"/>
      <c r="C915" s="272"/>
      <c r="D915" s="273"/>
      <c r="E915" s="272"/>
      <c r="F915" s="273"/>
      <c r="G915" s="272"/>
      <c r="H915" s="272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>
      <c r="A916" s="272"/>
      <c r="B916" s="272"/>
      <c r="C916" s="272"/>
      <c r="D916" s="273"/>
      <c r="E916" s="272"/>
      <c r="F916" s="273"/>
      <c r="G916" s="272"/>
      <c r="H916" s="272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>
      <c r="A917" s="272"/>
      <c r="B917" s="272"/>
      <c r="C917" s="272"/>
      <c r="D917" s="273"/>
      <c r="E917" s="272"/>
      <c r="F917" s="273"/>
      <c r="G917" s="272"/>
      <c r="H917" s="272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>
      <c r="A918" s="272"/>
      <c r="B918" s="272"/>
      <c r="C918" s="272"/>
      <c r="D918" s="273"/>
      <c r="E918" s="272"/>
      <c r="F918" s="273"/>
      <c r="G918" s="272"/>
      <c r="H918" s="272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>
      <c r="A919" s="272"/>
      <c r="B919" s="272"/>
      <c r="C919" s="272"/>
      <c r="D919" s="273"/>
      <c r="E919" s="272"/>
      <c r="F919" s="273"/>
      <c r="G919" s="272"/>
      <c r="H919" s="272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>
      <c r="A920" s="272"/>
      <c r="B920" s="272"/>
      <c r="C920" s="272"/>
      <c r="D920" s="273"/>
      <c r="E920" s="272"/>
      <c r="F920" s="273"/>
      <c r="G920" s="272"/>
      <c r="H920" s="272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>
      <c r="A921" s="272"/>
      <c r="B921" s="272"/>
      <c r="C921" s="272"/>
      <c r="D921" s="273"/>
      <c r="E921" s="272"/>
      <c r="F921" s="273"/>
      <c r="G921" s="272"/>
      <c r="H921" s="272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>
      <c r="A922" s="272"/>
      <c r="B922" s="272"/>
      <c r="C922" s="272"/>
      <c r="D922" s="273"/>
      <c r="E922" s="272"/>
      <c r="F922" s="273"/>
      <c r="G922" s="272"/>
      <c r="H922" s="272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>
      <c r="A923" s="272"/>
      <c r="B923" s="272"/>
      <c r="C923" s="272"/>
      <c r="D923" s="273"/>
      <c r="E923" s="272"/>
      <c r="F923" s="273"/>
      <c r="G923" s="272"/>
      <c r="H923" s="272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>
      <c r="A924" s="272"/>
      <c r="B924" s="272"/>
      <c r="C924" s="272"/>
      <c r="D924" s="273"/>
      <c r="E924" s="272"/>
      <c r="F924" s="273"/>
      <c r="G924" s="272"/>
      <c r="H924" s="272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>
      <c r="A925" s="272"/>
      <c r="B925" s="272"/>
      <c r="C925" s="272"/>
      <c r="D925" s="273"/>
      <c r="E925" s="272"/>
      <c r="F925" s="273"/>
      <c r="G925" s="272"/>
      <c r="H925" s="272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>
      <c r="A926" s="272"/>
      <c r="B926" s="272"/>
      <c r="C926" s="272"/>
      <c r="D926" s="273"/>
      <c r="E926" s="272"/>
      <c r="F926" s="273"/>
      <c r="G926" s="272"/>
      <c r="H926" s="272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>
      <c r="A927" s="272"/>
      <c r="B927" s="272"/>
      <c r="C927" s="272"/>
      <c r="D927" s="273"/>
      <c r="E927" s="272"/>
      <c r="F927" s="273"/>
      <c r="G927" s="272"/>
      <c r="H927" s="272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>
      <c r="A928" s="272"/>
      <c r="B928" s="272"/>
      <c r="C928" s="272"/>
      <c r="D928" s="273"/>
      <c r="E928" s="272"/>
      <c r="F928" s="273"/>
      <c r="G928" s="272"/>
      <c r="H928" s="272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>
      <c r="A929" s="272"/>
      <c r="B929" s="272"/>
      <c r="C929" s="272"/>
      <c r="D929" s="273"/>
      <c r="E929" s="272"/>
      <c r="F929" s="273"/>
      <c r="G929" s="272"/>
      <c r="H929" s="272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>
      <c r="A930" s="272"/>
      <c r="B930" s="272"/>
      <c r="C930" s="272"/>
      <c r="D930" s="273"/>
      <c r="E930" s="272"/>
      <c r="F930" s="273"/>
      <c r="G930" s="272"/>
      <c r="H930" s="272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>
      <c r="A931" s="272"/>
      <c r="B931" s="272"/>
      <c r="C931" s="272"/>
      <c r="D931" s="273"/>
      <c r="E931" s="272"/>
      <c r="F931" s="273"/>
      <c r="G931" s="272"/>
      <c r="H931" s="272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>
      <c r="A932" s="272"/>
      <c r="B932" s="272"/>
      <c r="C932" s="272"/>
      <c r="D932" s="273"/>
      <c r="E932" s="272"/>
      <c r="F932" s="273"/>
      <c r="G932" s="272"/>
      <c r="H932" s="272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>
      <c r="A933" s="272"/>
      <c r="B933" s="272"/>
      <c r="C933" s="272"/>
      <c r="D933" s="273"/>
      <c r="E933" s="272"/>
      <c r="F933" s="273"/>
      <c r="G933" s="272"/>
      <c r="H933" s="272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>
      <c r="A934" s="272"/>
      <c r="B934" s="272"/>
      <c r="C934" s="272"/>
      <c r="D934" s="273"/>
      <c r="E934" s="272"/>
      <c r="F934" s="273"/>
      <c r="G934" s="272"/>
      <c r="H934" s="272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>
      <c r="A935" s="272"/>
      <c r="B935" s="272"/>
      <c r="C935" s="272"/>
      <c r="D935" s="273"/>
      <c r="E935" s="272"/>
      <c r="F935" s="273"/>
      <c r="G935" s="272"/>
      <c r="H935" s="272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>
      <c r="A936" s="272"/>
      <c r="B936" s="272"/>
      <c r="C936" s="272"/>
      <c r="D936" s="273"/>
      <c r="E936" s="272"/>
      <c r="F936" s="273"/>
      <c r="G936" s="272"/>
      <c r="H936" s="272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>
      <c r="A937" s="272"/>
      <c r="B937" s="272"/>
      <c r="C937" s="272"/>
      <c r="D937" s="273"/>
      <c r="E937" s="272"/>
      <c r="F937" s="273"/>
      <c r="G937" s="272"/>
      <c r="H937" s="272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>
      <c r="A938" s="272"/>
      <c r="B938" s="272"/>
      <c r="C938" s="272"/>
      <c r="D938" s="273"/>
      <c r="E938" s="272"/>
      <c r="F938" s="273"/>
      <c r="G938" s="272"/>
      <c r="H938" s="272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>
      <c r="A939" s="272"/>
      <c r="B939" s="272"/>
      <c r="C939" s="272"/>
      <c r="D939" s="273"/>
      <c r="E939" s="272"/>
      <c r="F939" s="273"/>
      <c r="G939" s="272"/>
      <c r="H939" s="272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>
      <c r="A940" s="272"/>
      <c r="B940" s="272"/>
      <c r="C940" s="272"/>
      <c r="D940" s="273"/>
      <c r="E940" s="272"/>
      <c r="F940" s="273"/>
      <c r="G940" s="272"/>
      <c r="H940" s="272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>
      <c r="A941" s="272"/>
      <c r="B941" s="272"/>
      <c r="C941" s="272"/>
      <c r="D941" s="273"/>
      <c r="E941" s="272"/>
      <c r="F941" s="273"/>
      <c r="G941" s="272"/>
      <c r="H941" s="272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>
      <c r="A942" s="272"/>
      <c r="B942" s="272"/>
      <c r="C942" s="272"/>
      <c r="D942" s="273"/>
      <c r="E942" s="272"/>
      <c r="F942" s="273"/>
      <c r="G942" s="272"/>
      <c r="H942" s="272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>
      <c r="A943" s="272"/>
      <c r="B943" s="272"/>
      <c r="C943" s="272"/>
      <c r="D943" s="273"/>
      <c r="E943" s="272"/>
      <c r="F943" s="273"/>
      <c r="G943" s="272"/>
      <c r="H943" s="272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>
      <c r="A944" s="272"/>
      <c r="B944" s="272"/>
      <c r="C944" s="272"/>
      <c r="D944" s="273"/>
      <c r="E944" s="272"/>
      <c r="F944" s="273"/>
      <c r="G944" s="272"/>
      <c r="H944" s="272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>
      <c r="A945" s="272"/>
      <c r="B945" s="272"/>
      <c r="C945" s="272"/>
      <c r="D945" s="273"/>
      <c r="E945" s="272"/>
      <c r="F945" s="273"/>
      <c r="G945" s="272"/>
      <c r="H945" s="272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>
      <c r="A946" s="272"/>
      <c r="B946" s="272"/>
      <c r="C946" s="272"/>
      <c r="D946" s="273"/>
      <c r="E946" s="272"/>
      <c r="F946" s="273"/>
      <c r="G946" s="272"/>
      <c r="H946" s="272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>
      <c r="A947" s="272"/>
      <c r="B947" s="272"/>
      <c r="C947" s="272"/>
      <c r="D947" s="273"/>
      <c r="E947" s="272"/>
      <c r="F947" s="273"/>
      <c r="G947" s="272"/>
      <c r="H947" s="272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>
      <c r="A948" s="272"/>
      <c r="B948" s="272"/>
      <c r="C948" s="272"/>
      <c r="D948" s="273"/>
      <c r="E948" s="272"/>
      <c r="F948" s="273"/>
      <c r="G948" s="272"/>
      <c r="H948" s="272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>
      <c r="A949" s="272"/>
      <c r="B949" s="272"/>
      <c r="C949" s="272"/>
      <c r="D949" s="273"/>
      <c r="E949" s="272"/>
      <c r="F949" s="273"/>
      <c r="G949" s="272"/>
      <c r="H949" s="272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>
      <c r="A950" s="272"/>
      <c r="B950" s="272"/>
      <c r="C950" s="272"/>
      <c r="D950" s="273"/>
      <c r="E950" s="272"/>
      <c r="F950" s="273"/>
      <c r="G950" s="272"/>
      <c r="H950" s="272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>
      <c r="A951" s="272"/>
      <c r="B951" s="272"/>
      <c r="C951" s="272"/>
      <c r="D951" s="273"/>
      <c r="E951" s="272"/>
      <c r="F951" s="273"/>
      <c r="G951" s="272"/>
      <c r="H951" s="272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>
      <c r="A952" s="272"/>
      <c r="B952" s="272"/>
      <c r="C952" s="272"/>
      <c r="D952" s="273"/>
      <c r="E952" s="272"/>
      <c r="F952" s="273"/>
      <c r="G952" s="272"/>
      <c r="H952" s="272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>
      <c r="A953" s="272"/>
      <c r="B953" s="272"/>
      <c r="C953" s="272"/>
      <c r="D953" s="273"/>
      <c r="E953" s="272"/>
      <c r="F953" s="273"/>
      <c r="G953" s="272"/>
      <c r="H953" s="272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>
      <c r="A954" s="272"/>
      <c r="B954" s="272"/>
      <c r="C954" s="272"/>
      <c r="D954" s="273"/>
      <c r="E954" s="272"/>
      <c r="F954" s="273"/>
      <c r="G954" s="272"/>
      <c r="H954" s="272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>
      <c r="A955" s="272"/>
      <c r="B955" s="272"/>
      <c r="C955" s="272"/>
      <c r="D955" s="273"/>
      <c r="E955" s="272"/>
      <c r="F955" s="273"/>
      <c r="G955" s="272"/>
      <c r="H955" s="272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>
      <c r="A956" s="272"/>
      <c r="B956" s="272"/>
      <c r="C956" s="272"/>
      <c r="D956" s="273"/>
      <c r="E956" s="272"/>
      <c r="F956" s="273"/>
      <c r="G956" s="272"/>
      <c r="H956" s="272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>
      <c r="A957" s="272"/>
      <c r="B957" s="272"/>
      <c r="C957" s="272"/>
      <c r="D957" s="273"/>
      <c r="E957" s="272"/>
      <c r="F957" s="273"/>
      <c r="G957" s="272"/>
      <c r="H957" s="272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>
      <c r="A958" s="272"/>
      <c r="B958" s="272"/>
      <c r="C958" s="272"/>
      <c r="D958" s="273"/>
      <c r="E958" s="272"/>
      <c r="F958" s="273"/>
      <c r="G958" s="272"/>
      <c r="H958" s="272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>
      <c r="A959" s="272"/>
      <c r="B959" s="272"/>
      <c r="C959" s="272"/>
      <c r="D959" s="273"/>
      <c r="E959" s="272"/>
      <c r="F959" s="273"/>
      <c r="G959" s="272"/>
      <c r="H959" s="272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>
      <c r="A960" s="272"/>
      <c r="B960" s="272"/>
      <c r="C960" s="272"/>
      <c r="D960" s="273"/>
      <c r="E960" s="272"/>
      <c r="F960" s="273"/>
      <c r="G960" s="272"/>
      <c r="H960" s="272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>
      <c r="A961" s="272"/>
      <c r="B961" s="272"/>
      <c r="C961" s="272"/>
      <c r="D961" s="273"/>
      <c r="E961" s="272"/>
      <c r="F961" s="273"/>
      <c r="G961" s="272"/>
      <c r="H961" s="272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>
      <c r="A962" s="272"/>
      <c r="B962" s="272"/>
      <c r="C962" s="272"/>
      <c r="D962" s="273"/>
      <c r="E962" s="272"/>
      <c r="F962" s="273"/>
      <c r="G962" s="272"/>
      <c r="H962" s="272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>
      <c r="A963" s="272"/>
      <c r="B963" s="272"/>
      <c r="C963" s="272"/>
      <c r="D963" s="273"/>
      <c r="E963" s="272"/>
      <c r="F963" s="273"/>
      <c r="G963" s="272"/>
      <c r="H963" s="272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>
      <c r="A964" s="272"/>
      <c r="B964" s="272"/>
      <c r="C964" s="272"/>
      <c r="D964" s="273"/>
      <c r="E964" s="272"/>
      <c r="F964" s="273"/>
      <c r="G964" s="272"/>
      <c r="H964" s="272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>
      <c r="A965" s="272"/>
      <c r="B965" s="272"/>
      <c r="C965" s="272"/>
      <c r="D965" s="273"/>
      <c r="E965" s="272"/>
      <c r="F965" s="273"/>
      <c r="G965" s="272"/>
      <c r="H965" s="272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>
      <c r="A966" s="272"/>
      <c r="B966" s="272"/>
      <c r="C966" s="272"/>
      <c r="D966" s="273"/>
      <c r="E966" s="272"/>
      <c r="F966" s="273"/>
      <c r="G966" s="272"/>
      <c r="H966" s="272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>
      <c r="A967" s="272"/>
      <c r="B967" s="272"/>
      <c r="C967" s="272"/>
      <c r="D967" s="273"/>
      <c r="E967" s="272"/>
      <c r="F967" s="273"/>
      <c r="G967" s="272"/>
      <c r="H967" s="272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>
      <c r="A968" s="272"/>
      <c r="B968" s="272"/>
      <c r="C968" s="272"/>
      <c r="D968" s="273"/>
      <c r="E968" s="272"/>
      <c r="F968" s="273"/>
      <c r="G968" s="272"/>
      <c r="H968" s="272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>
      <c r="A969" s="272"/>
      <c r="B969" s="272"/>
      <c r="C969" s="272"/>
      <c r="D969" s="273"/>
      <c r="E969" s="272"/>
      <c r="F969" s="273"/>
      <c r="G969" s="272"/>
      <c r="H969" s="272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>
      <c r="A970" s="272"/>
      <c r="B970" s="272"/>
      <c r="C970" s="272"/>
      <c r="D970" s="273"/>
      <c r="E970" s="272"/>
      <c r="F970" s="273"/>
      <c r="G970" s="272"/>
      <c r="H970" s="272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>
      <c r="A971" s="272"/>
      <c r="B971" s="272"/>
      <c r="C971" s="272"/>
      <c r="D971" s="273"/>
      <c r="E971" s="272"/>
      <c r="F971" s="273"/>
      <c r="G971" s="272"/>
      <c r="H971" s="272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>
      <c r="A972" s="272"/>
      <c r="B972" s="272"/>
      <c r="C972" s="272"/>
      <c r="D972" s="273"/>
      <c r="E972" s="272"/>
      <c r="F972" s="273"/>
      <c r="G972" s="272"/>
      <c r="H972" s="272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>
      <c r="A973" s="272"/>
      <c r="B973" s="272"/>
      <c r="C973" s="272"/>
      <c r="D973" s="273"/>
      <c r="E973" s="272"/>
      <c r="F973" s="273"/>
      <c r="G973" s="272"/>
      <c r="H973" s="272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>
      <c r="A974" s="272"/>
      <c r="B974" s="272"/>
      <c r="C974" s="272"/>
      <c r="D974" s="273"/>
      <c r="E974" s="272"/>
      <c r="F974" s="273"/>
      <c r="G974" s="272"/>
      <c r="H974" s="272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>
      <c r="A975" s="272"/>
      <c r="B975" s="272"/>
      <c r="C975" s="272"/>
      <c r="D975" s="273"/>
      <c r="E975" s="272"/>
      <c r="F975" s="273"/>
      <c r="G975" s="272"/>
      <c r="H975" s="272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>
      <c r="A976" s="272"/>
      <c r="B976" s="272"/>
      <c r="C976" s="272"/>
      <c r="D976" s="273"/>
      <c r="E976" s="272"/>
      <c r="F976" s="273"/>
      <c r="G976" s="272"/>
      <c r="H976" s="272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>
      <c r="A977" s="272"/>
      <c r="B977" s="272"/>
      <c r="C977" s="272"/>
      <c r="D977" s="273"/>
      <c r="E977" s="272"/>
      <c r="F977" s="273"/>
      <c r="G977" s="272"/>
      <c r="H977" s="272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>
      <c r="A978" s="272"/>
      <c r="B978" s="272"/>
      <c r="C978" s="272"/>
      <c r="D978" s="273"/>
      <c r="E978" s="272"/>
      <c r="F978" s="273"/>
      <c r="G978" s="272"/>
      <c r="H978" s="272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>
      <c r="A979" s="272"/>
      <c r="B979" s="272"/>
      <c r="C979" s="272"/>
      <c r="D979" s="273"/>
      <c r="E979" s="272"/>
      <c r="F979" s="273"/>
      <c r="G979" s="272"/>
      <c r="H979" s="272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>
      <c r="A980" s="272"/>
      <c r="B980" s="272"/>
      <c r="C980" s="272"/>
      <c r="D980" s="273"/>
      <c r="E980" s="272"/>
      <c r="F980" s="273"/>
      <c r="G980" s="272"/>
      <c r="H980" s="272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>
      <c r="A981" s="272"/>
      <c r="B981" s="272"/>
      <c r="C981" s="272"/>
      <c r="D981" s="273"/>
      <c r="E981" s="272"/>
      <c r="F981" s="273"/>
      <c r="G981" s="272"/>
      <c r="H981" s="272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>
      <c r="A982" s="272"/>
      <c r="B982" s="272"/>
      <c r="C982" s="272"/>
      <c r="D982" s="273"/>
      <c r="E982" s="272"/>
      <c r="F982" s="273"/>
      <c r="G982" s="272"/>
      <c r="H982" s="272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>
      <c r="A983" s="272"/>
      <c r="B983" s="272"/>
      <c r="C983" s="272"/>
      <c r="D983" s="273"/>
      <c r="E983" s="272"/>
      <c r="F983" s="273"/>
      <c r="G983" s="272"/>
      <c r="H983" s="272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>
      <c r="A984" s="272"/>
      <c r="B984" s="272"/>
      <c r="C984" s="272"/>
      <c r="D984" s="273"/>
      <c r="E984" s="272"/>
      <c r="F984" s="273"/>
      <c r="G984" s="272"/>
      <c r="H984" s="272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>
      <c r="A985" s="272"/>
      <c r="B985" s="272"/>
      <c r="C985" s="272"/>
      <c r="D985" s="273"/>
      <c r="E985" s="272"/>
      <c r="F985" s="273"/>
      <c r="G985" s="272"/>
      <c r="H985" s="272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>
      <c r="A986" s="272"/>
      <c r="B986" s="272"/>
      <c r="C986" s="272"/>
      <c r="D986" s="273"/>
      <c r="E986" s="272"/>
      <c r="F986" s="273"/>
      <c r="G986" s="272"/>
      <c r="H986" s="272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>
      <c r="A987" s="272"/>
      <c r="B987" s="272"/>
      <c r="C987" s="272"/>
      <c r="D987" s="273"/>
      <c r="E987" s="272"/>
      <c r="F987" s="273"/>
      <c r="G987" s="272"/>
      <c r="H987" s="272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>
      <c r="A988" s="272"/>
      <c r="B988" s="272"/>
      <c r="C988" s="272"/>
      <c r="D988" s="273"/>
      <c r="E988" s="272"/>
      <c r="F988" s="273"/>
      <c r="G988" s="272"/>
      <c r="H988" s="272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>
      <c r="A989" s="272"/>
      <c r="B989" s="272"/>
      <c r="C989" s="272"/>
      <c r="D989" s="273"/>
      <c r="E989" s="272"/>
      <c r="F989" s="273"/>
      <c r="G989" s="272"/>
      <c r="H989" s="272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>
      <c r="A990" s="272"/>
      <c r="B990" s="272"/>
      <c r="C990" s="272"/>
      <c r="D990" s="273"/>
      <c r="E990" s="272"/>
      <c r="F990" s="273"/>
      <c r="G990" s="272"/>
      <c r="H990" s="272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>
      <c r="A991" s="272"/>
      <c r="B991" s="272"/>
      <c r="C991" s="272"/>
      <c r="D991" s="273"/>
      <c r="E991" s="272"/>
      <c r="F991" s="273"/>
      <c r="G991" s="272"/>
      <c r="H991" s="272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>
      <c r="A992" s="272"/>
      <c r="B992" s="272"/>
      <c r="C992" s="272"/>
      <c r="D992" s="273"/>
      <c r="E992" s="272"/>
      <c r="F992" s="273"/>
      <c r="G992" s="272"/>
      <c r="H992" s="272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>
      <c r="A993" s="272"/>
      <c r="B993" s="272"/>
      <c r="C993" s="272"/>
      <c r="D993" s="273"/>
      <c r="E993" s="272"/>
      <c r="F993" s="273"/>
      <c r="G993" s="272"/>
      <c r="H993" s="272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>
      <c r="A994" s="272"/>
      <c r="B994" s="272"/>
      <c r="C994" s="272"/>
      <c r="D994" s="273"/>
      <c r="E994" s="272"/>
      <c r="F994" s="273"/>
      <c r="G994" s="272"/>
      <c r="H994" s="272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>
      <c r="A995" s="272"/>
      <c r="B995" s="272"/>
      <c r="C995" s="272"/>
      <c r="D995" s="273"/>
      <c r="E995" s="272"/>
      <c r="F995" s="273"/>
      <c r="G995" s="272"/>
      <c r="H995" s="272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>
      <c r="A996" s="272"/>
      <c r="B996" s="272"/>
      <c r="C996" s="272"/>
      <c r="D996" s="273"/>
      <c r="E996" s="272"/>
      <c r="F996" s="273"/>
      <c r="G996" s="272"/>
      <c r="H996" s="272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>
      <c r="A997" s="272"/>
      <c r="B997" s="272"/>
      <c r="C997" s="272"/>
      <c r="D997" s="273"/>
      <c r="E997" s="272"/>
      <c r="F997" s="273"/>
      <c r="G997" s="272"/>
      <c r="H997" s="272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>
      <c r="A998" s="272"/>
      <c r="B998" s="272"/>
      <c r="C998" s="272"/>
      <c r="D998" s="273"/>
      <c r="E998" s="272"/>
      <c r="F998" s="273"/>
      <c r="G998" s="272"/>
      <c r="H998" s="272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>
      <c r="A999" s="272"/>
      <c r="B999" s="272"/>
      <c r="C999" s="272"/>
      <c r="D999" s="273"/>
      <c r="E999" s="272"/>
      <c r="F999" s="273"/>
      <c r="G999" s="272"/>
      <c r="H999" s="272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>
      <c r="A1000" s="272"/>
      <c r="B1000" s="272"/>
      <c r="C1000" s="272"/>
      <c r="D1000" s="273"/>
      <c r="E1000" s="272"/>
      <c r="F1000" s="273"/>
      <c r="G1000" s="272"/>
      <c r="H1000" s="272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>
      <c r="A1001" s="272"/>
      <c r="B1001" s="272"/>
      <c r="C1001" s="272"/>
      <c r="D1001" s="273"/>
      <c r="E1001" s="272"/>
      <c r="F1001" s="273"/>
      <c r="G1001" s="272"/>
      <c r="H1001" s="272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>
      <c r="A1002" s="272"/>
      <c r="B1002" s="272"/>
      <c r="C1002" s="272"/>
      <c r="D1002" s="273"/>
      <c r="E1002" s="272"/>
      <c r="F1002" s="273"/>
      <c r="G1002" s="272"/>
      <c r="H1002" s="272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>
      <c r="A1003" s="272"/>
      <c r="B1003" s="272"/>
      <c r="C1003" s="272"/>
      <c r="D1003" s="273"/>
      <c r="E1003" s="272"/>
      <c r="F1003" s="273"/>
      <c r="G1003" s="272"/>
      <c r="H1003" s="272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>
      <c r="A1004" s="272"/>
      <c r="B1004" s="272"/>
      <c r="C1004" s="272"/>
      <c r="D1004" s="273"/>
      <c r="E1004" s="272"/>
      <c r="F1004" s="273"/>
      <c r="G1004" s="272"/>
      <c r="H1004" s="272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4.25" customHeight="1">
      <c r="A1005" s="272"/>
      <c r="B1005" s="272"/>
      <c r="C1005" s="272"/>
      <c r="D1005" s="273"/>
      <c r="E1005" s="272"/>
      <c r="F1005" s="273"/>
      <c r="G1005" s="272"/>
      <c r="H1005" s="272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4.25" customHeight="1">
      <c r="A1006" s="272"/>
      <c r="B1006" s="272"/>
      <c r="C1006" s="272"/>
      <c r="D1006" s="273"/>
      <c r="E1006" s="272"/>
      <c r="F1006" s="273"/>
      <c r="G1006" s="272"/>
      <c r="H1006" s="272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4.25" customHeight="1">
      <c r="A1007" s="272"/>
      <c r="B1007" s="272"/>
      <c r="C1007" s="272"/>
      <c r="D1007" s="273"/>
      <c r="E1007" s="272"/>
      <c r="F1007" s="273"/>
      <c r="G1007" s="272"/>
      <c r="H1007" s="272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4.25" customHeight="1">
      <c r="A1008" s="272"/>
      <c r="B1008" s="272"/>
      <c r="C1008" s="272"/>
      <c r="D1008" s="273"/>
      <c r="E1008" s="272"/>
      <c r="F1008" s="273"/>
      <c r="G1008" s="272"/>
      <c r="H1008" s="272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4.25" customHeight="1">
      <c r="A1009" s="272"/>
      <c r="B1009" s="272"/>
      <c r="C1009" s="272"/>
      <c r="D1009" s="273"/>
      <c r="E1009" s="272"/>
      <c r="F1009" s="273"/>
      <c r="G1009" s="272"/>
      <c r="H1009" s="272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4.25" customHeight="1">
      <c r="A1010" s="272"/>
      <c r="B1010" s="272"/>
      <c r="C1010" s="272"/>
      <c r="D1010" s="273"/>
      <c r="E1010" s="272"/>
      <c r="F1010" s="273"/>
      <c r="G1010" s="272"/>
      <c r="H1010" s="272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4.25" customHeight="1">
      <c r="A1011" s="272"/>
      <c r="B1011" s="272"/>
      <c r="C1011" s="272"/>
      <c r="D1011" s="273"/>
      <c r="E1011" s="272"/>
      <c r="F1011" s="273"/>
      <c r="G1011" s="272"/>
      <c r="H1011" s="272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4.25" customHeight="1">
      <c r="A1012" s="272"/>
      <c r="B1012" s="272"/>
      <c r="C1012" s="272"/>
      <c r="D1012" s="273"/>
      <c r="E1012" s="272"/>
      <c r="F1012" s="273"/>
      <c r="G1012" s="272"/>
      <c r="H1012" s="272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ht="14.25" customHeight="1">
      <c r="A1013" s="272"/>
      <c r="B1013" s="272"/>
      <c r="C1013" s="272"/>
      <c r="D1013" s="273"/>
      <c r="E1013" s="272"/>
      <c r="F1013" s="273"/>
      <c r="G1013" s="272"/>
      <c r="H1013" s="272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ht="14.25" customHeight="1">
      <c r="A1014" s="272"/>
      <c r="B1014" s="272"/>
      <c r="C1014" s="272"/>
      <c r="D1014" s="273"/>
      <c r="E1014" s="272"/>
      <c r="F1014" s="273"/>
      <c r="G1014" s="272"/>
      <c r="H1014" s="272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ht="14.25" customHeight="1">
      <c r="A1015" s="272"/>
      <c r="B1015" s="272"/>
      <c r="C1015" s="272"/>
      <c r="D1015" s="273"/>
      <c r="E1015" s="272"/>
      <c r="F1015" s="273"/>
      <c r="G1015" s="272"/>
      <c r="H1015" s="272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:26" ht="14.25" customHeight="1">
      <c r="A1016" s="272"/>
      <c r="B1016" s="272"/>
      <c r="C1016" s="272"/>
      <c r="D1016" s="273"/>
      <c r="E1016" s="272"/>
      <c r="F1016" s="273"/>
      <c r="G1016" s="272"/>
      <c r="H1016" s="272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1:26" ht="14.25" customHeight="1">
      <c r="A1017" s="272"/>
      <c r="B1017" s="272"/>
      <c r="C1017" s="272"/>
      <c r="D1017" s="273"/>
      <c r="E1017" s="272"/>
      <c r="F1017" s="273"/>
      <c r="G1017" s="272"/>
      <c r="H1017" s="272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1:26" ht="14.25" customHeight="1">
      <c r="A1018" s="272"/>
      <c r="B1018" s="272"/>
      <c r="C1018" s="272"/>
      <c r="D1018" s="273"/>
      <c r="E1018" s="272"/>
      <c r="F1018" s="273"/>
      <c r="G1018" s="272"/>
      <c r="H1018" s="272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spans="1:26" ht="14.25" customHeight="1">
      <c r="A1019" s="272"/>
      <c r="B1019" s="272"/>
      <c r="C1019" s="272"/>
      <c r="D1019" s="273"/>
      <c r="E1019" s="272"/>
      <c r="F1019" s="273"/>
      <c r="G1019" s="272"/>
      <c r="H1019" s="272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spans="1:26" ht="14.25" customHeight="1">
      <c r="A1020" s="272"/>
      <c r="B1020" s="272"/>
      <c r="C1020" s="272"/>
      <c r="D1020" s="273"/>
      <c r="E1020" s="272"/>
      <c r="F1020" s="273"/>
      <c r="G1020" s="272"/>
      <c r="H1020" s="272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 spans="1:26" ht="14.25" customHeight="1">
      <c r="A1021" s="272"/>
      <c r="B1021" s="272"/>
      <c r="C1021" s="272"/>
      <c r="D1021" s="273"/>
      <c r="E1021" s="272"/>
      <c r="F1021" s="273"/>
      <c r="G1021" s="272"/>
      <c r="H1021" s="272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  <row r="1022" spans="1:26" ht="14.25" customHeight="1">
      <c r="A1022" s="272"/>
      <c r="B1022" s="272"/>
      <c r="C1022" s="272"/>
      <c r="D1022" s="273"/>
      <c r="E1022" s="272"/>
      <c r="F1022" s="273"/>
      <c r="G1022" s="272"/>
      <c r="H1022" s="272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</row>
    <row r="1023" spans="1:26" ht="14.25" customHeight="1">
      <c r="A1023" s="272"/>
      <c r="B1023" s="272"/>
      <c r="C1023" s="272"/>
      <c r="D1023" s="273"/>
      <c r="E1023" s="272"/>
      <c r="F1023" s="273"/>
      <c r="G1023" s="272"/>
      <c r="H1023" s="272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</row>
    <row r="1024" spans="1:26" ht="14.25" customHeight="1">
      <c r="A1024" s="272"/>
      <c r="B1024" s="272"/>
      <c r="C1024" s="272"/>
      <c r="D1024" s="273"/>
      <c r="E1024" s="272"/>
      <c r="F1024" s="273"/>
      <c r="G1024" s="272"/>
      <c r="H1024" s="272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</row>
    <row r="1025" spans="1:26" ht="14.25" customHeight="1">
      <c r="A1025" s="272"/>
      <c r="B1025" s="272"/>
      <c r="C1025" s="272"/>
      <c r="D1025" s="273"/>
      <c r="E1025" s="272"/>
      <c r="F1025" s="273"/>
      <c r="G1025" s="272"/>
      <c r="H1025" s="272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</row>
    <row r="1026" spans="1:26" ht="14.25" customHeight="1">
      <c r="A1026" s="272"/>
      <c r="B1026" s="272"/>
      <c r="C1026" s="272"/>
      <c r="D1026" s="273"/>
      <c r="E1026" s="272"/>
      <c r="F1026" s="273"/>
      <c r="G1026" s="272"/>
      <c r="H1026" s="272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</row>
  </sheetData>
  <mergeCells count="14">
    <mergeCell ref="B63:C63"/>
    <mergeCell ref="H2:J2"/>
    <mergeCell ref="B4:J4"/>
    <mergeCell ref="B5:J5"/>
    <mergeCell ref="B6:J6"/>
    <mergeCell ref="B7:J7"/>
    <mergeCell ref="B9:D9"/>
    <mergeCell ref="E9:J9"/>
    <mergeCell ref="B43:C43"/>
    <mergeCell ref="B45:D45"/>
    <mergeCell ref="E45:J45"/>
    <mergeCell ref="B53:C53"/>
    <mergeCell ref="B55:D55"/>
    <mergeCell ref="E55:J55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Фінансування</vt:lpstr>
      <vt:lpstr>Кошторис  витрат</vt:lpstr>
      <vt:lpstr>Реєстр документів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цифра</cp:lastModifiedBy>
  <dcterms:created xsi:type="dcterms:W3CDTF">2020-11-14T13:09:40Z</dcterms:created>
  <dcterms:modified xsi:type="dcterms:W3CDTF">2021-12-15T12:30:29Z</dcterms:modified>
</cp:coreProperties>
</file>