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illyamiroshnichenko/Desktop/"/>
    </mc:Choice>
  </mc:AlternateContent>
  <xr:revisionPtr revIDLastSave="0" documentId="13_ncr:1_{961FCF2B-F889-1244-A1E0-5B0ED9529A5D}" xr6:coauthVersionLast="47" xr6:coauthVersionMax="47" xr10:uidLastSave="{00000000-0000-0000-0000-000000000000}"/>
  <bookViews>
    <workbookView xWindow="0" yWindow="1400" windowWidth="15300" windowHeight="16920" activeTab="1" xr2:uid="{00000000-000D-0000-FFFF-FFFF00000000}"/>
  </bookViews>
  <sheets>
    <sheet name="Table 1" sheetId="1" r:id="rId1"/>
    <sheet name="Table 2 (2)" sheetId="11" r:id="rId2"/>
  </sheets>
  <externalReferences>
    <externalReference r:id="rId3"/>
    <externalReference r:id="rId4"/>
  </externalReferences>
  <definedNames>
    <definedName name="_xlnm._FilterDatabase" localSheetId="1" hidden="1">'Table 2 (2)'!$Y$1:$Y$197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7" i="11" l="1"/>
  <c r="I93" i="11"/>
  <c r="V186" i="11" l="1"/>
  <c r="V185" i="11"/>
  <c r="V184" i="11"/>
  <c r="V183" i="11"/>
  <c r="V182" i="11"/>
  <c r="V181" i="11"/>
  <c r="V180" i="11"/>
  <c r="V178" i="11"/>
  <c r="V177" i="11"/>
  <c r="V176" i="11"/>
  <c r="V175" i="11"/>
  <c r="V174" i="11"/>
  <c r="V173" i="11"/>
  <c r="V172" i="11"/>
  <c r="V171" i="11"/>
  <c r="V170" i="11"/>
  <c r="T169" i="11"/>
  <c r="V168" i="11"/>
  <c r="V167" i="11"/>
  <c r="V166" i="11"/>
  <c r="T165" i="11"/>
  <c r="V164" i="11"/>
  <c r="V163" i="11"/>
  <c r="V162" i="11"/>
  <c r="V161" i="11"/>
  <c r="T160" i="11"/>
  <c r="V159" i="11"/>
  <c r="V158" i="11"/>
  <c r="V157" i="11"/>
  <c r="V156" i="11"/>
  <c r="T155" i="11"/>
  <c r="T153" i="11"/>
  <c r="V152" i="11"/>
  <c r="V151" i="11"/>
  <c r="V150" i="11"/>
  <c r="V149" i="11"/>
  <c r="T147" i="11"/>
  <c r="V146" i="11"/>
  <c r="V145" i="11"/>
  <c r="V147" i="11" s="1"/>
  <c r="T143" i="11"/>
  <c r="V142" i="11"/>
  <c r="V141" i="11"/>
  <c r="V140" i="11"/>
  <c r="V139" i="11"/>
  <c r="V138" i="11"/>
  <c r="T136" i="11"/>
  <c r="V135" i="11"/>
  <c r="V134" i="11"/>
  <c r="V133" i="11"/>
  <c r="V132" i="11"/>
  <c r="V131" i="11"/>
  <c r="V130" i="11"/>
  <c r="V129" i="11"/>
  <c r="T127" i="11"/>
  <c r="V126" i="11"/>
  <c r="V125" i="11"/>
  <c r="V124" i="11"/>
  <c r="V123" i="11"/>
  <c r="V122" i="11"/>
  <c r="V121" i="11"/>
  <c r="T119" i="11"/>
  <c r="V118" i="11"/>
  <c r="V117" i="11"/>
  <c r="V116" i="11"/>
  <c r="V115" i="11"/>
  <c r="V114" i="11"/>
  <c r="V113" i="11"/>
  <c r="V112" i="11"/>
  <c r="V111" i="11"/>
  <c r="V110" i="11"/>
  <c r="V109" i="11"/>
  <c r="V108" i="11"/>
  <c r="V105" i="11"/>
  <c r="V104" i="11"/>
  <c r="V103" i="11"/>
  <c r="T102" i="11"/>
  <c r="V101" i="11"/>
  <c r="V100" i="11"/>
  <c r="V99" i="11"/>
  <c r="T98" i="11"/>
  <c r="V97" i="11"/>
  <c r="V96" i="11"/>
  <c r="V95" i="11"/>
  <c r="V94" i="11"/>
  <c r="V93" i="11"/>
  <c r="V92" i="11"/>
  <c r="V91" i="11"/>
  <c r="T90" i="11"/>
  <c r="V87" i="11"/>
  <c r="V86" i="11"/>
  <c r="V85" i="11"/>
  <c r="T84" i="11"/>
  <c r="V83" i="11"/>
  <c r="V82" i="11"/>
  <c r="V81" i="11"/>
  <c r="T80" i="11"/>
  <c r="V79" i="11"/>
  <c r="V78" i="11"/>
  <c r="V77" i="11"/>
  <c r="T76" i="11"/>
  <c r="V73" i="11"/>
  <c r="V72" i="11"/>
  <c r="V71" i="11"/>
  <c r="T70" i="11"/>
  <c r="V69" i="11"/>
  <c r="V68" i="11"/>
  <c r="V67" i="11"/>
  <c r="T66" i="11"/>
  <c r="V65" i="11"/>
  <c r="V64" i="11"/>
  <c r="V63" i="11"/>
  <c r="T62" i="11"/>
  <c r="V61" i="11"/>
  <c r="V60" i="11"/>
  <c r="V59" i="11"/>
  <c r="T58" i="11"/>
  <c r="V57" i="11"/>
  <c r="T56" i="11"/>
  <c r="V53" i="11"/>
  <c r="V52" i="11"/>
  <c r="T51" i="11"/>
  <c r="V50" i="11"/>
  <c r="V49" i="11"/>
  <c r="V48" i="11"/>
  <c r="T47" i="11"/>
  <c r="V44" i="11"/>
  <c r="V43" i="11"/>
  <c r="V42" i="11"/>
  <c r="T41" i="11"/>
  <c r="V40" i="11"/>
  <c r="V39" i="11"/>
  <c r="V38" i="11"/>
  <c r="T37" i="11"/>
  <c r="V36" i="11"/>
  <c r="V35" i="11"/>
  <c r="V34" i="11"/>
  <c r="T33" i="11"/>
  <c r="V30" i="11"/>
  <c r="V29" i="11"/>
  <c r="V28" i="11"/>
  <c r="V27" i="11" s="1"/>
  <c r="T27" i="11"/>
  <c r="V22" i="11"/>
  <c r="V21" i="11"/>
  <c r="V16" i="11" s="1"/>
  <c r="T26" i="11" s="1"/>
  <c r="V26" i="11" s="1"/>
  <c r="T16" i="11"/>
  <c r="V15" i="11"/>
  <c r="V14" i="11"/>
  <c r="V13" i="11"/>
  <c r="T12" i="11"/>
  <c r="V11" i="11"/>
  <c r="V10" i="11"/>
  <c r="V9" i="11"/>
  <c r="T8" i="11"/>
  <c r="P186" i="11"/>
  <c r="P185" i="11"/>
  <c r="P184" i="11"/>
  <c r="P183" i="11"/>
  <c r="P182" i="11"/>
  <c r="P181" i="11"/>
  <c r="P180" i="11"/>
  <c r="P178" i="11"/>
  <c r="P177" i="11"/>
  <c r="P176" i="11"/>
  <c r="P175" i="11"/>
  <c r="P174" i="11"/>
  <c r="P173" i="11"/>
  <c r="P172" i="11"/>
  <c r="P171" i="11"/>
  <c r="P170" i="11"/>
  <c r="N169" i="11"/>
  <c r="P168" i="11"/>
  <c r="P167" i="11"/>
  <c r="P166" i="11"/>
  <c r="N165" i="11"/>
  <c r="P164" i="11"/>
  <c r="P163" i="11"/>
  <c r="P162" i="11"/>
  <c r="P161" i="11"/>
  <c r="N160" i="11"/>
  <c r="P159" i="11"/>
  <c r="P158" i="11"/>
  <c r="P157" i="11"/>
  <c r="P156" i="11"/>
  <c r="N155" i="11"/>
  <c r="N153" i="11"/>
  <c r="P152" i="11"/>
  <c r="P151" i="11"/>
  <c r="P150" i="11"/>
  <c r="P149" i="11"/>
  <c r="N147" i="11"/>
  <c r="P146" i="11"/>
  <c r="P145" i="11"/>
  <c r="N143" i="11"/>
  <c r="P142" i="11"/>
  <c r="P141" i="11"/>
  <c r="P140" i="11"/>
  <c r="P139" i="11"/>
  <c r="P138" i="11"/>
  <c r="X138" i="11" s="1"/>
  <c r="N136" i="11"/>
  <c r="P135" i="11"/>
  <c r="P134" i="11"/>
  <c r="P133" i="11"/>
  <c r="P132" i="11"/>
  <c r="P131" i="11"/>
  <c r="P130" i="11"/>
  <c r="P129" i="11"/>
  <c r="N127" i="11"/>
  <c r="P126" i="11"/>
  <c r="P125" i="11"/>
  <c r="P124" i="11"/>
  <c r="P123" i="11"/>
  <c r="P122" i="11"/>
  <c r="P121" i="11"/>
  <c r="N119" i="11"/>
  <c r="P118" i="11"/>
  <c r="P117" i="11"/>
  <c r="P116" i="11"/>
  <c r="P115" i="11"/>
  <c r="P114" i="11"/>
  <c r="P113" i="11"/>
  <c r="P112" i="11"/>
  <c r="P111" i="11"/>
  <c r="P110" i="11"/>
  <c r="P109" i="11"/>
  <c r="P108" i="11"/>
  <c r="P105" i="11"/>
  <c r="P104" i="11"/>
  <c r="P103" i="11"/>
  <c r="N102" i="11"/>
  <c r="P101" i="11"/>
  <c r="P100" i="11"/>
  <c r="P99" i="11"/>
  <c r="N98" i="11"/>
  <c r="P97" i="11"/>
  <c r="P96" i="11"/>
  <c r="X96" i="11" s="1"/>
  <c r="P95" i="11"/>
  <c r="P94" i="11"/>
  <c r="P93" i="11"/>
  <c r="P92" i="11"/>
  <c r="P91" i="11"/>
  <c r="N90" i="11"/>
  <c r="P87" i="11"/>
  <c r="P86" i="11"/>
  <c r="P85" i="11"/>
  <c r="N84" i="11"/>
  <c r="P83" i="11"/>
  <c r="P82" i="11"/>
  <c r="P81" i="11"/>
  <c r="N80" i="11"/>
  <c r="P79" i="11"/>
  <c r="P78" i="11"/>
  <c r="P77" i="11"/>
  <c r="N76" i="11"/>
  <c r="P73" i="11"/>
  <c r="P72" i="11"/>
  <c r="P71" i="11"/>
  <c r="N70" i="11"/>
  <c r="P69" i="11"/>
  <c r="P68" i="11"/>
  <c r="P67" i="11"/>
  <c r="N66" i="11"/>
  <c r="P65" i="11"/>
  <c r="P64" i="11"/>
  <c r="P63" i="11"/>
  <c r="N62" i="11"/>
  <c r="P61" i="11"/>
  <c r="P60" i="11"/>
  <c r="P59" i="11"/>
  <c r="N58" i="11"/>
  <c r="P56" i="11"/>
  <c r="N56" i="11"/>
  <c r="P53" i="11"/>
  <c r="P52" i="11"/>
  <c r="N51" i="11"/>
  <c r="P50" i="11"/>
  <c r="P49" i="11"/>
  <c r="P48" i="11"/>
  <c r="N47" i="11"/>
  <c r="P44" i="11"/>
  <c r="P43" i="11"/>
  <c r="P42" i="11"/>
  <c r="N41" i="11"/>
  <c r="P40" i="11"/>
  <c r="P39" i="11"/>
  <c r="P38" i="11"/>
  <c r="N37" i="11"/>
  <c r="P36" i="11"/>
  <c r="P35" i="11"/>
  <c r="P34" i="11"/>
  <c r="N33" i="11"/>
  <c r="P30" i="11"/>
  <c r="P29" i="11"/>
  <c r="P28" i="11"/>
  <c r="N27" i="11"/>
  <c r="P22" i="11"/>
  <c r="P21" i="11"/>
  <c r="N16" i="11"/>
  <c r="P15" i="11"/>
  <c r="P14" i="11"/>
  <c r="P13" i="11"/>
  <c r="N12" i="11"/>
  <c r="P11" i="11"/>
  <c r="P10" i="11"/>
  <c r="X10" i="11" s="1"/>
  <c r="P9" i="11"/>
  <c r="N8" i="11"/>
  <c r="J185" i="11"/>
  <c r="J184" i="11"/>
  <c r="J183" i="11"/>
  <c r="J182" i="11"/>
  <c r="J181" i="11"/>
  <c r="J180" i="11"/>
  <c r="J179" i="11"/>
  <c r="X179" i="11" s="1"/>
  <c r="J178" i="11"/>
  <c r="J177" i="11"/>
  <c r="J176" i="11"/>
  <c r="J173" i="11"/>
  <c r="J172" i="11"/>
  <c r="X172" i="11" s="1"/>
  <c r="J171" i="11"/>
  <c r="J170" i="11"/>
  <c r="H169" i="11"/>
  <c r="J168" i="11"/>
  <c r="J167" i="11"/>
  <c r="J166" i="11"/>
  <c r="H165" i="11"/>
  <c r="J164" i="11"/>
  <c r="J163" i="11"/>
  <c r="J162" i="11"/>
  <c r="J161" i="11"/>
  <c r="H160" i="11"/>
  <c r="J159" i="11"/>
  <c r="J158" i="11"/>
  <c r="J157" i="11"/>
  <c r="J156" i="11"/>
  <c r="H155" i="11"/>
  <c r="H153" i="11"/>
  <c r="J152" i="11"/>
  <c r="X152" i="11" s="1"/>
  <c r="J151" i="11"/>
  <c r="J150" i="11"/>
  <c r="J149" i="11"/>
  <c r="H147" i="11"/>
  <c r="J146" i="11"/>
  <c r="X146" i="11" s="1"/>
  <c r="J145" i="11"/>
  <c r="H143" i="11"/>
  <c r="J142" i="11"/>
  <c r="X142" i="11" s="1"/>
  <c r="J141" i="11"/>
  <c r="J140" i="11"/>
  <c r="J139" i="11"/>
  <c r="J138" i="11"/>
  <c r="H136" i="11"/>
  <c r="J134" i="11"/>
  <c r="X134" i="11" s="1"/>
  <c r="J133" i="11"/>
  <c r="J132" i="11"/>
  <c r="J135" i="11" s="1"/>
  <c r="J131" i="11"/>
  <c r="J130" i="11"/>
  <c r="J129" i="11"/>
  <c r="H127" i="11"/>
  <c r="J126" i="11"/>
  <c r="J125" i="11"/>
  <c r="J124" i="11"/>
  <c r="J123" i="11"/>
  <c r="J122" i="11"/>
  <c r="J121" i="11"/>
  <c r="H119" i="11"/>
  <c r="J118" i="11"/>
  <c r="J117" i="11"/>
  <c r="J116" i="11"/>
  <c r="J115" i="11"/>
  <c r="J114" i="11"/>
  <c r="J113" i="11"/>
  <c r="J112" i="11"/>
  <c r="J110" i="11"/>
  <c r="J109" i="11"/>
  <c r="J108" i="11"/>
  <c r="J105" i="11"/>
  <c r="J104" i="11"/>
  <c r="J103" i="11"/>
  <c r="H102" i="11"/>
  <c r="J101" i="11"/>
  <c r="J100" i="11"/>
  <c r="J99" i="11"/>
  <c r="H98" i="11"/>
  <c r="J95" i="11"/>
  <c r="J94" i="11"/>
  <c r="X94" i="11" s="1"/>
  <c r="J93" i="11"/>
  <c r="X93" i="11" s="1"/>
  <c r="J92" i="11"/>
  <c r="J91" i="11"/>
  <c r="H90" i="11"/>
  <c r="J87" i="11"/>
  <c r="J86" i="11"/>
  <c r="J85" i="11"/>
  <c r="J84" i="11" s="1"/>
  <c r="H84" i="11"/>
  <c r="J83" i="11"/>
  <c r="X83" i="11" s="1"/>
  <c r="J82" i="11"/>
  <c r="J81" i="11"/>
  <c r="H80" i="11"/>
  <c r="J79" i="11"/>
  <c r="J78" i="11"/>
  <c r="J77" i="11"/>
  <c r="J76" i="11" s="1"/>
  <c r="H76" i="11"/>
  <c r="J73" i="11"/>
  <c r="X73" i="11" s="1"/>
  <c r="J72" i="11"/>
  <c r="J71" i="11"/>
  <c r="H70" i="11"/>
  <c r="J69" i="11"/>
  <c r="J68" i="11"/>
  <c r="J67" i="11"/>
  <c r="J66" i="11" s="1"/>
  <c r="H66" i="11"/>
  <c r="J65" i="11"/>
  <c r="X65" i="11" s="1"/>
  <c r="J64" i="11"/>
  <c r="J63" i="11"/>
  <c r="H62" i="11"/>
  <c r="J61" i="11"/>
  <c r="J60" i="11"/>
  <c r="J59" i="11"/>
  <c r="H58" i="11"/>
  <c r="J56" i="11"/>
  <c r="H56" i="11"/>
  <c r="J50" i="11"/>
  <c r="J49" i="11"/>
  <c r="J48" i="11"/>
  <c r="H47" i="11"/>
  <c r="H54" i="11" s="1"/>
  <c r="J44" i="11"/>
  <c r="J43" i="11"/>
  <c r="J42" i="11"/>
  <c r="H41" i="11"/>
  <c r="J40" i="11"/>
  <c r="J39" i="11"/>
  <c r="X39" i="11" s="1"/>
  <c r="J38" i="11"/>
  <c r="H37" i="11"/>
  <c r="J36" i="11"/>
  <c r="J35" i="11"/>
  <c r="J34" i="11"/>
  <c r="H33" i="11"/>
  <c r="J30" i="11"/>
  <c r="X30" i="11" s="1"/>
  <c r="J29" i="11"/>
  <c r="J28" i="11"/>
  <c r="H27" i="11"/>
  <c r="J22" i="11"/>
  <c r="J21" i="11"/>
  <c r="J20" i="11"/>
  <c r="X20" i="11" s="1"/>
  <c r="J19" i="11"/>
  <c r="X19" i="11" s="1"/>
  <c r="J18" i="11"/>
  <c r="J17" i="11"/>
  <c r="X17" i="11" s="1"/>
  <c r="H16" i="11"/>
  <c r="J15" i="11"/>
  <c r="J14" i="11"/>
  <c r="X14" i="11" s="1"/>
  <c r="J13" i="11"/>
  <c r="H12" i="11"/>
  <c r="J11" i="11"/>
  <c r="J10" i="11"/>
  <c r="J9" i="11"/>
  <c r="H8" i="11"/>
  <c r="X178" i="11"/>
  <c r="X164" i="11"/>
  <c r="X154" i="11"/>
  <c r="Z154" i="11" s="1"/>
  <c r="X148" i="11"/>
  <c r="Z148" i="11" s="1"/>
  <c r="X144" i="11"/>
  <c r="X137" i="11"/>
  <c r="Y137" i="11" s="1"/>
  <c r="X128" i="11"/>
  <c r="X120" i="11"/>
  <c r="X107" i="11"/>
  <c r="Z107" i="11" s="1"/>
  <c r="X97" i="11"/>
  <c r="X89" i="11"/>
  <c r="Y89" i="11" s="1"/>
  <c r="X75" i="11"/>
  <c r="Z75" i="11" s="1"/>
  <c r="X55" i="11"/>
  <c r="X53" i="11"/>
  <c r="X49" i="11"/>
  <c r="X46" i="11"/>
  <c r="Z46" i="11" s="1"/>
  <c r="X32" i="11"/>
  <c r="Z32" i="11" s="1"/>
  <c r="S186" i="11"/>
  <c r="M186" i="11"/>
  <c r="S185" i="11"/>
  <c r="M185" i="11"/>
  <c r="G185" i="11"/>
  <c r="S184" i="11"/>
  <c r="M184" i="11"/>
  <c r="G184" i="11"/>
  <c r="S183" i="11"/>
  <c r="M183" i="11"/>
  <c r="G183" i="11"/>
  <c r="S182" i="11"/>
  <c r="M182" i="11"/>
  <c r="G182" i="11"/>
  <c r="S181" i="11"/>
  <c r="M181" i="11"/>
  <c r="G181" i="11"/>
  <c r="S180" i="11"/>
  <c r="M180" i="11"/>
  <c r="G180" i="11"/>
  <c r="W180" i="11" s="1"/>
  <c r="G179" i="11"/>
  <c r="W179" i="11" s="1"/>
  <c r="S178" i="11"/>
  <c r="M178" i="11"/>
  <c r="G178" i="11"/>
  <c r="S177" i="11"/>
  <c r="M177" i="11"/>
  <c r="G177" i="11"/>
  <c r="S176" i="11"/>
  <c r="M176" i="11"/>
  <c r="G176" i="11"/>
  <c r="S175" i="11"/>
  <c r="M175" i="11"/>
  <c r="G175" i="11"/>
  <c r="S174" i="11"/>
  <c r="M174" i="11"/>
  <c r="G174" i="11"/>
  <c r="W174" i="11" s="1"/>
  <c r="S173" i="11"/>
  <c r="M173" i="11"/>
  <c r="G173" i="11"/>
  <c r="S172" i="11"/>
  <c r="M172" i="11"/>
  <c r="G172" i="11"/>
  <c r="S171" i="11"/>
  <c r="M171" i="11"/>
  <c r="G171" i="11"/>
  <c r="S170" i="11"/>
  <c r="M170" i="11"/>
  <c r="G170" i="11"/>
  <c r="Q169" i="11"/>
  <c r="K169" i="11"/>
  <c r="E169" i="11"/>
  <c r="S168" i="11"/>
  <c r="M168" i="11"/>
  <c r="G168" i="11"/>
  <c r="S167" i="11"/>
  <c r="M167" i="11"/>
  <c r="G167" i="11"/>
  <c r="S166" i="11"/>
  <c r="M166" i="11"/>
  <c r="G166" i="11"/>
  <c r="Q165" i="11"/>
  <c r="K165" i="11"/>
  <c r="E165" i="11"/>
  <c r="S164" i="11"/>
  <c r="M164" i="11"/>
  <c r="G164" i="11"/>
  <c r="S163" i="11"/>
  <c r="M163" i="11"/>
  <c r="G163" i="11"/>
  <c r="S162" i="11"/>
  <c r="M162" i="11"/>
  <c r="G162" i="11"/>
  <c r="S161" i="11"/>
  <c r="M161" i="11"/>
  <c r="G161" i="11"/>
  <c r="S160" i="11"/>
  <c r="Q160" i="11"/>
  <c r="K160" i="11"/>
  <c r="E160" i="11"/>
  <c r="S159" i="11"/>
  <c r="M159" i="11"/>
  <c r="G159" i="11"/>
  <c r="S158" i="11"/>
  <c r="M158" i="11"/>
  <c r="G158" i="11"/>
  <c r="S157" i="11"/>
  <c r="M157" i="11"/>
  <c r="G157" i="11"/>
  <c r="S156" i="11"/>
  <c r="M156" i="11"/>
  <c r="G156" i="11"/>
  <c r="Q155" i="11"/>
  <c r="K155" i="11"/>
  <c r="E155" i="11"/>
  <c r="Q153" i="11"/>
  <c r="K153" i="11"/>
  <c r="E153" i="11"/>
  <c r="S152" i="11"/>
  <c r="M152" i="11"/>
  <c r="G152" i="11"/>
  <c r="W152" i="11" s="1"/>
  <c r="Z152" i="11" s="1"/>
  <c r="S151" i="11"/>
  <c r="M151" i="11"/>
  <c r="G151" i="11"/>
  <c r="S150" i="11"/>
  <c r="M150" i="11"/>
  <c r="G150" i="11"/>
  <c r="S149" i="11"/>
  <c r="M149" i="11"/>
  <c r="G149" i="11"/>
  <c r="Q147" i="11"/>
  <c r="K147" i="11"/>
  <c r="E147" i="11"/>
  <c r="S146" i="11"/>
  <c r="M146" i="11"/>
  <c r="G146" i="11"/>
  <c r="S145" i="11"/>
  <c r="S147" i="11" s="1"/>
  <c r="M145" i="11"/>
  <c r="G145" i="11"/>
  <c r="Q143" i="11"/>
  <c r="K143" i="11"/>
  <c r="E143" i="11"/>
  <c r="S142" i="11"/>
  <c r="M142" i="11"/>
  <c r="G142" i="11"/>
  <c r="S141" i="11"/>
  <c r="M141" i="11"/>
  <c r="G141" i="11"/>
  <c r="S140" i="11"/>
  <c r="M140" i="11"/>
  <c r="G140" i="11"/>
  <c r="S139" i="11"/>
  <c r="M139" i="11"/>
  <c r="G139" i="11"/>
  <c r="S138" i="11"/>
  <c r="M138" i="11"/>
  <c r="G138" i="11"/>
  <c r="Q136" i="11"/>
  <c r="K136" i="11"/>
  <c r="E136" i="11"/>
  <c r="S135" i="11"/>
  <c r="M135" i="11"/>
  <c r="S134" i="11"/>
  <c r="M134" i="11"/>
  <c r="G134" i="11"/>
  <c r="S133" i="11"/>
  <c r="M133" i="11"/>
  <c r="G133" i="11"/>
  <c r="S132" i="11"/>
  <c r="M132" i="11"/>
  <c r="G132" i="11"/>
  <c r="E135" i="11" s="1"/>
  <c r="G135" i="11" s="1"/>
  <c r="S131" i="11"/>
  <c r="M131" i="11"/>
  <c r="G131" i="11"/>
  <c r="S130" i="11"/>
  <c r="M130" i="11"/>
  <c r="G130" i="11"/>
  <c r="W130" i="11" s="1"/>
  <c r="S129" i="11"/>
  <c r="M129" i="11"/>
  <c r="G129" i="11"/>
  <c r="Q127" i="11"/>
  <c r="K127" i="11"/>
  <c r="E127" i="11"/>
  <c r="S126" i="11"/>
  <c r="M126" i="11"/>
  <c r="G126" i="11"/>
  <c r="S125" i="11"/>
  <c r="M125" i="11"/>
  <c r="G125" i="11"/>
  <c r="S124" i="11"/>
  <c r="M124" i="11"/>
  <c r="G124" i="11"/>
  <c r="S123" i="11"/>
  <c r="M123" i="11"/>
  <c r="G123" i="11"/>
  <c r="S122" i="11"/>
  <c r="M122" i="11"/>
  <c r="G122" i="11"/>
  <c r="S121" i="11"/>
  <c r="M121" i="11"/>
  <c r="G121" i="11"/>
  <c r="Q119" i="11"/>
  <c r="K119" i="11"/>
  <c r="E119" i="11"/>
  <c r="S118" i="11"/>
  <c r="M118" i="11"/>
  <c r="G118" i="11"/>
  <c r="S117" i="11"/>
  <c r="M117" i="11"/>
  <c r="G117" i="11"/>
  <c r="S116" i="11"/>
  <c r="M116" i="11"/>
  <c r="G116" i="11"/>
  <c r="S115" i="11"/>
  <c r="M115" i="11"/>
  <c r="G115" i="11"/>
  <c r="S114" i="11"/>
  <c r="M114" i="11"/>
  <c r="G114" i="11"/>
  <c r="S113" i="11"/>
  <c r="M113" i="11"/>
  <c r="G113" i="11"/>
  <c r="S112" i="11"/>
  <c r="M112" i="11"/>
  <c r="G112" i="11"/>
  <c r="S111" i="11"/>
  <c r="M111" i="11"/>
  <c r="G111" i="11"/>
  <c r="S110" i="11"/>
  <c r="M110" i="11"/>
  <c r="G110" i="11"/>
  <c r="S109" i="11"/>
  <c r="M109" i="11"/>
  <c r="G109" i="11"/>
  <c r="S108" i="11"/>
  <c r="M108" i="11"/>
  <c r="G108" i="11"/>
  <c r="S105" i="11"/>
  <c r="M105" i="11"/>
  <c r="G105" i="11"/>
  <c r="S104" i="11"/>
  <c r="M104" i="11"/>
  <c r="G104" i="11"/>
  <c r="S103" i="11"/>
  <c r="M103" i="11"/>
  <c r="G103" i="11"/>
  <c r="Q102" i="11"/>
  <c r="K102" i="11"/>
  <c r="E102" i="11"/>
  <c r="S101" i="11"/>
  <c r="M101" i="11"/>
  <c r="G101" i="11"/>
  <c r="S100" i="11"/>
  <c r="M100" i="11"/>
  <c r="G100" i="11"/>
  <c r="S99" i="11"/>
  <c r="M99" i="11"/>
  <c r="M98" i="11" s="1"/>
  <c r="G99" i="11"/>
  <c r="G98" i="11" s="1"/>
  <c r="Q98" i="11"/>
  <c r="K98" i="11"/>
  <c r="E98" i="11"/>
  <c r="S97" i="11"/>
  <c r="M97" i="11"/>
  <c r="G97" i="11"/>
  <c r="S96" i="11"/>
  <c r="M96" i="11"/>
  <c r="S95" i="11"/>
  <c r="M95" i="11"/>
  <c r="G95" i="11"/>
  <c r="S94" i="11"/>
  <c r="M94" i="11"/>
  <c r="G94" i="11"/>
  <c r="S93" i="11"/>
  <c r="M93" i="11"/>
  <c r="G93" i="11"/>
  <c r="S92" i="11"/>
  <c r="M92" i="11"/>
  <c r="G92" i="11"/>
  <c r="S91" i="11"/>
  <c r="M91" i="11"/>
  <c r="M90" i="11" s="1"/>
  <c r="G91" i="11"/>
  <c r="Q90" i="11"/>
  <c r="K90" i="11"/>
  <c r="E90" i="11"/>
  <c r="S87" i="11"/>
  <c r="M87" i="11"/>
  <c r="G87" i="11"/>
  <c r="S86" i="11"/>
  <c r="M86" i="11"/>
  <c r="G86" i="11"/>
  <c r="S85" i="11"/>
  <c r="M85" i="11"/>
  <c r="G85" i="11"/>
  <c r="Q84" i="11"/>
  <c r="K84" i="11"/>
  <c r="E84" i="11"/>
  <c r="S83" i="11"/>
  <c r="M83" i="11"/>
  <c r="G83" i="11"/>
  <c r="S82" i="11"/>
  <c r="M82" i="11"/>
  <c r="G82" i="11"/>
  <c r="S81" i="11"/>
  <c r="M81" i="11"/>
  <c r="G81" i="11"/>
  <c r="Q80" i="11"/>
  <c r="K80" i="11"/>
  <c r="E80" i="11"/>
  <c r="S79" i="11"/>
  <c r="M79" i="11"/>
  <c r="G79" i="11"/>
  <c r="S78" i="11"/>
  <c r="M78" i="11"/>
  <c r="G78" i="11"/>
  <c r="S77" i="11"/>
  <c r="M77" i="11"/>
  <c r="G77" i="11"/>
  <c r="Q76" i="11"/>
  <c r="K76" i="11"/>
  <c r="E76" i="11"/>
  <c r="S73" i="11"/>
  <c r="M73" i="11"/>
  <c r="G73" i="11"/>
  <c r="S72" i="11"/>
  <c r="M72" i="11"/>
  <c r="G72" i="11"/>
  <c r="S71" i="11"/>
  <c r="M71" i="11"/>
  <c r="G71" i="11"/>
  <c r="Q70" i="11"/>
  <c r="K70" i="11"/>
  <c r="E70" i="11"/>
  <c r="S69" i="11"/>
  <c r="M69" i="11"/>
  <c r="G69" i="11"/>
  <c r="S68" i="11"/>
  <c r="M68" i="11"/>
  <c r="G68" i="11"/>
  <c r="S67" i="11"/>
  <c r="M67" i="11"/>
  <c r="G67" i="11"/>
  <c r="Q66" i="11"/>
  <c r="K66" i="11"/>
  <c r="E66" i="11"/>
  <c r="S65" i="11"/>
  <c r="M65" i="11"/>
  <c r="G65" i="11"/>
  <c r="S64" i="11"/>
  <c r="M64" i="11"/>
  <c r="G64" i="11"/>
  <c r="S63" i="11"/>
  <c r="M63" i="11"/>
  <c r="G63" i="11"/>
  <c r="Q62" i="11"/>
  <c r="K62" i="11"/>
  <c r="E62" i="11"/>
  <c r="S61" i="11"/>
  <c r="M61" i="11"/>
  <c r="G61" i="11"/>
  <c r="S60" i="11"/>
  <c r="M60" i="11"/>
  <c r="G60" i="11"/>
  <c r="S59" i="11"/>
  <c r="M59" i="11"/>
  <c r="G59" i="11"/>
  <c r="Q58" i="11"/>
  <c r="K58" i="11"/>
  <c r="E58" i="11"/>
  <c r="S57" i="11"/>
  <c r="S56" i="11" s="1"/>
  <c r="G56" i="11"/>
  <c r="Q56" i="11"/>
  <c r="M56" i="11"/>
  <c r="K56" i="11"/>
  <c r="E56" i="11"/>
  <c r="S53" i="11"/>
  <c r="M53" i="11"/>
  <c r="S52" i="11"/>
  <c r="M52" i="11"/>
  <c r="Q51" i="11"/>
  <c r="K51" i="11"/>
  <c r="S50" i="11"/>
  <c r="M50" i="11"/>
  <c r="G50" i="11"/>
  <c r="S49" i="11"/>
  <c r="M49" i="11"/>
  <c r="G49" i="11"/>
  <c r="S48" i="11"/>
  <c r="M48" i="11"/>
  <c r="G48" i="11"/>
  <c r="Q47" i="11"/>
  <c r="K47" i="11"/>
  <c r="E47" i="11"/>
  <c r="E54" i="11" s="1"/>
  <c r="S44" i="11"/>
  <c r="M44" i="11"/>
  <c r="G44" i="11"/>
  <c r="S43" i="11"/>
  <c r="M43" i="11"/>
  <c r="G43" i="11"/>
  <c r="S42" i="11"/>
  <c r="M42" i="11"/>
  <c r="G42" i="11"/>
  <c r="Q41" i="11"/>
  <c r="K41" i="11"/>
  <c r="E41" i="11"/>
  <c r="S40" i="11"/>
  <c r="M40" i="11"/>
  <c r="G40" i="11"/>
  <c r="S39" i="11"/>
  <c r="M39" i="11"/>
  <c r="G39" i="11"/>
  <c r="S38" i="11"/>
  <c r="M38" i="11"/>
  <c r="G38" i="11"/>
  <c r="Q37" i="11"/>
  <c r="K37" i="11"/>
  <c r="E37" i="11"/>
  <c r="S36" i="11"/>
  <c r="M36" i="11"/>
  <c r="G36" i="11"/>
  <c r="S35" i="11"/>
  <c r="M35" i="11"/>
  <c r="G35" i="11"/>
  <c r="S34" i="11"/>
  <c r="M34" i="11"/>
  <c r="G34" i="11"/>
  <c r="Q33" i="11"/>
  <c r="K33" i="11"/>
  <c r="E33" i="11"/>
  <c r="S30" i="11"/>
  <c r="M30" i="11"/>
  <c r="G30" i="11"/>
  <c r="S29" i="11"/>
  <c r="M29" i="11"/>
  <c r="G29" i="11"/>
  <c r="S28" i="11"/>
  <c r="M28" i="11"/>
  <c r="G28" i="11"/>
  <c r="Q27" i="11"/>
  <c r="K27" i="11"/>
  <c r="E27" i="11"/>
  <c r="S22" i="11"/>
  <c r="M22" i="11"/>
  <c r="G22" i="11"/>
  <c r="S21" i="11"/>
  <c r="M21" i="11"/>
  <c r="G21" i="11"/>
  <c r="G20" i="11"/>
  <c r="W20" i="11" s="1"/>
  <c r="G19" i="11"/>
  <c r="W19" i="11" s="1"/>
  <c r="G18" i="11"/>
  <c r="W18" i="11" s="1"/>
  <c r="G17" i="11"/>
  <c r="W17" i="11" s="1"/>
  <c r="Q16" i="11"/>
  <c r="K16" i="11"/>
  <c r="E16" i="11"/>
  <c r="S15" i="11"/>
  <c r="M15" i="11"/>
  <c r="G15" i="11"/>
  <c r="S14" i="11"/>
  <c r="M14" i="11"/>
  <c r="G14" i="11"/>
  <c r="S13" i="11"/>
  <c r="M13" i="11"/>
  <c r="G13" i="11"/>
  <c r="Q12" i="11"/>
  <c r="K12" i="11"/>
  <c r="E12" i="11"/>
  <c r="S11" i="11"/>
  <c r="M11" i="11"/>
  <c r="G11" i="11"/>
  <c r="S10" i="11"/>
  <c r="M10" i="11"/>
  <c r="G10" i="11"/>
  <c r="S9" i="11"/>
  <c r="M9" i="11"/>
  <c r="G9" i="11"/>
  <c r="Q8" i="11"/>
  <c r="K8" i="11"/>
  <c r="E8" i="11"/>
  <c r="X162" i="11" l="1"/>
  <c r="X170" i="11"/>
  <c r="V80" i="11"/>
  <c r="V98" i="11"/>
  <c r="J41" i="11"/>
  <c r="X36" i="11"/>
  <c r="V70" i="11"/>
  <c r="X130" i="11"/>
  <c r="X174" i="11"/>
  <c r="J33" i="11"/>
  <c r="M84" i="11"/>
  <c r="E106" i="11"/>
  <c r="W134" i="11"/>
  <c r="G155" i="11"/>
  <c r="W162" i="11"/>
  <c r="Z162" i="11" s="1"/>
  <c r="M165" i="11"/>
  <c r="W170" i="11"/>
  <c r="W184" i="11"/>
  <c r="X157" i="11"/>
  <c r="V102" i="11"/>
  <c r="V106" i="11" s="1"/>
  <c r="X78" i="11"/>
  <c r="X86" i="11"/>
  <c r="J8" i="11"/>
  <c r="H24" i="11" s="1"/>
  <c r="X71" i="11"/>
  <c r="X81" i="11"/>
  <c r="X40" i="11"/>
  <c r="J90" i="11"/>
  <c r="X110" i="11"/>
  <c r="X114" i="11"/>
  <c r="X118" i="11"/>
  <c r="X123" i="11"/>
  <c r="X181" i="11"/>
  <c r="X185" i="11"/>
  <c r="X11" i="11"/>
  <c r="X111" i="11"/>
  <c r="X115" i="11"/>
  <c r="X176" i="11"/>
  <c r="X28" i="11"/>
  <c r="X60" i="11"/>
  <c r="X92" i="11"/>
  <c r="P47" i="11"/>
  <c r="X52" i="11"/>
  <c r="X108" i="11"/>
  <c r="X112" i="11"/>
  <c r="X116" i="11"/>
  <c r="P16" i="11"/>
  <c r="N26" i="11" s="1"/>
  <c r="P26" i="11" s="1"/>
  <c r="P80" i="11"/>
  <c r="P102" i="11"/>
  <c r="X122" i="11"/>
  <c r="P147" i="11"/>
  <c r="V12" i="11"/>
  <c r="T25" i="11" s="1"/>
  <c r="V25" i="11" s="1"/>
  <c r="X150" i="11"/>
  <c r="X159" i="11"/>
  <c r="P98" i="11"/>
  <c r="X99" i="11"/>
  <c r="X126" i="11"/>
  <c r="X131" i="11"/>
  <c r="T45" i="11"/>
  <c r="V56" i="11"/>
  <c r="X56" i="11" s="1"/>
  <c r="X57" i="11"/>
  <c r="J62" i="11"/>
  <c r="X62" i="11" s="1"/>
  <c r="X63" i="11"/>
  <c r="X103" i="11"/>
  <c r="V58" i="11"/>
  <c r="V66" i="11"/>
  <c r="V136" i="11"/>
  <c r="V143" i="11"/>
  <c r="V160" i="11"/>
  <c r="X69" i="11"/>
  <c r="X140" i="11"/>
  <c r="X167" i="11"/>
  <c r="X175" i="11"/>
  <c r="P12" i="11"/>
  <c r="N25" i="11" s="1"/>
  <c r="P25" i="11" s="1"/>
  <c r="P136" i="11"/>
  <c r="P160" i="11"/>
  <c r="W52" i="11"/>
  <c r="Z52" i="11" s="1"/>
  <c r="X21" i="11"/>
  <c r="X50" i="11"/>
  <c r="J58" i="11"/>
  <c r="J98" i="11"/>
  <c r="J155" i="11"/>
  <c r="X180" i="11"/>
  <c r="P70" i="11"/>
  <c r="P76" i="11"/>
  <c r="P88" i="11" s="1"/>
  <c r="T74" i="11"/>
  <c r="V76" i="11"/>
  <c r="J12" i="11"/>
  <c r="J27" i="11"/>
  <c r="J37" i="11"/>
  <c r="J47" i="11"/>
  <c r="X68" i="11"/>
  <c r="J153" i="11"/>
  <c r="J165" i="11"/>
  <c r="P37" i="11"/>
  <c r="P41" i="11"/>
  <c r="N54" i="11"/>
  <c r="V41" i="11"/>
  <c r="V51" i="11"/>
  <c r="S51" i="11"/>
  <c r="G80" i="11"/>
  <c r="Z20" i="11"/>
  <c r="Z134" i="11"/>
  <c r="H45" i="11"/>
  <c r="H74" i="11"/>
  <c r="J70" i="11"/>
  <c r="X44" i="11"/>
  <c r="N74" i="11"/>
  <c r="X105" i="11"/>
  <c r="X133" i="11"/>
  <c r="P143" i="11"/>
  <c r="N187" i="11"/>
  <c r="X173" i="11"/>
  <c r="X177" i="11"/>
  <c r="X182" i="11"/>
  <c r="X29" i="11"/>
  <c r="X35" i="11"/>
  <c r="T54" i="11"/>
  <c r="X109" i="11"/>
  <c r="T187" i="11"/>
  <c r="V169" i="11"/>
  <c r="S119" i="11"/>
  <c r="W159" i="11"/>
  <c r="H106" i="11"/>
  <c r="J102" i="11"/>
  <c r="J136" i="11"/>
  <c r="X136" i="11" s="1"/>
  <c r="J143" i="11"/>
  <c r="J147" i="11"/>
  <c r="J160" i="11"/>
  <c r="H187" i="11"/>
  <c r="J186" i="11"/>
  <c r="J169" i="11" s="1"/>
  <c r="P8" i="11"/>
  <c r="N24" i="11" s="1"/>
  <c r="P27" i="11"/>
  <c r="X27" i="11" s="1"/>
  <c r="P33" i="11"/>
  <c r="N45" i="11"/>
  <c r="P51" i="11"/>
  <c r="P58" i="11"/>
  <c r="P62" i="11"/>
  <c r="P66" i="11"/>
  <c r="X66" i="11" s="1"/>
  <c r="P84" i="11"/>
  <c r="P90" i="11"/>
  <c r="N106" i="11"/>
  <c r="P119" i="11"/>
  <c r="P127" i="11"/>
  <c r="P153" i="11"/>
  <c r="X151" i="11"/>
  <c r="P155" i="11"/>
  <c r="P165" i="11"/>
  <c r="V8" i="11"/>
  <c r="T24" i="11" s="1"/>
  <c r="V37" i="11"/>
  <c r="V47" i="11"/>
  <c r="V62" i="11"/>
  <c r="V84" i="11"/>
  <c r="V90" i="11"/>
  <c r="T106" i="11"/>
  <c r="V119" i="11"/>
  <c r="V127" i="11"/>
  <c r="V153" i="11"/>
  <c r="V155" i="11"/>
  <c r="X155" i="11" s="1"/>
  <c r="V165" i="11"/>
  <c r="X149" i="11"/>
  <c r="X166" i="11"/>
  <c r="X61" i="11"/>
  <c r="X95" i="11"/>
  <c r="X125" i="11"/>
  <c r="X13" i="11"/>
  <c r="X91" i="11"/>
  <c r="X129" i="11"/>
  <c r="X113" i="11"/>
  <c r="X117" i="11"/>
  <c r="V33" i="11"/>
  <c r="X48" i="11"/>
  <c r="X87" i="11"/>
  <c r="X141" i="11"/>
  <c r="P169" i="11"/>
  <c r="X145" i="11"/>
  <c r="X42" i="11"/>
  <c r="X100" i="11"/>
  <c r="X9" i="11"/>
  <c r="X34" i="11"/>
  <c r="X67" i="11"/>
  <c r="X77" i="11"/>
  <c r="X64" i="11"/>
  <c r="X121" i="11"/>
  <c r="X163" i="11"/>
  <c r="X79" i="11"/>
  <c r="X168" i="11"/>
  <c r="Y20" i="11"/>
  <c r="X15" i="11"/>
  <c r="X59" i="11"/>
  <c r="X139" i="11"/>
  <c r="X184" i="11"/>
  <c r="Z184" i="11" s="1"/>
  <c r="X135" i="11"/>
  <c r="X18" i="11"/>
  <c r="Y18" i="11" s="1"/>
  <c r="X22" i="11"/>
  <c r="X82" i="11"/>
  <c r="X101" i="11"/>
  <c r="X124" i="11"/>
  <c r="X158" i="11"/>
  <c r="X70" i="11"/>
  <c r="J24" i="11"/>
  <c r="H25" i="11"/>
  <c r="J25" i="11" s="1"/>
  <c r="X25" i="11" s="1"/>
  <c r="J119" i="11"/>
  <c r="J127" i="11"/>
  <c r="X38" i="11"/>
  <c r="X72" i="11"/>
  <c r="X104" i="11"/>
  <c r="X132" i="11"/>
  <c r="X156" i="11"/>
  <c r="X171" i="11"/>
  <c r="X183" i="11"/>
  <c r="X43" i="11"/>
  <c r="X85" i="11"/>
  <c r="J16" i="11"/>
  <c r="J80" i="11"/>
  <c r="X80" i="11" s="1"/>
  <c r="X161" i="11"/>
  <c r="Y128" i="11"/>
  <c r="Z128" i="11"/>
  <c r="Y152" i="11"/>
  <c r="Z130" i="11"/>
  <c r="Y130" i="11"/>
  <c r="Z144" i="11"/>
  <c r="Y144" i="11"/>
  <c r="Y32" i="11"/>
  <c r="Z120" i="11"/>
  <c r="Y120" i="11"/>
  <c r="S33" i="11"/>
  <c r="Z55" i="11"/>
  <c r="Y55" i="11"/>
  <c r="Z170" i="11"/>
  <c r="Y170" i="11"/>
  <c r="Z179" i="11"/>
  <c r="Y179" i="11"/>
  <c r="Z174" i="11"/>
  <c r="Z19" i="11"/>
  <c r="Y148" i="11"/>
  <c r="Y174" i="11"/>
  <c r="W35" i="11"/>
  <c r="G27" i="11"/>
  <c r="Y17" i="11"/>
  <c r="Y162" i="11"/>
  <c r="Y154" i="11"/>
  <c r="Z17" i="11"/>
  <c r="Y19" i="11"/>
  <c r="Y46" i="11"/>
  <c r="Y75" i="11"/>
  <c r="Z89" i="11"/>
  <c r="Y107" i="11"/>
  <c r="Y134" i="11"/>
  <c r="Z137" i="11"/>
  <c r="W11" i="11"/>
  <c r="M27" i="11"/>
  <c r="S27" i="11"/>
  <c r="M33" i="11"/>
  <c r="W56" i="11"/>
  <c r="G47" i="11"/>
  <c r="G54" i="11" s="1"/>
  <c r="M47" i="11"/>
  <c r="S8" i="11"/>
  <c r="Q24" i="11" s="1"/>
  <c r="S24" i="11" s="1"/>
  <c r="M16" i="11"/>
  <c r="K26" i="11" s="1"/>
  <c r="M26" i="11" s="1"/>
  <c r="W30" i="11"/>
  <c r="Z30" i="11" s="1"/>
  <c r="W101" i="11"/>
  <c r="G147" i="11"/>
  <c r="G33" i="11"/>
  <c r="W33" i="11" s="1"/>
  <c r="G41" i="11"/>
  <c r="W50" i="11"/>
  <c r="S80" i="11"/>
  <c r="W36" i="11"/>
  <c r="W57" i="11"/>
  <c r="M58" i="11"/>
  <c r="G62" i="11"/>
  <c r="G66" i="11"/>
  <c r="G70" i="11"/>
  <c r="M70" i="11"/>
  <c r="G76" i="11"/>
  <c r="M80" i="11"/>
  <c r="G8" i="11"/>
  <c r="E24" i="11" s="1"/>
  <c r="W10" i="11"/>
  <c r="Y10" i="11" s="1"/>
  <c r="M12" i="11"/>
  <c r="K25" i="11" s="1"/>
  <c r="M25" i="11" s="1"/>
  <c r="K45" i="11"/>
  <c r="W34" i="11"/>
  <c r="Y34" i="11" s="1"/>
  <c r="M37" i="11"/>
  <c r="W49" i="11"/>
  <c r="Z49" i="11" s="1"/>
  <c r="S84" i="11"/>
  <c r="W87" i="11"/>
  <c r="S98" i="11"/>
  <c r="S102" i="11"/>
  <c r="W129" i="11"/>
  <c r="W133" i="11"/>
  <c r="Z133" i="11" s="1"/>
  <c r="M143" i="11"/>
  <c r="W146" i="11"/>
  <c r="Z146" i="11" s="1"/>
  <c r="S153" i="11"/>
  <c r="M155" i="11"/>
  <c r="G160" i="11"/>
  <c r="S165" i="11"/>
  <c r="W173" i="11"/>
  <c r="W183" i="11"/>
  <c r="W98" i="11"/>
  <c r="M8" i="11"/>
  <c r="W48" i="11"/>
  <c r="Q54" i="11"/>
  <c r="S58" i="11"/>
  <c r="W61" i="11"/>
  <c r="S62" i="11"/>
  <c r="W67" i="11"/>
  <c r="Z67" i="11" s="1"/>
  <c r="S70" i="11"/>
  <c r="S76" i="11"/>
  <c r="W79" i="11"/>
  <c r="S127" i="11"/>
  <c r="W135" i="11"/>
  <c r="M160" i="11"/>
  <c r="W164" i="11"/>
  <c r="S12" i="11"/>
  <c r="Q25" i="11" s="1"/>
  <c r="S25" i="11" s="1"/>
  <c r="W29" i="11"/>
  <c r="Z29" i="11" s="1"/>
  <c r="S37" i="11"/>
  <c r="W40" i="11"/>
  <c r="Z40" i="11" s="1"/>
  <c r="S47" i="11"/>
  <c r="W60" i="11"/>
  <c r="Q74" i="11"/>
  <c r="W100" i="11"/>
  <c r="G102" i="11"/>
  <c r="M102" i="11"/>
  <c r="M106" i="11" s="1"/>
  <c r="G127" i="11"/>
  <c r="W131" i="11"/>
  <c r="Z131" i="11" s="1"/>
  <c r="W141" i="11"/>
  <c r="M147" i="11"/>
  <c r="W163" i="11"/>
  <c r="S90" i="11"/>
  <c r="S16" i="11"/>
  <c r="Q26" i="11" s="1"/>
  <c r="S26" i="11" s="1"/>
  <c r="S66" i="11"/>
  <c r="W83" i="11"/>
  <c r="Z83" i="11" s="1"/>
  <c r="W140" i="11"/>
  <c r="E187" i="11"/>
  <c r="W73" i="11"/>
  <c r="Z73" i="11" s="1"/>
  <c r="W82" i="11"/>
  <c r="W86" i="11"/>
  <c r="W93" i="11"/>
  <c r="Y93" i="11" s="1"/>
  <c r="W99" i="11"/>
  <c r="W105" i="11"/>
  <c r="W121" i="11"/>
  <c r="S136" i="11"/>
  <c r="W139" i="11"/>
  <c r="W157" i="11"/>
  <c r="Y157" i="11" s="1"/>
  <c r="W161" i="11"/>
  <c r="W168" i="11"/>
  <c r="S169" i="11"/>
  <c r="W177" i="11"/>
  <c r="W182" i="11"/>
  <c r="S41" i="11"/>
  <c r="G143" i="11"/>
  <c r="W158" i="11"/>
  <c r="W178" i="11"/>
  <c r="W9" i="11"/>
  <c r="W15" i="11"/>
  <c r="G16" i="11"/>
  <c r="E26" i="11" s="1"/>
  <c r="G26" i="11" s="1"/>
  <c r="W22" i="11"/>
  <c r="W28" i="11"/>
  <c r="W69" i="11"/>
  <c r="W14" i="11"/>
  <c r="Y14" i="11" s="1"/>
  <c r="W42" i="11"/>
  <c r="E74" i="11"/>
  <c r="W64" i="11"/>
  <c r="M66" i="11"/>
  <c r="W68" i="11"/>
  <c r="W72" i="11"/>
  <c r="M76" i="11"/>
  <c r="W81" i="11"/>
  <c r="Z81" i="11" s="1"/>
  <c r="G84" i="11"/>
  <c r="Q106" i="11"/>
  <c r="W104" i="11"/>
  <c r="Z104" i="11" s="1"/>
  <c r="W110" i="11"/>
  <c r="Z110" i="11" s="1"/>
  <c r="W114" i="11"/>
  <c r="W118" i="11"/>
  <c r="W132" i="11"/>
  <c r="S143" i="11"/>
  <c r="W142" i="11"/>
  <c r="Z142" i="11" s="1"/>
  <c r="W145" i="11"/>
  <c r="Z145" i="11" s="1"/>
  <c r="W150" i="11"/>
  <c r="Y150" i="11" s="1"/>
  <c r="W156" i="11"/>
  <c r="W167" i="11"/>
  <c r="Q187" i="11"/>
  <c r="W181" i="11"/>
  <c r="W185" i="11"/>
  <c r="Z185" i="11" s="1"/>
  <c r="W39" i="11"/>
  <c r="Z39" i="11" s="1"/>
  <c r="M41" i="11"/>
  <c r="W63" i="11"/>
  <c r="Z63" i="11" s="1"/>
  <c r="K74" i="11"/>
  <c r="W71" i="11"/>
  <c r="Y71" i="11" s="1"/>
  <c r="W78" i="11"/>
  <c r="W92" i="11"/>
  <c r="W96" i="11"/>
  <c r="W109" i="11"/>
  <c r="Y109" i="11" s="1"/>
  <c r="W113" i="11"/>
  <c r="Y113" i="11" s="1"/>
  <c r="W117" i="11"/>
  <c r="Y117" i="11" s="1"/>
  <c r="M127" i="11"/>
  <c r="W125" i="11"/>
  <c r="M136" i="11"/>
  <c r="W149" i="11"/>
  <c r="Z149" i="11" s="1"/>
  <c r="M169" i="11"/>
  <c r="G119" i="11"/>
  <c r="W13" i="11"/>
  <c r="Y13" i="11" s="1"/>
  <c r="G12" i="11"/>
  <c r="W21" i="11"/>
  <c r="W38" i="11"/>
  <c r="G37" i="11"/>
  <c r="Q45" i="11"/>
  <c r="W44" i="11"/>
  <c r="W53" i="11"/>
  <c r="Y53" i="11" s="1"/>
  <c r="M51" i="11"/>
  <c r="M62" i="11"/>
  <c r="W77" i="11"/>
  <c r="W91" i="11"/>
  <c r="G90" i="11"/>
  <c r="W95" i="11"/>
  <c r="K106" i="11"/>
  <c r="W103" i="11"/>
  <c r="W108" i="11"/>
  <c r="W112" i="11"/>
  <c r="Z112" i="11" s="1"/>
  <c r="W116" i="11"/>
  <c r="W124" i="11"/>
  <c r="M153" i="11"/>
  <c r="G153" i="11"/>
  <c r="K187" i="11"/>
  <c r="W172" i="11"/>
  <c r="Y172" i="11" s="1"/>
  <c r="W176" i="11"/>
  <c r="Z176" i="11" s="1"/>
  <c r="E186" i="11"/>
  <c r="G186" i="11" s="1"/>
  <c r="W186" i="11" s="1"/>
  <c r="W166" i="11"/>
  <c r="Y166" i="11" s="1"/>
  <c r="G165" i="11"/>
  <c r="E45" i="11"/>
  <c r="W43" i="11"/>
  <c r="K54" i="11"/>
  <c r="W59" i="11"/>
  <c r="G58" i="11"/>
  <c r="W58" i="11" s="1"/>
  <c r="W65" i="11"/>
  <c r="Y65" i="11" s="1"/>
  <c r="W85" i="11"/>
  <c r="W94" i="11"/>
  <c r="Y94" i="11" s="1"/>
  <c r="W97" i="11"/>
  <c r="M119" i="11"/>
  <c r="W111" i="11"/>
  <c r="W115" i="11"/>
  <c r="Y115" i="11" s="1"/>
  <c r="W122" i="11"/>
  <c r="Y122" i="11" s="1"/>
  <c r="W123" i="11"/>
  <c r="W126" i="11"/>
  <c r="Z126" i="11" s="1"/>
  <c r="G136" i="11"/>
  <c r="W138" i="11"/>
  <c r="Y138" i="11" s="1"/>
  <c r="W151" i="11"/>
  <c r="S155" i="11"/>
  <c r="W171" i="11"/>
  <c r="W175" i="11"/>
  <c r="Y21" i="11" l="1"/>
  <c r="Y52" i="11"/>
  <c r="V187" i="11"/>
  <c r="V74" i="11"/>
  <c r="X37" i="11"/>
  <c r="Z78" i="11"/>
  <c r="Z118" i="11"/>
  <c r="Y141" i="11"/>
  <c r="Y87" i="11"/>
  <c r="Y57" i="11"/>
  <c r="Z159" i="11"/>
  <c r="V54" i="11"/>
  <c r="X147" i="11"/>
  <c r="X33" i="11"/>
  <c r="Z125" i="11"/>
  <c r="Z167" i="11"/>
  <c r="X153" i="11"/>
  <c r="P74" i="11"/>
  <c r="X160" i="11"/>
  <c r="X41" i="11"/>
  <c r="J45" i="11"/>
  <c r="P54" i="11"/>
  <c r="X90" i="11"/>
  <c r="X47" i="11"/>
  <c r="Z181" i="11"/>
  <c r="Z111" i="11"/>
  <c r="J106" i="11"/>
  <c r="Y121" i="11"/>
  <c r="Y173" i="11"/>
  <c r="X127" i="11"/>
  <c r="X165" i="11"/>
  <c r="X84" i="11"/>
  <c r="X51" i="11"/>
  <c r="X143" i="11"/>
  <c r="P106" i="11"/>
  <c r="V88" i="11"/>
  <c r="X58" i="11"/>
  <c r="Y58" i="11" s="1"/>
  <c r="Y123" i="11"/>
  <c r="X76" i="11"/>
  <c r="Z18" i="11"/>
  <c r="J74" i="11"/>
  <c r="X74" i="11" s="1"/>
  <c r="X169" i="11"/>
  <c r="J187" i="11"/>
  <c r="Y30" i="11"/>
  <c r="Z177" i="11"/>
  <c r="Z105" i="11"/>
  <c r="W8" i="11"/>
  <c r="X8" i="11"/>
  <c r="X102" i="11"/>
  <c r="J54" i="11"/>
  <c r="X98" i="11"/>
  <c r="Z98" i="11" s="1"/>
  <c r="X186" i="11"/>
  <c r="Z186" i="11" s="1"/>
  <c r="P45" i="11"/>
  <c r="Y159" i="11"/>
  <c r="X119" i="11"/>
  <c r="Z103" i="11"/>
  <c r="Y69" i="11"/>
  <c r="Z99" i="11"/>
  <c r="Y50" i="11"/>
  <c r="Z35" i="11"/>
  <c r="X12" i="11"/>
  <c r="P187" i="11"/>
  <c r="X187" i="11" s="1"/>
  <c r="Y181" i="11"/>
  <c r="Y110" i="11"/>
  <c r="Y99" i="11"/>
  <c r="Y78" i="11"/>
  <c r="Y67" i="11"/>
  <c r="Z57" i="11"/>
  <c r="Y35" i="11"/>
  <c r="Y177" i="11"/>
  <c r="Z157" i="11"/>
  <c r="Z141" i="11"/>
  <c r="Z109" i="11"/>
  <c r="Y73" i="11"/>
  <c r="Z21" i="11"/>
  <c r="Y125" i="11"/>
  <c r="Z115" i="11"/>
  <c r="Y29" i="11"/>
  <c r="Y176" i="11"/>
  <c r="Z50" i="11"/>
  <c r="Z10" i="11"/>
  <c r="Z172" i="11"/>
  <c r="Z85" i="11"/>
  <c r="Z183" i="11"/>
  <c r="Z38" i="11"/>
  <c r="J88" i="11"/>
  <c r="Y139" i="11"/>
  <c r="Y77" i="11"/>
  <c r="Y145" i="11"/>
  <c r="Y118" i="11"/>
  <c r="Z65" i="11"/>
  <c r="Z93" i="11"/>
  <c r="Z69" i="11"/>
  <c r="Z53" i="11"/>
  <c r="Y133" i="11"/>
  <c r="Z123" i="11"/>
  <c r="Y111" i="11"/>
  <c r="Z150" i="11"/>
  <c r="Y63" i="11"/>
  <c r="Y39" i="11"/>
  <c r="Z94" i="11"/>
  <c r="Z71" i="11"/>
  <c r="Y43" i="11"/>
  <c r="Y72" i="11"/>
  <c r="Y101" i="11"/>
  <c r="Z135" i="11"/>
  <c r="Y168" i="11"/>
  <c r="Z64" i="11"/>
  <c r="Y9" i="11"/>
  <c r="Z87" i="11"/>
  <c r="Z91" i="11"/>
  <c r="Y42" i="11"/>
  <c r="Y48" i="11"/>
  <c r="Y158" i="11"/>
  <c r="T23" i="11"/>
  <c r="V24" i="11"/>
  <c r="V23" i="11" s="1"/>
  <c r="V31" i="11" s="1"/>
  <c r="V45" i="11"/>
  <c r="X45" i="11" s="1"/>
  <c r="Z82" i="11"/>
  <c r="Z163" i="11"/>
  <c r="Z61" i="11"/>
  <c r="Y91" i="11"/>
  <c r="Y104" i="11"/>
  <c r="Z101" i="11"/>
  <c r="Y64" i="11"/>
  <c r="Z77" i="11"/>
  <c r="Z72" i="11"/>
  <c r="Z9" i="11"/>
  <c r="P24" i="11"/>
  <c r="P23" i="11" s="1"/>
  <c r="P31" i="11" s="1"/>
  <c r="P188" i="11" s="1"/>
  <c r="N23" i="11"/>
  <c r="Y183" i="11"/>
  <c r="Z168" i="11"/>
  <c r="Z79" i="11"/>
  <c r="Y184" i="11"/>
  <c r="X88" i="11"/>
  <c r="Z139" i="11"/>
  <c r="Z43" i="11"/>
  <c r="Y135" i="11"/>
  <c r="Y59" i="11"/>
  <c r="H26" i="11"/>
  <c r="J26" i="11" s="1"/>
  <c r="X26" i="11" s="1"/>
  <c r="X16" i="11"/>
  <c r="Z171" i="11"/>
  <c r="Z156" i="11"/>
  <c r="Y38" i="11"/>
  <c r="Z175" i="11"/>
  <c r="Y175" i="11"/>
  <c r="Y186" i="11"/>
  <c r="Z95" i="11"/>
  <c r="Y95" i="11"/>
  <c r="Y96" i="11"/>
  <c r="Z96" i="11"/>
  <c r="Z114" i="11"/>
  <c r="Y114" i="11"/>
  <c r="Z68" i="11"/>
  <c r="Y68" i="11"/>
  <c r="Z22" i="11"/>
  <c r="Y22" i="11"/>
  <c r="Y182" i="11"/>
  <c r="Z182" i="11"/>
  <c r="Z161" i="11"/>
  <c r="Y161" i="11"/>
  <c r="Z86" i="11"/>
  <c r="Y86" i="11"/>
  <c r="Z140" i="11"/>
  <c r="Y140" i="11"/>
  <c r="Z164" i="11"/>
  <c r="Y164" i="11"/>
  <c r="Y129" i="11"/>
  <c r="Z129" i="11"/>
  <c r="Y36" i="11"/>
  <c r="Z36" i="11"/>
  <c r="Z33" i="11"/>
  <c r="Y33" i="11"/>
  <c r="Z56" i="11"/>
  <c r="Y56" i="11"/>
  <c r="Z11" i="11"/>
  <c r="Y11" i="11"/>
  <c r="Y167" i="11"/>
  <c r="Z122" i="11"/>
  <c r="Z138" i="11"/>
  <c r="Y142" i="11"/>
  <c r="Y131" i="11"/>
  <c r="Y79" i="11"/>
  <c r="Z42" i="11"/>
  <c r="Z48" i="11"/>
  <c r="Z173" i="11"/>
  <c r="Z121" i="11"/>
  <c r="Y40" i="11"/>
  <c r="Y112" i="11"/>
  <c r="Y97" i="11"/>
  <c r="Z97" i="11"/>
  <c r="Y178" i="11"/>
  <c r="Z178" i="11"/>
  <c r="Z100" i="11"/>
  <c r="Y100" i="11"/>
  <c r="W90" i="11"/>
  <c r="Y185" i="11"/>
  <c r="Y105" i="11"/>
  <c r="Y61" i="11"/>
  <c r="Y156" i="11"/>
  <c r="W84" i="11"/>
  <c r="Z180" i="11"/>
  <c r="Y180" i="11"/>
  <c r="Z132" i="11"/>
  <c r="Y132" i="11"/>
  <c r="M88" i="11"/>
  <c r="Y15" i="11"/>
  <c r="Z15" i="11"/>
  <c r="Y60" i="11"/>
  <c r="Z60" i="11"/>
  <c r="W70" i="11"/>
  <c r="Y149" i="11"/>
  <c r="Y126" i="11"/>
  <c r="Y83" i="11"/>
  <c r="Z117" i="11"/>
  <c r="Y81" i="11"/>
  <c r="Y49" i="11"/>
  <c r="Z158" i="11"/>
  <c r="Y85" i="11"/>
  <c r="Z59" i="11"/>
  <c r="Z14" i="11"/>
  <c r="Y163" i="11"/>
  <c r="Y146" i="11"/>
  <c r="Y82" i="11"/>
  <c r="Z108" i="11"/>
  <c r="Y108" i="11"/>
  <c r="Z92" i="11"/>
  <c r="Y92" i="11"/>
  <c r="Z13" i="11"/>
  <c r="W165" i="11"/>
  <c r="Z124" i="11"/>
  <c r="Y124" i="11"/>
  <c r="Z151" i="11"/>
  <c r="Y151" i="11"/>
  <c r="Z116" i="11"/>
  <c r="Y116" i="11"/>
  <c r="Y44" i="11"/>
  <c r="Z44" i="11"/>
  <c r="Y28" i="11"/>
  <c r="Z28" i="11"/>
  <c r="W27" i="11"/>
  <c r="Z113" i="11"/>
  <c r="Z166" i="11"/>
  <c r="Y103" i="11"/>
  <c r="Z34" i="11"/>
  <c r="Y171" i="11"/>
  <c r="W47" i="11"/>
  <c r="M45" i="11"/>
  <c r="S74" i="11"/>
  <c r="W136" i="11"/>
  <c r="W160" i="11"/>
  <c r="S106" i="11"/>
  <c r="Q23" i="11"/>
  <c r="G106" i="11"/>
  <c r="W76" i="11"/>
  <c r="G88" i="11"/>
  <c r="W102" i="11"/>
  <c r="S88" i="11"/>
  <c r="W62" i="11"/>
  <c r="M187" i="11"/>
  <c r="W66" i="11"/>
  <c r="W155" i="11"/>
  <c r="W80" i="11"/>
  <c r="W26" i="11"/>
  <c r="K24" i="11"/>
  <c r="S54" i="11"/>
  <c r="W143" i="11"/>
  <c r="W127" i="11"/>
  <c r="S23" i="11"/>
  <c r="S31" i="11" s="1"/>
  <c r="W37" i="11"/>
  <c r="W41" i="11"/>
  <c r="W147" i="11"/>
  <c r="S45" i="11"/>
  <c r="W16" i="11"/>
  <c r="G45" i="11"/>
  <c r="G74" i="11"/>
  <c r="G169" i="11"/>
  <c r="G187" i="11" s="1"/>
  <c r="G24" i="11"/>
  <c r="W119" i="11"/>
  <c r="W153" i="11"/>
  <c r="S187" i="11"/>
  <c r="M54" i="11"/>
  <c r="W51" i="11"/>
  <c r="W12" i="11"/>
  <c r="E25" i="11"/>
  <c r="G25" i="11" s="1"/>
  <c r="W25" i="11" s="1"/>
  <c r="M74" i="11"/>
  <c r="Z58" i="11" l="1"/>
  <c r="X54" i="11"/>
  <c r="X106" i="11"/>
  <c r="H23" i="11"/>
  <c r="X24" i="11"/>
  <c r="Z8" i="11"/>
  <c r="Y98" i="11"/>
  <c r="Y8" i="11"/>
  <c r="J23" i="11"/>
  <c r="V188" i="11"/>
  <c r="Z119" i="11"/>
  <c r="Y119" i="11"/>
  <c r="Z41" i="11"/>
  <c r="Y41" i="11"/>
  <c r="Z62" i="11"/>
  <c r="Y62" i="11"/>
  <c r="Z160" i="11"/>
  <c r="Y160" i="11"/>
  <c r="W45" i="11"/>
  <c r="Y37" i="11"/>
  <c r="Z37" i="11"/>
  <c r="Z155" i="11"/>
  <c r="Y155" i="11"/>
  <c r="Z136" i="11"/>
  <c r="Y136" i="11"/>
  <c r="Y165" i="11"/>
  <c r="Z165" i="11"/>
  <c r="W106" i="11"/>
  <c r="Y102" i="11"/>
  <c r="Z102" i="11"/>
  <c r="W54" i="11"/>
  <c r="Y51" i="11"/>
  <c r="Z51" i="11"/>
  <c r="Y143" i="11"/>
  <c r="Z143" i="11"/>
  <c r="Y80" i="11"/>
  <c r="Z80" i="11"/>
  <c r="Z76" i="11"/>
  <c r="Y76" i="11"/>
  <c r="Z47" i="11"/>
  <c r="Y47" i="11"/>
  <c r="Z16" i="11"/>
  <c r="Y16" i="11"/>
  <c r="Y70" i="11"/>
  <c r="Z70" i="11"/>
  <c r="Z90" i="11"/>
  <c r="Y90" i="11"/>
  <c r="Z25" i="11"/>
  <c r="Y25" i="11"/>
  <c r="W74" i="11"/>
  <c r="Y66" i="11"/>
  <c r="Z66" i="11"/>
  <c r="Y27" i="11"/>
  <c r="Z27" i="11"/>
  <c r="Z12" i="11"/>
  <c r="Y12" i="11"/>
  <c r="Y153" i="11"/>
  <c r="Z153" i="11"/>
  <c r="Z147" i="11"/>
  <c r="Y147" i="11"/>
  <c r="Y127" i="11"/>
  <c r="Z127" i="11"/>
  <c r="Y26" i="11"/>
  <c r="Z26" i="11"/>
  <c r="Z84" i="11"/>
  <c r="Y84" i="11"/>
  <c r="W88" i="11"/>
  <c r="S188" i="11"/>
  <c r="W169" i="11"/>
  <c r="M24" i="11"/>
  <c r="M23" i="11" s="1"/>
  <c r="M31" i="11" s="1"/>
  <c r="M188" i="11" s="1"/>
  <c r="K23" i="11"/>
  <c r="E23" i="11"/>
  <c r="G23" i="11"/>
  <c r="X23" i="11" l="1"/>
  <c r="J31" i="11"/>
  <c r="Z74" i="11"/>
  <c r="Y74" i="11"/>
  <c r="W187" i="11"/>
  <c r="Y169" i="11"/>
  <c r="Z169" i="11"/>
  <c r="Z106" i="11"/>
  <c r="Y106" i="11"/>
  <c r="Z88" i="11"/>
  <c r="Y88" i="11"/>
  <c r="Z54" i="11"/>
  <c r="Y54" i="11"/>
  <c r="Z45" i="11"/>
  <c r="Y45" i="11"/>
  <c r="W24" i="11"/>
  <c r="W23" i="11"/>
  <c r="G31" i="11"/>
  <c r="G188" i="11" s="1"/>
  <c r="X31" i="11" l="1"/>
  <c r="J188" i="11"/>
  <c r="X188" i="11" s="1"/>
  <c r="W31" i="11"/>
  <c r="Y23" i="11"/>
  <c r="Z23" i="11"/>
  <c r="Z187" i="11"/>
  <c r="Y187" i="11"/>
  <c r="Z24" i="11"/>
  <c r="Y24" i="11"/>
  <c r="W188" i="11" l="1"/>
  <c r="Y188" i="11" s="1"/>
  <c r="Z31" i="11"/>
  <c r="Y31" i="11"/>
  <c r="W191" i="11"/>
  <c r="P191" i="11"/>
  <c r="I10" i="1"/>
  <c r="Z188" i="11" l="1"/>
  <c r="B9" i="1" l="1"/>
  <c r="K9" i="1"/>
  <c r="O9" i="1" s="1"/>
  <c r="C10" i="1"/>
  <c r="K8" i="1"/>
  <c r="O8" i="1" s="1"/>
  <c r="L8" i="1" s="1"/>
  <c r="K7" i="1"/>
  <c r="O7" i="1" s="1"/>
  <c r="L7" i="1" s="1"/>
  <c r="N9" i="1" l="1"/>
  <c r="J9" i="1"/>
  <c r="B10" i="1"/>
  <c r="K10" i="1"/>
  <c r="J10" i="1" l="1"/>
  <c r="O10" i="1"/>
  <c r="N10" i="1" l="1"/>
  <c r="L10" i="1"/>
</calcChain>
</file>

<file path=xl/sharedStrings.xml><?xml version="1.0" encoding="utf-8"?>
<sst xmlns="http://schemas.openxmlformats.org/spreadsheetml/2006/main" count="668" uniqueCount="349">
  <si>
    <r>
      <rPr>
        <b/>
        <sz val="4"/>
        <rFont val="Calibri"/>
        <family val="1"/>
      </rPr>
      <t>Загальна сума гранту</t>
    </r>
  </si>
  <si>
    <r>
      <rPr>
        <b/>
        <sz val="4"/>
        <rFont val="Calibri"/>
        <family val="1"/>
      </rPr>
      <t>Загальна сума співфінансування</t>
    </r>
  </si>
  <si>
    <r>
      <rPr>
        <b/>
        <sz val="4"/>
        <rFont val="Calibri"/>
        <family val="1"/>
      </rPr>
      <t xml:space="preserve">Загальна сума реінвестицій (дохід отриманий від реалізації книг,
</t>
    </r>
    <r>
      <rPr>
        <b/>
        <sz val="4"/>
        <rFont val="Calibri"/>
        <family val="1"/>
      </rPr>
      <t>квитків, програм та інше)</t>
    </r>
  </si>
  <si>
    <r>
      <rPr>
        <b/>
        <sz val="4"/>
        <rFont val="Calibri"/>
        <family val="1"/>
      </rPr>
      <t>Загальна сума всього проєкту</t>
    </r>
  </si>
  <si>
    <r>
      <rPr>
        <sz val="4"/>
        <rFont val="Calibri"/>
        <family val="1"/>
      </rPr>
      <t xml:space="preserve">Кошти організацій- партнерів
</t>
    </r>
    <r>
      <rPr>
        <sz val="4"/>
        <rFont val="Calibri"/>
        <family val="1"/>
      </rPr>
      <t>(повна назва організації)</t>
    </r>
  </si>
  <si>
    <r>
      <rPr>
        <sz val="4"/>
        <rFont val="Calibri"/>
        <family val="1"/>
      </rPr>
      <t>Кошти державного та місцевих бюджетів (повна назва організації)</t>
    </r>
  </si>
  <si>
    <r>
      <rPr>
        <sz val="4"/>
        <rFont val="Calibri"/>
        <family val="1"/>
      </rPr>
      <t>Кошти інших інстутиційних донорів</t>
    </r>
  </si>
  <si>
    <r>
      <rPr>
        <sz val="4"/>
        <rFont val="Calibri"/>
        <family val="1"/>
      </rPr>
      <t>Кошти приватних донорів</t>
    </r>
  </si>
  <si>
    <r>
      <rPr>
        <sz val="4"/>
        <rFont val="Calibri"/>
        <family val="1"/>
      </rPr>
      <t>Власні кошти організації- заявника</t>
    </r>
  </si>
  <si>
    <r>
      <rPr>
        <sz val="4"/>
        <rFont val="Calibri"/>
        <family val="1"/>
      </rPr>
      <t>Загальна сума</t>
    </r>
  </si>
  <si>
    <r>
      <rPr>
        <sz val="4"/>
        <rFont val="Calibri"/>
        <family val="1"/>
      </rPr>
      <t>%</t>
    </r>
  </si>
  <si>
    <r>
      <rPr>
        <sz val="4"/>
        <rFont val="Calibri"/>
        <family val="1"/>
      </rPr>
      <t>грн.</t>
    </r>
  </si>
  <si>
    <r>
      <rPr>
        <sz val="4"/>
        <rFont val="Calibri"/>
        <family val="1"/>
      </rPr>
      <t xml:space="preserve">грн. (ст.3+ст.4+ст.5+
</t>
    </r>
    <r>
      <rPr>
        <sz val="4"/>
        <rFont val="Calibri"/>
        <family val="1"/>
      </rPr>
      <t>ст.6+ст.7)</t>
    </r>
  </si>
  <si>
    <r>
      <rPr>
        <b/>
        <sz val="4"/>
        <rFont val="Calibri"/>
        <family val="1"/>
      </rPr>
      <t>%</t>
    </r>
  </si>
  <si>
    <r>
      <rPr>
        <b/>
        <sz val="4"/>
        <rFont val="Calibri"/>
        <family val="1"/>
      </rPr>
      <t>грн.</t>
    </r>
  </si>
  <si>
    <r>
      <rPr>
        <sz val="4"/>
        <rFont val="Calibri"/>
        <family val="1"/>
      </rPr>
      <t>стовпці</t>
    </r>
  </si>
  <si>
    <r>
      <rPr>
        <sz val="4"/>
        <rFont val="Calibri"/>
        <family val="1"/>
      </rPr>
      <t>плановий бюджет</t>
    </r>
  </si>
  <si>
    <r>
      <rPr>
        <sz val="4"/>
        <rFont val="Calibri"/>
        <family val="1"/>
      </rPr>
      <t>фактичний бюджет</t>
    </r>
  </si>
  <si>
    <r>
      <rPr>
        <sz val="4"/>
        <rFont val="Calibri"/>
        <family val="1"/>
      </rPr>
      <t>профінансовано</t>
    </r>
  </si>
  <si>
    <r>
      <rPr>
        <sz val="4"/>
        <rFont val="Calibri"/>
        <family val="1"/>
      </rPr>
      <t xml:space="preserve">залишок до
</t>
    </r>
    <r>
      <rPr>
        <sz val="4"/>
        <rFont val="Calibri"/>
        <family val="1"/>
      </rPr>
      <t>фінансування</t>
    </r>
  </si>
  <si>
    <r>
      <rPr>
        <sz val="4"/>
        <rFont val="Calibri"/>
        <family val="1"/>
      </rPr>
      <t xml:space="preserve">Склав:                          </t>
    </r>
    <r>
      <rPr>
        <u/>
        <sz val="4"/>
        <rFont val="Times New Roman"/>
        <family val="1"/>
      </rPr>
      <t xml:space="preserve">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
</t>
    </r>
    <r>
      <rPr>
        <sz val="4"/>
        <rFont val="Calibri"/>
        <family val="1"/>
      </rPr>
      <t>посада                                                                                                                                                                  підпис                                                                                                                                                                                                                 ПІБ</t>
    </r>
  </si>
  <si>
    <r>
      <rPr>
        <b/>
        <sz val="3"/>
        <rFont val="Arial"/>
        <family val="2"/>
      </rPr>
      <t>Розділ: Стаття: Підстаття: Пункт:</t>
    </r>
  </si>
  <si>
    <r>
      <rPr>
        <b/>
        <sz val="3"/>
        <rFont val="Arial"/>
        <family val="2"/>
      </rPr>
      <t>№</t>
    </r>
  </si>
  <si>
    <r>
      <rPr>
        <b/>
        <sz val="3"/>
        <rFont val="Arial"/>
        <family val="2"/>
      </rPr>
      <t>Найменування витрат</t>
    </r>
  </si>
  <si>
    <r>
      <rPr>
        <b/>
        <sz val="3"/>
        <rFont val="Arial"/>
        <family val="2"/>
      </rPr>
      <t>Одиниця виміру</t>
    </r>
  </si>
  <si>
    <r>
      <rPr>
        <b/>
        <sz val="3"/>
        <rFont val="Arial"/>
        <family val="2"/>
      </rPr>
      <t>Витрати за рахунок гранту УКФ</t>
    </r>
  </si>
  <si>
    <r>
      <rPr>
        <b/>
        <sz val="3"/>
        <rFont val="Arial"/>
        <family val="2"/>
      </rPr>
      <t>Витрати за рахунок співфінансування</t>
    </r>
  </si>
  <si>
    <r>
      <rPr>
        <b/>
        <sz val="3"/>
        <rFont val="Arial"/>
        <family val="2"/>
      </rPr>
      <t>Витрати за рахунок  реінвестиції</t>
    </r>
  </si>
  <si>
    <r>
      <rPr>
        <b/>
        <sz val="3"/>
        <rFont val="Arial"/>
        <family val="2"/>
      </rPr>
      <t>Загальна  сума витрат по проекту, грн.</t>
    </r>
  </si>
  <si>
    <r>
      <rPr>
        <b/>
        <sz val="3"/>
        <rFont val="Arial"/>
        <family val="2"/>
      </rPr>
      <t>Примітки</t>
    </r>
  </si>
  <si>
    <r>
      <rPr>
        <b/>
        <sz val="3"/>
        <rFont val="Arial"/>
        <family val="2"/>
      </rPr>
      <t>Планові витрати відповідно до заявки</t>
    </r>
  </si>
  <si>
    <r>
      <rPr>
        <b/>
        <sz val="3"/>
        <rFont val="Arial"/>
        <family val="2"/>
      </rPr>
      <t>Фактичні витрати відповідно до заявки</t>
    </r>
  </si>
  <si>
    <r>
      <rPr>
        <b/>
        <sz val="3"/>
        <rFont val="Arial"/>
        <family val="2"/>
      </rPr>
      <t>планова, грн. (=7+13+19)</t>
    </r>
  </si>
  <si>
    <r>
      <rPr>
        <b/>
        <sz val="3"/>
        <rFont val="Arial"/>
        <family val="2"/>
      </rPr>
      <t>фактична, грн. (=10+16+22)</t>
    </r>
  </si>
  <si>
    <r>
      <rPr>
        <b/>
        <sz val="3"/>
        <rFont val="Arial"/>
        <family val="2"/>
      </rPr>
      <t>різниця</t>
    </r>
  </si>
  <si>
    <r>
      <rPr>
        <b/>
        <sz val="3"/>
        <rFont val="Arial"/>
        <family val="2"/>
      </rPr>
      <t>грн.</t>
    </r>
  </si>
  <si>
    <r>
      <rPr>
        <b/>
        <sz val="3"/>
        <rFont val="Arial"/>
        <family val="2"/>
      </rPr>
      <t>%</t>
    </r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</si>
  <si>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</si>
  <si>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</si>
  <si>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</si>
  <si>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</si>
  <si>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</si>
  <si>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</si>
  <si>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</si>
  <si>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>місяців</t>
  </si>
  <si>
    <t>1.1.2</t>
  </si>
  <si>
    <t>1.1.3</t>
  </si>
  <si>
    <t>Вербицький Максим Валентинович, завідувач художньо-постановчої частини</t>
  </si>
  <si>
    <t xml:space="preserve"> Повне ПІБ, посада (роль у проєкті)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</si>
  <si>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</si>
  <si>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</si>
  <si>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</si>
  <si>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</si>
  <si>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</si>
  <si>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</si>
  <si>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</si>
  <si>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</si>
  <si>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</si>
  <si>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</si>
  <si>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</si>
  <si>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</si>
  <si>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</si>
  <si>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</si>
  <si>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</si>
  <si>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</si>
  <si>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</si>
  <si>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</si>
  <si>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 xml:space="preserve"> Повне ПІБ, зазначити конкретну назву послуги/виконання робіт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</si>
  <si>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</si>
  <si>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</si>
  <si>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</si>
  <si>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</si>
  <si>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</si>
  <si>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</si>
  <si>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</si>
  <si>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</si>
  <si>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</si>
  <si>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</si>
  <si>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</si>
  <si>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</si>
  <si>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</si>
  <si>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</si>
  <si>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</si>
  <si>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</si>
  <si>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</si>
  <si>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</si>
  <si>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</si>
  <si>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</si>
  <si>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</si>
  <si>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</si>
  <si>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</si>
  <si>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</si>
  <si>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</si>
  <si>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</si>
  <si>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</si>
  <si>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</si>
  <si>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</si>
  <si>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</si>
  <si>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3.1.2</t>
  </si>
  <si>
    <t>3.1.3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</si>
  <si>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</si>
  <si>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</si>
  <si>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</si>
  <si>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</si>
  <si>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</si>
  <si>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</si>
  <si>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</si>
  <si>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</si>
  <si>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</si>
  <si>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</si>
  <si>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</si>
  <si>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</si>
  <si>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</si>
  <si>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4.2</t>
  </si>
  <si>
    <t xml:space="preserve">Оренда техніки, обладнання та інструменту </t>
  </si>
  <si>
    <t>4.2.1</t>
  </si>
  <si>
    <t>Найменування інструменту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</si>
  <si>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</si>
  <si>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</si>
  <si>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</si>
  <si>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</si>
  <si>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</si>
  <si>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</si>
  <si>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</si>
  <si>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</si>
  <si>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</si>
  <si>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</si>
  <si>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</si>
  <si>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</si>
  <si>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</si>
  <si>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</si>
  <si>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година</t>
  </si>
  <si>
    <t>4.,4.2</t>
  </si>
  <si>
    <t>Найменування (з деталізацією технічних характеристик)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</si>
  <si>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</si>
  <si>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</si>
  <si>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</si>
  <si>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</si>
  <si>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</si>
  <si>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</si>
  <si>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</si>
  <si>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</si>
  <si>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</si>
  <si>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</si>
  <si>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</si>
  <si>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5.1.2</t>
  </si>
  <si>
    <t>Послуги з харчування (сніданок/обід/вечеря/кава-брейк)</t>
  </si>
  <si>
    <t>учасн.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</si>
  <si>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</si>
  <si>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</si>
  <si>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</si>
  <si>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</si>
  <si>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</si>
  <si>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</si>
  <si>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</si>
  <si>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</si>
  <si>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</si>
  <si>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</si>
  <si>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</si>
  <si>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</si>
  <si>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</si>
  <si>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</si>
  <si>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</si>
  <si>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</si>
  <si>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</si>
  <si>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</si>
  <si>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</si>
  <si>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</si>
  <si>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</si>
  <si>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</si>
  <si>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</si>
  <si>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</si>
  <si>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</si>
  <si>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</si>
  <si>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</si>
  <si>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</si>
  <si>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</si>
  <si>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</si>
  <si>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</si>
  <si>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</si>
  <si>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</si>
  <si>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</si>
  <si>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Нанесення логотопів</t>
  </si>
  <si>
    <t>7.3</t>
  </si>
  <si>
    <t>7.4</t>
  </si>
  <si>
    <t>7.5</t>
  </si>
  <si>
    <t>7.6</t>
  </si>
  <si>
    <t>7.7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</si>
  <si>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</si>
  <si>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</si>
  <si>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</si>
  <si>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</si>
  <si>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</si>
  <si>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</si>
  <si>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</si>
  <si>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</si>
  <si>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</si>
  <si>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</si>
  <si>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</si>
  <si>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</si>
  <si>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</si>
  <si>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</si>
  <si>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</si>
  <si>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</si>
  <si>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</si>
  <si>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</si>
  <si>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</si>
  <si>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</si>
  <si>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</si>
  <si>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</si>
  <si>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</si>
  <si>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</si>
  <si>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</si>
  <si>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</si>
  <si>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SMM, SO (SEO)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</si>
  <si>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</si>
  <si>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</si>
  <si>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</si>
  <si>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</si>
  <si>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</si>
  <si>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</si>
  <si>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</si>
  <si>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</si>
  <si>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</si>
  <si>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</si>
  <si>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</si>
  <si>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</si>
  <si>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</si>
  <si>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</si>
  <si>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</si>
  <si>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</si>
  <si>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</si>
  <si>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</si>
  <si>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</si>
  <si>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</si>
  <si>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</si>
  <si>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</si>
  <si>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</si>
  <si>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</si>
  <si>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</si>
  <si>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</si>
  <si>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</si>
  <si>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</si>
  <si>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</si>
  <si>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</si>
  <si>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</si>
  <si>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</si>
  <si>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</si>
  <si>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</si>
  <si>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</si>
  <si>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</si>
  <si>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</si>
  <si>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</si>
  <si>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</si>
  <si>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</si>
  <si>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</si>
  <si>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</si>
  <si>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</si>
  <si>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13.4.3</t>
  </si>
  <si>
    <t>13.4.4</t>
  </si>
  <si>
    <t>13.4.5</t>
  </si>
  <si>
    <t>13.4.6</t>
  </si>
  <si>
    <t>13.4.7</t>
  </si>
  <si>
    <t>13.4.8</t>
  </si>
  <si>
    <t>13.4.9</t>
  </si>
  <si>
    <t>13.4.10</t>
  </si>
  <si>
    <t>13.4.11</t>
  </si>
  <si>
    <t>13.4.12</t>
  </si>
  <si>
    <t>13.4.13</t>
  </si>
  <si>
    <t>13.4.14</t>
  </si>
  <si>
    <t>13.4.15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</si>
  <si>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</si>
  <si>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</si>
  <si>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</si>
  <si>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</si>
  <si>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</si>
  <si>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</si>
  <si>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</si>
  <si>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13.4.16</t>
  </si>
  <si>
    <r>
      <rPr>
        <b/>
        <sz val="4"/>
        <rFont val="Arial"/>
        <family val="2"/>
      </rPr>
      <t>ЗВІТ
про надходження та використання коштів для реалізації проєкту за період зчервня 2021 року</t>
    </r>
    <r>
      <rPr>
        <sz val="4"/>
        <rFont val="Times New Roman"/>
        <family val="1"/>
      </rPr>
      <t xml:space="preserve"> </t>
    </r>
    <r>
      <rPr>
        <b/>
        <sz val="4"/>
        <rFont val="Arial"/>
        <family val="2"/>
      </rPr>
      <t xml:space="preserve">по жовтень </t>
    </r>
    <r>
      <rPr>
        <sz val="4"/>
        <rFont val="Times New Roman"/>
        <family val="1"/>
      </rPr>
      <t xml:space="preserve"> </t>
    </r>
    <r>
      <rPr>
        <b/>
        <sz val="4"/>
        <rFont val="Arial"/>
        <family val="2"/>
      </rPr>
      <t>2021 року</t>
    </r>
  </si>
  <si>
    <r>
      <rPr>
        <sz val="3.5"/>
        <rFont val="Trebuchet MS"/>
        <family val="2"/>
      </rPr>
      <t>Додаток №</t>
    </r>
    <r>
      <rPr>
        <u/>
        <sz val="3.5"/>
        <rFont val="Times New Roman"/>
        <family val="1"/>
      </rPr>
      <t xml:space="preserve">4
</t>
    </r>
    <r>
      <rPr>
        <sz val="3.5"/>
        <rFont val="Trebuchet MS"/>
        <family val="2"/>
      </rPr>
      <t>до Договору про надання гранту №</t>
    </r>
    <r>
      <rPr>
        <u/>
        <sz val="3.5"/>
        <rFont val="Times New Roman"/>
        <family val="1"/>
      </rPr>
      <t xml:space="preserve">
4ICP81-05099</t>
    </r>
    <r>
      <rPr>
        <sz val="3.5"/>
        <rFont val="Times New Roman"/>
        <family val="1"/>
      </rPr>
      <t xml:space="preserve"> </t>
    </r>
    <r>
      <rPr>
        <sz val="3.5"/>
        <rFont val="Trebuchet MS"/>
        <family val="2"/>
      </rPr>
      <t>від "</t>
    </r>
    <r>
      <rPr>
        <u/>
        <sz val="3.5"/>
        <rFont val="Times New Roman"/>
        <family val="1"/>
      </rPr>
      <t>30</t>
    </r>
    <r>
      <rPr>
        <sz val="3.5"/>
        <rFont val="Trebuchet MS"/>
        <family val="2"/>
      </rPr>
      <t xml:space="preserve">" </t>
    </r>
    <r>
      <rPr>
        <u/>
        <sz val="3.5"/>
        <rFont val="Times New Roman"/>
        <family val="1"/>
      </rPr>
      <t>червня</t>
    </r>
    <r>
      <rPr>
        <sz val="3.5"/>
        <rFont val="Times New Roman"/>
        <family val="1"/>
      </rPr>
      <t xml:space="preserve"> </t>
    </r>
    <r>
      <rPr>
        <sz val="3.5"/>
        <rFont val="Trebuchet MS"/>
        <family val="2"/>
      </rPr>
      <t>2021 року</t>
    </r>
  </si>
  <si>
    <r>
      <rPr>
        <b/>
        <sz val="3"/>
        <rFont val="Arial"/>
        <family val="2"/>
      </rPr>
      <t>Кількість/
Період</t>
    </r>
  </si>
  <si>
    <r>
      <rPr>
        <b/>
        <sz val="3"/>
        <rFont val="Arial"/>
        <family val="2"/>
      </rPr>
      <t>Вартість за
одиницю, грн</t>
    </r>
  </si>
  <si>
    <r>
      <rPr>
        <b/>
        <sz val="3"/>
        <rFont val="Arial"/>
        <family val="2"/>
      </rPr>
      <t>Загальна сума,
грн. (=5*6)</t>
    </r>
  </si>
  <si>
    <r>
      <rPr>
        <b/>
        <sz val="3"/>
        <rFont val="Arial"/>
        <family val="2"/>
      </rPr>
      <t>Загальна сума,
грн. (=8*9)</t>
    </r>
  </si>
  <si>
    <r>
      <rPr>
        <b/>
        <sz val="3"/>
        <rFont val="Arial"/>
        <family val="2"/>
      </rPr>
      <t>Вартість за
одиницю, грн.</t>
    </r>
  </si>
  <si>
    <r>
      <rPr>
        <b/>
        <sz val="3"/>
        <rFont val="Arial"/>
        <family val="2"/>
      </rPr>
      <t>Загальна сума,
грн. (11*12)</t>
    </r>
  </si>
  <si>
    <r>
      <rPr>
        <b/>
        <sz val="3"/>
        <rFont val="Arial"/>
        <family val="2"/>
      </rPr>
      <t>Загальна сума,
грн. (=14*15)</t>
    </r>
  </si>
  <si>
    <r>
      <rPr>
        <b/>
        <sz val="3"/>
        <rFont val="Arial"/>
        <family val="2"/>
      </rPr>
      <t>Загальна сума,
грн. (=17*18)</t>
    </r>
  </si>
  <si>
    <r>
      <rPr>
        <b/>
        <sz val="3"/>
        <rFont val="Arial"/>
        <family val="2"/>
      </rPr>
      <t>Загальна сума,
грн. (=20*21)</t>
    </r>
  </si>
  <si>
    <r>
      <rPr>
        <b/>
        <sz val="3"/>
        <rFont val="Arial"/>
        <family val="2"/>
      </rPr>
      <t>Розділ ІІ:                  ВИТРАТИ:</t>
    </r>
  </si>
  <si>
    <t>ІГОР «ТИХІН» ТИХОМИРОВ, керівник проєкту</t>
  </si>
  <si>
    <t>1.3.2</t>
  </si>
  <si>
    <t>Кисельов Ігор Вікторович, звукорежисер</t>
  </si>
  <si>
    <t>1.3.3</t>
  </si>
  <si>
    <t>Бершадська Галина Миколаївна, бухгалтер проєкту</t>
  </si>
  <si>
    <t>1.3.4</t>
  </si>
  <si>
    <t>Білоножко Роман Васильович, менеджер проекту</t>
  </si>
  <si>
    <t>1.3.5</t>
  </si>
  <si>
    <t>Безпалов Богдан Олексійович, менеджер соціальних мереж та зв’язків з пресою та громадськістю</t>
  </si>
  <si>
    <t>1.3.6</t>
  </si>
  <si>
    <t>Підсилювач сигналу</t>
  </si>
  <si>
    <t>Оренда студії танцю Totem</t>
  </si>
  <si>
    <t>Найменування техніки (з деталізацією технічних характеристик)</t>
  </si>
  <si>
    <t>Найменування обладнання (з деталізацією технічних характеристик)</t>
  </si>
  <si>
    <t>Оренда легкового автомобіля (із зазначенням маршруту, кілометражу/кількості годин)</t>
  </si>
  <si>
    <t>Костюми</t>
  </si>
  <si>
    <t>канцелярія</t>
  </si>
  <si>
    <t>Матеріали для виготовлення металевої конструкції з фанерним покриттям</t>
  </si>
  <si>
    <t>6.1.4</t>
  </si>
  <si>
    <t>Радіомікрафони</t>
  </si>
  <si>
    <t>6.1.5</t>
  </si>
  <si>
    <t>Бази для радіомікрафонів</t>
  </si>
  <si>
    <t>6.1.6</t>
  </si>
  <si>
    <t>Реквізит та бутафорія</t>
  </si>
  <si>
    <t>6.1.7</t>
  </si>
  <si>
    <t>Матеріали для художнього оформлення декорації</t>
  </si>
  <si>
    <t>Послуги дизайнера афіші для вистави</t>
  </si>
  <si>
    <t>Друк брошур</t>
  </si>
  <si>
    <t>Друк буклетів</t>
  </si>
  <si>
    <t>Друк листівок</t>
  </si>
  <si>
    <t>Друк плакатів</t>
  </si>
  <si>
    <t xml:space="preserve">Друк банерів </t>
  </si>
  <si>
    <t>Послуги фотофіксації проєкту</t>
  </si>
  <si>
    <t>Відеофіксація</t>
  </si>
  <si>
    <t>Рекламні витрати (зазначити конкретну назву рекламних послуг)</t>
  </si>
  <si>
    <t>Інші послуги</t>
  </si>
  <si>
    <t>Створення відео контенту для просування вистави та створення документального фільму</t>
  </si>
  <si>
    <t xml:space="preserve">Послуги з  вантажного перевезення </t>
  </si>
  <si>
    <t xml:space="preserve">км </t>
  </si>
  <si>
    <t>Послуги виготовлення металевої конструкції з фанерним покриттям</t>
  </si>
  <si>
    <t>Послуги з організації та проведення репетиції перед прем'єрою 8годин /доба</t>
  </si>
  <si>
    <t>Послуги з організації та проведення  прем'єри вистави 4 години/доба</t>
  </si>
  <si>
    <t>Банківська комісія за переказ (відповідно до тарифів обслуговуючого банку)</t>
  </si>
  <si>
    <t>Розрахунково-касове обслуговування (відповідно до тарифів обслуговуючого банку)</t>
  </si>
  <si>
    <t>Послуги онлайн-трансляції вистави  через платформу OpenTheatre або подібний ресурс</t>
  </si>
  <si>
    <t>Послуги принту на фанерному покритті декорації</t>
  </si>
  <si>
    <t xml:space="preserve">Послуги з виготовлення "терменвоксу" </t>
  </si>
  <si>
    <t>Послуги з виготовлення п'єзомикрофонів</t>
  </si>
  <si>
    <t>Послуги асистента балетмейстера</t>
  </si>
  <si>
    <t>Послуги участі артистів балету</t>
  </si>
  <si>
    <t>Послуги репетитора з дисципліни tap dance</t>
  </si>
  <si>
    <t>Послуги композитора та саунд-дизайнера</t>
  </si>
  <si>
    <t>Послуги художника-сценографа</t>
  </si>
  <si>
    <t xml:space="preserve">Послуги художника з костюмів </t>
  </si>
  <si>
    <t>Звіт про надходження та використання коштів для реалізації проекту
Назва Грантоотримувача: ФОП Мірошніченко І.Ю.
Дата початку проєкту: червень 2021
Дата завершення проєкту: жовтень 2021</t>
  </si>
  <si>
    <t>Назва конкурсної програми: Назва ЛОТ-у: Навчання. Обміни. Резиденції. Дебюти. Лот 4 - Дебюти
Назва Грантоотримувача: ФОП Мірошніченко Ілля Юрійович, балет на 1 дыю "Стіна"
Дата початку проєкту: червень 2021
Дата завершення проєкту: жовтень 2021</t>
  </si>
  <si>
    <t xml:space="preserve">ФОП </t>
  </si>
  <si>
    <t>Мірошніченко І. 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</si>
</sst>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%;[Red]0.00%"/>
    <numFmt numFmtId="165" formatCode="_-* #,##0.00\ _₴_-;\-* #,##0.00\ _₴_-;_-* &quot;-&quot;??\ _₴_-;_-@"/>
    <numFmt numFmtId="166" formatCode="d\.m"/>
  </numFmts>
  <fonts count="34" x14ac:knownFonts="1">
    <font>
      <sz val="10"/>
      <color rgb="FF000000"/>
      <name val="Times New Roman"/>
      <charset val="204"/>
    </font>
    <font>
      <b/>
      <sz val="4"/>
      <name val="Calibri"/>
      <family val="2"/>
    </font>
    <font>
      <sz val="4"/>
      <name val="Calibri"/>
      <family val="2"/>
    </font>
    <font>
      <sz val="4"/>
      <color rgb="FF000000"/>
      <name val="Calibri"/>
      <family val="2"/>
    </font>
    <font>
      <b/>
      <sz val="4"/>
      <color rgb="FF000000"/>
      <name val="Calibri"/>
      <family val="2"/>
    </font>
    <font>
      <b/>
      <sz val="4"/>
      <color rgb="FFFF0000"/>
      <name val="Calibri"/>
      <family val="2"/>
    </font>
    <font>
      <b/>
      <sz val="3"/>
      <color rgb="FF000000"/>
      <name val="Arial"/>
      <family val="2"/>
    </font>
    <font>
      <b/>
      <sz val="3.5"/>
      <name val="Arial"/>
      <family val="2"/>
    </font>
    <font>
      <sz val="3.5"/>
      <name val="Trebuchet MS"/>
      <family val="2"/>
    </font>
    <font>
      <u/>
      <sz val="3.5"/>
      <name val="Times New Roman"/>
      <family val="1"/>
    </font>
    <font>
      <sz val="3.5"/>
      <name val="Times New Roman"/>
      <family val="1"/>
    </font>
    <font>
      <b/>
      <sz val="4"/>
      <name val="Arial"/>
      <family val="2"/>
    </font>
    <font>
      <u/>
      <sz val="4"/>
      <name val="Times New Roman"/>
      <family val="1"/>
    </font>
    <font>
      <sz val="4"/>
      <name val="Times New Roman"/>
      <family val="1"/>
    </font>
    <font>
      <b/>
      <sz val="4"/>
      <name val="Calibri"/>
      <family val="1"/>
    </font>
    <font>
      <sz val="4"/>
      <name val="Calibri"/>
      <family val="1"/>
    </font>
    <font>
      <b/>
      <sz val="3"/>
      <name val="Arial"/>
      <family val="2"/>
    </font>
    <font>
      <sz val="11"/>
      <color theme="1"/>
      <name val="Arial"/>
      <family val="2"/>
    </font>
    <font>
      <sz val="4"/>
      <name val="Times New Roman"/>
      <family val="1"/>
      <charset val="204"/>
    </font>
    <font>
      <sz val="3.5"/>
      <name val="Times New Roman"/>
      <family val="1"/>
      <charset val="204"/>
    </font>
    <font>
      <sz val="3"/>
      <color rgb="FF000000"/>
      <name val="Times New Roman"/>
      <family val="1"/>
      <charset val="204"/>
    </font>
    <font>
      <b/>
      <sz val="3"/>
      <name val="Arial"/>
      <family val="2"/>
      <charset val="204"/>
    </font>
    <font>
      <b/>
      <sz val="3"/>
      <color theme="1"/>
      <name val="Arial"/>
      <family val="2"/>
      <charset val="204"/>
    </font>
    <font>
      <b/>
      <sz val="3"/>
      <color rgb="FF000000"/>
      <name val="Arial"/>
      <family val="2"/>
      <charset val="204"/>
    </font>
    <font>
      <sz val="3"/>
      <color theme="1"/>
      <name val="Arial"/>
      <family val="2"/>
      <charset val="204"/>
    </font>
    <font>
      <b/>
      <sz val="3"/>
      <color rgb="FFFF0000"/>
      <name val="Arial"/>
      <family val="2"/>
      <charset val="204"/>
    </font>
    <font>
      <b/>
      <i/>
      <sz val="3"/>
      <color rgb="FF000000"/>
      <name val="Arial"/>
      <family val="2"/>
      <charset val="204"/>
    </font>
    <font>
      <sz val="3"/>
      <color rgb="FF000000"/>
      <name val="Arial"/>
      <family val="2"/>
      <charset val="204"/>
    </font>
    <font>
      <b/>
      <i/>
      <sz val="3"/>
      <color theme="1"/>
      <name val="Arial"/>
      <family val="2"/>
      <charset val="204"/>
    </font>
    <font>
      <sz val="3"/>
      <name val="Arial"/>
      <family val="2"/>
      <charset val="204"/>
    </font>
    <font>
      <i/>
      <vertAlign val="superscript"/>
      <sz val="3"/>
      <color theme="1"/>
      <name val="Arial"/>
      <family val="2"/>
      <charset val="204"/>
    </font>
    <font>
      <b/>
      <i/>
      <vertAlign val="superscript"/>
      <sz val="3"/>
      <color theme="1"/>
      <name val="Arial"/>
      <family val="2"/>
      <charset val="204"/>
    </font>
    <font>
      <b/>
      <i/>
      <sz val="3"/>
      <color rgb="FFFF0000"/>
      <name val="Arial"/>
      <family val="2"/>
      <charset val="204"/>
    </font>
    <font>
      <i/>
      <sz val="3"/>
      <color theme="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EF2CB"/>
      </patternFill>
    </fill>
    <fill>
      <patternFill patternType="solid">
        <f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7" fillId="0" borderId="0"/>
  </cellStyleXfs>
  <cellXfs count="184"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 indent="3"/>
    </xf>
    <xf numFmtId="0" fontId="0" fillId="0" borderId="1" xfId="0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shrinkToFit="1"/>
    </xf>
    <xf numFmtId="1" fontId="3" fillId="0" borderId="1" xfId="0" applyNumberFormat="1" applyFont="1" applyBorder="1" applyAlignment="1">
      <alignment horizontal="left" vertical="top" indent="3" shrinkToFit="1"/>
    </xf>
    <xf numFmtId="2" fontId="3" fillId="0" borderId="1" xfId="0" applyNumberFormat="1" applyFont="1" applyBorder="1" applyAlignment="1">
      <alignment horizontal="left" vertical="top" indent="3" shrinkToFit="1"/>
    </xf>
    <xf numFmtId="2" fontId="3" fillId="0" borderId="1" xfId="0" applyNumberFormat="1" applyFont="1" applyBorder="1" applyAlignment="1">
      <alignment horizontal="center" vertical="top" shrinkToFit="1"/>
    </xf>
    <xf numFmtId="10" fontId="4" fillId="0" borderId="1" xfId="0" applyNumberFormat="1" applyFont="1" applyBorder="1" applyAlignment="1">
      <alignment horizontal="center" vertical="top" shrinkToFit="1"/>
    </xf>
    <xf numFmtId="2" fontId="4" fillId="0" borderId="1" xfId="0" applyNumberFormat="1" applyFont="1" applyBorder="1" applyAlignment="1">
      <alignment horizontal="center" vertical="top" shrinkToFit="1"/>
    </xf>
    <xf numFmtId="164" fontId="5" fillId="0" borderId="1" xfId="0" applyNumberFormat="1" applyFont="1" applyBorder="1" applyAlignment="1">
      <alignment horizontal="center" vertical="top" shrinkToFit="1"/>
    </xf>
    <xf numFmtId="0" fontId="0" fillId="0" borderId="1" xfId="0" applyBorder="1" applyAlignment="1">
      <alignment horizontal="left" vertical="top" wrapText="1" indent="1"/>
    </xf>
    <xf numFmtId="2" fontId="0" fillId="0" borderId="0" xfId="0" applyNumberFormat="1" applyAlignment="1">
      <alignment horizontal="left" vertical="top"/>
    </xf>
    <xf numFmtId="2" fontId="2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20" fillId="0" borderId="0" xfId="0" applyFont="1" applyAlignment="1">
      <alignment horizontal="left" vertical="top"/>
    </xf>
    <xf numFmtId="0" fontId="24" fillId="0" borderId="0" xfId="1" applyFont="1" applyAlignment="1">
      <alignment vertical="center"/>
    </xf>
    <xf numFmtId="0" fontId="24" fillId="0" borderId="0" xfId="1" applyFont="1"/>
    <xf numFmtId="4" fontId="22" fillId="0" borderId="13" xfId="1" applyNumberFormat="1" applyFont="1" applyBorder="1" applyAlignment="1">
      <alignment vertical="top"/>
    </xf>
    <xf numFmtId="0" fontId="22" fillId="0" borderId="0" xfId="1" applyFont="1" applyAlignment="1">
      <alignment vertical="top"/>
    </xf>
    <xf numFmtId="0" fontId="24" fillId="0" borderId="13" xfId="1" applyFont="1" applyBorder="1" applyAlignment="1">
      <alignment vertical="top" wrapText="1"/>
    </xf>
    <xf numFmtId="0" fontId="24" fillId="0" borderId="0" xfId="1" applyFont="1" applyAlignment="1">
      <alignment vertical="top"/>
    </xf>
    <xf numFmtId="0" fontId="24" fillId="0" borderId="0" xfId="1" applyFont="1" applyAlignment="1">
      <alignment horizontal="center" vertical="center"/>
    </xf>
    <xf numFmtId="4" fontId="24" fillId="0" borderId="0" xfId="1" applyNumberFormat="1" applyFont="1" applyAlignment="1">
      <alignment horizontal="right" vertical="center"/>
    </xf>
    <xf numFmtId="4" fontId="25" fillId="0" borderId="0" xfId="1" applyNumberFormat="1" applyFont="1" applyAlignment="1">
      <alignment horizontal="right" vertical="center"/>
    </xf>
    <xf numFmtId="0" fontId="24" fillId="0" borderId="13" xfId="1" applyFont="1" applyBorder="1" applyAlignment="1">
      <alignment vertical="center"/>
    </xf>
    <xf numFmtId="0" fontId="24" fillId="0" borderId="13" xfId="1" applyFont="1" applyBorder="1"/>
    <xf numFmtId="0" fontId="22" fillId="0" borderId="0" xfId="1" applyFont="1" applyAlignment="1">
      <alignment horizontal="center"/>
    </xf>
    <xf numFmtId="0" fontId="24" fillId="0" borderId="0" xfId="1" applyFont="1" applyAlignment="1">
      <alignment wrapText="1"/>
    </xf>
    <xf numFmtId="0" fontId="24" fillId="0" borderId="0" xfId="1" applyFont="1" applyAlignment="1">
      <alignment horizontal="center"/>
    </xf>
    <xf numFmtId="4" fontId="24" fillId="0" borderId="0" xfId="1" applyNumberFormat="1" applyFont="1" applyAlignment="1">
      <alignment horizontal="right"/>
    </xf>
    <xf numFmtId="4" fontId="25" fillId="0" borderId="0" xfId="1" applyNumberFormat="1" applyFont="1" applyAlignment="1">
      <alignment horizontal="right"/>
    </xf>
    <xf numFmtId="0" fontId="24" fillId="0" borderId="12" xfId="1" applyFont="1" applyBorder="1" applyAlignment="1">
      <alignment wrapText="1"/>
    </xf>
    <xf numFmtId="0" fontId="22" fillId="0" borderId="12" xfId="1" applyFont="1" applyBorder="1" applyAlignment="1">
      <alignment horizontal="center"/>
    </xf>
    <xf numFmtId="0" fontId="24" fillId="0" borderId="12" xfId="1" applyFont="1" applyBorder="1"/>
    <xf numFmtId="4" fontId="24" fillId="0" borderId="12" xfId="1" applyNumberFormat="1" applyFont="1" applyBorder="1" applyAlignment="1">
      <alignment horizontal="right"/>
    </xf>
    <xf numFmtId="4" fontId="22" fillId="0" borderId="12" xfId="1" applyNumberFormat="1" applyFont="1" applyBorder="1" applyAlignment="1">
      <alignment horizontal="left"/>
    </xf>
    <xf numFmtId="0" fontId="24" fillId="0" borderId="12" xfId="1" applyFont="1" applyBorder="1" applyAlignment="1">
      <alignment horizontal="left" wrapText="1"/>
    </xf>
    <xf numFmtId="0" fontId="30" fillId="0" borderId="0" xfId="1" applyFont="1" applyAlignment="1">
      <alignment wrapText="1"/>
    </xf>
    <xf numFmtId="0" fontId="31" fillId="0" borderId="0" xfId="1" applyFont="1" applyAlignment="1">
      <alignment horizontal="center"/>
    </xf>
    <xf numFmtId="0" fontId="30" fillId="0" borderId="0" xfId="1" applyFont="1" applyAlignment="1">
      <alignment horizontal="left" wrapText="1"/>
    </xf>
    <xf numFmtId="0" fontId="30" fillId="0" borderId="0" xfId="1" applyFont="1" applyAlignment="1">
      <alignment horizontal="center"/>
    </xf>
    <xf numFmtId="4" fontId="30" fillId="0" borderId="0" xfId="1" applyNumberFormat="1" applyFont="1" applyAlignment="1">
      <alignment horizontal="right"/>
    </xf>
    <xf numFmtId="4" fontId="30" fillId="0" borderId="0" xfId="1" applyNumberFormat="1" applyFont="1" applyAlignment="1">
      <alignment horizontal="left"/>
    </xf>
    <xf numFmtId="4" fontId="31" fillId="0" borderId="0" xfId="1" applyNumberFormat="1" applyFont="1" applyAlignment="1">
      <alignment horizontal="right"/>
    </xf>
    <xf numFmtId="0" fontId="30" fillId="0" borderId="0" xfId="1" applyFont="1" applyAlignment="1">
      <alignment horizontal="center" wrapText="1"/>
    </xf>
    <xf numFmtId="4" fontId="32" fillId="0" borderId="0" xfId="1" applyNumberFormat="1" applyFont="1" applyAlignment="1">
      <alignment horizontal="right"/>
    </xf>
    <xf numFmtId="0" fontId="33" fillId="0" borderId="0" xfId="1" applyFont="1" applyAlignment="1">
      <alignment wrapText="1"/>
    </xf>
    <xf numFmtId="0" fontId="30" fillId="0" borderId="0" xfId="1" applyFont="1"/>
    <xf numFmtId="0" fontId="21" fillId="0" borderId="0" xfId="0" applyFont="1" applyAlignment="1">
      <alignment horizontal="left" vertical="top" wrapText="1"/>
    </xf>
    <xf numFmtId="0" fontId="20" fillId="2" borderId="13" xfId="0" applyFont="1" applyFill="1" applyBorder="1" applyAlignment="1">
      <alignment horizontal="left" vertical="top" wrapText="1"/>
    </xf>
    <xf numFmtId="0" fontId="21" fillId="2" borderId="13" xfId="0" applyFont="1" applyFill="1" applyBorder="1" applyAlignment="1">
      <alignment horizontal="left" vertical="top" wrapText="1" indent="1"/>
    </xf>
    <xf numFmtId="1" fontId="6" fillId="3" borderId="13" xfId="0" applyNumberFormat="1" applyFont="1" applyFill="1" applyBorder="1" applyAlignment="1">
      <alignment horizontal="center" vertical="top" shrinkToFit="1"/>
    </xf>
    <xf numFmtId="1" fontId="6" fillId="3" borderId="13" xfId="0" applyNumberFormat="1" applyFont="1" applyFill="1" applyBorder="1" applyAlignment="1">
      <alignment horizontal="left" vertical="top" shrinkToFit="1"/>
    </xf>
    <xf numFmtId="1" fontId="6" fillId="3" borderId="13" xfId="0" applyNumberFormat="1" applyFont="1" applyFill="1" applyBorder="1" applyAlignment="1">
      <alignment horizontal="right" vertical="top" indent="1" shrinkToFit="1"/>
    </xf>
    <xf numFmtId="1" fontId="6" fillId="3" borderId="13" xfId="0" applyNumberFormat="1" applyFont="1" applyFill="1" applyBorder="1" applyAlignment="1">
      <alignment horizontal="left" vertical="top" indent="1" shrinkToFit="1"/>
    </xf>
    <xf numFmtId="0" fontId="22" fillId="7" borderId="13" xfId="1" applyFont="1" applyFill="1" applyBorder="1" applyAlignment="1">
      <alignment vertical="center"/>
    </xf>
    <xf numFmtId="0" fontId="22" fillId="7" borderId="13" xfId="1" applyFont="1" applyFill="1" applyBorder="1" applyAlignment="1">
      <alignment horizontal="center" vertical="center"/>
    </xf>
    <xf numFmtId="0" fontId="23" fillId="7" borderId="13" xfId="1" applyFont="1" applyFill="1" applyBorder="1" applyAlignment="1">
      <alignment vertical="center"/>
    </xf>
    <xf numFmtId="0" fontId="24" fillId="7" borderId="13" xfId="1" applyFont="1" applyFill="1" applyBorder="1" applyAlignment="1">
      <alignment horizontal="center" vertical="center"/>
    </xf>
    <xf numFmtId="4" fontId="24" fillId="7" borderId="13" xfId="1" applyNumberFormat="1" applyFont="1" applyFill="1" applyBorder="1" applyAlignment="1">
      <alignment horizontal="right" vertical="center"/>
    </xf>
    <xf numFmtId="4" fontId="25" fillId="7" borderId="13" xfId="1" applyNumberFormat="1" applyFont="1" applyFill="1" applyBorder="1" applyAlignment="1">
      <alignment horizontal="right" vertical="center"/>
    </xf>
    <xf numFmtId="0" fontId="24" fillId="7" borderId="13" xfId="1" applyFont="1" applyFill="1" applyBorder="1" applyAlignment="1">
      <alignment vertical="center"/>
    </xf>
    <xf numFmtId="0" fontId="27" fillId="0" borderId="13" xfId="1" applyFont="1" applyBorder="1" applyAlignment="1">
      <alignment vertical="center"/>
    </xf>
    <xf numFmtId="165" fontId="22" fillId="8" borderId="13" xfId="1" applyNumberFormat="1" applyFont="1" applyFill="1" applyBorder="1" applyAlignment="1">
      <alignment vertical="top"/>
    </xf>
    <xf numFmtId="49" fontId="22" fillId="8" borderId="13" xfId="1" applyNumberFormat="1" applyFont="1" applyFill="1" applyBorder="1" applyAlignment="1">
      <alignment horizontal="center" vertical="top"/>
    </xf>
    <xf numFmtId="0" fontId="26" fillId="8" borderId="13" xfId="1" applyFont="1" applyFill="1" applyBorder="1" applyAlignment="1">
      <alignment vertical="top" wrapText="1"/>
    </xf>
    <xf numFmtId="0" fontId="22" fillId="8" borderId="13" xfId="1" applyFont="1" applyFill="1" applyBorder="1" applyAlignment="1">
      <alignment horizontal="center" vertical="top"/>
    </xf>
    <xf numFmtId="4" fontId="22" fillId="8" borderId="13" xfId="1" applyNumberFormat="1" applyFont="1" applyFill="1" applyBorder="1" applyAlignment="1">
      <alignment horizontal="right" vertical="top"/>
    </xf>
    <xf numFmtId="4" fontId="25" fillId="8" borderId="13" xfId="1" applyNumberFormat="1" applyFont="1" applyFill="1" applyBorder="1" applyAlignment="1">
      <alignment horizontal="right" vertical="top"/>
    </xf>
    <xf numFmtId="4" fontId="22" fillId="8" borderId="13" xfId="1" applyNumberFormat="1" applyFont="1" applyFill="1" applyBorder="1" applyAlignment="1">
      <alignment vertical="top" wrapText="1"/>
    </xf>
    <xf numFmtId="0" fontId="22" fillId="0" borderId="13" xfId="1" applyFont="1" applyBorder="1" applyAlignment="1">
      <alignment vertical="top"/>
    </xf>
    <xf numFmtId="165" fontId="22" fillId="0" borderId="13" xfId="1" applyNumberFormat="1" applyFont="1" applyBorder="1" applyAlignment="1">
      <alignment vertical="top"/>
    </xf>
    <xf numFmtId="49" fontId="23" fillId="0" borderId="13" xfId="1" applyNumberFormat="1" applyFont="1" applyBorder="1" applyAlignment="1">
      <alignment horizontal="center" vertical="top"/>
    </xf>
    <xf numFmtId="0" fontId="27" fillId="0" borderId="13" xfId="1" applyFont="1" applyBorder="1" applyAlignment="1">
      <alignment vertical="top" wrapText="1"/>
    </xf>
    <xf numFmtId="0" fontId="24" fillId="0" borderId="13" xfId="1" applyFont="1" applyBorder="1" applyAlignment="1">
      <alignment horizontal="center" vertical="top"/>
    </xf>
    <xf numFmtId="4" fontId="24" fillId="0" borderId="13" xfId="1" applyNumberFormat="1" applyFont="1" applyBorder="1" applyAlignment="1">
      <alignment horizontal="right" vertical="top"/>
    </xf>
    <xf numFmtId="4" fontId="25" fillId="0" borderId="13" xfId="1" applyNumberFormat="1" applyFont="1" applyBorder="1" applyAlignment="1">
      <alignment horizontal="right" vertical="top"/>
    </xf>
    <xf numFmtId="0" fontId="27" fillId="0" borderId="13" xfId="1" applyFont="1" applyBorder="1" applyAlignment="1">
      <alignment vertical="top"/>
    </xf>
    <xf numFmtId="0" fontId="24" fillId="0" borderId="13" xfId="1" applyFont="1" applyBorder="1" applyAlignment="1">
      <alignment vertical="top"/>
    </xf>
    <xf numFmtId="0" fontId="22" fillId="8" borderId="13" xfId="1" applyFont="1" applyFill="1" applyBorder="1" applyAlignment="1">
      <alignment vertical="top" wrapText="1"/>
    </xf>
    <xf numFmtId="0" fontId="28" fillId="8" borderId="13" xfId="1" applyFont="1" applyFill="1" applyBorder="1" applyAlignment="1">
      <alignment vertical="top" wrapText="1"/>
    </xf>
    <xf numFmtId="0" fontId="27" fillId="0" borderId="13" xfId="1" applyFont="1" applyBorder="1" applyAlignment="1">
      <alignment horizontal="center" vertical="top" wrapText="1"/>
    </xf>
    <xf numFmtId="165" fontId="24" fillId="0" borderId="13" xfId="1" applyNumberFormat="1" applyFont="1" applyBorder="1" applyAlignment="1">
      <alignment vertical="top" wrapText="1"/>
    </xf>
    <xf numFmtId="0" fontId="29" fillId="0" borderId="13" xfId="1" applyFont="1" applyBorder="1" applyAlignment="1">
      <alignment vertical="top" wrapText="1"/>
    </xf>
    <xf numFmtId="49" fontId="23" fillId="8" borderId="13" xfId="1" applyNumberFormat="1" applyFont="1" applyFill="1" applyBorder="1" applyAlignment="1">
      <alignment horizontal="center" vertical="top"/>
    </xf>
    <xf numFmtId="165" fontId="26" fillId="9" borderId="13" xfId="1" applyNumberFormat="1" applyFont="1" applyFill="1" applyBorder="1" applyAlignment="1">
      <alignment vertical="center"/>
    </xf>
    <xf numFmtId="165" fontId="22" fillId="9" borderId="13" xfId="1" applyNumberFormat="1" applyFont="1" applyFill="1" applyBorder="1" applyAlignment="1">
      <alignment horizontal="center" vertical="center"/>
    </xf>
    <xf numFmtId="0" fontId="22" fillId="9" borderId="13" xfId="1" applyFont="1" applyFill="1" applyBorder="1" applyAlignment="1">
      <alignment vertical="center" wrapText="1"/>
    </xf>
    <xf numFmtId="0" fontId="22" fillId="9" borderId="13" xfId="1" applyFont="1" applyFill="1" applyBorder="1" applyAlignment="1">
      <alignment horizontal="center" vertical="center"/>
    </xf>
    <xf numFmtId="4" fontId="22" fillId="5" borderId="13" xfId="1" applyNumberFormat="1" applyFont="1" applyFill="1" applyBorder="1" applyAlignment="1">
      <alignment horizontal="right" vertical="center"/>
    </xf>
    <xf numFmtId="4" fontId="22" fillId="9" borderId="13" xfId="1" applyNumberFormat="1" applyFont="1" applyFill="1" applyBorder="1" applyAlignment="1">
      <alignment horizontal="right" vertical="center"/>
    </xf>
    <xf numFmtId="0" fontId="23" fillId="7" borderId="13" xfId="1" applyFont="1" applyFill="1" applyBorder="1" applyAlignment="1">
      <alignment horizontal="center" vertical="center"/>
    </xf>
    <xf numFmtId="0" fontId="23" fillId="0" borderId="13" xfId="1" applyFont="1" applyBorder="1" applyAlignment="1">
      <alignment vertical="top"/>
    </xf>
    <xf numFmtId="4" fontId="25" fillId="9" borderId="13" xfId="1" applyNumberFormat="1" applyFont="1" applyFill="1" applyBorder="1" applyAlignment="1">
      <alignment horizontal="right" vertical="center"/>
    </xf>
    <xf numFmtId="0" fontId="24" fillId="0" borderId="13" xfId="1" applyFont="1" applyBorder="1" applyAlignment="1">
      <alignment horizontal="left" vertical="top" wrapText="1"/>
    </xf>
    <xf numFmtId="0" fontId="27" fillId="0" borderId="13" xfId="1" applyFont="1" applyBorder="1" applyAlignment="1">
      <alignment horizontal="center" vertical="top"/>
    </xf>
    <xf numFmtId="0" fontId="28" fillId="8" borderId="13" xfId="1" applyFont="1" applyFill="1" applyBorder="1" applyAlignment="1">
      <alignment horizontal="left" vertical="top" wrapText="1"/>
    </xf>
    <xf numFmtId="4" fontId="27" fillId="0" borderId="13" xfId="1" applyNumberFormat="1" applyFont="1" applyBorder="1" applyAlignment="1">
      <alignment horizontal="right" vertical="top"/>
    </xf>
    <xf numFmtId="166" fontId="23" fillId="0" borderId="13" xfId="1" applyNumberFormat="1" applyFont="1" applyBorder="1" applyAlignment="1">
      <alignment horizontal="center" vertical="top"/>
    </xf>
    <xf numFmtId="0" fontId="26" fillId="8" borderId="13" xfId="1" applyFont="1" applyFill="1" applyBorder="1" applyAlignment="1">
      <alignment horizontal="left" vertical="top" wrapText="1"/>
    </xf>
    <xf numFmtId="0" fontId="22" fillId="6" borderId="15" xfId="1" applyFont="1" applyFill="1" applyBorder="1" applyAlignment="1">
      <alignment horizontal="center" vertical="center"/>
    </xf>
    <xf numFmtId="4" fontId="22" fillId="6" borderId="15" xfId="1" applyNumberFormat="1" applyFont="1" applyFill="1" applyBorder="1" applyAlignment="1">
      <alignment horizontal="right" vertical="center"/>
    </xf>
    <xf numFmtId="4" fontId="25" fillId="6" borderId="15" xfId="1" applyNumberFormat="1" applyFont="1" applyFill="1" applyBorder="1" applyAlignment="1">
      <alignment horizontal="right" vertical="center"/>
    </xf>
    <xf numFmtId="0" fontId="24" fillId="10" borderId="15" xfId="1" applyFont="1" applyFill="1" applyBorder="1" applyAlignment="1">
      <alignment vertical="center"/>
    </xf>
    <xf numFmtId="0" fontId="24" fillId="10" borderId="16" xfId="1" applyFont="1" applyFill="1" applyBorder="1" applyAlignment="1">
      <alignment vertical="center"/>
    </xf>
    <xf numFmtId="165" fontId="26" fillId="9" borderId="17" xfId="1" applyNumberFormat="1" applyFont="1" applyFill="1" applyBorder="1" applyAlignment="1">
      <alignment vertical="center"/>
    </xf>
    <xf numFmtId="165" fontId="22" fillId="9" borderId="17" xfId="1" applyNumberFormat="1" applyFont="1" applyFill="1" applyBorder="1" applyAlignment="1">
      <alignment horizontal="center" vertical="center"/>
    </xf>
    <xf numFmtId="0" fontId="22" fillId="9" borderId="17" xfId="1" applyFont="1" applyFill="1" applyBorder="1" applyAlignment="1">
      <alignment vertical="center" wrapText="1"/>
    </xf>
    <xf numFmtId="0" fontId="22" fillId="9" borderId="17" xfId="1" applyFont="1" applyFill="1" applyBorder="1" applyAlignment="1">
      <alignment horizontal="center" vertical="center"/>
    </xf>
    <xf numFmtId="4" fontId="22" fillId="9" borderId="17" xfId="1" applyNumberFormat="1" applyFont="1" applyFill="1" applyBorder="1" applyAlignment="1">
      <alignment horizontal="right" vertical="center"/>
    </xf>
    <xf numFmtId="4" fontId="25" fillId="9" borderId="17" xfId="1" applyNumberFormat="1" applyFont="1" applyFill="1" applyBorder="1" applyAlignment="1">
      <alignment horizontal="right" vertical="center"/>
    </xf>
    <xf numFmtId="0" fontId="24" fillId="0" borderId="17" xfId="1" applyFont="1" applyBorder="1" applyAlignment="1">
      <alignment vertical="center"/>
    </xf>
    <xf numFmtId="165" fontId="22" fillId="6" borderId="14" xfId="1" applyNumberFormat="1" applyFont="1" applyFill="1" applyBorder="1" applyAlignment="1">
      <alignment vertical="center"/>
    </xf>
    <xf numFmtId="165" fontId="22" fillId="6" borderId="15" xfId="1" applyNumberFormat="1" applyFont="1" applyFill="1" applyBorder="1" applyAlignment="1">
      <alignment horizontal="center" vertical="center"/>
    </xf>
    <xf numFmtId="0" fontId="22" fillId="6" borderId="15" xfId="1" applyFont="1" applyFill="1" applyBorder="1" applyAlignment="1">
      <alignment vertical="center" wrapText="1"/>
    </xf>
    <xf numFmtId="4" fontId="24" fillId="10" borderId="15" xfId="1" applyNumberFormat="1" applyFont="1" applyFill="1" applyBorder="1" applyAlignment="1">
      <alignment vertical="center"/>
    </xf>
    <xf numFmtId="2" fontId="24" fillId="0" borderId="13" xfId="1" applyNumberFormat="1" applyFont="1" applyBorder="1"/>
    <xf numFmtId="2" fontId="22" fillId="0" borderId="13" xfId="1" applyNumberFormat="1" applyFont="1" applyBorder="1" applyAlignment="1">
      <alignment vertical="top"/>
    </xf>
    <xf numFmtId="2" fontId="24" fillId="0" borderId="13" xfId="1" applyNumberFormat="1" applyFont="1" applyBorder="1" applyAlignment="1">
      <alignment vertical="top"/>
    </xf>
    <xf numFmtId="2" fontId="24" fillId="0" borderId="13" xfId="1" applyNumberFormat="1" applyFont="1" applyBorder="1" applyAlignment="1">
      <alignment vertical="center"/>
    </xf>
    <xf numFmtId="2" fontId="24" fillId="0" borderId="17" xfId="1" applyNumberFormat="1" applyFont="1" applyBorder="1" applyAlignment="1">
      <alignment vertical="center"/>
    </xf>
    <xf numFmtId="2" fontId="24" fillId="10" borderId="15" xfId="1" applyNumberFormat="1" applyFont="1" applyFill="1" applyBorder="1" applyAlignment="1">
      <alignment vertical="center"/>
    </xf>
    <xf numFmtId="4" fontId="22" fillId="0" borderId="13" xfId="1" applyNumberFormat="1" applyFont="1" applyBorder="1" applyAlignment="1">
      <alignment horizontal="right" vertical="top"/>
    </xf>
    <xf numFmtId="4" fontId="22" fillId="0" borderId="13" xfId="1" applyNumberFormat="1" applyFont="1" applyBorder="1" applyAlignment="1">
      <alignment horizontal="right" vertical="center"/>
    </xf>
    <xf numFmtId="4" fontId="24" fillId="0" borderId="13" xfId="1" applyNumberFormat="1" applyFont="1" applyBorder="1" applyAlignment="1">
      <alignment horizontal="right" vertical="center"/>
    </xf>
    <xf numFmtId="0" fontId="29" fillId="0" borderId="13" xfId="1" applyFont="1" applyBorder="1"/>
    <xf numFmtId="4" fontId="22" fillId="0" borderId="17" xfId="1" applyNumberFormat="1" applyFont="1" applyBorder="1" applyAlignment="1">
      <alignment horizontal="right" vertical="center"/>
    </xf>
    <xf numFmtId="0" fontId="0" fillId="0" borderId="0" xfId="0" applyAlignment="1">
      <alignment horizontal="left" vertical="top" wrapText="1" indent="15"/>
    </xf>
    <xf numFmtId="1" fontId="3" fillId="0" borderId="9" xfId="0" applyNumberFormat="1" applyFont="1" applyBorder="1" applyAlignment="1">
      <alignment horizontal="center" vertical="top" shrinkToFit="1"/>
    </xf>
    <xf numFmtId="1" fontId="3" fillId="0" borderId="11" xfId="0" applyNumberFormat="1" applyFont="1" applyBorder="1" applyAlignment="1">
      <alignment horizontal="center" vertical="top" shrinkToFit="1"/>
    </xf>
    <xf numFmtId="2" fontId="3" fillId="0" borderId="9" xfId="0" applyNumberFormat="1" applyFont="1" applyBorder="1" applyAlignment="1">
      <alignment horizontal="center" vertical="top" shrinkToFit="1"/>
    </xf>
    <xf numFmtId="2" fontId="3" fillId="0" borderId="11" xfId="0" applyNumberFormat="1" applyFont="1" applyBorder="1" applyAlignment="1">
      <alignment horizontal="center" vertical="top" shrinkToFit="1"/>
    </xf>
    <xf numFmtId="0" fontId="7" fillId="0" borderId="0" xfId="0" applyFont="1" applyAlignment="1">
      <alignment horizontal="left" wrapText="1" indent="9"/>
    </xf>
    <xf numFmtId="0" fontId="0" fillId="0" borderId="0" xfId="0" applyAlignment="1">
      <alignment horizontal="left" wrapText="1" indent="9"/>
    </xf>
    <xf numFmtId="0" fontId="19" fillId="0" borderId="0" xfId="0" applyFont="1" applyAlignment="1">
      <alignment horizontal="left" vertical="top" wrapText="1" indent="18"/>
    </xf>
    <xf numFmtId="0" fontId="0" fillId="0" borderId="0" xfId="0" applyAlignment="1">
      <alignment horizontal="left" vertical="top" wrapText="1" indent="18"/>
    </xf>
    <xf numFmtId="0" fontId="1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" fillId="0" borderId="5" xfId="0" applyFont="1" applyBorder="1" applyAlignment="1">
      <alignment horizontal="left" vertical="center" wrapText="1" indent="3"/>
    </xf>
    <xf numFmtId="0" fontId="1" fillId="0" borderId="6" xfId="0" applyFont="1" applyBorder="1" applyAlignment="1">
      <alignment horizontal="left" vertical="center" wrapText="1" indent="3"/>
    </xf>
    <xf numFmtId="0" fontId="1" fillId="0" borderId="7" xfId="0" applyFont="1" applyBorder="1" applyAlignment="1">
      <alignment horizontal="left" vertical="center" wrapText="1" indent="3"/>
    </xf>
    <xf numFmtId="0" fontId="1" fillId="0" borderId="8" xfId="0" applyFont="1" applyBorder="1" applyAlignment="1">
      <alignment horizontal="left" vertical="center" wrapText="1" indent="3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0" fillId="0" borderId="5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2"/>
    </xf>
    <xf numFmtId="0" fontId="1" fillId="0" borderId="6" xfId="0" applyFont="1" applyBorder="1" applyAlignment="1">
      <alignment horizontal="left" vertical="center" wrapText="1" indent="2"/>
    </xf>
    <xf numFmtId="0" fontId="1" fillId="0" borderId="7" xfId="0" applyFont="1" applyBorder="1" applyAlignment="1">
      <alignment horizontal="left" vertical="center" wrapText="1" indent="2"/>
    </xf>
    <xf numFmtId="0" fontId="1" fillId="0" borderId="8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16" fillId="0" borderId="0" xfId="0" applyFont="1" applyAlignment="1">
      <alignment horizontal="left" vertical="top" wrapText="1" indent="1"/>
    </xf>
    <xf numFmtId="0" fontId="20" fillId="0" borderId="0" xfId="0" applyFont="1" applyAlignment="1">
      <alignment horizontal="left" vertical="top" wrapText="1" inden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left" vertical="center" wrapText="1" indent="3"/>
    </xf>
    <xf numFmtId="0" fontId="21" fillId="2" borderId="13" xfId="0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center" vertical="top" wrapText="1"/>
    </xf>
    <xf numFmtId="0" fontId="21" fillId="2" borderId="13" xfId="0" applyFont="1" applyFill="1" applyBorder="1" applyAlignment="1">
      <alignment horizontal="left" vertical="top" wrapText="1" indent="6"/>
    </xf>
    <xf numFmtId="0" fontId="21" fillId="2" borderId="13" xfId="0" applyFont="1" applyFill="1" applyBorder="1" applyAlignment="1">
      <alignment horizontal="left" vertical="top" wrapText="1" indent="2"/>
    </xf>
    <xf numFmtId="0" fontId="21" fillId="2" borderId="13" xfId="0" applyFont="1" applyFill="1" applyBorder="1" applyAlignment="1">
      <alignment horizontal="left" vertical="center" wrapText="1" indent="1"/>
    </xf>
    <xf numFmtId="165" fontId="24" fillId="0" borderId="0" xfId="1" applyNumberFormat="1" applyFont="1" applyAlignment="1">
      <alignment horizontal="center" vertical="center"/>
    </xf>
    <xf numFmtId="0" fontId="24" fillId="0" borderId="0" xfId="1" applyFont="1"/>
    <xf numFmtId="165" fontId="23" fillId="6" borderId="14" xfId="1" applyNumberFormat="1" applyFont="1" applyFill="1" applyBorder="1" applyAlignment="1">
      <alignment horizontal="left" vertical="center"/>
    </xf>
    <xf numFmtId="0" fontId="29" fillId="0" borderId="15" xfId="1" applyFont="1" applyBorder="1"/>
    <xf numFmtId="0" fontId="21" fillId="4" borderId="13" xfId="0" applyFont="1" applyFill="1" applyBorder="1" applyAlignment="1">
      <alignment horizontal="left" vertical="top" wrapText="1"/>
    </xf>
    <xf numFmtId="4" fontId="27" fillId="0" borderId="13" xfId="1" applyNumberFormat="1" applyFont="1" applyBorder="1" applyAlignment="1">
      <alignment horizontal="right" vertical="center"/>
    </xf>
    <xf numFmtId="0" fontId="29" fillId="0" borderId="13" xfId="1" applyFont="1" applyBorder="1"/>
    <xf numFmtId="165" fontId="26" fillId="9" borderId="13" xfId="1" applyNumberFormat="1" applyFont="1" applyFill="1" applyBorder="1" applyAlignment="1">
      <alignment horizontal="left" vertical="center" wrapText="1"/>
    </xf>
  </cellXfs>
  <cellStyles count="2">
    <cellStyle name="Normal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266319</xdr:colOff>
      <xdr:row>10</xdr:row>
      <xdr:rowOff>62579</xdr:rowOff>
    </xdr:from>
    <xdr:ext cx="1278890" cy="508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1278890" cy="5080"/>
        </a:xfrm>
        <a:custGeom>
          <a:avLst/>
          <a:gdLst/>
          <a:ahLst/>
          <a:cxnLst/>
          <a:rect l="0" t="0" r="0" b="0"/>
          <a:pathLst>
            <a:path w="1278890" h="5080">
              <a:moveTo>
                <a:pt x="1278636" y="0"/>
              </a:moveTo>
              <a:lnTo>
                <a:pt x="0" y="0"/>
              </a:lnTo>
              <a:lnTo>
                <a:pt x="0" y="4572"/>
              </a:lnTo>
              <a:lnTo>
                <a:pt x="1278636" y="4572"/>
              </a:lnTo>
              <a:lnTo>
                <a:pt x="1278636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11</xdr:col>
      <xdr:colOff>266191</xdr:colOff>
      <xdr:row>10</xdr:row>
      <xdr:rowOff>62579</xdr:rowOff>
    </xdr:from>
    <xdr:ext cx="2828925" cy="508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2828925" cy="5080"/>
        </a:xfrm>
        <a:custGeom>
          <a:avLst/>
          <a:gdLst/>
          <a:ahLst/>
          <a:cxnLst/>
          <a:rect l="0" t="0" r="0" b="0"/>
          <a:pathLst>
            <a:path w="2828925" h="5080">
              <a:moveTo>
                <a:pt x="2828544" y="0"/>
              </a:moveTo>
              <a:lnTo>
                <a:pt x="0" y="0"/>
              </a:lnTo>
              <a:lnTo>
                <a:pt x="0" y="4572"/>
              </a:lnTo>
              <a:lnTo>
                <a:pt x="2828544" y="4572"/>
              </a:lnTo>
              <a:lnTo>
                <a:pt x="2828544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2</xdr:col>
      <xdr:colOff>101136</xdr:colOff>
      <xdr:row>0</xdr:row>
      <xdr:rowOff>67579</xdr:rowOff>
    </xdr:from>
    <xdr:ext cx="521878" cy="382866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1878" cy="38286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G/Downloads/budget__972ba99ae8a83a7785e4c9e6732f6d13e58f683c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G/Desktop/&#1060;&#1086;&#1088;&#1084;&#1072;%20&#1076;&#1083;&#1103;%20&#1074;&#1085;&#1077;&#1089;&#1077;&#1085;&#1085;&#1103;%20&#1079;&#1084;&#1110;&#1085;%20&#1076;&#1086;%20&#1082;&#1086;&#1096;&#1090;&#1086;&#1088;&#1080;&#1089;&#1091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ідна частина"/>
      <sheetName val="Кошторис  витрат"/>
      <sheetName val="Інструкція із заповнення"/>
    </sheetNames>
    <sheetDataSet>
      <sheetData sheetId="0">
        <row r="12">
          <cell r="A12" t="str">
            <v>Назва Заявника:</v>
          </cell>
        </row>
        <row r="15">
          <cell r="M15">
            <v>0</v>
          </cell>
        </row>
        <row r="22">
          <cell r="D22">
            <v>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итрати"/>
      <sheetName val="Кошторис  витрат"/>
      <sheetName val="Table 2"/>
      <sheetName val="Table 2 (2)"/>
      <sheetName val="Table 2 (3)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2"/>
  <sheetViews>
    <sheetView topLeftCell="J1" zoomScale="190" zoomScaleNormal="190" workbookViewId="0">
      <selection activeCell="M7" sqref="M7"/>
    </sheetView>
  </sheetViews>
  <sheetFormatPr baseColWidth="10" defaultColWidth="9" defaultRowHeight="13" x14ac:dyDescent="0.15"/>
  <cols>
    <col min="1" max="1" width="8.796875" customWidth="1"/>
    <col min="2" max="2" width="8.19921875" customWidth="1"/>
    <col min="3" max="3" width="11.3984375" customWidth="1"/>
    <col min="4" max="4" width="11.796875" customWidth="1"/>
    <col min="5" max="5" width="11.3984375" customWidth="1"/>
    <col min="6" max="6" width="8" customWidth="1"/>
    <col min="7" max="7" width="3.3984375" customWidth="1"/>
    <col min="8" max="8" width="11.3984375" customWidth="1"/>
    <col min="9" max="9" width="11.796875" customWidth="1"/>
    <col min="10" max="10" width="8.19921875" customWidth="1"/>
    <col min="11" max="11" width="11.3984375" customWidth="1"/>
    <col min="12" max="12" width="8.19921875" customWidth="1"/>
    <col min="13" max="13" width="11.3984375" customWidth="1"/>
    <col min="14" max="14" width="8.19921875" customWidth="1"/>
    <col min="15" max="15" width="11.3984375" customWidth="1"/>
    <col min="16" max="16" width="30.3984375" customWidth="1"/>
  </cols>
  <sheetData>
    <row r="1" spans="1:16" ht="109.5" customHeight="1" x14ac:dyDescent="0.15">
      <c r="A1" s="137" t="s">
        <v>346</v>
      </c>
      <c r="B1" s="138"/>
      <c r="C1" s="138"/>
      <c r="D1" s="138"/>
      <c r="E1" s="138"/>
      <c r="F1" s="138"/>
      <c r="G1" s="139" t="s">
        <v>280</v>
      </c>
      <c r="H1" s="140"/>
      <c r="I1" s="140"/>
      <c r="J1" s="140"/>
      <c r="K1" s="140"/>
      <c r="L1" s="140"/>
      <c r="M1" s="140"/>
      <c r="N1" s="140"/>
      <c r="O1" s="140"/>
      <c r="P1" s="140"/>
    </row>
    <row r="2" spans="1:16" ht="17.5" customHeight="1" x14ac:dyDescent="0.15">
      <c r="A2" s="141" t="s">
        <v>279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</row>
    <row r="3" spans="1:16" ht="10.5" customHeight="1" x14ac:dyDescent="0.15">
      <c r="A3" s="143"/>
      <c r="B3" s="146" t="s">
        <v>0</v>
      </c>
      <c r="C3" s="147"/>
      <c r="D3" s="150" t="s">
        <v>1</v>
      </c>
      <c r="E3" s="151"/>
      <c r="F3" s="151"/>
      <c r="G3" s="151"/>
      <c r="H3" s="151"/>
      <c r="I3" s="151"/>
      <c r="J3" s="151"/>
      <c r="K3" s="152"/>
      <c r="L3" s="153" t="s">
        <v>2</v>
      </c>
      <c r="M3" s="154"/>
      <c r="N3" s="157" t="s">
        <v>3</v>
      </c>
      <c r="O3" s="158"/>
    </row>
    <row r="4" spans="1:16" ht="48" customHeight="1" x14ac:dyDescent="0.15">
      <c r="A4" s="144"/>
      <c r="B4" s="148"/>
      <c r="C4" s="149"/>
      <c r="D4" s="2" t="s">
        <v>4</v>
      </c>
      <c r="E4" s="3" t="s">
        <v>5</v>
      </c>
      <c r="F4" s="161" t="s">
        <v>6</v>
      </c>
      <c r="G4" s="162"/>
      <c r="H4" s="3" t="s">
        <v>7</v>
      </c>
      <c r="I4" s="4" t="s">
        <v>8</v>
      </c>
      <c r="J4" s="163" t="s">
        <v>9</v>
      </c>
      <c r="K4" s="164"/>
      <c r="L4" s="155"/>
      <c r="M4" s="156"/>
      <c r="N4" s="159"/>
      <c r="O4" s="160"/>
    </row>
    <row r="5" spans="1:16" ht="13.5" customHeight="1" x14ac:dyDescent="0.15">
      <c r="A5" s="145"/>
      <c r="B5" s="5" t="s">
        <v>10</v>
      </c>
      <c r="C5" s="6" t="s">
        <v>11</v>
      </c>
      <c r="D5" s="5" t="s">
        <v>11</v>
      </c>
      <c r="E5" s="5" t="s">
        <v>11</v>
      </c>
      <c r="F5" s="165" t="s">
        <v>11</v>
      </c>
      <c r="G5" s="166"/>
      <c r="H5" s="5" t="s">
        <v>11</v>
      </c>
      <c r="I5" s="6" t="s">
        <v>11</v>
      </c>
      <c r="J5" s="5" t="s">
        <v>10</v>
      </c>
      <c r="K5" s="7" t="s">
        <v>12</v>
      </c>
      <c r="L5" s="5" t="s">
        <v>10</v>
      </c>
      <c r="M5" s="6" t="s">
        <v>11</v>
      </c>
      <c r="N5" s="1" t="s">
        <v>13</v>
      </c>
      <c r="O5" s="1" t="s">
        <v>14</v>
      </c>
    </row>
    <row r="6" spans="1:16" ht="10.5" customHeight="1" x14ac:dyDescent="0.15">
      <c r="A6" s="5" t="s">
        <v>15</v>
      </c>
      <c r="B6" s="8">
        <v>1</v>
      </c>
      <c r="C6" s="9">
        <v>2</v>
      </c>
      <c r="D6" s="8">
        <v>3</v>
      </c>
      <c r="E6" s="8">
        <v>4</v>
      </c>
      <c r="F6" s="133">
        <v>5</v>
      </c>
      <c r="G6" s="134"/>
      <c r="H6" s="8">
        <v>6</v>
      </c>
      <c r="I6" s="9">
        <v>7</v>
      </c>
      <c r="J6" s="8">
        <v>8</v>
      </c>
      <c r="K6" s="8">
        <v>9</v>
      </c>
      <c r="L6" s="8">
        <v>10</v>
      </c>
      <c r="M6" s="9">
        <v>11</v>
      </c>
      <c r="N6" s="8">
        <v>12</v>
      </c>
      <c r="O6" s="8">
        <v>13</v>
      </c>
    </row>
    <row r="7" spans="1:16" ht="10.5" customHeight="1" x14ac:dyDescent="0.15">
      <c r="A7" s="5" t="s">
        <v>16</v>
      </c>
      <c r="B7" s="17">
        <v>100</v>
      </c>
      <c r="C7" s="10">
        <v>669700</v>
      </c>
      <c r="D7" s="11">
        <v>0</v>
      </c>
      <c r="E7" s="11">
        <v>0</v>
      </c>
      <c r="F7" s="135">
        <v>0</v>
      </c>
      <c r="G7" s="136"/>
      <c r="H7" s="11">
        <v>0</v>
      </c>
      <c r="I7" s="10">
        <v>10000</v>
      </c>
      <c r="J7" s="17">
        <v>100</v>
      </c>
      <c r="K7" s="11">
        <f>C7+I7</f>
        <v>679700</v>
      </c>
      <c r="L7" s="17">
        <f>M7/O7*100</f>
        <v>11.138710942606876</v>
      </c>
      <c r="M7" s="10">
        <v>85200</v>
      </c>
      <c r="N7" s="12">
        <v>1</v>
      </c>
      <c r="O7" s="13">
        <f>K7+M7</f>
        <v>764900</v>
      </c>
    </row>
    <row r="8" spans="1:16" ht="10.5" customHeight="1" x14ac:dyDescent="0.15">
      <c r="A8" s="5" t="s">
        <v>17</v>
      </c>
      <c r="B8" s="17">
        <v>100</v>
      </c>
      <c r="C8" s="10">
        <v>669700</v>
      </c>
      <c r="D8" s="11">
        <v>0</v>
      </c>
      <c r="E8" s="11">
        <v>0</v>
      </c>
      <c r="F8" s="135">
        <v>0</v>
      </c>
      <c r="G8" s="136"/>
      <c r="H8" s="11">
        <v>0</v>
      </c>
      <c r="I8" s="10">
        <v>0</v>
      </c>
      <c r="J8" s="17">
        <v>100</v>
      </c>
      <c r="K8" s="11">
        <f>C8+I8</f>
        <v>669700</v>
      </c>
      <c r="L8" s="17">
        <f t="shared" ref="L8:L10" si="0">M8/O8*100</f>
        <v>0</v>
      </c>
      <c r="M8" s="10">
        <v>0</v>
      </c>
      <c r="N8" s="14">
        <v>1</v>
      </c>
      <c r="O8" s="13">
        <f>K8+M8</f>
        <v>669700</v>
      </c>
    </row>
    <row r="9" spans="1:16" ht="10.5" customHeight="1" x14ac:dyDescent="0.15">
      <c r="A9" s="5" t="s">
        <v>18</v>
      </c>
      <c r="B9" s="17">
        <f>C9/C8*100</f>
        <v>75</v>
      </c>
      <c r="C9" s="10">
        <v>502275</v>
      </c>
      <c r="D9" s="11">
        <v>0</v>
      </c>
      <c r="E9" s="11">
        <v>0</v>
      </c>
      <c r="F9" s="135">
        <v>0</v>
      </c>
      <c r="G9" s="136"/>
      <c r="H9" s="11">
        <v>0</v>
      </c>
      <c r="I9" s="10">
        <v>0</v>
      </c>
      <c r="J9" s="17">
        <f>K9/K8*100</f>
        <v>75</v>
      </c>
      <c r="K9" s="11">
        <f>C9+I9</f>
        <v>502275</v>
      </c>
      <c r="L9" s="17"/>
      <c r="M9" s="10">
        <v>0</v>
      </c>
      <c r="N9" s="18">
        <f>O9/O8*100</f>
        <v>75</v>
      </c>
      <c r="O9" s="13">
        <f t="shared" ref="O9:O10" si="1">K9+M9</f>
        <v>502275</v>
      </c>
    </row>
    <row r="10" spans="1:16" ht="13.5" customHeight="1" x14ac:dyDescent="0.15">
      <c r="A10" s="15" t="s">
        <v>19</v>
      </c>
      <c r="B10" s="17">
        <f>C10/C8*100</f>
        <v>25</v>
      </c>
      <c r="C10" s="10">
        <f>C8-C9</f>
        <v>167425</v>
      </c>
      <c r="D10" s="11">
        <v>0</v>
      </c>
      <c r="E10" s="11">
        <v>0</v>
      </c>
      <c r="F10" s="135">
        <v>0</v>
      </c>
      <c r="G10" s="136"/>
      <c r="H10" s="11">
        <v>0</v>
      </c>
      <c r="I10" s="10">
        <f>I8-I9</f>
        <v>0</v>
      </c>
      <c r="J10" s="17">
        <f>K10/K8*100</f>
        <v>25</v>
      </c>
      <c r="K10" s="11">
        <f>C10+I10</f>
        <v>167425</v>
      </c>
      <c r="L10" s="17">
        <f t="shared" si="0"/>
        <v>0</v>
      </c>
      <c r="M10" s="10">
        <v>0</v>
      </c>
      <c r="N10" s="18">
        <f>O10/O8*100</f>
        <v>25</v>
      </c>
      <c r="O10" s="13">
        <f t="shared" si="1"/>
        <v>167425</v>
      </c>
    </row>
    <row r="11" spans="1:16" ht="13.5" customHeight="1" x14ac:dyDescent="0.15">
      <c r="A11" s="132" t="s">
        <v>20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</row>
    <row r="12" spans="1:16" x14ac:dyDescent="0.15">
      <c r="M12" s="16"/>
    </row>
  </sheetData>
  <mergeCells count="17">
    <mergeCell ref="A1:F1"/>
    <mergeCell ref="G1:P1"/>
    <mergeCell ref="A2:P2"/>
    <mergeCell ref="A3:A5"/>
    <mergeCell ref="B3:C4"/>
    <mergeCell ref="D3:K3"/>
    <mergeCell ref="L3:M4"/>
    <mergeCell ref="N3:O4"/>
    <mergeCell ref="F4:G4"/>
    <mergeCell ref="J4:K4"/>
    <mergeCell ref="F5:G5"/>
    <mergeCell ref="A11:P11"/>
    <mergeCell ref="F6:G6"/>
    <mergeCell ref="F7:G7"/>
    <mergeCell ref="F8:G8"/>
    <mergeCell ref="F9:G9"/>
    <mergeCell ref="F10:G10"/>
  </mergeCells>
  <pageMargins left="0.7" right="0.7" top="0.75" bottom="0.75" header="0.3" footer="0.3"/>
  <pageSetup paperSize="9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97"/>
  <sheetViews>
    <sheetView tabSelected="1" zoomScale="170" zoomScaleNormal="230" workbookViewId="0">
      <selection activeCell="AA197" sqref="AA197"/>
    </sheetView>
  </sheetViews>
  <sheetFormatPr baseColWidth="10" defaultColWidth="8.796875" defaultRowHeight="7" x14ac:dyDescent="0.15"/>
  <cols>
    <col min="1" max="1" width="4.59765625" style="19" customWidth="1"/>
    <col min="2" max="2" width="2.796875" style="19" customWidth="1"/>
    <col min="3" max="3" width="19.3984375" style="19" customWidth="1"/>
    <col min="4" max="4" width="4.19921875" style="19" customWidth="1"/>
    <col min="5" max="5" width="4.796875" style="19" customWidth="1"/>
    <col min="6" max="6" width="6.59765625" style="19" customWidth="1"/>
    <col min="7" max="7" width="7.19921875" style="19" customWidth="1"/>
    <col min="8" max="8" width="4.59765625" style="19" customWidth="1"/>
    <col min="9" max="9" width="6.59765625" style="19" customWidth="1"/>
    <col min="10" max="10" width="7.19921875" style="19" customWidth="1"/>
    <col min="11" max="11" width="4.796875" style="19" customWidth="1"/>
    <col min="12" max="12" width="6.3984375" style="19" customWidth="1"/>
    <col min="13" max="13" width="7.19921875" style="19" customWidth="1"/>
    <col min="14" max="14" width="4.796875" style="19" customWidth="1"/>
    <col min="15" max="15" width="6.59765625" style="19" customWidth="1"/>
    <col min="16" max="16" width="7.19921875" style="19" customWidth="1"/>
    <col min="17" max="17" width="4.796875" style="19" customWidth="1"/>
    <col min="18" max="18" width="6.3984375" style="19" customWidth="1"/>
    <col min="19" max="19" width="7.19921875" style="19" customWidth="1"/>
    <col min="20" max="20" width="4.796875" style="19" customWidth="1"/>
    <col min="21" max="21" width="6.3984375" style="19" customWidth="1"/>
    <col min="22" max="22" width="7.19921875" style="19" customWidth="1"/>
    <col min="23" max="23" width="5.796875" style="19" customWidth="1"/>
    <col min="24" max="25" width="5.3984375" style="19" customWidth="1"/>
    <col min="26" max="26" width="6" style="19" customWidth="1"/>
    <col min="27" max="27" width="8.3984375" style="19" customWidth="1"/>
    <col min="28" max="28" width="2.796875" style="19" customWidth="1"/>
    <col min="29" max="16384" width="8.796875" style="19"/>
  </cols>
  <sheetData>
    <row r="1" spans="1:29" ht="34.25" customHeight="1" x14ac:dyDescent="0.15">
      <c r="A1" s="167" t="s">
        <v>345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</row>
    <row r="2" spans="1:29" x14ac:dyDescent="0.15">
      <c r="A2" s="169" t="s">
        <v>21</v>
      </c>
      <c r="B2" s="169" t="s">
        <v>22</v>
      </c>
      <c r="C2" s="170" t="s">
        <v>23</v>
      </c>
      <c r="D2" s="171" t="s">
        <v>24</v>
      </c>
      <c r="E2" s="172" t="s">
        <v>25</v>
      </c>
      <c r="F2" s="172"/>
      <c r="G2" s="172"/>
      <c r="H2" s="172"/>
      <c r="I2" s="172"/>
      <c r="J2" s="172"/>
      <c r="K2" s="173" t="s">
        <v>26</v>
      </c>
      <c r="L2" s="173"/>
      <c r="M2" s="173"/>
      <c r="N2" s="173"/>
      <c r="O2" s="173"/>
      <c r="P2" s="173"/>
      <c r="Q2" s="172" t="s">
        <v>27</v>
      </c>
      <c r="R2" s="172"/>
      <c r="S2" s="172"/>
      <c r="T2" s="172"/>
      <c r="U2" s="172"/>
      <c r="V2" s="172"/>
      <c r="W2" s="174" t="s">
        <v>28</v>
      </c>
      <c r="X2" s="174"/>
      <c r="Y2" s="174"/>
      <c r="Z2" s="174"/>
      <c r="AA2" s="175" t="s">
        <v>29</v>
      </c>
    </row>
    <row r="3" spans="1:29" x14ac:dyDescent="0.15">
      <c r="A3" s="169"/>
      <c r="B3" s="169"/>
      <c r="C3" s="170"/>
      <c r="D3" s="171"/>
      <c r="E3" s="175" t="s">
        <v>30</v>
      </c>
      <c r="F3" s="175"/>
      <c r="G3" s="175"/>
      <c r="H3" s="175" t="s">
        <v>31</v>
      </c>
      <c r="I3" s="175"/>
      <c r="J3" s="175"/>
      <c r="K3" s="175" t="s">
        <v>30</v>
      </c>
      <c r="L3" s="175"/>
      <c r="M3" s="175"/>
      <c r="N3" s="175" t="s">
        <v>31</v>
      </c>
      <c r="O3" s="175"/>
      <c r="P3" s="175"/>
      <c r="Q3" s="175" t="s">
        <v>30</v>
      </c>
      <c r="R3" s="175"/>
      <c r="S3" s="175"/>
      <c r="T3" s="175" t="s">
        <v>31</v>
      </c>
      <c r="U3" s="175"/>
      <c r="V3" s="175"/>
      <c r="W3" s="171" t="s">
        <v>32</v>
      </c>
      <c r="X3" s="172" t="s">
        <v>33</v>
      </c>
      <c r="Y3" s="169" t="s">
        <v>34</v>
      </c>
      <c r="Z3" s="169"/>
      <c r="AA3" s="175"/>
    </row>
    <row r="4" spans="1:29" ht="16" x14ac:dyDescent="0.15">
      <c r="A4" s="169"/>
      <c r="B4" s="169"/>
      <c r="C4" s="170"/>
      <c r="D4" s="171"/>
      <c r="E4" s="54" t="s">
        <v>281</v>
      </c>
      <c r="F4" s="54" t="s">
        <v>282</v>
      </c>
      <c r="G4" s="54" t="s">
        <v>283</v>
      </c>
      <c r="H4" s="54" t="s">
        <v>281</v>
      </c>
      <c r="I4" s="54" t="s">
        <v>282</v>
      </c>
      <c r="J4" s="54" t="s">
        <v>284</v>
      </c>
      <c r="K4" s="54" t="s">
        <v>281</v>
      </c>
      <c r="L4" s="54" t="s">
        <v>285</v>
      </c>
      <c r="M4" s="54" t="s">
        <v>286</v>
      </c>
      <c r="N4" s="54" t="s">
        <v>281</v>
      </c>
      <c r="O4" s="54" t="s">
        <v>285</v>
      </c>
      <c r="P4" s="54" t="s">
        <v>287</v>
      </c>
      <c r="Q4" s="54" t="s">
        <v>281</v>
      </c>
      <c r="R4" s="54" t="s">
        <v>285</v>
      </c>
      <c r="S4" s="54" t="s">
        <v>288</v>
      </c>
      <c r="T4" s="54" t="s">
        <v>281</v>
      </c>
      <c r="U4" s="54" t="s">
        <v>285</v>
      </c>
      <c r="V4" s="54" t="s">
        <v>289</v>
      </c>
      <c r="W4" s="171"/>
      <c r="X4" s="172"/>
      <c r="Y4" s="55" t="s">
        <v>35</v>
      </c>
      <c r="Z4" s="55" t="s">
        <v>36</v>
      </c>
      <c r="AA4" s="175"/>
    </row>
    <row r="5" spans="1:29" x14ac:dyDescent="0.15">
      <c r="A5" s="56">
        <v>1</v>
      </c>
      <c r="B5" s="57">
        <v>2</v>
      </c>
      <c r="C5" s="56">
        <v>3</v>
      </c>
      <c r="D5" s="58">
        <v>4</v>
      </c>
      <c r="E5" s="56">
        <v>5</v>
      </c>
      <c r="F5" s="56">
        <v>6</v>
      </c>
      <c r="G5" s="56">
        <v>7</v>
      </c>
      <c r="H5" s="56">
        <v>8</v>
      </c>
      <c r="I5" s="56">
        <v>9</v>
      </c>
      <c r="J5" s="56">
        <v>10</v>
      </c>
      <c r="K5" s="56">
        <v>11</v>
      </c>
      <c r="L5" s="56">
        <v>12</v>
      </c>
      <c r="M5" s="56">
        <v>13</v>
      </c>
      <c r="N5" s="56">
        <v>14</v>
      </c>
      <c r="O5" s="56">
        <v>15</v>
      </c>
      <c r="P5" s="56">
        <v>16</v>
      </c>
      <c r="Q5" s="56">
        <v>17</v>
      </c>
      <c r="R5" s="56">
        <v>18</v>
      </c>
      <c r="S5" s="56">
        <v>19</v>
      </c>
      <c r="T5" s="56">
        <v>20</v>
      </c>
      <c r="U5" s="56">
        <v>21</v>
      </c>
      <c r="V5" s="56">
        <v>22</v>
      </c>
      <c r="W5" s="56">
        <v>23</v>
      </c>
      <c r="X5" s="56">
        <v>24</v>
      </c>
      <c r="Y5" s="59">
        <v>25</v>
      </c>
      <c r="Z5" s="59">
        <v>26</v>
      </c>
      <c r="AA5" s="56">
        <v>27</v>
      </c>
    </row>
    <row r="6" spans="1:29" x14ac:dyDescent="0.15">
      <c r="A6" s="180" t="s">
        <v>290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</row>
    <row r="7" spans="1:29" s="21" customFormat="1" x14ac:dyDescent="0.15">
      <c r="A7" s="60" t="s">
        <v>37</v>
      </c>
      <c r="B7" s="61">
        <v>1</v>
      </c>
      <c r="C7" s="62" t="s">
        <v>38</v>
      </c>
      <c r="D7" s="63"/>
      <c r="E7" s="64"/>
      <c r="F7" s="64"/>
      <c r="G7" s="64"/>
      <c r="H7" s="64"/>
      <c r="I7" s="64"/>
      <c r="J7" s="64"/>
      <c r="K7" s="64"/>
      <c r="L7" s="64"/>
      <c r="M7" s="64"/>
      <c r="N7" s="65"/>
      <c r="O7" s="66"/>
      <c r="P7" s="67"/>
      <c r="Q7" s="29"/>
      <c r="R7" s="29"/>
      <c r="S7" s="29"/>
      <c r="T7" s="29"/>
      <c r="U7" s="30"/>
      <c r="V7" s="30"/>
      <c r="W7" s="30"/>
      <c r="X7" s="30"/>
      <c r="Y7" s="30"/>
      <c r="Z7" s="121"/>
      <c r="AA7" s="30"/>
    </row>
    <row r="8" spans="1:29" s="21" customFormat="1" ht="16" x14ac:dyDescent="0.15">
      <c r="A8" s="68" t="s">
        <v>39</v>
      </c>
      <c r="B8" s="69" t="s">
        <v>40</v>
      </c>
      <c r="C8" s="70" t="s">
        <v>41</v>
      </c>
      <c r="D8" s="71"/>
      <c r="E8" s="72">
        <f>SUM(E9:E11)</f>
        <v>0</v>
      </c>
      <c r="F8" s="72"/>
      <c r="G8" s="72">
        <f t="shared" ref="G8:K8" si="0">SUM(G9:G11)</f>
        <v>0</v>
      </c>
      <c r="H8" s="72">
        <f>SUM(H9:H11)</f>
        <v>0</v>
      </c>
      <c r="I8" s="72"/>
      <c r="J8" s="72">
        <f t="shared" ref="J8" si="1">SUM(J9:J11)</f>
        <v>0</v>
      </c>
      <c r="K8" s="72">
        <f t="shared" si="0"/>
        <v>0</v>
      </c>
      <c r="L8" s="72"/>
      <c r="M8" s="72">
        <f t="shared" ref="M8:Q8" si="2">SUM(M9:M11)</f>
        <v>0</v>
      </c>
      <c r="N8" s="72">
        <f t="shared" si="2"/>
        <v>0</v>
      </c>
      <c r="O8" s="72"/>
      <c r="P8" s="72">
        <f t="shared" ref="P8" si="3">SUM(P9:P11)</f>
        <v>0</v>
      </c>
      <c r="Q8" s="72">
        <f t="shared" si="2"/>
        <v>0</v>
      </c>
      <c r="R8" s="72"/>
      <c r="S8" s="72">
        <f>SUM(S9:S11)</f>
        <v>0</v>
      </c>
      <c r="T8" s="72">
        <f t="shared" ref="T8" si="4">SUM(T9:T11)</f>
        <v>0</v>
      </c>
      <c r="U8" s="72"/>
      <c r="V8" s="72">
        <f>SUM(V9:V11)</f>
        <v>0</v>
      </c>
      <c r="W8" s="73">
        <f t="shared" ref="W8:W30" si="5">G8+M8+S8</f>
        <v>0</v>
      </c>
      <c r="X8" s="74">
        <f>J8+P8+V8</f>
        <v>0</v>
      </c>
      <c r="Y8" s="22">
        <f>X8-W8</f>
        <v>0</v>
      </c>
      <c r="Z8" s="122" t="e">
        <f>X8/W8*100</f>
        <v>#DIV/0!</v>
      </c>
      <c r="AA8" s="75"/>
      <c r="AB8" s="23"/>
      <c r="AC8" s="23"/>
    </row>
    <row r="9" spans="1:29" s="21" customFormat="1" ht="8" x14ac:dyDescent="0.15">
      <c r="A9" s="76" t="s">
        <v>42</v>
      </c>
      <c r="B9" s="77" t="s">
        <v>43</v>
      </c>
      <c r="C9" s="78" t="s">
        <v>48</v>
      </c>
      <c r="D9" s="79" t="s">
        <v>44</v>
      </c>
      <c r="E9" s="80"/>
      <c r="F9" s="80"/>
      <c r="G9" s="80">
        <f t="shared" ref="G9:G11" si="6">E9*F9</f>
        <v>0</v>
      </c>
      <c r="H9" s="80"/>
      <c r="I9" s="80"/>
      <c r="J9" s="80">
        <f t="shared" ref="J9:J11" si="7">H9*I9</f>
        <v>0</v>
      </c>
      <c r="K9" s="80"/>
      <c r="L9" s="80"/>
      <c r="M9" s="80">
        <f t="shared" ref="M9:M11" si="8">K9*L9</f>
        <v>0</v>
      </c>
      <c r="N9" s="80"/>
      <c r="O9" s="80"/>
      <c r="P9" s="80">
        <f t="shared" ref="P9:P11" si="9">N9*O9</f>
        <v>0</v>
      </c>
      <c r="Q9" s="80"/>
      <c r="R9" s="80"/>
      <c r="S9" s="80">
        <f t="shared" ref="S9:S11" si="10">Q9*R9</f>
        <v>0</v>
      </c>
      <c r="T9" s="80"/>
      <c r="U9" s="80"/>
      <c r="V9" s="80">
        <f t="shared" ref="V9:V11" si="11">T9*U9</f>
        <v>0</v>
      </c>
      <c r="W9" s="81">
        <f t="shared" si="5"/>
        <v>0</v>
      </c>
      <c r="X9" s="24">
        <f t="shared" ref="X9:X72" si="12">J9+P9+V9</f>
        <v>0</v>
      </c>
      <c r="Y9" s="82">
        <f t="shared" ref="Y9:Y72" si="13">X9-W9</f>
        <v>0</v>
      </c>
      <c r="Z9" s="123" t="e">
        <f t="shared" ref="Z9:Z72" si="14">X9/W9*100</f>
        <v>#DIV/0!</v>
      </c>
      <c r="AA9" s="83"/>
      <c r="AB9" s="25"/>
      <c r="AC9" s="25"/>
    </row>
    <row r="10" spans="1:29" s="21" customFormat="1" ht="8" x14ac:dyDescent="0.15">
      <c r="A10" s="76" t="s">
        <v>42</v>
      </c>
      <c r="B10" s="77" t="s">
        <v>45</v>
      </c>
      <c r="C10" s="78" t="s">
        <v>48</v>
      </c>
      <c r="D10" s="79" t="s">
        <v>44</v>
      </c>
      <c r="E10" s="80"/>
      <c r="F10" s="80"/>
      <c r="G10" s="80">
        <f t="shared" si="6"/>
        <v>0</v>
      </c>
      <c r="H10" s="80"/>
      <c r="I10" s="80"/>
      <c r="J10" s="80">
        <f t="shared" si="7"/>
        <v>0</v>
      </c>
      <c r="K10" s="80"/>
      <c r="L10" s="80"/>
      <c r="M10" s="80">
        <f t="shared" si="8"/>
        <v>0</v>
      </c>
      <c r="N10" s="80"/>
      <c r="O10" s="80"/>
      <c r="P10" s="80">
        <f t="shared" si="9"/>
        <v>0</v>
      </c>
      <c r="Q10" s="80"/>
      <c r="R10" s="80"/>
      <c r="S10" s="80">
        <f t="shared" si="10"/>
        <v>0</v>
      </c>
      <c r="T10" s="80"/>
      <c r="U10" s="80"/>
      <c r="V10" s="80">
        <f t="shared" si="11"/>
        <v>0</v>
      </c>
      <c r="W10" s="81">
        <f t="shared" si="5"/>
        <v>0</v>
      </c>
      <c r="X10" s="24">
        <f t="shared" si="12"/>
        <v>0</v>
      </c>
      <c r="Y10" s="83">
        <f t="shared" si="13"/>
        <v>0</v>
      </c>
      <c r="Z10" s="123" t="e">
        <f t="shared" si="14"/>
        <v>#DIV/0!</v>
      </c>
      <c r="AA10" s="83"/>
      <c r="AB10" s="25"/>
      <c r="AC10" s="25"/>
    </row>
    <row r="11" spans="1:29" s="21" customFormat="1" ht="8" x14ac:dyDescent="0.15">
      <c r="A11" s="76" t="s">
        <v>42</v>
      </c>
      <c r="B11" s="77" t="s">
        <v>46</v>
      </c>
      <c r="C11" s="78" t="s">
        <v>48</v>
      </c>
      <c r="D11" s="79" t="s">
        <v>44</v>
      </c>
      <c r="E11" s="80"/>
      <c r="F11" s="80"/>
      <c r="G11" s="80">
        <f t="shared" si="6"/>
        <v>0</v>
      </c>
      <c r="H11" s="80"/>
      <c r="I11" s="80"/>
      <c r="J11" s="80">
        <f t="shared" si="7"/>
        <v>0</v>
      </c>
      <c r="K11" s="80"/>
      <c r="L11" s="80"/>
      <c r="M11" s="80">
        <f t="shared" si="8"/>
        <v>0</v>
      </c>
      <c r="N11" s="80"/>
      <c r="O11" s="80"/>
      <c r="P11" s="80">
        <f t="shared" si="9"/>
        <v>0</v>
      </c>
      <c r="Q11" s="80"/>
      <c r="R11" s="80"/>
      <c r="S11" s="80">
        <f t="shared" si="10"/>
        <v>0</v>
      </c>
      <c r="T11" s="80"/>
      <c r="U11" s="80"/>
      <c r="V11" s="80">
        <f t="shared" si="11"/>
        <v>0</v>
      </c>
      <c r="W11" s="81">
        <f t="shared" si="5"/>
        <v>0</v>
      </c>
      <c r="X11" s="24">
        <f t="shared" si="12"/>
        <v>0</v>
      </c>
      <c r="Y11" s="83">
        <f t="shared" si="13"/>
        <v>0</v>
      </c>
      <c r="Z11" s="123" t="e">
        <f t="shared" si="14"/>
        <v>#DIV/0!</v>
      </c>
      <c r="AA11" s="83"/>
      <c r="AB11" s="25"/>
      <c r="AC11" s="25"/>
    </row>
    <row r="12" spans="1:29" s="21" customFormat="1" ht="8" x14ac:dyDescent="0.15">
      <c r="A12" s="68" t="s">
        <v>39</v>
      </c>
      <c r="B12" s="69" t="s">
        <v>49</v>
      </c>
      <c r="C12" s="70" t="s">
        <v>50</v>
      </c>
      <c r="D12" s="71"/>
      <c r="E12" s="72">
        <f>SUM(E13:E15)</f>
        <v>0</v>
      </c>
      <c r="F12" s="72"/>
      <c r="G12" s="72">
        <f t="shared" ref="G12:K12" si="15">SUM(G13:G15)</f>
        <v>0</v>
      </c>
      <c r="H12" s="72">
        <f>SUM(H13:H15)</f>
        <v>0</v>
      </c>
      <c r="I12" s="72"/>
      <c r="J12" s="72">
        <f t="shared" ref="J12" si="16">SUM(J13:J15)</f>
        <v>0</v>
      </c>
      <c r="K12" s="72">
        <f t="shared" si="15"/>
        <v>0</v>
      </c>
      <c r="L12" s="72"/>
      <c r="M12" s="72">
        <f t="shared" ref="M12:Q12" si="17">SUM(M13:M15)</f>
        <v>0</v>
      </c>
      <c r="N12" s="72">
        <f t="shared" si="17"/>
        <v>0</v>
      </c>
      <c r="O12" s="72"/>
      <c r="P12" s="72">
        <f t="shared" ref="P12" si="18">SUM(P13:P15)</f>
        <v>0</v>
      </c>
      <c r="Q12" s="72">
        <f t="shared" si="17"/>
        <v>0</v>
      </c>
      <c r="R12" s="72"/>
      <c r="S12" s="72">
        <f>SUM(S13:S15)</f>
        <v>0</v>
      </c>
      <c r="T12" s="72">
        <f t="shared" ref="T12" si="19">SUM(T13:T15)</f>
        <v>0</v>
      </c>
      <c r="U12" s="72"/>
      <c r="V12" s="72">
        <f>SUM(V13:V15)</f>
        <v>0</v>
      </c>
      <c r="W12" s="73">
        <f t="shared" si="5"/>
        <v>0</v>
      </c>
      <c r="X12" s="84">
        <f t="shared" si="12"/>
        <v>0</v>
      </c>
      <c r="Y12" s="75">
        <f t="shared" si="13"/>
        <v>0</v>
      </c>
      <c r="Z12" s="122" t="e">
        <f t="shared" si="14"/>
        <v>#DIV/0!</v>
      </c>
      <c r="AA12" s="75"/>
      <c r="AB12" s="23"/>
      <c r="AC12" s="23"/>
    </row>
    <row r="13" spans="1:29" s="21" customFormat="1" ht="8" x14ac:dyDescent="0.15">
      <c r="A13" s="76" t="s">
        <v>42</v>
      </c>
      <c r="B13" s="77" t="s">
        <v>51</v>
      </c>
      <c r="C13" s="78" t="s">
        <v>48</v>
      </c>
      <c r="D13" s="79" t="s">
        <v>44</v>
      </c>
      <c r="E13" s="80"/>
      <c r="F13" s="80"/>
      <c r="G13" s="80">
        <f t="shared" ref="G13:G15" si="20">E13*F13</f>
        <v>0</v>
      </c>
      <c r="H13" s="80"/>
      <c r="I13" s="80"/>
      <c r="J13" s="80">
        <f t="shared" ref="J13:J15" si="21">H13*I13</f>
        <v>0</v>
      </c>
      <c r="K13" s="80"/>
      <c r="L13" s="80"/>
      <c r="M13" s="80">
        <f t="shared" ref="M13:M15" si="22">K13*L13</f>
        <v>0</v>
      </c>
      <c r="N13" s="80"/>
      <c r="O13" s="80"/>
      <c r="P13" s="80">
        <f t="shared" ref="P13:P15" si="23">N13*O13</f>
        <v>0</v>
      </c>
      <c r="Q13" s="80"/>
      <c r="R13" s="80"/>
      <c r="S13" s="80">
        <f t="shared" ref="S13:S15" si="24">Q13*R13</f>
        <v>0</v>
      </c>
      <c r="T13" s="80"/>
      <c r="U13" s="80"/>
      <c r="V13" s="80">
        <f t="shared" ref="V13:V15" si="25">T13*U13</f>
        <v>0</v>
      </c>
      <c r="W13" s="81">
        <f t="shared" si="5"/>
        <v>0</v>
      </c>
      <c r="X13" s="24">
        <f t="shared" si="12"/>
        <v>0</v>
      </c>
      <c r="Y13" s="83">
        <f t="shared" si="13"/>
        <v>0</v>
      </c>
      <c r="Z13" s="123" t="e">
        <f t="shared" si="14"/>
        <v>#DIV/0!</v>
      </c>
      <c r="AA13" s="83"/>
      <c r="AB13" s="25"/>
      <c r="AC13" s="25"/>
    </row>
    <row r="14" spans="1:29" s="21" customFormat="1" ht="8" x14ac:dyDescent="0.15">
      <c r="A14" s="76" t="s">
        <v>42</v>
      </c>
      <c r="B14" s="77" t="s">
        <v>52</v>
      </c>
      <c r="C14" s="78" t="s">
        <v>48</v>
      </c>
      <c r="D14" s="79" t="s">
        <v>44</v>
      </c>
      <c r="E14" s="80"/>
      <c r="F14" s="80"/>
      <c r="G14" s="80">
        <f t="shared" si="20"/>
        <v>0</v>
      </c>
      <c r="H14" s="80"/>
      <c r="I14" s="80"/>
      <c r="J14" s="80">
        <f t="shared" si="21"/>
        <v>0</v>
      </c>
      <c r="K14" s="80"/>
      <c r="L14" s="80"/>
      <c r="M14" s="80">
        <f t="shared" si="22"/>
        <v>0</v>
      </c>
      <c r="N14" s="80"/>
      <c r="O14" s="80"/>
      <c r="P14" s="80">
        <f t="shared" si="23"/>
        <v>0</v>
      </c>
      <c r="Q14" s="80"/>
      <c r="R14" s="80"/>
      <c r="S14" s="80">
        <f t="shared" si="24"/>
        <v>0</v>
      </c>
      <c r="T14" s="80"/>
      <c r="U14" s="80"/>
      <c r="V14" s="80">
        <f t="shared" si="25"/>
        <v>0</v>
      </c>
      <c r="W14" s="81">
        <f t="shared" si="5"/>
        <v>0</v>
      </c>
      <c r="X14" s="24">
        <f t="shared" si="12"/>
        <v>0</v>
      </c>
      <c r="Y14" s="83">
        <f t="shared" si="13"/>
        <v>0</v>
      </c>
      <c r="Z14" s="123" t="e">
        <f t="shared" si="14"/>
        <v>#DIV/0!</v>
      </c>
      <c r="AA14" s="83"/>
      <c r="AB14" s="25"/>
      <c r="AC14" s="25"/>
    </row>
    <row r="15" spans="1:29" s="21" customFormat="1" ht="8" x14ac:dyDescent="0.15">
      <c r="A15" s="76" t="s">
        <v>42</v>
      </c>
      <c r="B15" s="77" t="s">
        <v>53</v>
      </c>
      <c r="C15" s="78" t="s">
        <v>48</v>
      </c>
      <c r="D15" s="79" t="s">
        <v>44</v>
      </c>
      <c r="E15" s="80"/>
      <c r="F15" s="80"/>
      <c r="G15" s="80">
        <f t="shared" si="20"/>
        <v>0</v>
      </c>
      <c r="H15" s="80"/>
      <c r="I15" s="80"/>
      <c r="J15" s="80">
        <f t="shared" si="21"/>
        <v>0</v>
      </c>
      <c r="K15" s="80"/>
      <c r="L15" s="80"/>
      <c r="M15" s="80">
        <f t="shared" si="22"/>
        <v>0</v>
      </c>
      <c r="N15" s="80"/>
      <c r="O15" s="80"/>
      <c r="P15" s="80">
        <f t="shared" si="23"/>
        <v>0</v>
      </c>
      <c r="Q15" s="80"/>
      <c r="R15" s="80"/>
      <c r="S15" s="80">
        <f t="shared" si="24"/>
        <v>0</v>
      </c>
      <c r="T15" s="80"/>
      <c r="U15" s="80"/>
      <c r="V15" s="80">
        <f t="shared" si="25"/>
        <v>0</v>
      </c>
      <c r="W15" s="81">
        <f t="shared" si="5"/>
        <v>0</v>
      </c>
      <c r="X15" s="24">
        <f t="shared" si="12"/>
        <v>0</v>
      </c>
      <c r="Y15" s="83">
        <f t="shared" si="13"/>
        <v>0</v>
      </c>
      <c r="Z15" s="123" t="e">
        <f t="shared" si="14"/>
        <v>#DIV/0!</v>
      </c>
      <c r="AA15" s="83"/>
      <c r="AB15" s="25"/>
      <c r="AC15" s="25"/>
    </row>
    <row r="16" spans="1:29" s="21" customFormat="1" ht="8" x14ac:dyDescent="0.15">
      <c r="A16" s="68" t="s">
        <v>39</v>
      </c>
      <c r="B16" s="69" t="s">
        <v>54</v>
      </c>
      <c r="C16" s="85" t="s">
        <v>55</v>
      </c>
      <c r="D16" s="71"/>
      <c r="E16" s="72">
        <f>SUM(E17:E22)</f>
        <v>25</v>
      </c>
      <c r="F16" s="72"/>
      <c r="G16" s="72">
        <f>SUM(G17:G22)</f>
        <v>125720</v>
      </c>
      <c r="H16" s="72">
        <f>SUM(H17:H22)</f>
        <v>21</v>
      </c>
      <c r="I16" s="72"/>
      <c r="J16" s="72">
        <f>SUM(J17:J22)</f>
        <v>114000</v>
      </c>
      <c r="K16" s="72">
        <f>SUM(K17:K22)</f>
        <v>0</v>
      </c>
      <c r="L16" s="72"/>
      <c r="M16" s="72">
        <f>SUM(M17:M22)</f>
        <v>0</v>
      </c>
      <c r="N16" s="72">
        <f>SUM(N17:N22)</f>
        <v>0</v>
      </c>
      <c r="O16" s="72"/>
      <c r="P16" s="72">
        <f>SUM(P17:P22)</f>
        <v>0</v>
      </c>
      <c r="Q16" s="72">
        <f>SUM(Q17:Q22)</f>
        <v>0</v>
      </c>
      <c r="R16" s="72"/>
      <c r="S16" s="72">
        <f>SUM(S17:S22)</f>
        <v>0</v>
      </c>
      <c r="T16" s="72">
        <f>SUM(T17:T22)</f>
        <v>0</v>
      </c>
      <c r="U16" s="72"/>
      <c r="V16" s="72">
        <f>SUM(V17:V22)</f>
        <v>0</v>
      </c>
      <c r="W16" s="73">
        <f t="shared" si="5"/>
        <v>125720</v>
      </c>
      <c r="X16" s="84">
        <f t="shared" si="12"/>
        <v>114000</v>
      </c>
      <c r="Y16" s="75">
        <f t="shared" si="13"/>
        <v>-11720</v>
      </c>
      <c r="Z16" s="122">
        <f t="shared" si="14"/>
        <v>90.677696468342347</v>
      </c>
      <c r="AA16" s="75"/>
      <c r="AB16" s="23"/>
      <c r="AC16" s="23"/>
    </row>
    <row r="17" spans="1:29" s="21" customFormat="1" ht="8" x14ac:dyDescent="0.15">
      <c r="A17" s="76" t="s">
        <v>42</v>
      </c>
      <c r="B17" s="77" t="s">
        <v>56</v>
      </c>
      <c r="C17" s="86" t="s">
        <v>291</v>
      </c>
      <c r="D17" s="79" t="s">
        <v>44</v>
      </c>
      <c r="E17" s="80">
        <v>5</v>
      </c>
      <c r="F17" s="80">
        <v>3344</v>
      </c>
      <c r="G17" s="80">
        <f t="shared" ref="G17:G22" si="26">E17*F17</f>
        <v>16720</v>
      </c>
      <c r="H17" s="80">
        <v>4</v>
      </c>
      <c r="I17" s="80">
        <v>1250</v>
      </c>
      <c r="J17" s="80">
        <f t="shared" ref="J17:J22" si="27">H17*I17</f>
        <v>5000</v>
      </c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1">
        <f t="shared" si="5"/>
        <v>16720</v>
      </c>
      <c r="X17" s="24">
        <f t="shared" si="12"/>
        <v>5000</v>
      </c>
      <c r="Y17" s="83">
        <f t="shared" si="13"/>
        <v>-11720</v>
      </c>
      <c r="Z17" s="123">
        <f t="shared" si="14"/>
        <v>29.904306220095695</v>
      </c>
      <c r="AA17" s="83"/>
      <c r="AB17" s="25"/>
      <c r="AC17" s="25"/>
    </row>
    <row r="18" spans="1:29" s="21" customFormat="1" ht="8" x14ac:dyDescent="0.15">
      <c r="A18" s="76" t="s">
        <v>42</v>
      </c>
      <c r="B18" s="77" t="s">
        <v>292</v>
      </c>
      <c r="C18" s="78" t="s">
        <v>293</v>
      </c>
      <c r="D18" s="79" t="s">
        <v>44</v>
      </c>
      <c r="E18" s="80">
        <v>1</v>
      </c>
      <c r="F18" s="80">
        <v>5000</v>
      </c>
      <c r="G18" s="80">
        <f t="shared" si="26"/>
        <v>5000</v>
      </c>
      <c r="H18" s="80">
        <v>1</v>
      </c>
      <c r="I18" s="80">
        <v>5000</v>
      </c>
      <c r="J18" s="80">
        <f t="shared" si="27"/>
        <v>5000</v>
      </c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1">
        <f t="shared" si="5"/>
        <v>5000</v>
      </c>
      <c r="X18" s="24">
        <f t="shared" si="12"/>
        <v>5000</v>
      </c>
      <c r="Y18" s="83">
        <f t="shared" si="13"/>
        <v>0</v>
      </c>
      <c r="Z18" s="123">
        <f t="shared" si="14"/>
        <v>100</v>
      </c>
      <c r="AA18" s="83"/>
      <c r="AB18" s="25"/>
      <c r="AC18" s="25"/>
    </row>
    <row r="19" spans="1:29" s="21" customFormat="1" ht="8" x14ac:dyDescent="0.15">
      <c r="A19" s="76" t="s">
        <v>42</v>
      </c>
      <c r="B19" s="77" t="s">
        <v>294</v>
      </c>
      <c r="C19" s="78" t="s">
        <v>295</v>
      </c>
      <c r="D19" s="79" t="s">
        <v>44</v>
      </c>
      <c r="E19" s="80">
        <v>5</v>
      </c>
      <c r="F19" s="80">
        <v>7200</v>
      </c>
      <c r="G19" s="80">
        <f t="shared" si="26"/>
        <v>36000</v>
      </c>
      <c r="H19" s="80">
        <v>4</v>
      </c>
      <c r="I19" s="80">
        <v>9000</v>
      </c>
      <c r="J19" s="80">
        <f t="shared" si="27"/>
        <v>36000</v>
      </c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1">
        <f t="shared" si="5"/>
        <v>36000</v>
      </c>
      <c r="X19" s="24">
        <f t="shared" si="12"/>
        <v>36000</v>
      </c>
      <c r="Y19" s="83">
        <f t="shared" si="13"/>
        <v>0</v>
      </c>
      <c r="Z19" s="123">
        <f t="shared" si="14"/>
        <v>100</v>
      </c>
      <c r="AA19" s="83"/>
      <c r="AB19" s="25"/>
      <c r="AC19" s="25"/>
    </row>
    <row r="20" spans="1:29" s="21" customFormat="1" ht="8" x14ac:dyDescent="0.15">
      <c r="A20" s="76" t="s">
        <v>42</v>
      </c>
      <c r="B20" s="77" t="s">
        <v>296</v>
      </c>
      <c r="C20" s="78" t="s">
        <v>297</v>
      </c>
      <c r="D20" s="79" t="s">
        <v>44</v>
      </c>
      <c r="E20" s="80">
        <v>5</v>
      </c>
      <c r="F20" s="80">
        <v>7200</v>
      </c>
      <c r="G20" s="80">
        <f t="shared" si="26"/>
        <v>36000</v>
      </c>
      <c r="H20" s="80">
        <v>4</v>
      </c>
      <c r="I20" s="80">
        <v>9000</v>
      </c>
      <c r="J20" s="80">
        <f t="shared" si="27"/>
        <v>36000</v>
      </c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1">
        <f t="shared" si="5"/>
        <v>36000</v>
      </c>
      <c r="X20" s="24">
        <f t="shared" si="12"/>
        <v>36000</v>
      </c>
      <c r="Y20" s="83">
        <f t="shared" si="13"/>
        <v>0</v>
      </c>
      <c r="Z20" s="123">
        <f t="shared" si="14"/>
        <v>100</v>
      </c>
      <c r="AA20" s="83"/>
      <c r="AB20" s="25"/>
      <c r="AC20" s="25"/>
    </row>
    <row r="21" spans="1:29" s="21" customFormat="1" ht="16" x14ac:dyDescent="0.15">
      <c r="A21" s="76" t="s">
        <v>42</v>
      </c>
      <c r="B21" s="77" t="s">
        <v>298</v>
      </c>
      <c r="C21" s="87" t="s">
        <v>299</v>
      </c>
      <c r="D21" s="79" t="s">
        <v>44</v>
      </c>
      <c r="E21" s="80">
        <v>5</v>
      </c>
      <c r="F21" s="80">
        <v>3200</v>
      </c>
      <c r="G21" s="80">
        <f t="shared" si="26"/>
        <v>16000</v>
      </c>
      <c r="H21" s="80">
        <v>4</v>
      </c>
      <c r="I21" s="80">
        <v>4000</v>
      </c>
      <c r="J21" s="80">
        <f t="shared" si="27"/>
        <v>16000</v>
      </c>
      <c r="K21" s="80"/>
      <c r="L21" s="80"/>
      <c r="M21" s="80">
        <f t="shared" ref="M21:M22" si="28">K21*L21</f>
        <v>0</v>
      </c>
      <c r="N21" s="80"/>
      <c r="O21" s="80"/>
      <c r="P21" s="80">
        <f t="shared" ref="P21:P22" si="29">N21*O21</f>
        <v>0</v>
      </c>
      <c r="Q21" s="80"/>
      <c r="R21" s="80"/>
      <c r="S21" s="80">
        <f t="shared" ref="S21:S22" si="30">Q21*R21</f>
        <v>0</v>
      </c>
      <c r="T21" s="80"/>
      <c r="U21" s="80"/>
      <c r="V21" s="80">
        <f t="shared" ref="V21:V22" si="31">T21*U21</f>
        <v>0</v>
      </c>
      <c r="W21" s="81">
        <f t="shared" si="5"/>
        <v>16000</v>
      </c>
      <c r="X21" s="88">
        <f t="shared" si="12"/>
        <v>16000</v>
      </c>
      <c r="Y21" s="83">
        <f t="shared" si="13"/>
        <v>0</v>
      </c>
      <c r="Z21" s="123">
        <f t="shared" si="14"/>
        <v>100</v>
      </c>
      <c r="AA21" s="83"/>
      <c r="AB21" s="25"/>
      <c r="AC21" s="25"/>
    </row>
    <row r="22" spans="1:29" s="21" customFormat="1" ht="16" x14ac:dyDescent="0.15">
      <c r="A22" s="76" t="s">
        <v>42</v>
      </c>
      <c r="B22" s="77" t="s">
        <v>300</v>
      </c>
      <c r="C22" s="87" t="s">
        <v>47</v>
      </c>
      <c r="D22" s="79" t="s">
        <v>44</v>
      </c>
      <c r="E22" s="80">
        <v>4</v>
      </c>
      <c r="F22" s="80">
        <v>4000</v>
      </c>
      <c r="G22" s="80">
        <f t="shared" si="26"/>
        <v>16000</v>
      </c>
      <c r="H22" s="80">
        <v>4</v>
      </c>
      <c r="I22" s="80">
        <v>4000</v>
      </c>
      <c r="J22" s="80">
        <f t="shared" si="27"/>
        <v>16000</v>
      </c>
      <c r="K22" s="80"/>
      <c r="L22" s="80"/>
      <c r="M22" s="80">
        <f t="shared" si="28"/>
        <v>0</v>
      </c>
      <c r="N22" s="80"/>
      <c r="O22" s="80"/>
      <c r="P22" s="80">
        <f t="shared" si="29"/>
        <v>0</v>
      </c>
      <c r="Q22" s="80"/>
      <c r="R22" s="80"/>
      <c r="S22" s="80">
        <f t="shared" si="30"/>
        <v>0</v>
      </c>
      <c r="T22" s="80"/>
      <c r="U22" s="80"/>
      <c r="V22" s="80">
        <f t="shared" si="31"/>
        <v>0</v>
      </c>
      <c r="W22" s="81">
        <f t="shared" si="5"/>
        <v>16000</v>
      </c>
      <c r="X22" s="88">
        <f t="shared" si="12"/>
        <v>16000</v>
      </c>
      <c r="Y22" s="83">
        <f t="shared" si="13"/>
        <v>0</v>
      </c>
      <c r="Z22" s="123">
        <f t="shared" si="14"/>
        <v>100</v>
      </c>
      <c r="AA22" s="83"/>
      <c r="AB22" s="25"/>
      <c r="AC22" s="25"/>
    </row>
    <row r="23" spans="1:29" s="21" customFormat="1" ht="8" x14ac:dyDescent="0.15">
      <c r="A23" s="68" t="s">
        <v>37</v>
      </c>
      <c r="B23" s="89" t="s">
        <v>57</v>
      </c>
      <c r="C23" s="70" t="s">
        <v>58</v>
      </c>
      <c r="D23" s="71"/>
      <c r="E23" s="127">
        <f>SUM(E24:E26)</f>
        <v>125720</v>
      </c>
      <c r="F23" s="127"/>
      <c r="G23" s="127">
        <f t="shared" ref="G23:K23" si="32">SUM(G24:G26)</f>
        <v>27658.400000000001</v>
      </c>
      <c r="H23" s="127">
        <f>SUM(H24:H26)</f>
        <v>114000</v>
      </c>
      <c r="I23" s="127"/>
      <c r="J23" s="127">
        <f t="shared" ref="J23" si="33">SUM(J24:J26)</f>
        <v>25080</v>
      </c>
      <c r="K23" s="72">
        <f t="shared" si="32"/>
        <v>0</v>
      </c>
      <c r="L23" s="72"/>
      <c r="M23" s="72">
        <f t="shared" ref="M23:Q23" si="34">SUM(M24:M26)</f>
        <v>0</v>
      </c>
      <c r="N23" s="72">
        <f t="shared" si="34"/>
        <v>0</v>
      </c>
      <c r="O23" s="72"/>
      <c r="P23" s="72">
        <f t="shared" ref="P23" si="35">SUM(P24:P26)</f>
        <v>0</v>
      </c>
      <c r="Q23" s="72">
        <f t="shared" si="34"/>
        <v>0</v>
      </c>
      <c r="R23" s="72"/>
      <c r="S23" s="72">
        <f>SUM(S24:S26)</f>
        <v>0</v>
      </c>
      <c r="T23" s="72">
        <f t="shared" ref="T23" si="36">SUM(T24:T26)</f>
        <v>0</v>
      </c>
      <c r="U23" s="72"/>
      <c r="V23" s="72">
        <f>SUM(V24:V26)</f>
        <v>0</v>
      </c>
      <c r="W23" s="73">
        <f t="shared" si="5"/>
        <v>27658.400000000001</v>
      </c>
      <c r="X23" s="84">
        <f t="shared" si="12"/>
        <v>25080</v>
      </c>
      <c r="Y23" s="29">
        <f t="shared" si="13"/>
        <v>-2578.4000000000015</v>
      </c>
      <c r="Z23" s="124">
        <f t="shared" si="14"/>
        <v>90.677696468342333</v>
      </c>
      <c r="AA23" s="29"/>
      <c r="AB23" s="20"/>
      <c r="AC23" s="20"/>
    </row>
    <row r="24" spans="1:29" s="21" customFormat="1" ht="8" x14ac:dyDescent="0.15">
      <c r="A24" s="76" t="s">
        <v>42</v>
      </c>
      <c r="B24" s="77" t="s">
        <v>59</v>
      </c>
      <c r="C24" s="78" t="s">
        <v>60</v>
      </c>
      <c r="D24" s="79"/>
      <c r="E24" s="80">
        <f>G8</f>
        <v>0</v>
      </c>
      <c r="F24" s="80">
        <v>0.22</v>
      </c>
      <c r="G24" s="80">
        <f t="shared" ref="G24:G26" si="37">E24*F24</f>
        <v>0</v>
      </c>
      <c r="H24" s="80">
        <f>J8</f>
        <v>0</v>
      </c>
      <c r="I24" s="80">
        <v>0.22</v>
      </c>
      <c r="J24" s="80">
        <f t="shared" ref="J24:J26" si="38">H24*I24</f>
        <v>0</v>
      </c>
      <c r="K24" s="80">
        <f>M8</f>
        <v>0</v>
      </c>
      <c r="L24" s="80">
        <v>0.22</v>
      </c>
      <c r="M24" s="80">
        <f t="shared" ref="M24:M26" si="39">K24*L24</f>
        <v>0</v>
      </c>
      <c r="N24" s="80">
        <f>P8</f>
        <v>0</v>
      </c>
      <c r="O24" s="80">
        <v>0.22</v>
      </c>
      <c r="P24" s="80">
        <f t="shared" ref="P24:P26" si="40">N24*O24</f>
        <v>0</v>
      </c>
      <c r="Q24" s="80">
        <f>S8</f>
        <v>0</v>
      </c>
      <c r="R24" s="80">
        <v>0.22</v>
      </c>
      <c r="S24" s="80">
        <f t="shared" ref="S24:S26" si="41">Q24*R24</f>
        <v>0</v>
      </c>
      <c r="T24" s="80">
        <f>V8</f>
        <v>0</v>
      </c>
      <c r="U24" s="80">
        <v>0.22</v>
      </c>
      <c r="V24" s="80">
        <f t="shared" ref="V24:V26" si="42">T24*U24</f>
        <v>0</v>
      </c>
      <c r="W24" s="81">
        <f t="shared" si="5"/>
        <v>0</v>
      </c>
      <c r="X24" s="24">
        <f t="shared" si="12"/>
        <v>0</v>
      </c>
      <c r="Y24" s="82">
        <f t="shared" si="13"/>
        <v>0</v>
      </c>
      <c r="Z24" s="123" t="e">
        <f t="shared" si="14"/>
        <v>#DIV/0!</v>
      </c>
      <c r="AA24" s="83"/>
      <c r="AB24" s="25"/>
      <c r="AC24" s="25"/>
    </row>
    <row r="25" spans="1:29" s="21" customFormat="1" ht="8" x14ac:dyDescent="0.15">
      <c r="A25" s="76" t="s">
        <v>42</v>
      </c>
      <c r="B25" s="77" t="s">
        <v>61</v>
      </c>
      <c r="C25" s="78" t="s">
        <v>62</v>
      </c>
      <c r="D25" s="79"/>
      <c r="E25" s="80">
        <f>G12</f>
        <v>0</v>
      </c>
      <c r="F25" s="80">
        <v>0.22</v>
      </c>
      <c r="G25" s="80">
        <f t="shared" si="37"/>
        <v>0</v>
      </c>
      <c r="H25" s="80">
        <f>J12</f>
        <v>0</v>
      </c>
      <c r="I25" s="80">
        <v>0.22</v>
      </c>
      <c r="J25" s="80">
        <f t="shared" si="38"/>
        <v>0</v>
      </c>
      <c r="K25" s="80">
        <f>M12</f>
        <v>0</v>
      </c>
      <c r="L25" s="80">
        <v>0.22</v>
      </c>
      <c r="M25" s="80">
        <f t="shared" si="39"/>
        <v>0</v>
      </c>
      <c r="N25" s="80">
        <f>P12</f>
        <v>0</v>
      </c>
      <c r="O25" s="80">
        <v>0.22</v>
      </c>
      <c r="P25" s="80">
        <f t="shared" si="40"/>
        <v>0</v>
      </c>
      <c r="Q25" s="80">
        <f>S12</f>
        <v>0</v>
      </c>
      <c r="R25" s="80">
        <v>0.22</v>
      </c>
      <c r="S25" s="80">
        <f t="shared" si="41"/>
        <v>0</v>
      </c>
      <c r="T25" s="80">
        <f>V12</f>
        <v>0</v>
      </c>
      <c r="U25" s="80">
        <v>0.22</v>
      </c>
      <c r="V25" s="80">
        <f t="shared" si="42"/>
        <v>0</v>
      </c>
      <c r="W25" s="81">
        <f t="shared" si="5"/>
        <v>0</v>
      </c>
      <c r="X25" s="24">
        <f t="shared" si="12"/>
        <v>0</v>
      </c>
      <c r="Y25" s="83">
        <f t="shared" si="13"/>
        <v>0</v>
      </c>
      <c r="Z25" s="123" t="e">
        <f t="shared" si="14"/>
        <v>#DIV/0!</v>
      </c>
      <c r="AA25" s="83"/>
      <c r="AB25" s="25"/>
      <c r="AC25" s="25"/>
    </row>
    <row r="26" spans="1:29" s="21" customFormat="1" ht="8" x14ac:dyDescent="0.15">
      <c r="A26" s="76" t="s">
        <v>42</v>
      </c>
      <c r="B26" s="77" t="s">
        <v>63</v>
      </c>
      <c r="C26" s="24" t="s">
        <v>55</v>
      </c>
      <c r="D26" s="79"/>
      <c r="E26" s="80">
        <f>G16</f>
        <v>125720</v>
      </c>
      <c r="F26" s="80">
        <v>0.22</v>
      </c>
      <c r="G26" s="80">
        <f t="shared" si="37"/>
        <v>27658.400000000001</v>
      </c>
      <c r="H26" s="80">
        <f>J16</f>
        <v>114000</v>
      </c>
      <c r="I26" s="80">
        <v>0.22</v>
      </c>
      <c r="J26" s="80">
        <f t="shared" si="38"/>
        <v>25080</v>
      </c>
      <c r="K26" s="80">
        <f>M16</f>
        <v>0</v>
      </c>
      <c r="L26" s="80">
        <v>0.22</v>
      </c>
      <c r="M26" s="80">
        <f t="shared" si="39"/>
        <v>0</v>
      </c>
      <c r="N26" s="80">
        <f>P16</f>
        <v>0</v>
      </c>
      <c r="O26" s="80">
        <v>0.22</v>
      </c>
      <c r="P26" s="80">
        <f t="shared" si="40"/>
        <v>0</v>
      </c>
      <c r="Q26" s="80">
        <f>S16</f>
        <v>0</v>
      </c>
      <c r="R26" s="80">
        <v>0.22</v>
      </c>
      <c r="S26" s="80">
        <f t="shared" si="41"/>
        <v>0</v>
      </c>
      <c r="T26" s="80">
        <f>V16</f>
        <v>0</v>
      </c>
      <c r="U26" s="80">
        <v>0.22</v>
      </c>
      <c r="V26" s="80">
        <f t="shared" si="42"/>
        <v>0</v>
      </c>
      <c r="W26" s="81">
        <f t="shared" si="5"/>
        <v>27658.400000000001</v>
      </c>
      <c r="X26" s="24">
        <f t="shared" si="12"/>
        <v>25080</v>
      </c>
      <c r="Y26" s="83">
        <f t="shared" si="13"/>
        <v>-2578.4000000000015</v>
      </c>
      <c r="Z26" s="123">
        <f t="shared" si="14"/>
        <v>90.677696468342333</v>
      </c>
      <c r="AA26" s="83"/>
      <c r="AB26" s="25"/>
      <c r="AC26" s="25"/>
    </row>
    <row r="27" spans="1:29" s="21" customFormat="1" ht="8" x14ac:dyDescent="0.15">
      <c r="A27" s="68" t="s">
        <v>39</v>
      </c>
      <c r="B27" s="89" t="s">
        <v>64</v>
      </c>
      <c r="C27" s="70" t="s">
        <v>65</v>
      </c>
      <c r="D27" s="71"/>
      <c r="E27" s="127">
        <f>SUM(E28:E30)</f>
        <v>0</v>
      </c>
      <c r="F27" s="127"/>
      <c r="G27" s="127">
        <f t="shared" ref="G27:K27" si="43">SUM(G28:G30)</f>
        <v>0</v>
      </c>
      <c r="H27" s="127">
        <f>SUM(H28:H30)</f>
        <v>0</v>
      </c>
      <c r="I27" s="127"/>
      <c r="J27" s="127">
        <f t="shared" ref="J27" si="44">SUM(J28:J30)</f>
        <v>0</v>
      </c>
      <c r="K27" s="72">
        <f t="shared" si="43"/>
        <v>0</v>
      </c>
      <c r="L27" s="72"/>
      <c r="M27" s="72">
        <f t="shared" ref="M27:Q27" si="45">SUM(M28:M30)</f>
        <v>0</v>
      </c>
      <c r="N27" s="72">
        <f t="shared" si="45"/>
        <v>0</v>
      </c>
      <c r="O27" s="72"/>
      <c r="P27" s="72">
        <f t="shared" ref="P27" si="46">SUM(P28:P30)</f>
        <v>0</v>
      </c>
      <c r="Q27" s="72">
        <f t="shared" si="45"/>
        <v>0</v>
      </c>
      <c r="R27" s="72"/>
      <c r="S27" s="72">
        <f>SUM(S28:S30)</f>
        <v>0</v>
      </c>
      <c r="T27" s="72">
        <f t="shared" ref="T27" si="47">SUM(T28:T30)</f>
        <v>0</v>
      </c>
      <c r="U27" s="72"/>
      <c r="V27" s="72">
        <f>SUM(V28:V30)</f>
        <v>0</v>
      </c>
      <c r="W27" s="73">
        <f t="shared" si="5"/>
        <v>0</v>
      </c>
      <c r="X27" s="84">
        <f t="shared" si="12"/>
        <v>0</v>
      </c>
      <c r="Y27" s="29">
        <f t="shared" si="13"/>
        <v>0</v>
      </c>
      <c r="Z27" s="124" t="e">
        <f t="shared" si="14"/>
        <v>#DIV/0!</v>
      </c>
      <c r="AA27" s="29"/>
      <c r="AB27" s="20"/>
      <c r="AC27" s="20"/>
    </row>
    <row r="28" spans="1:29" s="21" customFormat="1" ht="16" x14ac:dyDescent="0.15">
      <c r="A28" s="76" t="s">
        <v>42</v>
      </c>
      <c r="B28" s="77" t="s">
        <v>66</v>
      </c>
      <c r="C28" s="78" t="s">
        <v>67</v>
      </c>
      <c r="D28" s="79" t="s">
        <v>44</v>
      </c>
      <c r="E28" s="80"/>
      <c r="F28" s="80"/>
      <c r="G28" s="80">
        <f t="shared" ref="G28:G30" si="48">E28*F28</f>
        <v>0</v>
      </c>
      <c r="H28" s="80"/>
      <c r="I28" s="80"/>
      <c r="J28" s="80">
        <f t="shared" ref="J28:J30" si="49">H28*I28</f>
        <v>0</v>
      </c>
      <c r="K28" s="80"/>
      <c r="L28" s="80"/>
      <c r="M28" s="80">
        <f t="shared" ref="M28:M30" si="50">K28*L28</f>
        <v>0</v>
      </c>
      <c r="N28" s="80"/>
      <c r="O28" s="80"/>
      <c r="P28" s="80">
        <f t="shared" ref="P28:P30" si="51">N28*O28</f>
        <v>0</v>
      </c>
      <c r="Q28" s="80"/>
      <c r="R28" s="80"/>
      <c r="S28" s="80">
        <f t="shared" ref="S28:S30" si="52">Q28*R28</f>
        <v>0</v>
      </c>
      <c r="T28" s="80"/>
      <c r="U28" s="80"/>
      <c r="V28" s="80">
        <f t="shared" ref="V28:V30" si="53">T28*U28</f>
        <v>0</v>
      </c>
      <c r="W28" s="81">
        <f t="shared" si="5"/>
        <v>0</v>
      </c>
      <c r="X28" s="24">
        <f t="shared" si="12"/>
        <v>0</v>
      </c>
      <c r="Y28" s="29">
        <f t="shared" si="13"/>
        <v>0</v>
      </c>
      <c r="Z28" s="124" t="e">
        <f t="shared" si="14"/>
        <v>#DIV/0!</v>
      </c>
      <c r="AA28" s="29"/>
      <c r="AB28" s="20"/>
      <c r="AC28" s="20"/>
    </row>
    <row r="29" spans="1:29" s="21" customFormat="1" ht="16" x14ac:dyDescent="0.15">
      <c r="A29" s="76" t="s">
        <v>42</v>
      </c>
      <c r="B29" s="77" t="s">
        <v>68</v>
      </c>
      <c r="C29" s="78" t="s">
        <v>67</v>
      </c>
      <c r="D29" s="79" t="s">
        <v>44</v>
      </c>
      <c r="E29" s="80"/>
      <c r="F29" s="80"/>
      <c r="G29" s="80">
        <f t="shared" si="48"/>
        <v>0</v>
      </c>
      <c r="H29" s="80"/>
      <c r="I29" s="80"/>
      <c r="J29" s="80">
        <f t="shared" si="49"/>
        <v>0</v>
      </c>
      <c r="K29" s="80"/>
      <c r="L29" s="80"/>
      <c r="M29" s="80">
        <f t="shared" si="50"/>
        <v>0</v>
      </c>
      <c r="N29" s="80"/>
      <c r="O29" s="80"/>
      <c r="P29" s="80">
        <f t="shared" si="51"/>
        <v>0</v>
      </c>
      <c r="Q29" s="80"/>
      <c r="R29" s="80"/>
      <c r="S29" s="80">
        <f t="shared" si="52"/>
        <v>0</v>
      </c>
      <c r="T29" s="80"/>
      <c r="U29" s="80"/>
      <c r="V29" s="80">
        <f t="shared" si="53"/>
        <v>0</v>
      </c>
      <c r="W29" s="81">
        <f t="shared" si="5"/>
        <v>0</v>
      </c>
      <c r="X29" s="24">
        <f t="shared" si="12"/>
        <v>0</v>
      </c>
      <c r="Y29" s="29">
        <f t="shared" si="13"/>
        <v>0</v>
      </c>
      <c r="Z29" s="124" t="e">
        <f t="shared" si="14"/>
        <v>#DIV/0!</v>
      </c>
      <c r="AA29" s="29"/>
      <c r="AB29" s="20"/>
      <c r="AC29" s="20"/>
    </row>
    <row r="30" spans="1:29" s="21" customFormat="1" ht="16" x14ac:dyDescent="0.15">
      <c r="A30" s="76" t="s">
        <v>42</v>
      </c>
      <c r="B30" s="77" t="s">
        <v>69</v>
      </c>
      <c r="C30" s="78" t="s">
        <v>67</v>
      </c>
      <c r="D30" s="79" t="s">
        <v>44</v>
      </c>
      <c r="E30" s="80"/>
      <c r="F30" s="80"/>
      <c r="G30" s="80">
        <f t="shared" si="48"/>
        <v>0</v>
      </c>
      <c r="H30" s="80"/>
      <c r="I30" s="80"/>
      <c r="J30" s="80">
        <f t="shared" si="49"/>
        <v>0</v>
      </c>
      <c r="K30" s="80"/>
      <c r="L30" s="80"/>
      <c r="M30" s="80">
        <f t="shared" si="50"/>
        <v>0</v>
      </c>
      <c r="N30" s="80"/>
      <c r="O30" s="80"/>
      <c r="P30" s="80">
        <f t="shared" si="51"/>
        <v>0</v>
      </c>
      <c r="Q30" s="80"/>
      <c r="R30" s="80"/>
      <c r="S30" s="80">
        <f t="shared" si="52"/>
        <v>0</v>
      </c>
      <c r="T30" s="80"/>
      <c r="U30" s="80"/>
      <c r="V30" s="80">
        <f t="shared" si="53"/>
        <v>0</v>
      </c>
      <c r="W30" s="81">
        <f t="shared" si="5"/>
        <v>0</v>
      </c>
      <c r="X30" s="24">
        <f t="shared" si="12"/>
        <v>0</v>
      </c>
      <c r="Y30" s="29">
        <f t="shared" si="13"/>
        <v>0</v>
      </c>
      <c r="Z30" s="124" t="e">
        <f t="shared" si="14"/>
        <v>#DIV/0!</v>
      </c>
      <c r="AA30" s="29"/>
      <c r="AB30" s="20"/>
      <c r="AC30" s="20"/>
    </row>
    <row r="31" spans="1:29" s="21" customFormat="1" x14ac:dyDescent="0.15">
      <c r="A31" s="90" t="s">
        <v>70</v>
      </c>
      <c r="B31" s="91"/>
      <c r="C31" s="92"/>
      <c r="D31" s="93"/>
      <c r="E31" s="128"/>
      <c r="F31" s="128"/>
      <c r="G31" s="128">
        <f>G8+G12+G16+G23+G27</f>
        <v>153378.4</v>
      </c>
      <c r="H31" s="128"/>
      <c r="I31" s="128"/>
      <c r="J31" s="128">
        <f>J8+J12+J16+J23+J27</f>
        <v>139080</v>
      </c>
      <c r="K31" s="94"/>
      <c r="L31" s="95"/>
      <c r="M31" s="95">
        <f>M8+M12+M16+M23+M27</f>
        <v>0</v>
      </c>
      <c r="N31" s="95"/>
      <c r="O31" s="95"/>
      <c r="P31" s="95">
        <f>P8+P12+P16+P23+P27</f>
        <v>0</v>
      </c>
      <c r="Q31" s="94"/>
      <c r="R31" s="95"/>
      <c r="S31" s="95">
        <f>S8+S12+S16+S23+S27</f>
        <v>0</v>
      </c>
      <c r="T31" s="95"/>
      <c r="U31" s="95"/>
      <c r="V31" s="95">
        <f>V8+V12+V16+V23+V27</f>
        <v>0</v>
      </c>
      <c r="W31" s="95">
        <f>W8+W12+W16+W23+W27</f>
        <v>153378.4</v>
      </c>
      <c r="X31" s="92">
        <f t="shared" si="12"/>
        <v>139080</v>
      </c>
      <c r="Y31" s="67">
        <f t="shared" si="13"/>
        <v>-14298.399999999994</v>
      </c>
      <c r="Z31" s="124">
        <f t="shared" si="14"/>
        <v>90.677696468342347</v>
      </c>
      <c r="AA31" s="29"/>
      <c r="AB31" s="20"/>
      <c r="AC31" s="20"/>
    </row>
    <row r="32" spans="1:29" s="21" customFormat="1" x14ac:dyDescent="0.15">
      <c r="A32" s="60" t="s">
        <v>37</v>
      </c>
      <c r="B32" s="96">
        <v>2</v>
      </c>
      <c r="C32" s="60" t="s">
        <v>71</v>
      </c>
      <c r="D32" s="63"/>
      <c r="E32" s="129"/>
      <c r="F32" s="129"/>
      <c r="G32" s="129"/>
      <c r="H32" s="129"/>
      <c r="I32" s="129"/>
      <c r="J32" s="129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5"/>
      <c r="X32" s="66">
        <f t="shared" si="12"/>
        <v>0</v>
      </c>
      <c r="Y32" s="29">
        <f t="shared" si="13"/>
        <v>0</v>
      </c>
      <c r="Z32" s="124" t="e">
        <f t="shared" si="14"/>
        <v>#DIV/0!</v>
      </c>
      <c r="AA32" s="29"/>
      <c r="AB32" s="20"/>
      <c r="AC32" s="20"/>
    </row>
    <row r="33" spans="1:29" s="21" customFormat="1" ht="8" x14ac:dyDescent="0.15">
      <c r="A33" s="68" t="s">
        <v>39</v>
      </c>
      <c r="B33" s="89" t="s">
        <v>72</v>
      </c>
      <c r="C33" s="70" t="s">
        <v>73</v>
      </c>
      <c r="D33" s="71"/>
      <c r="E33" s="127">
        <f>SUM(E34:E36)</f>
        <v>0</v>
      </c>
      <c r="F33" s="127"/>
      <c r="G33" s="127">
        <f t="shared" ref="G33:K33" si="54">SUM(G34:G36)</f>
        <v>0</v>
      </c>
      <c r="H33" s="127">
        <f>SUM(H34:H36)</f>
        <v>0</v>
      </c>
      <c r="I33" s="127"/>
      <c r="J33" s="127">
        <f t="shared" ref="J33" si="55">SUM(J34:J36)</f>
        <v>0</v>
      </c>
      <c r="K33" s="72">
        <f t="shared" si="54"/>
        <v>0</v>
      </c>
      <c r="L33" s="72"/>
      <c r="M33" s="72">
        <f t="shared" ref="M33:Q33" si="56">SUM(M34:M36)</f>
        <v>0</v>
      </c>
      <c r="N33" s="72">
        <f t="shared" si="56"/>
        <v>0</v>
      </c>
      <c r="O33" s="72"/>
      <c r="P33" s="72">
        <f t="shared" ref="P33" si="57">SUM(P34:P36)</f>
        <v>0</v>
      </c>
      <c r="Q33" s="72">
        <f t="shared" si="56"/>
        <v>0</v>
      </c>
      <c r="R33" s="72"/>
      <c r="S33" s="72">
        <f>SUM(S34:S36)</f>
        <v>0</v>
      </c>
      <c r="T33" s="72">
        <f t="shared" ref="T33" si="58">SUM(T34:T36)</f>
        <v>0</v>
      </c>
      <c r="U33" s="72"/>
      <c r="V33" s="72">
        <f>SUM(V34:V36)</f>
        <v>0</v>
      </c>
      <c r="W33" s="73">
        <f t="shared" ref="W33:W44" si="59">G33+M33+S33</f>
        <v>0</v>
      </c>
      <c r="X33" s="84">
        <f t="shared" si="12"/>
        <v>0</v>
      </c>
      <c r="Y33" s="97">
        <f t="shared" si="13"/>
        <v>0</v>
      </c>
      <c r="Z33" s="122" t="e">
        <f t="shared" si="14"/>
        <v>#DIV/0!</v>
      </c>
      <c r="AA33" s="75"/>
      <c r="AB33" s="23"/>
      <c r="AC33" s="23"/>
    </row>
    <row r="34" spans="1:29" s="21" customFormat="1" ht="16" x14ac:dyDescent="0.15">
      <c r="A34" s="76" t="s">
        <v>42</v>
      </c>
      <c r="B34" s="77" t="s">
        <v>74</v>
      </c>
      <c r="C34" s="78" t="s">
        <v>75</v>
      </c>
      <c r="D34" s="79" t="s">
        <v>76</v>
      </c>
      <c r="E34" s="80"/>
      <c r="F34" s="80"/>
      <c r="G34" s="80">
        <f t="shared" ref="G34:G36" si="60">E34*F34</f>
        <v>0</v>
      </c>
      <c r="H34" s="80"/>
      <c r="I34" s="80"/>
      <c r="J34" s="80">
        <f t="shared" ref="J34:J36" si="61">H34*I34</f>
        <v>0</v>
      </c>
      <c r="K34" s="80"/>
      <c r="L34" s="80"/>
      <c r="M34" s="80">
        <f t="shared" ref="M34:M36" si="62">K34*L34</f>
        <v>0</v>
      </c>
      <c r="N34" s="80"/>
      <c r="O34" s="80"/>
      <c r="P34" s="80">
        <f t="shared" ref="P34:P36" si="63">N34*O34</f>
        <v>0</v>
      </c>
      <c r="Q34" s="80"/>
      <c r="R34" s="80"/>
      <c r="S34" s="80">
        <f t="shared" ref="S34:S36" si="64">Q34*R34</f>
        <v>0</v>
      </c>
      <c r="T34" s="80"/>
      <c r="U34" s="80"/>
      <c r="V34" s="80">
        <f t="shared" ref="V34:V36" si="65">T34*U34</f>
        <v>0</v>
      </c>
      <c r="W34" s="81">
        <f t="shared" si="59"/>
        <v>0</v>
      </c>
      <c r="X34" s="24">
        <f t="shared" si="12"/>
        <v>0</v>
      </c>
      <c r="Y34" s="83">
        <f t="shared" si="13"/>
        <v>0</v>
      </c>
      <c r="Z34" s="123" t="e">
        <f t="shared" si="14"/>
        <v>#DIV/0!</v>
      </c>
      <c r="AA34" s="83"/>
      <c r="AB34" s="25"/>
      <c r="AC34" s="25"/>
    </row>
    <row r="35" spans="1:29" s="21" customFormat="1" ht="16" x14ac:dyDescent="0.15">
      <c r="A35" s="76" t="s">
        <v>42</v>
      </c>
      <c r="B35" s="77" t="s">
        <v>77</v>
      </c>
      <c r="C35" s="78" t="s">
        <v>75</v>
      </c>
      <c r="D35" s="79" t="s">
        <v>76</v>
      </c>
      <c r="E35" s="80"/>
      <c r="F35" s="80"/>
      <c r="G35" s="80">
        <f t="shared" si="60"/>
        <v>0</v>
      </c>
      <c r="H35" s="80"/>
      <c r="I35" s="80"/>
      <c r="J35" s="80">
        <f t="shared" si="61"/>
        <v>0</v>
      </c>
      <c r="K35" s="80"/>
      <c r="L35" s="80"/>
      <c r="M35" s="80">
        <f t="shared" si="62"/>
        <v>0</v>
      </c>
      <c r="N35" s="80"/>
      <c r="O35" s="80"/>
      <c r="P35" s="80">
        <f t="shared" si="63"/>
        <v>0</v>
      </c>
      <c r="Q35" s="80"/>
      <c r="R35" s="80"/>
      <c r="S35" s="80">
        <f t="shared" si="64"/>
        <v>0</v>
      </c>
      <c r="T35" s="80"/>
      <c r="U35" s="80"/>
      <c r="V35" s="80">
        <f t="shared" si="65"/>
        <v>0</v>
      </c>
      <c r="W35" s="81">
        <f t="shared" si="59"/>
        <v>0</v>
      </c>
      <c r="X35" s="24">
        <f t="shared" si="12"/>
        <v>0</v>
      </c>
      <c r="Y35" s="83">
        <f t="shared" si="13"/>
        <v>0</v>
      </c>
      <c r="Z35" s="123" t="e">
        <f t="shared" si="14"/>
        <v>#DIV/0!</v>
      </c>
      <c r="AA35" s="83"/>
      <c r="AB35" s="25"/>
      <c r="AC35" s="25"/>
    </row>
    <row r="36" spans="1:29" s="21" customFormat="1" ht="16" x14ac:dyDescent="0.15">
      <c r="A36" s="76" t="s">
        <v>42</v>
      </c>
      <c r="B36" s="77" t="s">
        <v>78</v>
      </c>
      <c r="C36" s="78" t="s">
        <v>75</v>
      </c>
      <c r="D36" s="79" t="s">
        <v>76</v>
      </c>
      <c r="E36" s="80"/>
      <c r="F36" s="80"/>
      <c r="G36" s="80">
        <f t="shared" si="60"/>
        <v>0</v>
      </c>
      <c r="H36" s="80"/>
      <c r="I36" s="80"/>
      <c r="J36" s="80">
        <f t="shared" si="61"/>
        <v>0</v>
      </c>
      <c r="K36" s="80"/>
      <c r="L36" s="80"/>
      <c r="M36" s="80">
        <f t="shared" si="62"/>
        <v>0</v>
      </c>
      <c r="N36" s="80"/>
      <c r="O36" s="80"/>
      <c r="P36" s="80">
        <f t="shared" si="63"/>
        <v>0</v>
      </c>
      <c r="Q36" s="80"/>
      <c r="R36" s="80"/>
      <c r="S36" s="80">
        <f t="shared" si="64"/>
        <v>0</v>
      </c>
      <c r="T36" s="80"/>
      <c r="U36" s="80"/>
      <c r="V36" s="80">
        <f t="shared" si="65"/>
        <v>0</v>
      </c>
      <c r="W36" s="81">
        <f t="shared" si="59"/>
        <v>0</v>
      </c>
      <c r="X36" s="24">
        <f t="shared" si="12"/>
        <v>0</v>
      </c>
      <c r="Y36" s="83">
        <f t="shared" si="13"/>
        <v>0</v>
      </c>
      <c r="Z36" s="123" t="e">
        <f t="shared" si="14"/>
        <v>#DIV/0!</v>
      </c>
      <c r="AA36" s="83"/>
      <c r="AB36" s="25"/>
      <c r="AC36" s="25"/>
    </row>
    <row r="37" spans="1:29" s="21" customFormat="1" ht="8" x14ac:dyDescent="0.15">
      <c r="A37" s="68" t="s">
        <v>39</v>
      </c>
      <c r="B37" s="89" t="s">
        <v>79</v>
      </c>
      <c r="C37" s="85" t="s">
        <v>80</v>
      </c>
      <c r="D37" s="71"/>
      <c r="E37" s="127">
        <f>SUM(E38:E40)</f>
        <v>0</v>
      </c>
      <c r="F37" s="127"/>
      <c r="G37" s="127">
        <f t="shared" ref="G37:K37" si="66">SUM(G38:G40)</f>
        <v>0</v>
      </c>
      <c r="H37" s="127">
        <f>SUM(H38:H40)</f>
        <v>0</v>
      </c>
      <c r="I37" s="127"/>
      <c r="J37" s="127">
        <f t="shared" ref="J37" si="67">SUM(J38:J40)</f>
        <v>0</v>
      </c>
      <c r="K37" s="72">
        <f t="shared" si="66"/>
        <v>0</v>
      </c>
      <c r="L37" s="72"/>
      <c r="M37" s="72">
        <f t="shared" ref="M37:Q37" si="68">SUM(M38:M40)</f>
        <v>0</v>
      </c>
      <c r="N37" s="72">
        <f t="shared" si="68"/>
        <v>0</v>
      </c>
      <c r="O37" s="72"/>
      <c r="P37" s="72">
        <f t="shared" ref="P37" si="69">SUM(P38:P40)</f>
        <v>0</v>
      </c>
      <c r="Q37" s="72">
        <f t="shared" si="68"/>
        <v>0</v>
      </c>
      <c r="R37" s="72"/>
      <c r="S37" s="72">
        <f>SUM(S38:S40)</f>
        <v>0</v>
      </c>
      <c r="T37" s="72">
        <f t="shared" ref="T37" si="70">SUM(T38:T40)</f>
        <v>0</v>
      </c>
      <c r="U37" s="72"/>
      <c r="V37" s="72">
        <f>SUM(V38:V40)</f>
        <v>0</v>
      </c>
      <c r="W37" s="73">
        <f t="shared" si="59"/>
        <v>0</v>
      </c>
      <c r="X37" s="84">
        <f t="shared" si="12"/>
        <v>0</v>
      </c>
      <c r="Y37" s="75">
        <f t="shared" si="13"/>
        <v>0</v>
      </c>
      <c r="Z37" s="122" t="e">
        <f t="shared" si="14"/>
        <v>#DIV/0!</v>
      </c>
      <c r="AA37" s="75"/>
      <c r="AB37" s="23"/>
      <c r="AC37" s="23"/>
    </row>
    <row r="38" spans="1:29" s="21" customFormat="1" ht="16" x14ac:dyDescent="0.15">
      <c r="A38" s="76" t="s">
        <v>42</v>
      </c>
      <c r="B38" s="77" t="s">
        <v>81</v>
      </c>
      <c r="C38" s="78" t="s">
        <v>82</v>
      </c>
      <c r="D38" s="79" t="s">
        <v>83</v>
      </c>
      <c r="E38" s="80"/>
      <c r="F38" s="80"/>
      <c r="G38" s="80">
        <f t="shared" ref="G38:G40" si="71">E38*F38</f>
        <v>0</v>
      </c>
      <c r="H38" s="80"/>
      <c r="I38" s="80"/>
      <c r="J38" s="80">
        <f t="shared" ref="J38:J40" si="72">H38*I38</f>
        <v>0</v>
      </c>
      <c r="K38" s="80"/>
      <c r="L38" s="80"/>
      <c r="M38" s="80">
        <f t="shared" ref="M38:M40" si="73">K38*L38</f>
        <v>0</v>
      </c>
      <c r="N38" s="80"/>
      <c r="O38" s="80"/>
      <c r="P38" s="80">
        <f t="shared" ref="P38:P40" si="74">N38*O38</f>
        <v>0</v>
      </c>
      <c r="Q38" s="80"/>
      <c r="R38" s="80"/>
      <c r="S38" s="80">
        <f t="shared" ref="S38:S40" si="75">Q38*R38</f>
        <v>0</v>
      </c>
      <c r="T38" s="80"/>
      <c r="U38" s="80"/>
      <c r="V38" s="80">
        <f t="shared" ref="V38:V40" si="76">T38*U38</f>
        <v>0</v>
      </c>
      <c r="W38" s="81">
        <f t="shared" si="59"/>
        <v>0</v>
      </c>
      <c r="X38" s="24">
        <f t="shared" si="12"/>
        <v>0</v>
      </c>
      <c r="Y38" s="83">
        <f t="shared" si="13"/>
        <v>0</v>
      </c>
      <c r="Z38" s="123" t="e">
        <f t="shared" si="14"/>
        <v>#DIV/0!</v>
      </c>
      <c r="AA38" s="83"/>
      <c r="AB38" s="25"/>
      <c r="AC38" s="25"/>
    </row>
    <row r="39" spans="1:29" s="21" customFormat="1" ht="16" x14ac:dyDescent="0.15">
      <c r="A39" s="76" t="s">
        <v>42</v>
      </c>
      <c r="B39" s="77" t="s">
        <v>84</v>
      </c>
      <c r="C39" s="24" t="s">
        <v>82</v>
      </c>
      <c r="D39" s="79" t="s">
        <v>83</v>
      </c>
      <c r="E39" s="80"/>
      <c r="F39" s="80"/>
      <c r="G39" s="80">
        <f t="shared" si="71"/>
        <v>0</v>
      </c>
      <c r="H39" s="80"/>
      <c r="I39" s="80"/>
      <c r="J39" s="80">
        <f t="shared" si="72"/>
        <v>0</v>
      </c>
      <c r="K39" s="80"/>
      <c r="L39" s="80"/>
      <c r="M39" s="80">
        <f t="shared" si="73"/>
        <v>0</v>
      </c>
      <c r="N39" s="80"/>
      <c r="O39" s="80"/>
      <c r="P39" s="80">
        <f t="shared" si="74"/>
        <v>0</v>
      </c>
      <c r="Q39" s="80"/>
      <c r="R39" s="80"/>
      <c r="S39" s="80">
        <f t="shared" si="75"/>
        <v>0</v>
      </c>
      <c r="T39" s="80"/>
      <c r="U39" s="80"/>
      <c r="V39" s="80">
        <f t="shared" si="76"/>
        <v>0</v>
      </c>
      <c r="W39" s="81">
        <f t="shared" si="59"/>
        <v>0</v>
      </c>
      <c r="X39" s="24">
        <f t="shared" si="12"/>
        <v>0</v>
      </c>
      <c r="Y39" s="83">
        <f t="shared" si="13"/>
        <v>0</v>
      </c>
      <c r="Z39" s="123" t="e">
        <f t="shared" si="14"/>
        <v>#DIV/0!</v>
      </c>
      <c r="AA39" s="83"/>
      <c r="AB39" s="25"/>
      <c r="AC39" s="25"/>
    </row>
    <row r="40" spans="1:29" s="21" customFormat="1" ht="16" x14ac:dyDescent="0.15">
      <c r="A40" s="76" t="s">
        <v>42</v>
      </c>
      <c r="B40" s="77" t="s">
        <v>85</v>
      </c>
      <c r="C40" s="78" t="s">
        <v>82</v>
      </c>
      <c r="D40" s="79" t="s">
        <v>83</v>
      </c>
      <c r="E40" s="80"/>
      <c r="F40" s="80"/>
      <c r="G40" s="80">
        <f t="shared" si="71"/>
        <v>0</v>
      </c>
      <c r="H40" s="80"/>
      <c r="I40" s="80"/>
      <c r="J40" s="80">
        <f t="shared" si="72"/>
        <v>0</v>
      </c>
      <c r="K40" s="80"/>
      <c r="L40" s="80"/>
      <c r="M40" s="80">
        <f t="shared" si="73"/>
        <v>0</v>
      </c>
      <c r="N40" s="80"/>
      <c r="O40" s="80"/>
      <c r="P40" s="80">
        <f t="shared" si="74"/>
        <v>0</v>
      </c>
      <c r="Q40" s="80"/>
      <c r="R40" s="80"/>
      <c r="S40" s="80">
        <f t="shared" si="75"/>
        <v>0</v>
      </c>
      <c r="T40" s="80"/>
      <c r="U40" s="80"/>
      <c r="V40" s="80">
        <f t="shared" si="76"/>
        <v>0</v>
      </c>
      <c r="W40" s="81">
        <f t="shared" si="59"/>
        <v>0</v>
      </c>
      <c r="X40" s="24">
        <f t="shared" si="12"/>
        <v>0</v>
      </c>
      <c r="Y40" s="83">
        <f t="shared" si="13"/>
        <v>0</v>
      </c>
      <c r="Z40" s="123" t="e">
        <f t="shared" si="14"/>
        <v>#DIV/0!</v>
      </c>
      <c r="AA40" s="83"/>
      <c r="AB40" s="25"/>
      <c r="AC40" s="25"/>
    </row>
    <row r="41" spans="1:29" s="21" customFormat="1" ht="8" x14ac:dyDescent="0.15">
      <c r="A41" s="68" t="s">
        <v>39</v>
      </c>
      <c r="B41" s="89" t="s">
        <v>86</v>
      </c>
      <c r="C41" s="85" t="s">
        <v>87</v>
      </c>
      <c r="D41" s="71"/>
      <c r="E41" s="127">
        <f>SUM(E42:E44)</f>
        <v>0</v>
      </c>
      <c r="F41" s="127"/>
      <c r="G41" s="127">
        <f t="shared" ref="G41:K41" si="77">SUM(G42:G44)</f>
        <v>0</v>
      </c>
      <c r="H41" s="127">
        <f>SUM(H42:H44)</f>
        <v>0</v>
      </c>
      <c r="I41" s="127"/>
      <c r="J41" s="127">
        <f t="shared" ref="J41" si="78">SUM(J42:J44)</f>
        <v>0</v>
      </c>
      <c r="K41" s="72">
        <f t="shared" si="77"/>
        <v>0</v>
      </c>
      <c r="L41" s="72"/>
      <c r="M41" s="72">
        <f t="shared" ref="M41:Q41" si="79">SUM(M42:M44)</f>
        <v>0</v>
      </c>
      <c r="N41" s="72">
        <f t="shared" si="79"/>
        <v>0</v>
      </c>
      <c r="O41" s="72"/>
      <c r="P41" s="72">
        <f t="shared" ref="P41" si="80">SUM(P42:P44)</f>
        <v>0</v>
      </c>
      <c r="Q41" s="72">
        <f t="shared" si="79"/>
        <v>0</v>
      </c>
      <c r="R41" s="72"/>
      <c r="S41" s="72">
        <f>SUM(S42:S44)</f>
        <v>0</v>
      </c>
      <c r="T41" s="72">
        <f t="shared" ref="T41" si="81">SUM(T42:T44)</f>
        <v>0</v>
      </c>
      <c r="U41" s="72"/>
      <c r="V41" s="72">
        <f>SUM(V42:V44)</f>
        <v>0</v>
      </c>
      <c r="W41" s="73">
        <f t="shared" si="59"/>
        <v>0</v>
      </c>
      <c r="X41" s="84">
        <f t="shared" si="12"/>
        <v>0</v>
      </c>
      <c r="Y41" s="75">
        <f t="shared" si="13"/>
        <v>0</v>
      </c>
      <c r="Z41" s="122" t="e">
        <f t="shared" si="14"/>
        <v>#DIV/0!</v>
      </c>
      <c r="AA41" s="75"/>
      <c r="AB41" s="23"/>
      <c r="AC41" s="23"/>
    </row>
    <row r="42" spans="1:29" s="21" customFormat="1" ht="8" x14ac:dyDescent="0.15">
      <c r="A42" s="76" t="s">
        <v>42</v>
      </c>
      <c r="B42" s="77" t="s">
        <v>88</v>
      </c>
      <c r="C42" s="78" t="s">
        <v>91</v>
      </c>
      <c r="D42" s="79" t="s">
        <v>83</v>
      </c>
      <c r="E42" s="80"/>
      <c r="F42" s="80"/>
      <c r="G42" s="80">
        <f t="shared" ref="G42:G44" si="82">E42*F42</f>
        <v>0</v>
      </c>
      <c r="H42" s="80"/>
      <c r="I42" s="80"/>
      <c r="J42" s="80">
        <f t="shared" ref="J42:J44" si="83">H42*I42</f>
        <v>0</v>
      </c>
      <c r="K42" s="80"/>
      <c r="L42" s="80"/>
      <c r="M42" s="80">
        <f t="shared" ref="M42:M44" si="84">K42*L42</f>
        <v>0</v>
      </c>
      <c r="N42" s="80"/>
      <c r="O42" s="80"/>
      <c r="P42" s="80">
        <f t="shared" ref="P42:P44" si="85">N42*O42</f>
        <v>0</v>
      </c>
      <c r="Q42" s="80"/>
      <c r="R42" s="80"/>
      <c r="S42" s="80">
        <f t="shared" ref="S42:S44" si="86">Q42*R42</f>
        <v>0</v>
      </c>
      <c r="T42" s="80"/>
      <c r="U42" s="80"/>
      <c r="V42" s="80">
        <f t="shared" ref="V42:V44" si="87">T42*U42</f>
        <v>0</v>
      </c>
      <c r="W42" s="81">
        <f t="shared" si="59"/>
        <v>0</v>
      </c>
      <c r="X42" s="24">
        <f t="shared" si="12"/>
        <v>0</v>
      </c>
      <c r="Y42" s="82">
        <f t="shared" si="13"/>
        <v>0</v>
      </c>
      <c r="Z42" s="123" t="e">
        <f t="shared" si="14"/>
        <v>#DIV/0!</v>
      </c>
      <c r="AA42" s="83"/>
      <c r="AB42" s="25"/>
      <c r="AC42" s="25"/>
    </row>
    <row r="43" spans="1:29" s="21" customFormat="1" ht="8" x14ac:dyDescent="0.15">
      <c r="A43" s="76" t="s">
        <v>42</v>
      </c>
      <c r="B43" s="77" t="s">
        <v>90</v>
      </c>
      <c r="C43" s="78" t="s">
        <v>91</v>
      </c>
      <c r="D43" s="79" t="s">
        <v>83</v>
      </c>
      <c r="E43" s="80"/>
      <c r="F43" s="80"/>
      <c r="G43" s="80">
        <f t="shared" si="82"/>
        <v>0</v>
      </c>
      <c r="H43" s="80"/>
      <c r="I43" s="80"/>
      <c r="J43" s="80">
        <f t="shared" si="83"/>
        <v>0</v>
      </c>
      <c r="K43" s="80"/>
      <c r="L43" s="80"/>
      <c r="M43" s="80">
        <f t="shared" si="84"/>
        <v>0</v>
      </c>
      <c r="N43" s="80"/>
      <c r="O43" s="80"/>
      <c r="P43" s="80">
        <f t="shared" si="85"/>
        <v>0</v>
      </c>
      <c r="Q43" s="80"/>
      <c r="R43" s="80"/>
      <c r="S43" s="80">
        <f t="shared" si="86"/>
        <v>0</v>
      </c>
      <c r="T43" s="80"/>
      <c r="U43" s="80"/>
      <c r="V43" s="80">
        <f t="shared" si="87"/>
        <v>0</v>
      </c>
      <c r="W43" s="81">
        <f t="shared" si="59"/>
        <v>0</v>
      </c>
      <c r="X43" s="24">
        <f t="shared" si="12"/>
        <v>0</v>
      </c>
      <c r="Y43" s="83">
        <f t="shared" si="13"/>
        <v>0</v>
      </c>
      <c r="Z43" s="123" t="e">
        <f t="shared" si="14"/>
        <v>#DIV/0!</v>
      </c>
      <c r="AA43" s="83"/>
      <c r="AB43" s="25"/>
      <c r="AC43" s="25"/>
    </row>
    <row r="44" spans="1:29" s="21" customFormat="1" ht="8" x14ac:dyDescent="0.15">
      <c r="A44" s="76" t="s">
        <v>42</v>
      </c>
      <c r="B44" s="77" t="s">
        <v>92</v>
      </c>
      <c r="C44" s="78" t="s">
        <v>89</v>
      </c>
      <c r="D44" s="79" t="s">
        <v>83</v>
      </c>
      <c r="E44" s="80"/>
      <c r="F44" s="80"/>
      <c r="G44" s="80">
        <f t="shared" si="82"/>
        <v>0</v>
      </c>
      <c r="H44" s="80"/>
      <c r="I44" s="80"/>
      <c r="J44" s="80">
        <f t="shared" si="83"/>
        <v>0</v>
      </c>
      <c r="K44" s="80"/>
      <c r="L44" s="80"/>
      <c r="M44" s="80">
        <f t="shared" si="84"/>
        <v>0</v>
      </c>
      <c r="N44" s="80"/>
      <c r="O44" s="80"/>
      <c r="P44" s="80">
        <f t="shared" si="85"/>
        <v>0</v>
      </c>
      <c r="Q44" s="80"/>
      <c r="R44" s="80"/>
      <c r="S44" s="80">
        <f t="shared" si="86"/>
        <v>0</v>
      </c>
      <c r="T44" s="80"/>
      <c r="U44" s="80"/>
      <c r="V44" s="80">
        <f t="shared" si="87"/>
        <v>0</v>
      </c>
      <c r="W44" s="81">
        <f t="shared" si="59"/>
        <v>0</v>
      </c>
      <c r="X44" s="24">
        <f t="shared" si="12"/>
        <v>0</v>
      </c>
      <c r="Y44" s="83">
        <f t="shared" si="13"/>
        <v>0</v>
      </c>
      <c r="Z44" s="123" t="e">
        <f t="shared" si="14"/>
        <v>#DIV/0!</v>
      </c>
      <c r="AA44" s="83"/>
      <c r="AB44" s="25"/>
      <c r="AC44" s="25"/>
    </row>
    <row r="45" spans="1:29" s="21" customFormat="1" x14ac:dyDescent="0.15">
      <c r="A45" s="90" t="s">
        <v>93</v>
      </c>
      <c r="B45" s="91"/>
      <c r="C45" s="92"/>
      <c r="D45" s="93"/>
      <c r="E45" s="128">
        <f>E41+E37+E33</f>
        <v>0</v>
      </c>
      <c r="F45" s="128"/>
      <c r="G45" s="128">
        <f t="shared" ref="G45:K45" si="88">G41+G37+G33</f>
        <v>0</v>
      </c>
      <c r="H45" s="128">
        <f>H41+H37+H33</f>
        <v>0</v>
      </c>
      <c r="I45" s="128"/>
      <c r="J45" s="128">
        <f t="shared" ref="J45" si="89">J41+J37+J33</f>
        <v>0</v>
      </c>
      <c r="K45" s="95">
        <f t="shared" si="88"/>
        <v>0</v>
      </c>
      <c r="L45" s="95"/>
      <c r="M45" s="95">
        <f t="shared" ref="M45:Q45" si="90">M41+M37+M33</f>
        <v>0</v>
      </c>
      <c r="N45" s="95">
        <f t="shared" si="90"/>
        <v>0</v>
      </c>
      <c r="O45" s="95"/>
      <c r="P45" s="95">
        <f t="shared" ref="P45" si="91">P41+P37+P33</f>
        <v>0</v>
      </c>
      <c r="Q45" s="95">
        <f t="shared" si="90"/>
        <v>0</v>
      </c>
      <c r="R45" s="95"/>
      <c r="S45" s="95">
        <f t="shared" ref="S45:W45" si="92">S41+S37+S33</f>
        <v>0</v>
      </c>
      <c r="T45" s="95">
        <f t="shared" si="92"/>
        <v>0</v>
      </c>
      <c r="U45" s="95"/>
      <c r="V45" s="95">
        <f t="shared" ref="V45" si="93">V41+V37+V33</f>
        <v>0</v>
      </c>
      <c r="W45" s="98">
        <f t="shared" si="92"/>
        <v>0</v>
      </c>
      <c r="X45" s="92">
        <f t="shared" si="12"/>
        <v>0</v>
      </c>
      <c r="Y45" s="29">
        <f t="shared" si="13"/>
        <v>0</v>
      </c>
      <c r="Z45" s="124" t="e">
        <f t="shared" si="14"/>
        <v>#DIV/0!</v>
      </c>
      <c r="AA45" s="29"/>
      <c r="AB45" s="20"/>
      <c r="AC45" s="20"/>
    </row>
    <row r="46" spans="1:29" s="21" customFormat="1" x14ac:dyDescent="0.15">
      <c r="A46" s="60" t="s">
        <v>37</v>
      </c>
      <c r="B46" s="96">
        <v>3</v>
      </c>
      <c r="C46" s="60" t="s">
        <v>94</v>
      </c>
      <c r="D46" s="63"/>
      <c r="E46" s="129"/>
      <c r="F46" s="129"/>
      <c r="G46" s="129"/>
      <c r="H46" s="129"/>
      <c r="I46" s="129"/>
      <c r="J46" s="129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5"/>
      <c r="X46" s="66">
        <f t="shared" si="12"/>
        <v>0</v>
      </c>
      <c r="Y46" s="29">
        <f t="shared" si="13"/>
        <v>0</v>
      </c>
      <c r="Z46" s="124" t="e">
        <f t="shared" si="14"/>
        <v>#DIV/0!</v>
      </c>
      <c r="AA46" s="29"/>
      <c r="AB46" s="20"/>
      <c r="AC46" s="20"/>
    </row>
    <row r="47" spans="1:29" s="21" customFormat="1" ht="24" x14ac:dyDescent="0.15">
      <c r="A47" s="68" t="s">
        <v>39</v>
      </c>
      <c r="B47" s="89" t="s">
        <v>95</v>
      </c>
      <c r="C47" s="70" t="s">
        <v>96</v>
      </c>
      <c r="D47" s="71"/>
      <c r="E47" s="127">
        <f>SUM(E48:E50)</f>
        <v>0</v>
      </c>
      <c r="F47" s="127"/>
      <c r="G47" s="127">
        <f t="shared" ref="G47:K47" si="94">SUM(G48:G50)</f>
        <v>0</v>
      </c>
      <c r="H47" s="127">
        <f>SUM(H48:H50)</f>
        <v>0</v>
      </c>
      <c r="I47" s="127"/>
      <c r="J47" s="127">
        <f t="shared" ref="J47" si="95">SUM(J48:J50)</f>
        <v>0</v>
      </c>
      <c r="K47" s="72">
        <f t="shared" si="94"/>
        <v>1</v>
      </c>
      <c r="L47" s="72"/>
      <c r="M47" s="72">
        <f t="shared" ref="M47:Q47" si="96">SUM(M48:M50)</f>
        <v>10000</v>
      </c>
      <c r="N47" s="72">
        <f t="shared" si="96"/>
        <v>1</v>
      </c>
      <c r="O47" s="72"/>
      <c r="P47" s="72">
        <f t="shared" ref="P47" si="97">SUM(P48:P50)</f>
        <v>0</v>
      </c>
      <c r="Q47" s="72">
        <f t="shared" si="96"/>
        <v>0</v>
      </c>
      <c r="R47" s="72"/>
      <c r="S47" s="72">
        <f>SUM(S48:S50)</f>
        <v>0</v>
      </c>
      <c r="T47" s="72">
        <f t="shared" ref="T47" si="98">SUM(T48:T50)</f>
        <v>0</v>
      </c>
      <c r="U47" s="72"/>
      <c r="V47" s="72">
        <f>SUM(V48:V50)</f>
        <v>0</v>
      </c>
      <c r="W47" s="73">
        <f>G47+M47+S47</f>
        <v>10000</v>
      </c>
      <c r="X47" s="84">
        <f t="shared" si="12"/>
        <v>0</v>
      </c>
      <c r="Y47" s="75">
        <f t="shared" si="13"/>
        <v>-10000</v>
      </c>
      <c r="Z47" s="122">
        <f t="shared" si="14"/>
        <v>0</v>
      </c>
      <c r="AA47" s="75"/>
      <c r="AB47" s="23"/>
      <c r="AC47" s="23"/>
    </row>
    <row r="48" spans="1:29" s="21" customFormat="1" ht="8" x14ac:dyDescent="0.15">
      <c r="A48" s="76" t="s">
        <v>42</v>
      </c>
      <c r="B48" s="77" t="s">
        <v>97</v>
      </c>
      <c r="C48" s="24" t="s">
        <v>301</v>
      </c>
      <c r="D48" s="79" t="s">
        <v>76</v>
      </c>
      <c r="E48" s="80"/>
      <c r="F48" s="80"/>
      <c r="G48" s="80">
        <f t="shared" ref="G48:G50" si="99">E48*F48</f>
        <v>0</v>
      </c>
      <c r="H48" s="80"/>
      <c r="I48" s="80"/>
      <c r="J48" s="80">
        <f t="shared" ref="J48:J50" si="100">H48*I48</f>
        <v>0</v>
      </c>
      <c r="K48" s="80">
        <v>1</v>
      </c>
      <c r="L48" s="80">
        <v>10000</v>
      </c>
      <c r="M48" s="80">
        <f t="shared" ref="M48:M50" si="101">K48*L48</f>
        <v>10000</v>
      </c>
      <c r="N48" s="80">
        <v>1</v>
      </c>
      <c r="O48" s="80">
        <v>0</v>
      </c>
      <c r="P48" s="80">
        <f t="shared" ref="P48:P50" si="102">N48*O48</f>
        <v>0</v>
      </c>
      <c r="Q48" s="80"/>
      <c r="R48" s="80"/>
      <c r="S48" s="80">
        <f t="shared" ref="S48:S50" si="103">Q48*R48</f>
        <v>0</v>
      </c>
      <c r="T48" s="80"/>
      <c r="U48" s="80"/>
      <c r="V48" s="80">
        <f t="shared" ref="V48:V50" si="104">T48*U48</f>
        <v>0</v>
      </c>
      <c r="W48" s="81">
        <f>G48+M48+S48</f>
        <v>10000</v>
      </c>
      <c r="X48" s="24">
        <f t="shared" si="12"/>
        <v>0</v>
      </c>
      <c r="Y48" s="83">
        <f t="shared" si="13"/>
        <v>-10000</v>
      </c>
      <c r="Z48" s="123">
        <f t="shared" si="14"/>
        <v>0</v>
      </c>
      <c r="AA48" s="83"/>
      <c r="AB48" s="25"/>
      <c r="AC48" s="25"/>
    </row>
    <row r="49" spans="1:29" s="21" customFormat="1" ht="16" x14ac:dyDescent="0.15">
      <c r="A49" s="76" t="s">
        <v>42</v>
      </c>
      <c r="B49" s="77" t="s">
        <v>98</v>
      </c>
      <c r="C49" s="24" t="s">
        <v>116</v>
      </c>
      <c r="D49" s="79" t="s">
        <v>76</v>
      </c>
      <c r="E49" s="80"/>
      <c r="F49" s="80"/>
      <c r="G49" s="80">
        <f t="shared" si="99"/>
        <v>0</v>
      </c>
      <c r="H49" s="80"/>
      <c r="I49" s="80"/>
      <c r="J49" s="80">
        <f t="shared" si="100"/>
        <v>0</v>
      </c>
      <c r="K49" s="80"/>
      <c r="L49" s="80"/>
      <c r="M49" s="80">
        <f t="shared" si="101"/>
        <v>0</v>
      </c>
      <c r="N49" s="80"/>
      <c r="O49" s="80"/>
      <c r="P49" s="80">
        <f t="shared" si="102"/>
        <v>0</v>
      </c>
      <c r="Q49" s="80"/>
      <c r="R49" s="80"/>
      <c r="S49" s="80">
        <f t="shared" si="103"/>
        <v>0</v>
      </c>
      <c r="T49" s="80"/>
      <c r="U49" s="80"/>
      <c r="V49" s="80">
        <f t="shared" si="104"/>
        <v>0</v>
      </c>
      <c r="W49" s="81">
        <f>G49+M49+S49</f>
        <v>0</v>
      </c>
      <c r="X49" s="24">
        <f t="shared" si="12"/>
        <v>0</v>
      </c>
      <c r="Y49" s="83">
        <f t="shared" si="13"/>
        <v>0</v>
      </c>
      <c r="Z49" s="123" t="e">
        <f t="shared" si="14"/>
        <v>#DIV/0!</v>
      </c>
      <c r="AA49" s="83"/>
      <c r="AB49" s="25"/>
      <c r="AC49" s="25"/>
    </row>
    <row r="50" spans="1:29" s="21" customFormat="1" ht="16" x14ac:dyDescent="0.15">
      <c r="A50" s="76" t="s">
        <v>42</v>
      </c>
      <c r="B50" s="77" t="s">
        <v>99</v>
      </c>
      <c r="C50" s="24" t="s">
        <v>116</v>
      </c>
      <c r="D50" s="79" t="s">
        <v>76</v>
      </c>
      <c r="E50" s="80"/>
      <c r="F50" s="80"/>
      <c r="G50" s="80">
        <f t="shared" si="99"/>
        <v>0</v>
      </c>
      <c r="H50" s="80"/>
      <c r="I50" s="80"/>
      <c r="J50" s="80">
        <f t="shared" si="100"/>
        <v>0</v>
      </c>
      <c r="K50" s="80"/>
      <c r="L50" s="80"/>
      <c r="M50" s="80">
        <f t="shared" si="101"/>
        <v>0</v>
      </c>
      <c r="N50" s="80"/>
      <c r="O50" s="80"/>
      <c r="P50" s="80">
        <f t="shared" si="102"/>
        <v>0</v>
      </c>
      <c r="Q50" s="80"/>
      <c r="R50" s="80"/>
      <c r="S50" s="80">
        <f t="shared" si="103"/>
        <v>0</v>
      </c>
      <c r="T50" s="80"/>
      <c r="U50" s="80"/>
      <c r="V50" s="80">
        <f t="shared" si="104"/>
        <v>0</v>
      </c>
      <c r="W50" s="81">
        <f>G50+M50+S50</f>
        <v>0</v>
      </c>
      <c r="X50" s="24">
        <f t="shared" si="12"/>
        <v>0</v>
      </c>
      <c r="Y50" s="83">
        <f t="shared" si="13"/>
        <v>0</v>
      </c>
      <c r="Z50" s="123" t="e">
        <f t="shared" si="14"/>
        <v>#DIV/0!</v>
      </c>
      <c r="AA50" s="83"/>
      <c r="AB50" s="25"/>
      <c r="AC50" s="25"/>
    </row>
    <row r="51" spans="1:29" s="21" customFormat="1" ht="24" x14ac:dyDescent="0.15">
      <c r="A51" s="68" t="s">
        <v>39</v>
      </c>
      <c r="B51" s="89" t="s">
        <v>100</v>
      </c>
      <c r="C51" s="70" t="s">
        <v>101</v>
      </c>
      <c r="D51" s="71"/>
      <c r="E51" s="127"/>
      <c r="F51" s="127"/>
      <c r="G51" s="127"/>
      <c r="H51" s="127"/>
      <c r="I51" s="127"/>
      <c r="J51" s="127"/>
      <c r="K51" s="72">
        <f>SUM(K52:K53)</f>
        <v>0</v>
      </c>
      <c r="L51" s="72"/>
      <c r="M51" s="72">
        <f t="shared" ref="M51:Q51" si="105">SUM(M52:M53)</f>
        <v>0</v>
      </c>
      <c r="N51" s="72">
        <f>SUM(N52:N53)</f>
        <v>0</v>
      </c>
      <c r="O51" s="72"/>
      <c r="P51" s="72">
        <f t="shared" ref="P51" si="106">SUM(P52:P53)</f>
        <v>0</v>
      </c>
      <c r="Q51" s="72">
        <f t="shared" si="105"/>
        <v>0</v>
      </c>
      <c r="R51" s="72"/>
      <c r="S51" s="72">
        <f>SUM(S52:S53)</f>
        <v>0</v>
      </c>
      <c r="T51" s="72">
        <f t="shared" ref="T51" si="107">SUM(T52:T53)</f>
        <v>0</v>
      </c>
      <c r="U51" s="72"/>
      <c r="V51" s="72">
        <f>SUM(V52:V53)</f>
        <v>0</v>
      </c>
      <c r="W51" s="73">
        <f>M51+S51</f>
        <v>0</v>
      </c>
      <c r="X51" s="84">
        <f t="shared" si="12"/>
        <v>0</v>
      </c>
      <c r="Y51" s="75">
        <f t="shared" si="13"/>
        <v>0</v>
      </c>
      <c r="Z51" s="122" t="e">
        <f t="shared" si="14"/>
        <v>#DIV/0!</v>
      </c>
      <c r="AA51" s="75"/>
      <c r="AB51" s="23"/>
      <c r="AC51" s="23"/>
    </row>
    <row r="52" spans="1:29" s="21" customFormat="1" ht="16" x14ac:dyDescent="0.15">
      <c r="A52" s="76" t="s">
        <v>42</v>
      </c>
      <c r="B52" s="77" t="s">
        <v>102</v>
      </c>
      <c r="C52" s="24" t="s">
        <v>103</v>
      </c>
      <c r="D52" s="79" t="s">
        <v>104</v>
      </c>
      <c r="E52" s="181" t="s">
        <v>105</v>
      </c>
      <c r="F52" s="182"/>
      <c r="G52" s="182"/>
      <c r="H52" s="130" t="s">
        <v>105</v>
      </c>
      <c r="I52" s="130"/>
      <c r="J52" s="130"/>
      <c r="K52" s="80"/>
      <c r="L52" s="80"/>
      <c r="M52" s="80">
        <f t="shared" ref="M52:M53" si="108">K52*L52</f>
        <v>0</v>
      </c>
      <c r="N52" s="80"/>
      <c r="O52" s="80"/>
      <c r="P52" s="80">
        <f t="shared" ref="P52:P53" si="109">N52*O52</f>
        <v>0</v>
      </c>
      <c r="Q52" s="80"/>
      <c r="R52" s="80"/>
      <c r="S52" s="80">
        <f t="shared" ref="S52:S53" si="110">Q52*R52</f>
        <v>0</v>
      </c>
      <c r="T52" s="80"/>
      <c r="U52" s="80"/>
      <c r="V52" s="80">
        <f t="shared" ref="V52:V53" si="111">T52*U52</f>
        <v>0</v>
      </c>
      <c r="W52" s="81">
        <f>M52+S52</f>
        <v>0</v>
      </c>
      <c r="X52" s="24">
        <f t="shared" si="12"/>
        <v>0</v>
      </c>
      <c r="Y52" s="83">
        <f t="shared" si="13"/>
        <v>0</v>
      </c>
      <c r="Z52" s="123" t="e">
        <f t="shared" si="14"/>
        <v>#DIV/0!</v>
      </c>
      <c r="AA52" s="83"/>
      <c r="AB52" s="25"/>
      <c r="AC52" s="25"/>
    </row>
    <row r="53" spans="1:29" s="21" customFormat="1" ht="8" x14ac:dyDescent="0.15">
      <c r="A53" s="76" t="s">
        <v>42</v>
      </c>
      <c r="B53" s="77" t="s">
        <v>106</v>
      </c>
      <c r="C53" s="24" t="s">
        <v>107</v>
      </c>
      <c r="D53" s="79" t="s">
        <v>104</v>
      </c>
      <c r="E53" s="182"/>
      <c r="F53" s="182"/>
      <c r="G53" s="182"/>
      <c r="H53" s="130"/>
      <c r="I53" s="130"/>
      <c r="J53" s="130"/>
      <c r="K53" s="80"/>
      <c r="L53" s="80"/>
      <c r="M53" s="80">
        <f t="shared" si="108"/>
        <v>0</v>
      </c>
      <c r="N53" s="80"/>
      <c r="O53" s="80"/>
      <c r="P53" s="80">
        <f t="shared" si="109"/>
        <v>0</v>
      </c>
      <c r="Q53" s="80"/>
      <c r="R53" s="80"/>
      <c r="S53" s="80">
        <f t="shared" si="110"/>
        <v>0</v>
      </c>
      <c r="T53" s="80"/>
      <c r="U53" s="80"/>
      <c r="V53" s="80">
        <f t="shared" si="111"/>
        <v>0</v>
      </c>
      <c r="W53" s="81">
        <f>M53+S53</f>
        <v>0</v>
      </c>
      <c r="X53" s="24">
        <f t="shared" si="12"/>
        <v>0</v>
      </c>
      <c r="Y53" s="83">
        <f t="shared" si="13"/>
        <v>0</v>
      </c>
      <c r="Z53" s="123" t="e">
        <f t="shared" si="14"/>
        <v>#DIV/0!</v>
      </c>
      <c r="AA53" s="83"/>
      <c r="AB53" s="25"/>
      <c r="AC53" s="25"/>
    </row>
    <row r="54" spans="1:29" s="21" customFormat="1" x14ac:dyDescent="0.15">
      <c r="A54" s="90" t="s">
        <v>108</v>
      </c>
      <c r="B54" s="91"/>
      <c r="C54" s="92"/>
      <c r="D54" s="93"/>
      <c r="E54" s="128">
        <f>E47</f>
        <v>0</v>
      </c>
      <c r="F54" s="128"/>
      <c r="G54" s="128">
        <f>G47</f>
        <v>0</v>
      </c>
      <c r="H54" s="128">
        <f>H47</f>
        <v>0</v>
      </c>
      <c r="I54" s="128"/>
      <c r="J54" s="128">
        <f>J47</f>
        <v>0</v>
      </c>
      <c r="K54" s="95">
        <f>K51+K47</f>
        <v>1</v>
      </c>
      <c r="L54" s="95"/>
      <c r="M54" s="95">
        <f t="shared" ref="M54:Q54" si="112">M51+M47</f>
        <v>10000</v>
      </c>
      <c r="N54" s="95">
        <f>N51+N47</f>
        <v>1</v>
      </c>
      <c r="O54" s="95"/>
      <c r="P54" s="95">
        <f t="shared" ref="P54" si="113">P51+P47</f>
        <v>0</v>
      </c>
      <c r="Q54" s="95">
        <f t="shared" si="112"/>
        <v>0</v>
      </c>
      <c r="R54" s="95"/>
      <c r="S54" s="95">
        <f t="shared" ref="S54:W54" si="114">S51+S47</f>
        <v>0</v>
      </c>
      <c r="T54" s="95">
        <f t="shared" si="114"/>
        <v>0</v>
      </c>
      <c r="U54" s="95"/>
      <c r="V54" s="95">
        <f t="shared" ref="V54" si="115">V51+V47</f>
        <v>0</v>
      </c>
      <c r="W54" s="98">
        <f t="shared" si="114"/>
        <v>10000</v>
      </c>
      <c r="X54" s="92">
        <f t="shared" si="12"/>
        <v>0</v>
      </c>
      <c r="Y54" s="83">
        <f t="shared" si="13"/>
        <v>-10000</v>
      </c>
      <c r="Z54" s="123">
        <f t="shared" si="14"/>
        <v>0</v>
      </c>
      <c r="AA54" s="29"/>
      <c r="AB54" s="20"/>
      <c r="AC54" s="20"/>
    </row>
    <row r="55" spans="1:29" s="21" customFormat="1" x14ac:dyDescent="0.15">
      <c r="A55" s="60" t="s">
        <v>37</v>
      </c>
      <c r="B55" s="96">
        <v>4</v>
      </c>
      <c r="C55" s="60" t="s">
        <v>109</v>
      </c>
      <c r="D55" s="63"/>
      <c r="E55" s="129"/>
      <c r="F55" s="129"/>
      <c r="G55" s="129"/>
      <c r="H55" s="129"/>
      <c r="I55" s="129"/>
      <c r="J55" s="129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5"/>
      <c r="X55" s="66">
        <f t="shared" si="12"/>
        <v>0</v>
      </c>
      <c r="Y55" s="29">
        <f t="shared" si="13"/>
        <v>0</v>
      </c>
      <c r="Z55" s="124" t="e">
        <f t="shared" si="14"/>
        <v>#DIV/0!</v>
      </c>
      <c r="AA55" s="29"/>
      <c r="AB55" s="20"/>
      <c r="AC55" s="20"/>
    </row>
    <row r="56" spans="1:29" s="21" customFormat="1" ht="8" x14ac:dyDescent="0.15">
      <c r="A56" s="68" t="s">
        <v>39</v>
      </c>
      <c r="B56" s="89" t="s">
        <v>110</v>
      </c>
      <c r="C56" s="85" t="s">
        <v>111</v>
      </c>
      <c r="D56" s="71"/>
      <c r="E56" s="127">
        <f>SUM(E57:E57)</f>
        <v>3</v>
      </c>
      <c r="F56" s="127"/>
      <c r="G56" s="127">
        <f>SUM(G57:G57)</f>
        <v>40000</v>
      </c>
      <c r="H56" s="127">
        <f>SUM(H57:H57)</f>
        <v>3</v>
      </c>
      <c r="I56" s="127"/>
      <c r="J56" s="127">
        <f>SUM(J57:J57)</f>
        <v>40000</v>
      </c>
      <c r="K56" s="72">
        <f>SUM(K57:K57)</f>
        <v>0</v>
      </c>
      <c r="L56" s="72"/>
      <c r="M56" s="72">
        <f>SUM(M57:M57)</f>
        <v>0</v>
      </c>
      <c r="N56" s="72">
        <f>SUM(N57:N57)</f>
        <v>0</v>
      </c>
      <c r="O56" s="72"/>
      <c r="P56" s="72">
        <f>SUM(P57:P57)</f>
        <v>0</v>
      </c>
      <c r="Q56" s="72">
        <f>SUM(Q57:Q57)</f>
        <v>0</v>
      </c>
      <c r="R56" s="72"/>
      <c r="S56" s="72">
        <f>SUM(S57:S57)</f>
        <v>0</v>
      </c>
      <c r="T56" s="72">
        <f>SUM(T57:T57)</f>
        <v>0</v>
      </c>
      <c r="U56" s="72"/>
      <c r="V56" s="72">
        <f>SUM(V57:V57)</f>
        <v>0</v>
      </c>
      <c r="W56" s="73">
        <f t="shared" ref="W56:W73" si="116">G56+M56+S56</f>
        <v>40000</v>
      </c>
      <c r="X56" s="84">
        <f t="shared" si="12"/>
        <v>40000</v>
      </c>
      <c r="Y56" s="75">
        <f t="shared" si="13"/>
        <v>0</v>
      </c>
      <c r="Z56" s="122">
        <f t="shared" si="14"/>
        <v>100</v>
      </c>
      <c r="AA56" s="75"/>
      <c r="AB56" s="23"/>
      <c r="AC56" s="23"/>
    </row>
    <row r="57" spans="1:29" s="21" customFormat="1" ht="8" x14ac:dyDescent="0.15">
      <c r="A57" s="76" t="s">
        <v>42</v>
      </c>
      <c r="B57" s="77" t="s">
        <v>112</v>
      </c>
      <c r="C57" s="24" t="s">
        <v>302</v>
      </c>
      <c r="D57" s="79" t="s">
        <v>44</v>
      </c>
      <c r="E57" s="80">
        <v>3</v>
      </c>
      <c r="F57" s="80">
        <v>13333.333329999999</v>
      </c>
      <c r="G57" s="80">
        <v>40000</v>
      </c>
      <c r="H57" s="80">
        <v>3</v>
      </c>
      <c r="I57" s="80">
        <v>13333.333329999999</v>
      </c>
      <c r="J57" s="80">
        <v>40000</v>
      </c>
      <c r="K57" s="80"/>
      <c r="L57" s="80"/>
      <c r="M57" s="80"/>
      <c r="N57" s="80"/>
      <c r="O57" s="80"/>
      <c r="P57" s="80"/>
      <c r="Q57" s="80"/>
      <c r="R57" s="80"/>
      <c r="S57" s="80">
        <f t="shared" ref="S57" si="117">Q57*R57</f>
        <v>0</v>
      </c>
      <c r="T57" s="80"/>
      <c r="U57" s="80"/>
      <c r="V57" s="80">
        <f t="shared" ref="V57" si="118">T57*U57</f>
        <v>0</v>
      </c>
      <c r="W57" s="81">
        <f t="shared" si="116"/>
        <v>40000</v>
      </c>
      <c r="X57" s="24">
        <f t="shared" si="12"/>
        <v>40000</v>
      </c>
      <c r="Y57" s="83">
        <f t="shared" si="13"/>
        <v>0</v>
      </c>
      <c r="Z57" s="123">
        <f t="shared" si="14"/>
        <v>100</v>
      </c>
      <c r="AA57" s="83"/>
      <c r="AB57" s="25"/>
      <c r="AC57" s="25"/>
    </row>
    <row r="58" spans="1:29" s="21" customFormat="1" ht="8" x14ac:dyDescent="0.15">
      <c r="A58" s="68" t="s">
        <v>39</v>
      </c>
      <c r="B58" s="89" t="s">
        <v>113</v>
      </c>
      <c r="C58" s="85" t="s">
        <v>114</v>
      </c>
      <c r="D58" s="71"/>
      <c r="E58" s="127">
        <f>SUM(E59:E61)</f>
        <v>0</v>
      </c>
      <c r="F58" s="127"/>
      <c r="G58" s="127">
        <f t="shared" ref="G58:K58" si="119">SUM(G59:G61)</f>
        <v>0</v>
      </c>
      <c r="H58" s="127">
        <f>SUM(H59:H61)</f>
        <v>0</v>
      </c>
      <c r="I58" s="127"/>
      <c r="J58" s="127">
        <f t="shared" ref="J58" si="120">SUM(J59:J61)</f>
        <v>0</v>
      </c>
      <c r="K58" s="72">
        <f t="shared" si="119"/>
        <v>0</v>
      </c>
      <c r="L58" s="72"/>
      <c r="M58" s="72">
        <f t="shared" ref="M58:Q58" si="121">SUM(M59:M61)</f>
        <v>0</v>
      </c>
      <c r="N58" s="72">
        <f t="shared" si="121"/>
        <v>0</v>
      </c>
      <c r="O58" s="72"/>
      <c r="P58" s="72">
        <f t="shared" ref="P58" si="122">SUM(P59:P61)</f>
        <v>0</v>
      </c>
      <c r="Q58" s="72">
        <f t="shared" si="121"/>
        <v>0</v>
      </c>
      <c r="R58" s="72"/>
      <c r="S58" s="72">
        <f>SUM(S59:S61)</f>
        <v>0</v>
      </c>
      <c r="T58" s="72">
        <f t="shared" ref="T58" si="123">SUM(T59:T61)</f>
        <v>0</v>
      </c>
      <c r="U58" s="72"/>
      <c r="V58" s="72">
        <f>SUM(V59:V61)</f>
        <v>0</v>
      </c>
      <c r="W58" s="73">
        <f t="shared" si="116"/>
        <v>0</v>
      </c>
      <c r="X58" s="84">
        <f t="shared" si="12"/>
        <v>0</v>
      </c>
      <c r="Y58" s="75">
        <f t="shared" si="13"/>
        <v>0</v>
      </c>
      <c r="Z58" s="122" t="e">
        <f t="shared" si="14"/>
        <v>#DIV/0!</v>
      </c>
      <c r="AA58" s="75"/>
      <c r="AB58" s="23"/>
      <c r="AC58" s="23"/>
    </row>
    <row r="59" spans="1:29" s="21" customFormat="1" ht="16" x14ac:dyDescent="0.15">
      <c r="A59" s="76" t="s">
        <v>42</v>
      </c>
      <c r="B59" s="77" t="s">
        <v>115</v>
      </c>
      <c r="C59" s="99" t="s">
        <v>303</v>
      </c>
      <c r="D59" s="100" t="s">
        <v>117</v>
      </c>
      <c r="E59" s="80"/>
      <c r="F59" s="80"/>
      <c r="G59" s="80">
        <f t="shared" ref="G59:G61" si="124">E59*F59</f>
        <v>0</v>
      </c>
      <c r="H59" s="80"/>
      <c r="I59" s="80"/>
      <c r="J59" s="80">
        <f t="shared" ref="J59:J61" si="125">H59*I59</f>
        <v>0</v>
      </c>
      <c r="K59" s="80"/>
      <c r="L59" s="80"/>
      <c r="M59" s="80">
        <f t="shared" ref="M59:M61" si="126">K59*L59</f>
        <v>0</v>
      </c>
      <c r="N59" s="80"/>
      <c r="O59" s="80"/>
      <c r="P59" s="80">
        <f t="shared" ref="P59:P61" si="127">N59*O59</f>
        <v>0</v>
      </c>
      <c r="Q59" s="80"/>
      <c r="R59" s="80"/>
      <c r="S59" s="80">
        <f t="shared" ref="S59:S61" si="128">Q59*R59</f>
        <v>0</v>
      </c>
      <c r="T59" s="80"/>
      <c r="U59" s="80"/>
      <c r="V59" s="80">
        <f t="shared" ref="V59:V61" si="129">T59*U59</f>
        <v>0</v>
      </c>
      <c r="W59" s="81">
        <f t="shared" si="116"/>
        <v>0</v>
      </c>
      <c r="X59" s="24">
        <f t="shared" si="12"/>
        <v>0</v>
      </c>
      <c r="Y59" s="83">
        <f t="shared" si="13"/>
        <v>0</v>
      </c>
      <c r="Z59" s="123" t="e">
        <f t="shared" si="14"/>
        <v>#DIV/0!</v>
      </c>
      <c r="AA59" s="83"/>
      <c r="AB59" s="25"/>
      <c r="AC59" s="25"/>
    </row>
    <row r="60" spans="1:29" s="21" customFormat="1" ht="16" x14ac:dyDescent="0.15">
      <c r="A60" s="76" t="s">
        <v>42</v>
      </c>
      <c r="B60" s="77" t="s">
        <v>118</v>
      </c>
      <c r="C60" s="99" t="s">
        <v>304</v>
      </c>
      <c r="D60" s="100" t="s">
        <v>117</v>
      </c>
      <c r="E60" s="80"/>
      <c r="F60" s="80"/>
      <c r="G60" s="80">
        <f t="shared" si="124"/>
        <v>0</v>
      </c>
      <c r="H60" s="80"/>
      <c r="I60" s="80"/>
      <c r="J60" s="80">
        <f t="shared" si="125"/>
        <v>0</v>
      </c>
      <c r="K60" s="80"/>
      <c r="L60" s="80"/>
      <c r="M60" s="80">
        <f t="shared" si="126"/>
        <v>0</v>
      </c>
      <c r="N60" s="80"/>
      <c r="O60" s="80"/>
      <c r="P60" s="80">
        <f t="shared" si="127"/>
        <v>0</v>
      </c>
      <c r="Q60" s="80"/>
      <c r="R60" s="80"/>
      <c r="S60" s="80">
        <f t="shared" si="128"/>
        <v>0</v>
      </c>
      <c r="T60" s="80"/>
      <c r="U60" s="80"/>
      <c r="V60" s="80">
        <f t="shared" si="129"/>
        <v>0</v>
      </c>
      <c r="W60" s="81">
        <f t="shared" si="116"/>
        <v>0</v>
      </c>
      <c r="X60" s="24">
        <f t="shared" si="12"/>
        <v>0</v>
      </c>
      <c r="Y60" s="83">
        <f t="shared" si="13"/>
        <v>0</v>
      </c>
      <c r="Z60" s="123" t="e">
        <f t="shared" si="14"/>
        <v>#DIV/0!</v>
      </c>
      <c r="AA60" s="83"/>
      <c r="AB60" s="25"/>
      <c r="AC60" s="25"/>
    </row>
    <row r="61" spans="1:29" s="21" customFormat="1" ht="16" x14ac:dyDescent="0.15">
      <c r="A61" s="76" t="s">
        <v>42</v>
      </c>
      <c r="B61" s="77" t="s">
        <v>119</v>
      </c>
      <c r="C61" s="99" t="s">
        <v>116</v>
      </c>
      <c r="D61" s="100" t="s">
        <v>117</v>
      </c>
      <c r="E61" s="80"/>
      <c r="F61" s="80"/>
      <c r="G61" s="80">
        <f t="shared" si="124"/>
        <v>0</v>
      </c>
      <c r="H61" s="80"/>
      <c r="I61" s="80"/>
      <c r="J61" s="80">
        <f t="shared" si="125"/>
        <v>0</v>
      </c>
      <c r="K61" s="80"/>
      <c r="L61" s="80"/>
      <c r="M61" s="80">
        <f t="shared" si="126"/>
        <v>0</v>
      </c>
      <c r="N61" s="80"/>
      <c r="O61" s="80"/>
      <c r="P61" s="80">
        <f t="shared" si="127"/>
        <v>0</v>
      </c>
      <c r="Q61" s="80"/>
      <c r="R61" s="80"/>
      <c r="S61" s="80">
        <f t="shared" si="128"/>
        <v>0</v>
      </c>
      <c r="T61" s="80"/>
      <c r="U61" s="80"/>
      <c r="V61" s="80">
        <f t="shared" si="129"/>
        <v>0</v>
      </c>
      <c r="W61" s="81">
        <f t="shared" si="116"/>
        <v>0</v>
      </c>
      <c r="X61" s="24">
        <f t="shared" si="12"/>
        <v>0</v>
      </c>
      <c r="Y61" s="83">
        <f t="shared" si="13"/>
        <v>0</v>
      </c>
      <c r="Z61" s="123" t="e">
        <f t="shared" si="14"/>
        <v>#DIV/0!</v>
      </c>
      <c r="AA61" s="83"/>
      <c r="AB61" s="25"/>
      <c r="AC61" s="25"/>
    </row>
    <row r="62" spans="1:29" s="21" customFormat="1" ht="8" x14ac:dyDescent="0.15">
      <c r="A62" s="68" t="s">
        <v>39</v>
      </c>
      <c r="B62" s="89" t="s">
        <v>120</v>
      </c>
      <c r="C62" s="85" t="s">
        <v>121</v>
      </c>
      <c r="D62" s="71"/>
      <c r="E62" s="127">
        <f>SUM(E63:E65)</f>
        <v>0</v>
      </c>
      <c r="F62" s="127"/>
      <c r="G62" s="127">
        <f t="shared" ref="G62:K62" si="130">SUM(G63:G65)</f>
        <v>0</v>
      </c>
      <c r="H62" s="127">
        <f>SUM(H63:H65)</f>
        <v>0</v>
      </c>
      <c r="I62" s="127"/>
      <c r="J62" s="127">
        <f t="shared" ref="J62" si="131">SUM(J63:J65)</f>
        <v>0</v>
      </c>
      <c r="K62" s="72">
        <f t="shared" si="130"/>
        <v>0</v>
      </c>
      <c r="L62" s="72"/>
      <c r="M62" s="72">
        <f t="shared" ref="M62:Q62" si="132">SUM(M63:M65)</f>
        <v>0</v>
      </c>
      <c r="N62" s="72">
        <f t="shared" si="132"/>
        <v>0</v>
      </c>
      <c r="O62" s="72"/>
      <c r="P62" s="72">
        <f t="shared" ref="P62" si="133">SUM(P63:P65)</f>
        <v>0</v>
      </c>
      <c r="Q62" s="72">
        <f t="shared" si="132"/>
        <v>0</v>
      </c>
      <c r="R62" s="72"/>
      <c r="S62" s="72">
        <f>SUM(S63:S65)</f>
        <v>0</v>
      </c>
      <c r="T62" s="72">
        <f t="shared" ref="T62" si="134">SUM(T63:T65)</f>
        <v>0</v>
      </c>
      <c r="U62" s="72"/>
      <c r="V62" s="72">
        <f>SUM(V63:V65)</f>
        <v>0</v>
      </c>
      <c r="W62" s="73">
        <f t="shared" si="116"/>
        <v>0</v>
      </c>
      <c r="X62" s="84">
        <f t="shared" si="12"/>
        <v>0</v>
      </c>
      <c r="Y62" s="75">
        <f t="shared" si="13"/>
        <v>0</v>
      </c>
      <c r="Z62" s="122" t="e">
        <f t="shared" si="14"/>
        <v>#DIV/0!</v>
      </c>
      <c r="AA62" s="75"/>
      <c r="AB62" s="23"/>
      <c r="AC62" s="23"/>
    </row>
    <row r="63" spans="1:29" s="21" customFormat="1" ht="16" x14ac:dyDescent="0.15">
      <c r="A63" s="76" t="s">
        <v>42</v>
      </c>
      <c r="B63" s="77" t="s">
        <v>122</v>
      </c>
      <c r="C63" s="99" t="s">
        <v>305</v>
      </c>
      <c r="D63" s="100" t="s">
        <v>123</v>
      </c>
      <c r="E63" s="80"/>
      <c r="F63" s="80"/>
      <c r="G63" s="80">
        <f>E63*F63</f>
        <v>0</v>
      </c>
      <c r="H63" s="80"/>
      <c r="I63" s="80"/>
      <c r="J63" s="80">
        <f>H63*I63</f>
        <v>0</v>
      </c>
      <c r="K63" s="80"/>
      <c r="L63" s="80"/>
      <c r="M63" s="80">
        <f t="shared" ref="M63:M65" si="135">K63*L63</f>
        <v>0</v>
      </c>
      <c r="N63" s="80"/>
      <c r="O63" s="80"/>
      <c r="P63" s="80">
        <f t="shared" ref="P63:P65" si="136">N63*O63</f>
        <v>0</v>
      </c>
      <c r="Q63" s="80"/>
      <c r="R63" s="80"/>
      <c r="S63" s="80">
        <f t="shared" ref="S63:S65" si="137">Q63*R63</f>
        <v>0</v>
      </c>
      <c r="T63" s="80"/>
      <c r="U63" s="80"/>
      <c r="V63" s="80">
        <f t="shared" ref="V63:V65" si="138">T63*U63</f>
        <v>0</v>
      </c>
      <c r="W63" s="81">
        <f t="shared" si="116"/>
        <v>0</v>
      </c>
      <c r="X63" s="24">
        <f t="shared" si="12"/>
        <v>0</v>
      </c>
      <c r="Y63" s="83">
        <f t="shared" si="13"/>
        <v>0</v>
      </c>
      <c r="Z63" s="123" t="e">
        <f t="shared" si="14"/>
        <v>#DIV/0!</v>
      </c>
      <c r="AA63" s="83"/>
      <c r="AB63" s="25"/>
      <c r="AC63" s="25"/>
    </row>
    <row r="64" spans="1:29" s="21" customFormat="1" ht="16" x14ac:dyDescent="0.15">
      <c r="A64" s="76" t="s">
        <v>42</v>
      </c>
      <c r="B64" s="77" t="s">
        <v>124</v>
      </c>
      <c r="C64" s="99" t="s">
        <v>125</v>
      </c>
      <c r="D64" s="100" t="s">
        <v>123</v>
      </c>
      <c r="E64" s="80"/>
      <c r="F64" s="80"/>
      <c r="G64" s="80">
        <f t="shared" ref="G64:G65" si="139">E64*F64</f>
        <v>0</v>
      </c>
      <c r="H64" s="80"/>
      <c r="I64" s="80"/>
      <c r="J64" s="80">
        <f t="shared" ref="J64:J65" si="140">H64*I64</f>
        <v>0</v>
      </c>
      <c r="K64" s="80"/>
      <c r="L64" s="80"/>
      <c r="M64" s="80">
        <f t="shared" si="135"/>
        <v>0</v>
      </c>
      <c r="N64" s="80"/>
      <c r="O64" s="80"/>
      <c r="P64" s="80">
        <f t="shared" si="136"/>
        <v>0</v>
      </c>
      <c r="Q64" s="80"/>
      <c r="R64" s="80"/>
      <c r="S64" s="80">
        <f t="shared" si="137"/>
        <v>0</v>
      </c>
      <c r="T64" s="80"/>
      <c r="U64" s="80"/>
      <c r="V64" s="80">
        <f t="shared" si="138"/>
        <v>0</v>
      </c>
      <c r="W64" s="81">
        <f t="shared" si="116"/>
        <v>0</v>
      </c>
      <c r="X64" s="24">
        <f t="shared" si="12"/>
        <v>0</v>
      </c>
      <c r="Y64" s="83">
        <f t="shared" si="13"/>
        <v>0</v>
      </c>
      <c r="Z64" s="123" t="e">
        <f t="shared" si="14"/>
        <v>#DIV/0!</v>
      </c>
      <c r="AA64" s="83"/>
      <c r="AB64" s="25"/>
      <c r="AC64" s="25"/>
    </row>
    <row r="65" spans="1:29" s="21" customFormat="1" ht="16" x14ac:dyDescent="0.15">
      <c r="A65" s="76" t="s">
        <v>42</v>
      </c>
      <c r="B65" s="77" t="s">
        <v>126</v>
      </c>
      <c r="C65" s="99" t="s">
        <v>127</v>
      </c>
      <c r="D65" s="100" t="s">
        <v>123</v>
      </c>
      <c r="E65" s="80"/>
      <c r="F65" s="80"/>
      <c r="G65" s="80">
        <f t="shared" si="139"/>
        <v>0</v>
      </c>
      <c r="H65" s="80"/>
      <c r="I65" s="80"/>
      <c r="J65" s="80">
        <f t="shared" si="140"/>
        <v>0</v>
      </c>
      <c r="K65" s="80"/>
      <c r="L65" s="80"/>
      <c r="M65" s="80">
        <f t="shared" si="135"/>
        <v>0</v>
      </c>
      <c r="N65" s="80"/>
      <c r="O65" s="80"/>
      <c r="P65" s="80">
        <f t="shared" si="136"/>
        <v>0</v>
      </c>
      <c r="Q65" s="80"/>
      <c r="R65" s="80"/>
      <c r="S65" s="80">
        <f t="shared" si="137"/>
        <v>0</v>
      </c>
      <c r="T65" s="80"/>
      <c r="U65" s="80"/>
      <c r="V65" s="80">
        <f t="shared" si="138"/>
        <v>0</v>
      </c>
      <c r="W65" s="81">
        <f t="shared" si="116"/>
        <v>0</v>
      </c>
      <c r="X65" s="24">
        <f t="shared" si="12"/>
        <v>0</v>
      </c>
      <c r="Y65" s="83">
        <f t="shared" si="13"/>
        <v>0</v>
      </c>
      <c r="Z65" s="123" t="e">
        <f t="shared" si="14"/>
        <v>#DIV/0!</v>
      </c>
      <c r="AA65" s="83"/>
      <c r="AB65" s="25"/>
      <c r="AC65" s="25"/>
    </row>
    <row r="66" spans="1:29" s="21" customFormat="1" ht="8" x14ac:dyDescent="0.15">
      <c r="A66" s="68" t="s">
        <v>39</v>
      </c>
      <c r="B66" s="89" t="s">
        <v>128</v>
      </c>
      <c r="C66" s="85" t="s">
        <v>129</v>
      </c>
      <c r="D66" s="71"/>
      <c r="E66" s="127">
        <f>SUM(E67:E69)</f>
        <v>0</v>
      </c>
      <c r="F66" s="127"/>
      <c r="G66" s="127">
        <f t="shared" ref="G66:K66" si="141">SUM(G67:G69)</f>
        <v>0</v>
      </c>
      <c r="H66" s="127">
        <f>SUM(H67:H69)</f>
        <v>0</v>
      </c>
      <c r="I66" s="127"/>
      <c r="J66" s="127">
        <f t="shared" ref="J66" si="142">SUM(J67:J69)</f>
        <v>0</v>
      </c>
      <c r="K66" s="72">
        <f t="shared" si="141"/>
        <v>0</v>
      </c>
      <c r="L66" s="72"/>
      <c r="M66" s="72">
        <f t="shared" ref="M66:Q66" si="143">SUM(M67:M69)</f>
        <v>0</v>
      </c>
      <c r="N66" s="72">
        <f t="shared" si="143"/>
        <v>0</v>
      </c>
      <c r="O66" s="72"/>
      <c r="P66" s="72">
        <f t="shared" ref="P66" si="144">SUM(P67:P69)</f>
        <v>0</v>
      </c>
      <c r="Q66" s="72">
        <f t="shared" si="143"/>
        <v>0</v>
      </c>
      <c r="R66" s="72"/>
      <c r="S66" s="72">
        <f>SUM(S67:S69)</f>
        <v>0</v>
      </c>
      <c r="T66" s="72">
        <f t="shared" ref="T66" si="145">SUM(T67:T69)</f>
        <v>0</v>
      </c>
      <c r="U66" s="72"/>
      <c r="V66" s="72">
        <f>SUM(V67:V69)</f>
        <v>0</v>
      </c>
      <c r="W66" s="73">
        <f t="shared" si="116"/>
        <v>0</v>
      </c>
      <c r="X66" s="84">
        <f t="shared" si="12"/>
        <v>0</v>
      </c>
      <c r="Y66" s="75">
        <f t="shared" si="13"/>
        <v>0</v>
      </c>
      <c r="Z66" s="122" t="e">
        <f t="shared" si="14"/>
        <v>#DIV/0!</v>
      </c>
      <c r="AA66" s="75"/>
      <c r="AB66" s="23"/>
      <c r="AC66" s="23"/>
    </row>
    <row r="67" spans="1:29" s="21" customFormat="1" ht="8" x14ac:dyDescent="0.15">
      <c r="A67" s="76" t="s">
        <v>42</v>
      </c>
      <c r="B67" s="77" t="s">
        <v>130</v>
      </c>
      <c r="C67" s="24" t="s">
        <v>133</v>
      </c>
      <c r="D67" s="100" t="s">
        <v>76</v>
      </c>
      <c r="E67" s="80"/>
      <c r="F67" s="80"/>
      <c r="G67" s="80">
        <f t="shared" ref="G67:G69" si="146">E67*F67</f>
        <v>0</v>
      </c>
      <c r="H67" s="80"/>
      <c r="I67" s="80"/>
      <c r="J67" s="80">
        <f t="shared" ref="J67:J69" si="147">H67*I67</f>
        <v>0</v>
      </c>
      <c r="K67" s="80"/>
      <c r="L67" s="80"/>
      <c r="M67" s="80">
        <f t="shared" ref="M67:M69" si="148">K67*L67</f>
        <v>0</v>
      </c>
      <c r="N67" s="80"/>
      <c r="O67" s="80"/>
      <c r="P67" s="80">
        <f t="shared" ref="P67:P69" si="149">N67*O67</f>
        <v>0</v>
      </c>
      <c r="Q67" s="80"/>
      <c r="R67" s="80"/>
      <c r="S67" s="80">
        <f t="shared" ref="S67:S69" si="150">Q67*R67</f>
        <v>0</v>
      </c>
      <c r="T67" s="80"/>
      <c r="U67" s="80"/>
      <c r="V67" s="80">
        <f t="shared" ref="V67:V69" si="151">T67*U67</f>
        <v>0</v>
      </c>
      <c r="W67" s="81">
        <f t="shared" si="116"/>
        <v>0</v>
      </c>
      <c r="X67" s="24">
        <f t="shared" si="12"/>
        <v>0</v>
      </c>
      <c r="Y67" s="83">
        <f t="shared" si="13"/>
        <v>0</v>
      </c>
      <c r="Z67" s="123" t="e">
        <f t="shared" si="14"/>
        <v>#DIV/0!</v>
      </c>
      <c r="AA67" s="83"/>
      <c r="AB67" s="25"/>
      <c r="AC67" s="25"/>
    </row>
    <row r="68" spans="1:29" s="21" customFormat="1" ht="8" x14ac:dyDescent="0.15">
      <c r="A68" s="76" t="s">
        <v>42</v>
      </c>
      <c r="B68" s="77" t="s">
        <v>132</v>
      </c>
      <c r="C68" s="24" t="s">
        <v>133</v>
      </c>
      <c r="D68" s="100" t="s">
        <v>76</v>
      </c>
      <c r="E68" s="80"/>
      <c r="F68" s="80"/>
      <c r="G68" s="80">
        <f t="shared" si="146"/>
        <v>0</v>
      </c>
      <c r="H68" s="80"/>
      <c r="I68" s="80"/>
      <c r="J68" s="80">
        <f t="shared" si="147"/>
        <v>0</v>
      </c>
      <c r="K68" s="80"/>
      <c r="L68" s="80"/>
      <c r="M68" s="80">
        <f t="shared" si="148"/>
        <v>0</v>
      </c>
      <c r="N68" s="80"/>
      <c r="O68" s="80"/>
      <c r="P68" s="80">
        <f t="shared" si="149"/>
        <v>0</v>
      </c>
      <c r="Q68" s="80"/>
      <c r="R68" s="80"/>
      <c r="S68" s="80">
        <f t="shared" si="150"/>
        <v>0</v>
      </c>
      <c r="T68" s="80"/>
      <c r="U68" s="80"/>
      <c r="V68" s="80">
        <f t="shared" si="151"/>
        <v>0</v>
      </c>
      <c r="W68" s="81">
        <f t="shared" si="116"/>
        <v>0</v>
      </c>
      <c r="X68" s="24">
        <f t="shared" si="12"/>
        <v>0</v>
      </c>
      <c r="Y68" s="83">
        <f t="shared" si="13"/>
        <v>0</v>
      </c>
      <c r="Z68" s="123" t="e">
        <f t="shared" si="14"/>
        <v>#DIV/0!</v>
      </c>
      <c r="AA68" s="83"/>
      <c r="AB68" s="25"/>
      <c r="AC68" s="25"/>
    </row>
    <row r="69" spans="1:29" s="21" customFormat="1" ht="8" x14ac:dyDescent="0.15">
      <c r="A69" s="76" t="s">
        <v>42</v>
      </c>
      <c r="B69" s="77" t="s">
        <v>134</v>
      </c>
      <c r="C69" s="24" t="s">
        <v>133</v>
      </c>
      <c r="D69" s="100" t="s">
        <v>76</v>
      </c>
      <c r="E69" s="80"/>
      <c r="F69" s="80"/>
      <c r="G69" s="80">
        <f t="shared" si="146"/>
        <v>0</v>
      </c>
      <c r="H69" s="80"/>
      <c r="I69" s="80"/>
      <c r="J69" s="80">
        <f t="shared" si="147"/>
        <v>0</v>
      </c>
      <c r="K69" s="80"/>
      <c r="L69" s="80"/>
      <c r="M69" s="80">
        <f t="shared" si="148"/>
        <v>0</v>
      </c>
      <c r="N69" s="80"/>
      <c r="O69" s="80"/>
      <c r="P69" s="80">
        <f t="shared" si="149"/>
        <v>0</v>
      </c>
      <c r="Q69" s="80"/>
      <c r="R69" s="80"/>
      <c r="S69" s="80">
        <f t="shared" si="150"/>
        <v>0</v>
      </c>
      <c r="T69" s="80"/>
      <c r="U69" s="80"/>
      <c r="V69" s="80">
        <f t="shared" si="151"/>
        <v>0</v>
      </c>
      <c r="W69" s="81">
        <f t="shared" si="116"/>
        <v>0</v>
      </c>
      <c r="X69" s="24">
        <f t="shared" si="12"/>
        <v>0</v>
      </c>
      <c r="Y69" s="83">
        <f t="shared" si="13"/>
        <v>0</v>
      </c>
      <c r="Z69" s="123" t="e">
        <f t="shared" si="14"/>
        <v>#DIV/0!</v>
      </c>
      <c r="AA69" s="83"/>
      <c r="AB69" s="25"/>
      <c r="AC69" s="25"/>
    </row>
    <row r="70" spans="1:29" s="21" customFormat="1" ht="8" x14ac:dyDescent="0.15">
      <c r="A70" s="68" t="s">
        <v>39</v>
      </c>
      <c r="B70" s="89" t="s">
        <v>135</v>
      </c>
      <c r="C70" s="85" t="s">
        <v>136</v>
      </c>
      <c r="D70" s="71"/>
      <c r="E70" s="127">
        <f>SUM(E71:E73)</f>
        <v>0</v>
      </c>
      <c r="F70" s="127"/>
      <c r="G70" s="127">
        <f t="shared" ref="G70:K70" si="152">SUM(G71:G73)</f>
        <v>0</v>
      </c>
      <c r="H70" s="127">
        <f>SUM(H71:H73)</f>
        <v>0</v>
      </c>
      <c r="I70" s="127"/>
      <c r="J70" s="127">
        <f t="shared" ref="J70" si="153">SUM(J71:J73)</f>
        <v>0</v>
      </c>
      <c r="K70" s="72">
        <f t="shared" si="152"/>
        <v>0</v>
      </c>
      <c r="L70" s="72"/>
      <c r="M70" s="72">
        <f t="shared" ref="M70:Q70" si="154">SUM(M71:M73)</f>
        <v>0</v>
      </c>
      <c r="N70" s="72">
        <f t="shared" si="154"/>
        <v>0</v>
      </c>
      <c r="O70" s="72"/>
      <c r="P70" s="72">
        <f t="shared" ref="P70" si="155">SUM(P71:P73)</f>
        <v>0</v>
      </c>
      <c r="Q70" s="72">
        <f t="shared" si="154"/>
        <v>0</v>
      </c>
      <c r="R70" s="72"/>
      <c r="S70" s="72">
        <f>SUM(S71:S73)</f>
        <v>0</v>
      </c>
      <c r="T70" s="72">
        <f t="shared" ref="T70" si="156">SUM(T71:T73)</f>
        <v>0</v>
      </c>
      <c r="U70" s="72"/>
      <c r="V70" s="72">
        <f>SUM(V71:V73)</f>
        <v>0</v>
      </c>
      <c r="W70" s="73">
        <f t="shared" si="116"/>
        <v>0</v>
      </c>
      <c r="X70" s="84">
        <f t="shared" si="12"/>
        <v>0</v>
      </c>
      <c r="Y70" s="75">
        <f t="shared" si="13"/>
        <v>0</v>
      </c>
      <c r="Z70" s="122" t="e">
        <f t="shared" si="14"/>
        <v>#DIV/0!</v>
      </c>
      <c r="AA70" s="75"/>
      <c r="AB70" s="23"/>
      <c r="AC70" s="23"/>
    </row>
    <row r="71" spans="1:29" s="21" customFormat="1" ht="8" x14ac:dyDescent="0.15">
      <c r="A71" s="76" t="s">
        <v>42</v>
      </c>
      <c r="B71" s="77" t="s">
        <v>137</v>
      </c>
      <c r="C71" s="24" t="s">
        <v>133</v>
      </c>
      <c r="D71" s="100" t="s">
        <v>76</v>
      </c>
      <c r="E71" s="80"/>
      <c r="F71" s="80"/>
      <c r="G71" s="80">
        <f t="shared" ref="G71:G73" si="157">E71*F71</f>
        <v>0</v>
      </c>
      <c r="H71" s="80"/>
      <c r="I71" s="80"/>
      <c r="J71" s="80">
        <f t="shared" ref="J71:J73" si="158">H71*I71</f>
        <v>0</v>
      </c>
      <c r="K71" s="80"/>
      <c r="L71" s="80"/>
      <c r="M71" s="80">
        <f t="shared" ref="M71:M73" si="159">K71*L71</f>
        <v>0</v>
      </c>
      <c r="N71" s="80"/>
      <c r="O71" s="80"/>
      <c r="P71" s="80">
        <f t="shared" ref="P71:P73" si="160">N71*O71</f>
        <v>0</v>
      </c>
      <c r="Q71" s="80"/>
      <c r="R71" s="80"/>
      <c r="S71" s="80">
        <f t="shared" ref="S71:S73" si="161">Q71*R71</f>
        <v>0</v>
      </c>
      <c r="T71" s="80"/>
      <c r="U71" s="80"/>
      <c r="V71" s="80">
        <f t="shared" ref="V71:V73" si="162">T71*U71</f>
        <v>0</v>
      </c>
      <c r="W71" s="81">
        <f t="shared" si="116"/>
        <v>0</v>
      </c>
      <c r="X71" s="24">
        <f t="shared" si="12"/>
        <v>0</v>
      </c>
      <c r="Y71" s="83">
        <f t="shared" si="13"/>
        <v>0</v>
      </c>
      <c r="Z71" s="123" t="e">
        <f t="shared" si="14"/>
        <v>#DIV/0!</v>
      </c>
      <c r="AA71" s="83"/>
      <c r="AB71" s="25"/>
      <c r="AC71" s="25"/>
    </row>
    <row r="72" spans="1:29" s="21" customFormat="1" ht="8" x14ac:dyDescent="0.15">
      <c r="A72" s="76" t="s">
        <v>42</v>
      </c>
      <c r="B72" s="77" t="s">
        <v>138</v>
      </c>
      <c r="C72" s="24" t="s">
        <v>133</v>
      </c>
      <c r="D72" s="100" t="s">
        <v>76</v>
      </c>
      <c r="E72" s="80"/>
      <c r="F72" s="80"/>
      <c r="G72" s="80">
        <f t="shared" si="157"/>
        <v>0</v>
      </c>
      <c r="H72" s="80"/>
      <c r="I72" s="80"/>
      <c r="J72" s="80">
        <f t="shared" si="158"/>
        <v>0</v>
      </c>
      <c r="K72" s="80"/>
      <c r="L72" s="80"/>
      <c r="M72" s="80">
        <f t="shared" si="159"/>
        <v>0</v>
      </c>
      <c r="N72" s="80"/>
      <c r="O72" s="80"/>
      <c r="P72" s="80">
        <f t="shared" si="160"/>
        <v>0</v>
      </c>
      <c r="Q72" s="80"/>
      <c r="R72" s="80"/>
      <c r="S72" s="80">
        <f t="shared" si="161"/>
        <v>0</v>
      </c>
      <c r="T72" s="80"/>
      <c r="U72" s="80"/>
      <c r="V72" s="80">
        <f t="shared" si="162"/>
        <v>0</v>
      </c>
      <c r="W72" s="81">
        <f t="shared" si="116"/>
        <v>0</v>
      </c>
      <c r="X72" s="24">
        <f t="shared" si="12"/>
        <v>0</v>
      </c>
      <c r="Y72" s="83">
        <f t="shared" si="13"/>
        <v>0</v>
      </c>
      <c r="Z72" s="123" t="e">
        <f t="shared" si="14"/>
        <v>#DIV/0!</v>
      </c>
      <c r="AA72" s="83"/>
      <c r="AB72" s="25"/>
      <c r="AC72" s="25"/>
    </row>
    <row r="73" spans="1:29" s="21" customFormat="1" ht="8" x14ac:dyDescent="0.15">
      <c r="A73" s="76" t="s">
        <v>42</v>
      </c>
      <c r="B73" s="77" t="s">
        <v>139</v>
      </c>
      <c r="C73" s="24" t="s">
        <v>133</v>
      </c>
      <c r="D73" s="100" t="s">
        <v>76</v>
      </c>
      <c r="E73" s="80"/>
      <c r="F73" s="80"/>
      <c r="G73" s="80">
        <f t="shared" si="157"/>
        <v>0</v>
      </c>
      <c r="H73" s="80"/>
      <c r="I73" s="80"/>
      <c r="J73" s="80">
        <f t="shared" si="158"/>
        <v>0</v>
      </c>
      <c r="K73" s="80"/>
      <c r="L73" s="80"/>
      <c r="M73" s="80">
        <f t="shared" si="159"/>
        <v>0</v>
      </c>
      <c r="N73" s="80"/>
      <c r="O73" s="80"/>
      <c r="P73" s="80">
        <f t="shared" si="160"/>
        <v>0</v>
      </c>
      <c r="Q73" s="80"/>
      <c r="R73" s="80"/>
      <c r="S73" s="80">
        <f t="shared" si="161"/>
        <v>0</v>
      </c>
      <c r="T73" s="80"/>
      <c r="U73" s="80"/>
      <c r="V73" s="80">
        <f t="shared" si="162"/>
        <v>0</v>
      </c>
      <c r="W73" s="81">
        <f t="shared" si="116"/>
        <v>0</v>
      </c>
      <c r="X73" s="24">
        <f t="shared" ref="X73:X136" si="163">J73+P73+V73</f>
        <v>0</v>
      </c>
      <c r="Y73" s="83">
        <f t="shared" ref="Y73:Y136" si="164">X73-W73</f>
        <v>0</v>
      </c>
      <c r="Z73" s="123" t="e">
        <f t="shared" ref="Z73:Z136" si="165">X73/W73*100</f>
        <v>#DIV/0!</v>
      </c>
      <c r="AA73" s="83"/>
      <c r="AB73" s="25"/>
      <c r="AC73" s="25"/>
    </row>
    <row r="74" spans="1:29" s="21" customFormat="1" x14ac:dyDescent="0.15">
      <c r="A74" s="90" t="s">
        <v>140</v>
      </c>
      <c r="B74" s="91"/>
      <c r="C74" s="92"/>
      <c r="D74" s="93"/>
      <c r="E74" s="128">
        <f>E70+E66+E62+E58+E56</f>
        <v>3</v>
      </c>
      <c r="F74" s="128"/>
      <c r="G74" s="128">
        <f>G70+G66+G62+G58+G56</f>
        <v>40000</v>
      </c>
      <c r="H74" s="128">
        <f>H70+H66+H62+H58+H56</f>
        <v>3</v>
      </c>
      <c r="I74" s="128"/>
      <c r="J74" s="128">
        <f>J70+J66+J62+J58+J56</f>
        <v>40000</v>
      </c>
      <c r="K74" s="95">
        <f>K70+K66+K62+K58+K56</f>
        <v>0</v>
      </c>
      <c r="L74" s="95"/>
      <c r="M74" s="95">
        <f>M70+M66+M62+M58+M56</f>
        <v>0</v>
      </c>
      <c r="N74" s="95">
        <f>N70+N66+N62+N58+N56</f>
        <v>0</v>
      </c>
      <c r="O74" s="95"/>
      <c r="P74" s="95">
        <f>P70+P66+P62+P58+P56</f>
        <v>0</v>
      </c>
      <c r="Q74" s="95">
        <f>Q70+Q66+Q62+Q58+Q56</f>
        <v>0</v>
      </c>
      <c r="R74" s="95"/>
      <c r="S74" s="95">
        <f>S70+S66+S62+S58+S56</f>
        <v>0</v>
      </c>
      <c r="T74" s="95">
        <f>T70+T66+T62+T58+T56</f>
        <v>0</v>
      </c>
      <c r="U74" s="95"/>
      <c r="V74" s="95">
        <f>V70+V66+V62+V58+V56</f>
        <v>0</v>
      </c>
      <c r="W74" s="98">
        <f>W70+W66+W62+W58+W56</f>
        <v>40000</v>
      </c>
      <c r="X74" s="92">
        <f t="shared" si="163"/>
        <v>40000</v>
      </c>
      <c r="Y74" s="29">
        <f t="shared" si="164"/>
        <v>0</v>
      </c>
      <c r="Z74" s="124">
        <f t="shared" si="165"/>
        <v>100</v>
      </c>
      <c r="AA74" s="29"/>
      <c r="AB74" s="20"/>
      <c r="AC74" s="20"/>
    </row>
    <row r="75" spans="1:29" s="21" customFormat="1" x14ac:dyDescent="0.15">
      <c r="A75" s="60" t="s">
        <v>37</v>
      </c>
      <c r="B75" s="96">
        <v>5</v>
      </c>
      <c r="C75" s="60" t="s">
        <v>141</v>
      </c>
      <c r="D75" s="63"/>
      <c r="E75" s="129"/>
      <c r="F75" s="129"/>
      <c r="G75" s="129"/>
      <c r="H75" s="129"/>
      <c r="I75" s="129"/>
      <c r="J75" s="129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5"/>
      <c r="X75" s="66">
        <f t="shared" si="163"/>
        <v>0</v>
      </c>
      <c r="Y75" s="29">
        <f t="shared" si="164"/>
        <v>0</v>
      </c>
      <c r="Z75" s="124" t="e">
        <f t="shared" si="165"/>
        <v>#DIV/0!</v>
      </c>
      <c r="AA75" s="29"/>
      <c r="AB75" s="20"/>
      <c r="AC75" s="20"/>
    </row>
    <row r="76" spans="1:29" s="21" customFormat="1" ht="8" x14ac:dyDescent="0.15">
      <c r="A76" s="68" t="s">
        <v>39</v>
      </c>
      <c r="B76" s="89" t="s">
        <v>142</v>
      </c>
      <c r="C76" s="70" t="s">
        <v>143</v>
      </c>
      <c r="D76" s="71"/>
      <c r="E76" s="127">
        <f>SUM(E77:E79)</f>
        <v>0</v>
      </c>
      <c r="F76" s="127"/>
      <c r="G76" s="127">
        <f t="shared" ref="G76:K76" si="166">SUM(G77:G79)</f>
        <v>0</v>
      </c>
      <c r="H76" s="127">
        <f>SUM(H77:H79)</f>
        <v>0</v>
      </c>
      <c r="I76" s="127"/>
      <c r="J76" s="127">
        <f t="shared" ref="J76" si="167">SUM(J77:J79)</f>
        <v>0</v>
      </c>
      <c r="K76" s="72">
        <f t="shared" si="166"/>
        <v>0</v>
      </c>
      <c r="L76" s="72"/>
      <c r="M76" s="72">
        <f t="shared" ref="M76:Q76" si="168">SUM(M77:M79)</f>
        <v>0</v>
      </c>
      <c r="N76" s="72">
        <f t="shared" si="168"/>
        <v>0</v>
      </c>
      <c r="O76" s="72"/>
      <c r="P76" s="72">
        <f t="shared" ref="P76" si="169">SUM(P77:P79)</f>
        <v>0</v>
      </c>
      <c r="Q76" s="72">
        <f t="shared" si="168"/>
        <v>0</v>
      </c>
      <c r="R76" s="72"/>
      <c r="S76" s="72">
        <f t="shared" ref="S76:W76" si="170">SUM(S77:S79)</f>
        <v>0</v>
      </c>
      <c r="T76" s="72">
        <f t="shared" si="170"/>
        <v>0</v>
      </c>
      <c r="U76" s="72"/>
      <c r="V76" s="72">
        <f t="shared" ref="V76" si="171">SUM(V77:V79)</f>
        <v>0</v>
      </c>
      <c r="W76" s="73">
        <f t="shared" si="170"/>
        <v>0</v>
      </c>
      <c r="X76" s="84">
        <f t="shared" si="163"/>
        <v>0</v>
      </c>
      <c r="Y76" s="83">
        <f t="shared" si="164"/>
        <v>0</v>
      </c>
      <c r="Z76" s="123" t="e">
        <f t="shared" si="165"/>
        <v>#DIV/0!</v>
      </c>
      <c r="AA76" s="83"/>
      <c r="AB76" s="25"/>
      <c r="AC76" s="25"/>
    </row>
    <row r="77" spans="1:29" s="21" customFormat="1" ht="8" x14ac:dyDescent="0.15">
      <c r="A77" s="76" t="s">
        <v>42</v>
      </c>
      <c r="B77" s="77" t="s">
        <v>144</v>
      </c>
      <c r="C77" s="78" t="s">
        <v>146</v>
      </c>
      <c r="D77" s="100" t="s">
        <v>147</v>
      </c>
      <c r="E77" s="80"/>
      <c r="F77" s="80"/>
      <c r="G77" s="80">
        <f t="shared" ref="G77:G79" si="172">E77*F77</f>
        <v>0</v>
      </c>
      <c r="H77" s="80"/>
      <c r="I77" s="80"/>
      <c r="J77" s="80">
        <f t="shared" ref="J77:J79" si="173">H77*I77</f>
        <v>0</v>
      </c>
      <c r="K77" s="80"/>
      <c r="L77" s="80"/>
      <c r="M77" s="80">
        <f t="shared" ref="M77:M79" si="174">K77*L77</f>
        <v>0</v>
      </c>
      <c r="N77" s="80"/>
      <c r="O77" s="80"/>
      <c r="P77" s="80">
        <f t="shared" ref="P77:P79" si="175">N77*O77</f>
        <v>0</v>
      </c>
      <c r="Q77" s="80"/>
      <c r="R77" s="80"/>
      <c r="S77" s="80">
        <f t="shared" ref="S77:S79" si="176">Q77*R77</f>
        <v>0</v>
      </c>
      <c r="T77" s="80"/>
      <c r="U77" s="80"/>
      <c r="V77" s="80">
        <f t="shared" ref="V77:V79" si="177">T77*U77</f>
        <v>0</v>
      </c>
      <c r="W77" s="81">
        <f>G77+M77+S77</f>
        <v>0</v>
      </c>
      <c r="X77" s="24">
        <f t="shared" si="163"/>
        <v>0</v>
      </c>
      <c r="Y77" s="83">
        <f t="shared" si="164"/>
        <v>0</v>
      </c>
      <c r="Z77" s="123" t="e">
        <f t="shared" si="165"/>
        <v>#DIV/0!</v>
      </c>
      <c r="AA77" s="83"/>
      <c r="AB77" s="25"/>
      <c r="AC77" s="25"/>
    </row>
    <row r="78" spans="1:29" s="21" customFormat="1" ht="8" x14ac:dyDescent="0.15">
      <c r="A78" s="76" t="s">
        <v>42</v>
      </c>
      <c r="B78" s="77" t="s">
        <v>145</v>
      </c>
      <c r="C78" s="78" t="s">
        <v>146</v>
      </c>
      <c r="D78" s="100" t="s">
        <v>147</v>
      </c>
      <c r="E78" s="80"/>
      <c r="F78" s="80"/>
      <c r="G78" s="80">
        <f t="shared" si="172"/>
        <v>0</v>
      </c>
      <c r="H78" s="80"/>
      <c r="I78" s="80"/>
      <c r="J78" s="80">
        <f t="shared" si="173"/>
        <v>0</v>
      </c>
      <c r="K78" s="80"/>
      <c r="L78" s="80"/>
      <c r="M78" s="80">
        <f t="shared" si="174"/>
        <v>0</v>
      </c>
      <c r="N78" s="80"/>
      <c r="O78" s="80"/>
      <c r="P78" s="80">
        <f t="shared" si="175"/>
        <v>0</v>
      </c>
      <c r="Q78" s="80"/>
      <c r="R78" s="80"/>
      <c r="S78" s="80">
        <f t="shared" si="176"/>
        <v>0</v>
      </c>
      <c r="T78" s="80"/>
      <c r="U78" s="80"/>
      <c r="V78" s="80">
        <f t="shared" si="177"/>
        <v>0</v>
      </c>
      <c r="W78" s="81">
        <f>G78+M78+S78</f>
        <v>0</v>
      </c>
      <c r="X78" s="24">
        <f t="shared" si="163"/>
        <v>0</v>
      </c>
      <c r="Y78" s="83">
        <f t="shared" si="164"/>
        <v>0</v>
      </c>
      <c r="Z78" s="123" t="e">
        <f t="shared" si="165"/>
        <v>#DIV/0!</v>
      </c>
      <c r="AA78" s="83"/>
      <c r="AB78" s="25"/>
      <c r="AC78" s="25"/>
    </row>
    <row r="79" spans="1:29" s="21" customFormat="1" ht="8" x14ac:dyDescent="0.15">
      <c r="A79" s="76" t="s">
        <v>42</v>
      </c>
      <c r="B79" s="77" t="s">
        <v>148</v>
      </c>
      <c r="C79" s="78" t="s">
        <v>146</v>
      </c>
      <c r="D79" s="100" t="s">
        <v>147</v>
      </c>
      <c r="E79" s="80"/>
      <c r="F79" s="80"/>
      <c r="G79" s="80">
        <f t="shared" si="172"/>
        <v>0</v>
      </c>
      <c r="H79" s="80"/>
      <c r="I79" s="80"/>
      <c r="J79" s="80">
        <f t="shared" si="173"/>
        <v>0</v>
      </c>
      <c r="K79" s="80"/>
      <c r="L79" s="80"/>
      <c r="M79" s="80">
        <f t="shared" si="174"/>
        <v>0</v>
      </c>
      <c r="N79" s="80"/>
      <c r="O79" s="80"/>
      <c r="P79" s="80">
        <f t="shared" si="175"/>
        <v>0</v>
      </c>
      <c r="Q79" s="80"/>
      <c r="R79" s="80"/>
      <c r="S79" s="80">
        <f t="shared" si="176"/>
        <v>0</v>
      </c>
      <c r="T79" s="80"/>
      <c r="U79" s="80"/>
      <c r="V79" s="80">
        <f t="shared" si="177"/>
        <v>0</v>
      </c>
      <c r="W79" s="81">
        <f>G79+M79+S79</f>
        <v>0</v>
      </c>
      <c r="X79" s="24">
        <f t="shared" si="163"/>
        <v>0</v>
      </c>
      <c r="Y79" s="83">
        <f t="shared" si="164"/>
        <v>0</v>
      </c>
      <c r="Z79" s="123" t="e">
        <f t="shared" si="165"/>
        <v>#DIV/0!</v>
      </c>
      <c r="AA79" s="83"/>
      <c r="AB79" s="25"/>
      <c r="AC79" s="25"/>
    </row>
    <row r="80" spans="1:29" s="21" customFormat="1" ht="8" x14ac:dyDescent="0.15">
      <c r="A80" s="68" t="s">
        <v>39</v>
      </c>
      <c r="B80" s="89" t="s">
        <v>149</v>
      </c>
      <c r="C80" s="70" t="s">
        <v>150</v>
      </c>
      <c r="D80" s="71"/>
      <c r="E80" s="127">
        <f>SUM(E81:E83)</f>
        <v>0</v>
      </c>
      <c r="F80" s="127"/>
      <c r="G80" s="127">
        <f t="shared" ref="G80:K80" si="178">SUM(G81:G83)</f>
        <v>0</v>
      </c>
      <c r="H80" s="127">
        <f>SUM(H81:H83)</f>
        <v>0</v>
      </c>
      <c r="I80" s="127"/>
      <c r="J80" s="127">
        <f t="shared" ref="J80" si="179">SUM(J81:J83)</f>
        <v>0</v>
      </c>
      <c r="K80" s="72">
        <f t="shared" si="178"/>
        <v>0</v>
      </c>
      <c r="L80" s="72"/>
      <c r="M80" s="72">
        <f t="shared" ref="M80:Q80" si="180">SUM(M81:M83)</f>
        <v>0</v>
      </c>
      <c r="N80" s="72">
        <f t="shared" si="180"/>
        <v>0</v>
      </c>
      <c r="O80" s="72"/>
      <c r="P80" s="72">
        <f t="shared" ref="P80" si="181">SUM(P81:P83)</f>
        <v>0</v>
      </c>
      <c r="Q80" s="72">
        <f t="shared" si="180"/>
        <v>0</v>
      </c>
      <c r="R80" s="72"/>
      <c r="S80" s="72">
        <f t="shared" ref="S80:W80" si="182">SUM(S81:S83)</f>
        <v>0</v>
      </c>
      <c r="T80" s="72">
        <f t="shared" si="182"/>
        <v>0</v>
      </c>
      <c r="U80" s="72"/>
      <c r="V80" s="72">
        <f t="shared" ref="V80" si="183">SUM(V81:V83)</f>
        <v>0</v>
      </c>
      <c r="W80" s="73">
        <f t="shared" si="182"/>
        <v>0</v>
      </c>
      <c r="X80" s="84">
        <f t="shared" si="163"/>
        <v>0</v>
      </c>
      <c r="Y80" s="83">
        <f t="shared" si="164"/>
        <v>0</v>
      </c>
      <c r="Z80" s="123" t="e">
        <f t="shared" si="165"/>
        <v>#DIV/0!</v>
      </c>
      <c r="AA80" s="83"/>
      <c r="AB80" s="25"/>
      <c r="AC80" s="25"/>
    </row>
    <row r="81" spans="1:29" s="21" customFormat="1" ht="16" x14ac:dyDescent="0.15">
      <c r="A81" s="76" t="s">
        <v>42</v>
      </c>
      <c r="B81" s="77" t="s">
        <v>151</v>
      </c>
      <c r="C81" s="78" t="s">
        <v>152</v>
      </c>
      <c r="D81" s="100" t="s">
        <v>76</v>
      </c>
      <c r="E81" s="80"/>
      <c r="F81" s="80"/>
      <c r="G81" s="80">
        <f t="shared" ref="G81:G83" si="184">E81*F81</f>
        <v>0</v>
      </c>
      <c r="H81" s="80"/>
      <c r="I81" s="80"/>
      <c r="J81" s="80">
        <f t="shared" ref="J81:J83" si="185">H81*I81</f>
        <v>0</v>
      </c>
      <c r="K81" s="80"/>
      <c r="L81" s="80"/>
      <c r="M81" s="80">
        <f t="shared" ref="M81:M83" si="186">K81*L81</f>
        <v>0</v>
      </c>
      <c r="N81" s="80"/>
      <c r="O81" s="80"/>
      <c r="P81" s="80">
        <f t="shared" ref="P81:P83" si="187">N81*O81</f>
        <v>0</v>
      </c>
      <c r="Q81" s="80"/>
      <c r="R81" s="80"/>
      <c r="S81" s="80">
        <f t="shared" ref="S81:S83" si="188">Q81*R81</f>
        <v>0</v>
      </c>
      <c r="T81" s="80"/>
      <c r="U81" s="80"/>
      <c r="V81" s="80">
        <f t="shared" ref="V81:V83" si="189">T81*U81</f>
        <v>0</v>
      </c>
      <c r="W81" s="81">
        <f>G81+M81+S81</f>
        <v>0</v>
      </c>
      <c r="X81" s="24">
        <f t="shared" si="163"/>
        <v>0</v>
      </c>
      <c r="Y81" s="83">
        <f t="shared" si="164"/>
        <v>0</v>
      </c>
      <c r="Z81" s="123" t="e">
        <f t="shared" si="165"/>
        <v>#DIV/0!</v>
      </c>
      <c r="AA81" s="83"/>
      <c r="AB81" s="25"/>
      <c r="AC81" s="25"/>
    </row>
    <row r="82" spans="1:29" s="21" customFormat="1" ht="16" x14ac:dyDescent="0.15">
      <c r="A82" s="76" t="s">
        <v>42</v>
      </c>
      <c r="B82" s="77" t="s">
        <v>153</v>
      </c>
      <c r="C82" s="24" t="s">
        <v>152</v>
      </c>
      <c r="D82" s="100" t="s">
        <v>76</v>
      </c>
      <c r="E82" s="80"/>
      <c r="F82" s="80"/>
      <c r="G82" s="80">
        <f t="shared" si="184"/>
        <v>0</v>
      </c>
      <c r="H82" s="80"/>
      <c r="I82" s="80"/>
      <c r="J82" s="80">
        <f t="shared" si="185"/>
        <v>0</v>
      </c>
      <c r="K82" s="80"/>
      <c r="L82" s="80"/>
      <c r="M82" s="80">
        <f t="shared" si="186"/>
        <v>0</v>
      </c>
      <c r="N82" s="80"/>
      <c r="O82" s="80"/>
      <c r="P82" s="80">
        <f t="shared" si="187"/>
        <v>0</v>
      </c>
      <c r="Q82" s="80"/>
      <c r="R82" s="80"/>
      <c r="S82" s="80">
        <f t="shared" si="188"/>
        <v>0</v>
      </c>
      <c r="T82" s="80"/>
      <c r="U82" s="80"/>
      <c r="V82" s="80">
        <f t="shared" si="189"/>
        <v>0</v>
      </c>
      <c r="W82" s="81">
        <f>G82+M82+S82</f>
        <v>0</v>
      </c>
      <c r="X82" s="24">
        <f t="shared" si="163"/>
        <v>0</v>
      </c>
      <c r="Y82" s="83">
        <f t="shared" si="164"/>
        <v>0</v>
      </c>
      <c r="Z82" s="123" t="e">
        <f t="shared" si="165"/>
        <v>#DIV/0!</v>
      </c>
      <c r="AA82" s="83"/>
      <c r="AB82" s="25"/>
      <c r="AC82" s="25"/>
    </row>
    <row r="83" spans="1:29" s="21" customFormat="1" ht="16" x14ac:dyDescent="0.15">
      <c r="A83" s="76" t="s">
        <v>42</v>
      </c>
      <c r="B83" s="77" t="s">
        <v>154</v>
      </c>
      <c r="C83" s="24" t="s">
        <v>152</v>
      </c>
      <c r="D83" s="100" t="s">
        <v>76</v>
      </c>
      <c r="E83" s="80"/>
      <c r="F83" s="80"/>
      <c r="G83" s="80">
        <f t="shared" si="184"/>
        <v>0</v>
      </c>
      <c r="H83" s="80"/>
      <c r="I83" s="80"/>
      <c r="J83" s="80">
        <f t="shared" si="185"/>
        <v>0</v>
      </c>
      <c r="K83" s="80"/>
      <c r="L83" s="80"/>
      <c r="M83" s="80">
        <f t="shared" si="186"/>
        <v>0</v>
      </c>
      <c r="N83" s="80"/>
      <c r="O83" s="80"/>
      <c r="P83" s="80">
        <f t="shared" si="187"/>
        <v>0</v>
      </c>
      <c r="Q83" s="80"/>
      <c r="R83" s="80"/>
      <c r="S83" s="80">
        <f t="shared" si="188"/>
        <v>0</v>
      </c>
      <c r="T83" s="80"/>
      <c r="U83" s="80"/>
      <c r="V83" s="80">
        <f t="shared" si="189"/>
        <v>0</v>
      </c>
      <c r="W83" s="81">
        <f>G83+M83+S83</f>
        <v>0</v>
      </c>
      <c r="X83" s="24">
        <f t="shared" si="163"/>
        <v>0</v>
      </c>
      <c r="Y83" s="83">
        <f t="shared" si="164"/>
        <v>0</v>
      </c>
      <c r="Z83" s="123" t="e">
        <f t="shared" si="165"/>
        <v>#DIV/0!</v>
      </c>
      <c r="AA83" s="83"/>
      <c r="AB83" s="25"/>
      <c r="AC83" s="25"/>
    </row>
    <row r="84" spans="1:29" s="21" customFormat="1" ht="8" x14ac:dyDescent="0.15">
      <c r="A84" s="68" t="s">
        <v>39</v>
      </c>
      <c r="B84" s="89" t="s">
        <v>155</v>
      </c>
      <c r="C84" s="70" t="s">
        <v>156</v>
      </c>
      <c r="D84" s="71"/>
      <c r="E84" s="127">
        <f>SUM(E85:E87)</f>
        <v>0</v>
      </c>
      <c r="F84" s="127"/>
      <c r="G84" s="127">
        <f t="shared" ref="G84:K84" si="190">SUM(G85:G87)</f>
        <v>0</v>
      </c>
      <c r="H84" s="127">
        <f>SUM(H85:H87)</f>
        <v>0</v>
      </c>
      <c r="I84" s="127"/>
      <c r="J84" s="127">
        <f t="shared" ref="J84" si="191">SUM(J85:J87)</f>
        <v>0</v>
      </c>
      <c r="K84" s="72">
        <f t="shared" si="190"/>
        <v>0</v>
      </c>
      <c r="L84" s="72"/>
      <c r="M84" s="72">
        <f t="shared" ref="M84:Q84" si="192">SUM(M85:M87)</f>
        <v>0</v>
      </c>
      <c r="N84" s="72">
        <f t="shared" si="192"/>
        <v>0</v>
      </c>
      <c r="O84" s="72"/>
      <c r="P84" s="72">
        <f t="shared" ref="P84" si="193">SUM(P85:P87)</f>
        <v>0</v>
      </c>
      <c r="Q84" s="72">
        <f t="shared" si="192"/>
        <v>0</v>
      </c>
      <c r="R84" s="72"/>
      <c r="S84" s="72">
        <f t="shared" ref="S84:W84" si="194">SUM(S85:S87)</f>
        <v>0</v>
      </c>
      <c r="T84" s="72">
        <f t="shared" si="194"/>
        <v>0</v>
      </c>
      <c r="U84" s="72"/>
      <c r="V84" s="72">
        <f t="shared" ref="V84" si="195">SUM(V85:V87)</f>
        <v>0</v>
      </c>
      <c r="W84" s="73">
        <f t="shared" si="194"/>
        <v>0</v>
      </c>
      <c r="X84" s="84">
        <f t="shared" si="163"/>
        <v>0</v>
      </c>
      <c r="Y84" s="83">
        <f t="shared" si="164"/>
        <v>0</v>
      </c>
      <c r="Z84" s="123" t="e">
        <f t="shared" si="165"/>
        <v>#DIV/0!</v>
      </c>
      <c r="AA84" s="83"/>
      <c r="AB84" s="25"/>
      <c r="AC84" s="25"/>
    </row>
    <row r="85" spans="1:29" s="21" customFormat="1" ht="16" x14ac:dyDescent="0.15">
      <c r="A85" s="76" t="s">
        <v>42</v>
      </c>
      <c r="B85" s="77" t="s">
        <v>157</v>
      </c>
      <c r="C85" s="24" t="s">
        <v>82</v>
      </c>
      <c r="D85" s="100" t="s">
        <v>83</v>
      </c>
      <c r="E85" s="80"/>
      <c r="F85" s="80"/>
      <c r="G85" s="80">
        <f t="shared" ref="G85:G87" si="196">E85*F85</f>
        <v>0</v>
      </c>
      <c r="H85" s="80"/>
      <c r="I85" s="80"/>
      <c r="J85" s="80">
        <f t="shared" ref="J85:J87" si="197">H85*I85</f>
        <v>0</v>
      </c>
      <c r="K85" s="80"/>
      <c r="L85" s="80"/>
      <c r="M85" s="80">
        <f t="shared" ref="M85:M87" si="198">K85*L85</f>
        <v>0</v>
      </c>
      <c r="N85" s="80"/>
      <c r="O85" s="80"/>
      <c r="P85" s="80">
        <f t="shared" ref="P85:P87" si="199">N85*O85</f>
        <v>0</v>
      </c>
      <c r="Q85" s="80"/>
      <c r="R85" s="80"/>
      <c r="S85" s="80">
        <f t="shared" ref="S85:S87" si="200">Q85*R85</f>
        <v>0</v>
      </c>
      <c r="T85" s="80"/>
      <c r="U85" s="80"/>
      <c r="V85" s="80">
        <f t="shared" ref="V85:V87" si="201">T85*U85</f>
        <v>0</v>
      </c>
      <c r="W85" s="81">
        <f>G85+M85+S85</f>
        <v>0</v>
      </c>
      <c r="X85" s="24">
        <f t="shared" si="163"/>
        <v>0</v>
      </c>
      <c r="Y85" s="82">
        <f t="shared" si="164"/>
        <v>0</v>
      </c>
      <c r="Z85" s="123" t="e">
        <f t="shared" si="165"/>
        <v>#DIV/0!</v>
      </c>
      <c r="AA85" s="83"/>
      <c r="AB85" s="25"/>
      <c r="AC85" s="25"/>
    </row>
    <row r="86" spans="1:29" s="21" customFormat="1" ht="16" x14ac:dyDescent="0.15">
      <c r="A86" s="76" t="s">
        <v>42</v>
      </c>
      <c r="B86" s="77" t="s">
        <v>158</v>
      </c>
      <c r="C86" s="24" t="s">
        <v>82</v>
      </c>
      <c r="D86" s="100" t="s">
        <v>83</v>
      </c>
      <c r="E86" s="80"/>
      <c r="F86" s="80"/>
      <c r="G86" s="80">
        <f t="shared" si="196"/>
        <v>0</v>
      </c>
      <c r="H86" s="80"/>
      <c r="I86" s="80"/>
      <c r="J86" s="80">
        <f t="shared" si="197"/>
        <v>0</v>
      </c>
      <c r="K86" s="80"/>
      <c r="L86" s="80"/>
      <c r="M86" s="80">
        <f t="shared" si="198"/>
        <v>0</v>
      </c>
      <c r="N86" s="80"/>
      <c r="O86" s="80"/>
      <c r="P86" s="80">
        <f t="shared" si="199"/>
        <v>0</v>
      </c>
      <c r="Q86" s="80"/>
      <c r="R86" s="80"/>
      <c r="S86" s="80">
        <f t="shared" si="200"/>
        <v>0</v>
      </c>
      <c r="T86" s="80"/>
      <c r="U86" s="80"/>
      <c r="V86" s="80">
        <f t="shared" si="201"/>
        <v>0</v>
      </c>
      <c r="W86" s="81">
        <f>G86+M86+S86</f>
        <v>0</v>
      </c>
      <c r="X86" s="24">
        <f t="shared" si="163"/>
        <v>0</v>
      </c>
      <c r="Y86" s="83">
        <f t="shared" si="164"/>
        <v>0</v>
      </c>
      <c r="Z86" s="123" t="e">
        <f t="shared" si="165"/>
        <v>#DIV/0!</v>
      </c>
      <c r="AA86" s="83"/>
      <c r="AB86" s="25"/>
      <c r="AC86" s="25"/>
    </row>
    <row r="87" spans="1:29" s="21" customFormat="1" ht="16" x14ac:dyDescent="0.15">
      <c r="A87" s="76" t="s">
        <v>42</v>
      </c>
      <c r="B87" s="77" t="s">
        <v>159</v>
      </c>
      <c r="C87" s="24" t="s">
        <v>82</v>
      </c>
      <c r="D87" s="100" t="s">
        <v>83</v>
      </c>
      <c r="E87" s="80"/>
      <c r="F87" s="80"/>
      <c r="G87" s="80">
        <f t="shared" si="196"/>
        <v>0</v>
      </c>
      <c r="H87" s="80"/>
      <c r="I87" s="80"/>
      <c r="J87" s="80">
        <f t="shared" si="197"/>
        <v>0</v>
      </c>
      <c r="K87" s="80"/>
      <c r="L87" s="80"/>
      <c r="M87" s="80">
        <f t="shared" si="198"/>
        <v>0</v>
      </c>
      <c r="N87" s="80"/>
      <c r="O87" s="80"/>
      <c r="P87" s="80">
        <f t="shared" si="199"/>
        <v>0</v>
      </c>
      <c r="Q87" s="80"/>
      <c r="R87" s="80"/>
      <c r="S87" s="80">
        <f t="shared" si="200"/>
        <v>0</v>
      </c>
      <c r="T87" s="80"/>
      <c r="U87" s="80"/>
      <c r="V87" s="80">
        <f t="shared" si="201"/>
        <v>0</v>
      </c>
      <c r="W87" s="81">
        <f>G87+M87+S87</f>
        <v>0</v>
      </c>
      <c r="X87" s="24">
        <f t="shared" si="163"/>
        <v>0</v>
      </c>
      <c r="Y87" s="83">
        <f t="shared" si="164"/>
        <v>0</v>
      </c>
      <c r="Z87" s="123" t="e">
        <f t="shared" si="165"/>
        <v>#DIV/0!</v>
      </c>
      <c r="AA87" s="83"/>
      <c r="AB87" s="25"/>
      <c r="AC87" s="25"/>
    </row>
    <row r="88" spans="1:29" s="21" customFormat="1" x14ac:dyDescent="0.15">
      <c r="A88" s="183" t="s">
        <v>160</v>
      </c>
      <c r="B88" s="182"/>
      <c r="C88" s="182"/>
      <c r="D88" s="182"/>
      <c r="E88" s="128"/>
      <c r="F88" s="128"/>
      <c r="G88" s="128">
        <f>G76+G80+G84</f>
        <v>0</v>
      </c>
      <c r="H88" s="128"/>
      <c r="I88" s="128"/>
      <c r="J88" s="128">
        <f>J76+J80+J84</f>
        <v>0</v>
      </c>
      <c r="K88" s="95"/>
      <c r="L88" s="95"/>
      <c r="M88" s="95">
        <f>M76+M80+M84</f>
        <v>0</v>
      </c>
      <c r="N88" s="95"/>
      <c r="O88" s="95"/>
      <c r="P88" s="95">
        <f>P76+P80+P84</f>
        <v>0</v>
      </c>
      <c r="Q88" s="95"/>
      <c r="R88" s="95"/>
      <c r="S88" s="95">
        <f t="shared" ref="S88:W88" si="202">S76+S80+S84</f>
        <v>0</v>
      </c>
      <c r="T88" s="95"/>
      <c r="U88" s="95"/>
      <c r="V88" s="95">
        <f t="shared" ref="V88" si="203">V76+V80+V84</f>
        <v>0</v>
      </c>
      <c r="W88" s="98">
        <f t="shared" si="202"/>
        <v>0</v>
      </c>
      <c r="X88" s="92">
        <f t="shared" si="163"/>
        <v>0</v>
      </c>
      <c r="Y88" s="29">
        <f t="shared" si="164"/>
        <v>0</v>
      </c>
      <c r="Z88" s="124" t="e">
        <f t="shared" si="165"/>
        <v>#DIV/0!</v>
      </c>
      <c r="AA88" s="29"/>
      <c r="AB88" s="20"/>
      <c r="AC88" s="20"/>
    </row>
    <row r="89" spans="1:29" s="21" customFormat="1" x14ac:dyDescent="0.15">
      <c r="A89" s="60" t="s">
        <v>37</v>
      </c>
      <c r="B89" s="96">
        <v>6</v>
      </c>
      <c r="C89" s="60" t="s">
        <v>161</v>
      </c>
      <c r="D89" s="63"/>
      <c r="E89" s="129"/>
      <c r="F89" s="129"/>
      <c r="G89" s="129"/>
      <c r="H89" s="129"/>
      <c r="I89" s="129"/>
      <c r="J89" s="129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5"/>
      <c r="X89" s="66">
        <f t="shared" si="163"/>
        <v>0</v>
      </c>
      <c r="Y89" s="29">
        <f t="shared" si="164"/>
        <v>0</v>
      </c>
      <c r="Z89" s="124" t="e">
        <f t="shared" si="165"/>
        <v>#DIV/0!</v>
      </c>
      <c r="AA89" s="29"/>
      <c r="AB89" s="20"/>
      <c r="AC89" s="20"/>
    </row>
    <row r="90" spans="1:29" s="21" customFormat="1" ht="8" x14ac:dyDescent="0.15">
      <c r="A90" s="68" t="s">
        <v>39</v>
      </c>
      <c r="B90" s="89" t="s">
        <v>162</v>
      </c>
      <c r="C90" s="101" t="s">
        <v>163</v>
      </c>
      <c r="D90" s="71"/>
      <c r="E90" s="127">
        <f>SUM(E91:E97)</f>
        <v>16</v>
      </c>
      <c r="F90" s="127"/>
      <c r="G90" s="127">
        <f t="shared" ref="G90:K90" si="204">SUM(G91:G97)</f>
        <v>67820</v>
      </c>
      <c r="H90" s="127">
        <f>SUM(H91:H97)</f>
        <v>45</v>
      </c>
      <c r="I90" s="127"/>
      <c r="J90" s="127">
        <f t="shared" ref="J90" si="205">SUM(J91:J97)</f>
        <v>67879.149999999994</v>
      </c>
      <c r="K90" s="72">
        <f t="shared" si="204"/>
        <v>0</v>
      </c>
      <c r="L90" s="72"/>
      <c r="M90" s="72">
        <f t="shared" ref="M90:Q90" si="206">SUM(M91:M97)</f>
        <v>0</v>
      </c>
      <c r="N90" s="72">
        <f t="shared" si="206"/>
        <v>0</v>
      </c>
      <c r="O90" s="72"/>
      <c r="P90" s="72">
        <f t="shared" ref="P90" si="207">SUM(P91:P97)</f>
        <v>0</v>
      </c>
      <c r="Q90" s="72">
        <f t="shared" si="206"/>
        <v>13</v>
      </c>
      <c r="R90" s="72"/>
      <c r="S90" s="72">
        <f>SUM(S91:S97)</f>
        <v>85200</v>
      </c>
      <c r="T90" s="72">
        <f t="shared" ref="T90" si="208">SUM(T91:T97)</f>
        <v>0</v>
      </c>
      <c r="U90" s="72"/>
      <c r="V90" s="72">
        <f>SUM(V91:V97)</f>
        <v>0</v>
      </c>
      <c r="W90" s="73">
        <f t="shared" ref="W90:W105" si="209">G90+M90+S90</f>
        <v>153020</v>
      </c>
      <c r="X90" s="84">
        <f t="shared" si="163"/>
        <v>67879.149999999994</v>
      </c>
      <c r="Y90" s="75">
        <f t="shared" si="164"/>
        <v>-85140.85</v>
      </c>
      <c r="Z90" s="122">
        <f t="shared" si="165"/>
        <v>44.359658868121812</v>
      </c>
      <c r="AA90" s="75"/>
      <c r="AB90" s="23"/>
      <c r="AC90" s="23"/>
    </row>
    <row r="91" spans="1:29" s="21" customFormat="1" ht="8" x14ac:dyDescent="0.15">
      <c r="A91" s="76" t="s">
        <v>42</v>
      </c>
      <c r="B91" s="77" t="s">
        <v>164</v>
      </c>
      <c r="C91" s="24" t="s">
        <v>306</v>
      </c>
      <c r="D91" s="79" t="s">
        <v>76</v>
      </c>
      <c r="E91" s="80">
        <v>5</v>
      </c>
      <c r="F91" s="80">
        <v>5900</v>
      </c>
      <c r="G91" s="80">
        <f t="shared" ref="G91:G95" si="210">E91*F91</f>
        <v>29500</v>
      </c>
      <c r="H91" s="80">
        <v>5</v>
      </c>
      <c r="I91" s="80">
        <v>5900</v>
      </c>
      <c r="J91" s="80">
        <f t="shared" ref="J91:J95" si="211">H91*I91</f>
        <v>29500</v>
      </c>
      <c r="K91" s="80"/>
      <c r="L91" s="80"/>
      <c r="M91" s="80">
        <f t="shared" ref="M91:M97" si="212">K91*L91</f>
        <v>0</v>
      </c>
      <c r="N91" s="80"/>
      <c r="O91" s="80"/>
      <c r="P91" s="80">
        <f t="shared" ref="P91:P97" si="213">N91*O91</f>
        <v>0</v>
      </c>
      <c r="Q91" s="80"/>
      <c r="R91" s="80"/>
      <c r="S91" s="80">
        <f t="shared" ref="S91:S97" si="214">Q91*R91</f>
        <v>0</v>
      </c>
      <c r="T91" s="80"/>
      <c r="U91" s="80"/>
      <c r="V91" s="80">
        <f t="shared" ref="V91:V97" si="215">T91*U91</f>
        <v>0</v>
      </c>
      <c r="W91" s="81">
        <f t="shared" si="209"/>
        <v>29500</v>
      </c>
      <c r="X91" s="24">
        <f t="shared" si="163"/>
        <v>29500</v>
      </c>
      <c r="Y91" s="83">
        <f t="shared" si="164"/>
        <v>0</v>
      </c>
      <c r="Z91" s="123">
        <f t="shared" si="165"/>
        <v>100</v>
      </c>
      <c r="AA91" s="83"/>
      <c r="AB91" s="25"/>
      <c r="AC91" s="25"/>
    </row>
    <row r="92" spans="1:29" s="21" customFormat="1" ht="8" x14ac:dyDescent="0.15">
      <c r="A92" s="76"/>
      <c r="B92" s="77" t="s">
        <v>166</v>
      </c>
      <c r="C92" s="24" t="s">
        <v>307</v>
      </c>
      <c r="D92" s="79" t="s">
        <v>76</v>
      </c>
      <c r="E92" s="80">
        <v>0</v>
      </c>
      <c r="F92" s="80">
        <v>0</v>
      </c>
      <c r="G92" s="80">
        <f t="shared" si="210"/>
        <v>0</v>
      </c>
      <c r="H92" s="80">
        <v>0</v>
      </c>
      <c r="I92" s="80">
        <v>0</v>
      </c>
      <c r="J92" s="80">
        <f t="shared" si="211"/>
        <v>0</v>
      </c>
      <c r="K92" s="80"/>
      <c r="L92" s="80"/>
      <c r="M92" s="80">
        <f t="shared" si="212"/>
        <v>0</v>
      </c>
      <c r="N92" s="80"/>
      <c r="O92" s="80"/>
      <c r="P92" s="80">
        <f t="shared" si="213"/>
        <v>0</v>
      </c>
      <c r="Q92" s="80"/>
      <c r="R92" s="80"/>
      <c r="S92" s="80">
        <f t="shared" si="214"/>
        <v>0</v>
      </c>
      <c r="T92" s="80"/>
      <c r="U92" s="80"/>
      <c r="V92" s="80">
        <f t="shared" si="215"/>
        <v>0</v>
      </c>
      <c r="W92" s="81">
        <f t="shared" si="209"/>
        <v>0</v>
      </c>
      <c r="X92" s="24">
        <f t="shared" si="163"/>
        <v>0</v>
      </c>
      <c r="Y92" s="83">
        <f t="shared" si="164"/>
        <v>0</v>
      </c>
      <c r="Z92" s="123" t="e">
        <f t="shared" si="165"/>
        <v>#DIV/0!</v>
      </c>
      <c r="AA92" s="83"/>
      <c r="AB92" s="25"/>
      <c r="AC92" s="25"/>
    </row>
    <row r="93" spans="1:29" s="21" customFormat="1" ht="16" x14ac:dyDescent="0.15">
      <c r="A93" s="76"/>
      <c r="B93" s="77" t="s">
        <v>167</v>
      </c>
      <c r="C93" s="24" t="s">
        <v>308</v>
      </c>
      <c r="D93" s="79" t="s">
        <v>76</v>
      </c>
      <c r="E93" s="80">
        <v>1</v>
      </c>
      <c r="F93" s="80">
        <v>27320</v>
      </c>
      <c r="G93" s="80">
        <f t="shared" si="210"/>
        <v>27320</v>
      </c>
      <c r="H93" s="80">
        <v>1</v>
      </c>
      <c r="I93" s="80">
        <f>8940.78+18805.87</f>
        <v>27746.65</v>
      </c>
      <c r="J93" s="80">
        <f t="shared" si="211"/>
        <v>27746.65</v>
      </c>
      <c r="K93" s="80"/>
      <c r="L93" s="80"/>
      <c r="M93" s="80">
        <f t="shared" si="212"/>
        <v>0</v>
      </c>
      <c r="N93" s="80"/>
      <c r="O93" s="80"/>
      <c r="P93" s="80">
        <f t="shared" si="213"/>
        <v>0</v>
      </c>
      <c r="Q93" s="80"/>
      <c r="R93" s="80"/>
      <c r="S93" s="80">
        <f t="shared" si="214"/>
        <v>0</v>
      </c>
      <c r="T93" s="80"/>
      <c r="U93" s="80"/>
      <c r="V93" s="80">
        <f t="shared" si="215"/>
        <v>0</v>
      </c>
      <c r="W93" s="81">
        <f t="shared" si="209"/>
        <v>27320</v>
      </c>
      <c r="X93" s="24">
        <f t="shared" si="163"/>
        <v>27746.65</v>
      </c>
      <c r="Y93" s="83">
        <f t="shared" si="164"/>
        <v>426.65000000000146</v>
      </c>
      <c r="Z93" s="123">
        <f t="shared" si="165"/>
        <v>101.56167642752563</v>
      </c>
      <c r="AA93" s="83"/>
      <c r="AB93" s="25"/>
      <c r="AC93" s="25"/>
    </row>
    <row r="94" spans="1:29" s="21" customFormat="1" ht="8" x14ac:dyDescent="0.15">
      <c r="A94" s="76" t="s">
        <v>42</v>
      </c>
      <c r="B94" s="77" t="s">
        <v>309</v>
      </c>
      <c r="C94" s="24" t="s">
        <v>310</v>
      </c>
      <c r="D94" s="79" t="s">
        <v>76</v>
      </c>
      <c r="E94" s="80"/>
      <c r="F94" s="80"/>
      <c r="G94" s="80">
        <f t="shared" si="210"/>
        <v>0</v>
      </c>
      <c r="H94" s="80"/>
      <c r="I94" s="80"/>
      <c r="J94" s="80">
        <f t="shared" si="211"/>
        <v>0</v>
      </c>
      <c r="K94" s="80"/>
      <c r="L94" s="80"/>
      <c r="M94" s="80">
        <f t="shared" si="212"/>
        <v>0</v>
      </c>
      <c r="N94" s="80"/>
      <c r="O94" s="80"/>
      <c r="P94" s="80">
        <f t="shared" si="213"/>
        <v>0</v>
      </c>
      <c r="Q94" s="80">
        <v>6</v>
      </c>
      <c r="R94" s="80">
        <v>5900</v>
      </c>
      <c r="S94" s="80">
        <f t="shared" si="214"/>
        <v>35400</v>
      </c>
      <c r="T94" s="80"/>
      <c r="U94" s="80">
        <v>0</v>
      </c>
      <c r="V94" s="80">
        <f t="shared" si="215"/>
        <v>0</v>
      </c>
      <c r="W94" s="81">
        <f t="shared" si="209"/>
        <v>35400</v>
      </c>
      <c r="X94" s="24">
        <f t="shared" si="163"/>
        <v>0</v>
      </c>
      <c r="Y94" s="83">
        <f t="shared" si="164"/>
        <v>-35400</v>
      </c>
      <c r="Z94" s="123">
        <f t="shared" si="165"/>
        <v>0</v>
      </c>
      <c r="AA94" s="83"/>
      <c r="AB94" s="25"/>
      <c r="AC94" s="25"/>
    </row>
    <row r="95" spans="1:29" s="21" customFormat="1" ht="8" x14ac:dyDescent="0.15">
      <c r="A95" s="76" t="s">
        <v>42</v>
      </c>
      <c r="B95" s="77" t="s">
        <v>311</v>
      </c>
      <c r="C95" s="24" t="s">
        <v>312</v>
      </c>
      <c r="D95" s="79" t="s">
        <v>76</v>
      </c>
      <c r="E95" s="80"/>
      <c r="F95" s="80"/>
      <c r="G95" s="80">
        <f t="shared" si="210"/>
        <v>0</v>
      </c>
      <c r="H95" s="80"/>
      <c r="I95" s="80"/>
      <c r="J95" s="80">
        <f t="shared" si="211"/>
        <v>0</v>
      </c>
      <c r="K95" s="80"/>
      <c r="L95" s="80"/>
      <c r="M95" s="80">
        <f t="shared" si="212"/>
        <v>0</v>
      </c>
      <c r="N95" s="80"/>
      <c r="O95" s="80"/>
      <c r="P95" s="80">
        <f t="shared" si="213"/>
        <v>0</v>
      </c>
      <c r="Q95" s="80">
        <v>6</v>
      </c>
      <c r="R95" s="80">
        <v>5800</v>
      </c>
      <c r="S95" s="80">
        <f t="shared" si="214"/>
        <v>34800</v>
      </c>
      <c r="T95" s="80"/>
      <c r="U95" s="80">
        <v>0</v>
      </c>
      <c r="V95" s="80">
        <f t="shared" si="215"/>
        <v>0</v>
      </c>
      <c r="W95" s="81">
        <f t="shared" si="209"/>
        <v>34800</v>
      </c>
      <c r="X95" s="24">
        <f t="shared" si="163"/>
        <v>0</v>
      </c>
      <c r="Y95" s="83">
        <f t="shared" si="164"/>
        <v>-34800</v>
      </c>
      <c r="Z95" s="123">
        <f t="shared" si="165"/>
        <v>0</v>
      </c>
      <c r="AA95" s="83"/>
      <c r="AB95" s="25"/>
      <c r="AC95" s="25"/>
    </row>
    <row r="96" spans="1:29" s="21" customFormat="1" ht="8" x14ac:dyDescent="0.15">
      <c r="A96" s="76"/>
      <c r="B96" s="77" t="s">
        <v>313</v>
      </c>
      <c r="C96" s="24" t="s">
        <v>314</v>
      </c>
      <c r="D96" s="79" t="s">
        <v>76</v>
      </c>
      <c r="E96" s="80"/>
      <c r="F96" s="80"/>
      <c r="G96" s="80"/>
      <c r="H96" s="80"/>
      <c r="I96" s="80"/>
      <c r="J96" s="80"/>
      <c r="K96" s="80"/>
      <c r="L96" s="80"/>
      <c r="M96" s="80">
        <f t="shared" si="212"/>
        <v>0</v>
      </c>
      <c r="N96" s="80"/>
      <c r="O96" s="80"/>
      <c r="P96" s="80">
        <f t="shared" si="213"/>
        <v>0</v>
      </c>
      <c r="Q96" s="80">
        <v>1</v>
      </c>
      <c r="R96" s="80">
        <v>15000</v>
      </c>
      <c r="S96" s="80">
        <f t="shared" si="214"/>
        <v>15000</v>
      </c>
      <c r="T96" s="80"/>
      <c r="U96" s="80">
        <v>0</v>
      </c>
      <c r="V96" s="80">
        <f t="shared" si="215"/>
        <v>0</v>
      </c>
      <c r="W96" s="81">
        <f t="shared" si="209"/>
        <v>15000</v>
      </c>
      <c r="X96" s="24">
        <f t="shared" si="163"/>
        <v>0</v>
      </c>
      <c r="Y96" s="83">
        <f t="shared" si="164"/>
        <v>-15000</v>
      </c>
      <c r="Z96" s="123">
        <f t="shared" si="165"/>
        <v>0</v>
      </c>
      <c r="AA96" s="83"/>
      <c r="AB96" s="25"/>
      <c r="AC96" s="25"/>
    </row>
    <row r="97" spans="1:29" s="21" customFormat="1" ht="8" x14ac:dyDescent="0.15">
      <c r="A97" s="76" t="s">
        <v>42</v>
      </c>
      <c r="B97" s="77" t="s">
        <v>315</v>
      </c>
      <c r="C97" s="24" t="s">
        <v>316</v>
      </c>
      <c r="D97" s="79" t="s">
        <v>76</v>
      </c>
      <c r="E97" s="80">
        <v>10</v>
      </c>
      <c r="F97" s="80">
        <v>1100</v>
      </c>
      <c r="G97" s="80">
        <f>E97*F97</f>
        <v>11000</v>
      </c>
      <c r="H97" s="80">
        <v>39</v>
      </c>
      <c r="I97" s="80">
        <f>J97/H97</f>
        <v>272.62820512820514</v>
      </c>
      <c r="J97" s="80">
        <v>10632.5</v>
      </c>
      <c r="K97" s="80"/>
      <c r="L97" s="80"/>
      <c r="M97" s="80">
        <f t="shared" si="212"/>
        <v>0</v>
      </c>
      <c r="N97" s="80"/>
      <c r="O97" s="80"/>
      <c r="P97" s="80">
        <f t="shared" si="213"/>
        <v>0</v>
      </c>
      <c r="Q97" s="80"/>
      <c r="R97" s="80"/>
      <c r="S97" s="80">
        <f t="shared" si="214"/>
        <v>0</v>
      </c>
      <c r="T97" s="80"/>
      <c r="U97" s="80"/>
      <c r="V97" s="80">
        <f t="shared" si="215"/>
        <v>0</v>
      </c>
      <c r="W97" s="81">
        <f t="shared" si="209"/>
        <v>11000</v>
      </c>
      <c r="X97" s="24">
        <f t="shared" si="163"/>
        <v>10632.5</v>
      </c>
      <c r="Y97" s="24">
        <f t="shared" si="164"/>
        <v>-367.5</v>
      </c>
      <c r="Z97" s="123">
        <f t="shared" si="165"/>
        <v>96.659090909090907</v>
      </c>
      <c r="AA97" s="83"/>
      <c r="AB97" s="25"/>
      <c r="AC97" s="25"/>
    </row>
    <row r="98" spans="1:29" s="21" customFormat="1" ht="8" x14ac:dyDescent="0.15">
      <c r="A98" s="68" t="s">
        <v>37</v>
      </c>
      <c r="B98" s="89" t="s">
        <v>168</v>
      </c>
      <c r="C98" s="101" t="s">
        <v>169</v>
      </c>
      <c r="D98" s="71"/>
      <c r="E98" s="127">
        <f>SUM(E99:E101)</f>
        <v>0</v>
      </c>
      <c r="F98" s="127"/>
      <c r="G98" s="127">
        <f t="shared" ref="G98:K98" si="216">SUM(G99:G101)</f>
        <v>0</v>
      </c>
      <c r="H98" s="127">
        <f>SUM(H99:H101)</f>
        <v>0</v>
      </c>
      <c r="I98" s="127"/>
      <c r="J98" s="127">
        <f t="shared" ref="J98" si="217">SUM(J99:J101)</f>
        <v>0</v>
      </c>
      <c r="K98" s="72">
        <f t="shared" si="216"/>
        <v>0</v>
      </c>
      <c r="L98" s="72"/>
      <c r="M98" s="72">
        <f t="shared" ref="M98:Q98" si="218">SUM(M99:M101)</f>
        <v>0</v>
      </c>
      <c r="N98" s="72">
        <f t="shared" si="218"/>
        <v>0</v>
      </c>
      <c r="O98" s="72"/>
      <c r="P98" s="72">
        <f t="shared" ref="P98" si="219">SUM(P99:P101)</f>
        <v>0</v>
      </c>
      <c r="Q98" s="72">
        <f t="shared" si="218"/>
        <v>0</v>
      </c>
      <c r="R98" s="72"/>
      <c r="S98" s="72">
        <f>SUM(S99:S101)</f>
        <v>0</v>
      </c>
      <c r="T98" s="72">
        <f t="shared" ref="T98" si="220">SUM(T99:T101)</f>
        <v>0</v>
      </c>
      <c r="U98" s="72"/>
      <c r="V98" s="72">
        <f>SUM(V99:V101)</f>
        <v>0</v>
      </c>
      <c r="W98" s="73">
        <f t="shared" si="209"/>
        <v>0</v>
      </c>
      <c r="X98" s="84">
        <f t="shared" si="163"/>
        <v>0</v>
      </c>
      <c r="Y98" s="75">
        <f t="shared" si="164"/>
        <v>0</v>
      </c>
      <c r="Z98" s="122" t="e">
        <f t="shared" si="165"/>
        <v>#DIV/0!</v>
      </c>
      <c r="AA98" s="75"/>
      <c r="AB98" s="23"/>
      <c r="AC98" s="23"/>
    </row>
    <row r="99" spans="1:29" s="21" customFormat="1" ht="8" x14ac:dyDescent="0.15">
      <c r="A99" s="76" t="s">
        <v>42</v>
      </c>
      <c r="B99" s="77" t="s">
        <v>170</v>
      </c>
      <c r="C99" s="24" t="s">
        <v>165</v>
      </c>
      <c r="D99" s="79" t="s">
        <v>76</v>
      </c>
      <c r="E99" s="80"/>
      <c r="F99" s="80"/>
      <c r="G99" s="80">
        <f t="shared" ref="G99:G101" si="221">E99*F99</f>
        <v>0</v>
      </c>
      <c r="H99" s="80"/>
      <c r="I99" s="80"/>
      <c r="J99" s="80">
        <f t="shared" ref="J99:J101" si="222">H99*I99</f>
        <v>0</v>
      </c>
      <c r="K99" s="80"/>
      <c r="L99" s="80"/>
      <c r="M99" s="80">
        <f t="shared" ref="M99:M101" si="223">K99*L99</f>
        <v>0</v>
      </c>
      <c r="N99" s="80"/>
      <c r="O99" s="80"/>
      <c r="P99" s="80">
        <f t="shared" ref="P99:P101" si="224">N99*O99</f>
        <v>0</v>
      </c>
      <c r="Q99" s="80"/>
      <c r="R99" s="80"/>
      <c r="S99" s="80">
        <f t="shared" ref="S99:S101" si="225">Q99*R99</f>
        <v>0</v>
      </c>
      <c r="T99" s="80"/>
      <c r="U99" s="80"/>
      <c r="V99" s="80">
        <f t="shared" ref="V99:V101" si="226">T99*U99</f>
        <v>0</v>
      </c>
      <c r="W99" s="81">
        <f t="shared" si="209"/>
        <v>0</v>
      </c>
      <c r="X99" s="24">
        <f t="shared" si="163"/>
        <v>0</v>
      </c>
      <c r="Y99" s="83">
        <f t="shared" si="164"/>
        <v>0</v>
      </c>
      <c r="Z99" s="123" t="e">
        <f t="shared" si="165"/>
        <v>#DIV/0!</v>
      </c>
      <c r="AA99" s="83"/>
      <c r="AB99" s="25"/>
      <c r="AC99" s="25"/>
    </row>
    <row r="100" spans="1:29" s="21" customFormat="1" ht="8" x14ac:dyDescent="0.15">
      <c r="A100" s="76" t="s">
        <v>42</v>
      </c>
      <c r="B100" s="77" t="s">
        <v>171</v>
      </c>
      <c r="C100" s="24" t="s">
        <v>165</v>
      </c>
      <c r="D100" s="79" t="s">
        <v>76</v>
      </c>
      <c r="E100" s="80"/>
      <c r="F100" s="80"/>
      <c r="G100" s="80">
        <f t="shared" si="221"/>
        <v>0</v>
      </c>
      <c r="H100" s="80"/>
      <c r="I100" s="80"/>
      <c r="J100" s="80">
        <f t="shared" si="222"/>
        <v>0</v>
      </c>
      <c r="K100" s="80"/>
      <c r="L100" s="80"/>
      <c r="M100" s="80">
        <f t="shared" si="223"/>
        <v>0</v>
      </c>
      <c r="N100" s="80"/>
      <c r="O100" s="80"/>
      <c r="P100" s="80">
        <f t="shared" si="224"/>
        <v>0</v>
      </c>
      <c r="Q100" s="80"/>
      <c r="R100" s="80"/>
      <c r="S100" s="80">
        <f t="shared" si="225"/>
        <v>0</v>
      </c>
      <c r="T100" s="80"/>
      <c r="U100" s="80"/>
      <c r="V100" s="80">
        <f t="shared" si="226"/>
        <v>0</v>
      </c>
      <c r="W100" s="81">
        <f t="shared" si="209"/>
        <v>0</v>
      </c>
      <c r="X100" s="24">
        <f t="shared" si="163"/>
        <v>0</v>
      </c>
      <c r="Y100" s="83">
        <f t="shared" si="164"/>
        <v>0</v>
      </c>
      <c r="Z100" s="123" t="e">
        <f t="shared" si="165"/>
        <v>#DIV/0!</v>
      </c>
      <c r="AA100" s="83"/>
      <c r="AB100" s="25"/>
      <c r="AC100" s="25"/>
    </row>
    <row r="101" spans="1:29" s="21" customFormat="1" ht="8" x14ac:dyDescent="0.15">
      <c r="A101" s="76" t="s">
        <v>42</v>
      </c>
      <c r="B101" s="77" t="s">
        <v>172</v>
      </c>
      <c r="C101" s="24" t="s">
        <v>165</v>
      </c>
      <c r="D101" s="79" t="s">
        <v>76</v>
      </c>
      <c r="E101" s="80"/>
      <c r="F101" s="80"/>
      <c r="G101" s="80">
        <f t="shared" si="221"/>
        <v>0</v>
      </c>
      <c r="H101" s="80"/>
      <c r="I101" s="80"/>
      <c r="J101" s="80">
        <f t="shared" si="222"/>
        <v>0</v>
      </c>
      <c r="K101" s="80"/>
      <c r="L101" s="80"/>
      <c r="M101" s="80">
        <f t="shared" si="223"/>
        <v>0</v>
      </c>
      <c r="N101" s="80"/>
      <c r="O101" s="80"/>
      <c r="P101" s="80">
        <f t="shared" si="224"/>
        <v>0</v>
      </c>
      <c r="Q101" s="80"/>
      <c r="R101" s="80"/>
      <c r="S101" s="80">
        <f t="shared" si="225"/>
        <v>0</v>
      </c>
      <c r="T101" s="80"/>
      <c r="U101" s="80"/>
      <c r="V101" s="80">
        <f t="shared" si="226"/>
        <v>0</v>
      </c>
      <c r="W101" s="81">
        <f t="shared" si="209"/>
        <v>0</v>
      </c>
      <c r="X101" s="24">
        <f t="shared" si="163"/>
        <v>0</v>
      </c>
      <c r="Y101" s="83">
        <f t="shared" si="164"/>
        <v>0</v>
      </c>
      <c r="Z101" s="123" t="e">
        <f t="shared" si="165"/>
        <v>#DIV/0!</v>
      </c>
      <c r="AA101" s="83"/>
      <c r="AB101" s="25"/>
      <c r="AC101" s="25"/>
    </row>
    <row r="102" spans="1:29" s="21" customFormat="1" ht="8" x14ac:dyDescent="0.15">
      <c r="A102" s="68" t="s">
        <v>37</v>
      </c>
      <c r="B102" s="89" t="s">
        <v>173</v>
      </c>
      <c r="C102" s="101" t="s">
        <v>174</v>
      </c>
      <c r="D102" s="71"/>
      <c r="E102" s="127">
        <f>SUM(E103:E105)</f>
        <v>0</v>
      </c>
      <c r="F102" s="127"/>
      <c r="G102" s="127">
        <f t="shared" ref="G102:K102" si="227">SUM(G103:G105)</f>
        <v>0</v>
      </c>
      <c r="H102" s="127">
        <f>SUM(H103:H105)</f>
        <v>0</v>
      </c>
      <c r="I102" s="127"/>
      <c r="J102" s="127">
        <f t="shared" ref="J102" si="228">SUM(J103:J105)</f>
        <v>0</v>
      </c>
      <c r="K102" s="72">
        <f t="shared" si="227"/>
        <v>0</v>
      </c>
      <c r="L102" s="72"/>
      <c r="M102" s="72">
        <f t="shared" ref="M102:Q102" si="229">SUM(M103:M105)</f>
        <v>0</v>
      </c>
      <c r="N102" s="72">
        <f t="shared" si="229"/>
        <v>0</v>
      </c>
      <c r="O102" s="72"/>
      <c r="P102" s="72">
        <f t="shared" ref="P102" si="230">SUM(P103:P105)</f>
        <v>0</v>
      </c>
      <c r="Q102" s="72">
        <f t="shared" si="229"/>
        <v>0</v>
      </c>
      <c r="R102" s="72"/>
      <c r="S102" s="72">
        <f>SUM(S103:S105)</f>
        <v>0</v>
      </c>
      <c r="T102" s="72">
        <f t="shared" ref="T102" si="231">SUM(T103:T105)</f>
        <v>0</v>
      </c>
      <c r="U102" s="72"/>
      <c r="V102" s="72">
        <f>SUM(V103:V105)</f>
        <v>0</v>
      </c>
      <c r="W102" s="73">
        <f t="shared" si="209"/>
        <v>0</v>
      </c>
      <c r="X102" s="84">
        <f t="shared" si="163"/>
        <v>0</v>
      </c>
      <c r="Y102" s="75">
        <f t="shared" si="164"/>
        <v>0</v>
      </c>
      <c r="Z102" s="122" t="e">
        <f t="shared" si="165"/>
        <v>#DIV/0!</v>
      </c>
      <c r="AA102" s="75"/>
      <c r="AB102" s="23"/>
      <c r="AC102" s="23"/>
    </row>
    <row r="103" spans="1:29" s="21" customFormat="1" ht="8" x14ac:dyDescent="0.15">
      <c r="A103" s="76" t="s">
        <v>42</v>
      </c>
      <c r="B103" s="77" t="s">
        <v>175</v>
      </c>
      <c r="C103" s="24" t="s">
        <v>165</v>
      </c>
      <c r="D103" s="79" t="s">
        <v>76</v>
      </c>
      <c r="E103" s="80"/>
      <c r="F103" s="80"/>
      <c r="G103" s="80">
        <f t="shared" ref="G103:G105" si="232">E103*F103</f>
        <v>0</v>
      </c>
      <c r="H103" s="80"/>
      <c r="I103" s="80"/>
      <c r="J103" s="80">
        <f t="shared" ref="J103:J105" si="233">H103*I103</f>
        <v>0</v>
      </c>
      <c r="K103" s="80"/>
      <c r="L103" s="80"/>
      <c r="M103" s="80">
        <f t="shared" ref="M103:M105" si="234">K103*L103</f>
        <v>0</v>
      </c>
      <c r="N103" s="80"/>
      <c r="O103" s="80"/>
      <c r="P103" s="80">
        <f t="shared" ref="P103:P105" si="235">N103*O103</f>
        <v>0</v>
      </c>
      <c r="Q103" s="80"/>
      <c r="R103" s="80"/>
      <c r="S103" s="80">
        <f t="shared" ref="S103:S105" si="236">Q103*R103</f>
        <v>0</v>
      </c>
      <c r="T103" s="80"/>
      <c r="U103" s="80"/>
      <c r="V103" s="80">
        <f t="shared" ref="V103:V105" si="237">T103*U103</f>
        <v>0</v>
      </c>
      <c r="W103" s="81">
        <f t="shared" si="209"/>
        <v>0</v>
      </c>
      <c r="X103" s="24">
        <f t="shared" si="163"/>
        <v>0</v>
      </c>
      <c r="Y103" s="83">
        <f t="shared" si="164"/>
        <v>0</v>
      </c>
      <c r="Z103" s="123" t="e">
        <f t="shared" si="165"/>
        <v>#DIV/0!</v>
      </c>
      <c r="AA103" s="83"/>
      <c r="AB103" s="25"/>
      <c r="AC103" s="25"/>
    </row>
    <row r="104" spans="1:29" s="21" customFormat="1" ht="8" x14ac:dyDescent="0.15">
      <c r="A104" s="76" t="s">
        <v>42</v>
      </c>
      <c r="B104" s="77" t="s">
        <v>176</v>
      </c>
      <c r="C104" s="24" t="s">
        <v>165</v>
      </c>
      <c r="D104" s="79" t="s">
        <v>76</v>
      </c>
      <c r="E104" s="80"/>
      <c r="F104" s="80"/>
      <c r="G104" s="80">
        <f t="shared" si="232"/>
        <v>0</v>
      </c>
      <c r="H104" s="80"/>
      <c r="I104" s="80"/>
      <c r="J104" s="80">
        <f t="shared" si="233"/>
        <v>0</v>
      </c>
      <c r="K104" s="80"/>
      <c r="L104" s="80"/>
      <c r="M104" s="80">
        <f t="shared" si="234"/>
        <v>0</v>
      </c>
      <c r="N104" s="80"/>
      <c r="O104" s="80"/>
      <c r="P104" s="80">
        <f t="shared" si="235"/>
        <v>0</v>
      </c>
      <c r="Q104" s="80"/>
      <c r="R104" s="80"/>
      <c r="S104" s="80">
        <f t="shared" si="236"/>
        <v>0</v>
      </c>
      <c r="T104" s="80"/>
      <c r="U104" s="80"/>
      <c r="V104" s="80">
        <f t="shared" si="237"/>
        <v>0</v>
      </c>
      <c r="W104" s="81">
        <f t="shared" si="209"/>
        <v>0</v>
      </c>
      <c r="X104" s="24">
        <f t="shared" si="163"/>
        <v>0</v>
      </c>
      <c r="Y104" s="83">
        <f t="shared" si="164"/>
        <v>0</v>
      </c>
      <c r="Z104" s="123" t="e">
        <f t="shared" si="165"/>
        <v>#DIV/0!</v>
      </c>
      <c r="AA104" s="83"/>
      <c r="AB104" s="25"/>
      <c r="AC104" s="25"/>
    </row>
    <row r="105" spans="1:29" s="21" customFormat="1" ht="8" x14ac:dyDescent="0.15">
      <c r="A105" s="76" t="s">
        <v>42</v>
      </c>
      <c r="B105" s="77" t="s">
        <v>177</v>
      </c>
      <c r="C105" s="24" t="s">
        <v>165</v>
      </c>
      <c r="D105" s="79" t="s">
        <v>76</v>
      </c>
      <c r="E105" s="80"/>
      <c r="F105" s="80"/>
      <c r="G105" s="80">
        <f t="shared" si="232"/>
        <v>0</v>
      </c>
      <c r="H105" s="80"/>
      <c r="I105" s="80"/>
      <c r="J105" s="80">
        <f t="shared" si="233"/>
        <v>0</v>
      </c>
      <c r="K105" s="80"/>
      <c r="L105" s="80"/>
      <c r="M105" s="80">
        <f t="shared" si="234"/>
        <v>0</v>
      </c>
      <c r="N105" s="80"/>
      <c r="O105" s="80"/>
      <c r="P105" s="80">
        <f t="shared" si="235"/>
        <v>0</v>
      </c>
      <c r="Q105" s="80"/>
      <c r="R105" s="80"/>
      <c r="S105" s="80">
        <f t="shared" si="236"/>
        <v>0</v>
      </c>
      <c r="T105" s="80"/>
      <c r="U105" s="80"/>
      <c r="V105" s="80">
        <f t="shared" si="237"/>
        <v>0</v>
      </c>
      <c r="W105" s="81">
        <f t="shared" si="209"/>
        <v>0</v>
      </c>
      <c r="X105" s="24">
        <f t="shared" si="163"/>
        <v>0</v>
      </c>
      <c r="Y105" s="83">
        <f t="shared" si="164"/>
        <v>0</v>
      </c>
      <c r="Z105" s="123" t="e">
        <f t="shared" si="165"/>
        <v>#DIV/0!</v>
      </c>
      <c r="AA105" s="83"/>
      <c r="AB105" s="25"/>
      <c r="AC105" s="25"/>
    </row>
    <row r="106" spans="1:29" s="21" customFormat="1" x14ac:dyDescent="0.15">
      <c r="A106" s="90" t="s">
        <v>178</v>
      </c>
      <c r="B106" s="91"/>
      <c r="C106" s="92"/>
      <c r="D106" s="93"/>
      <c r="E106" s="128">
        <f>E102+E98+E90</f>
        <v>16</v>
      </c>
      <c r="F106" s="128"/>
      <c r="G106" s="128">
        <f t="shared" ref="G106:K106" si="238">G102+G98+G90</f>
        <v>67820</v>
      </c>
      <c r="H106" s="128">
        <f>H102+H98+H90</f>
        <v>45</v>
      </c>
      <c r="I106" s="128"/>
      <c r="J106" s="128">
        <f t="shared" ref="J106" si="239">J102+J98+J90</f>
        <v>67879.149999999994</v>
      </c>
      <c r="K106" s="95">
        <f t="shared" si="238"/>
        <v>0</v>
      </c>
      <c r="L106" s="95"/>
      <c r="M106" s="95">
        <f t="shared" ref="M106:Q106" si="240">M102+M98+M90</f>
        <v>0</v>
      </c>
      <c r="N106" s="95">
        <f t="shared" si="240"/>
        <v>0</v>
      </c>
      <c r="O106" s="95"/>
      <c r="P106" s="95">
        <f t="shared" ref="P106" si="241">P102+P98+P90</f>
        <v>0</v>
      </c>
      <c r="Q106" s="95">
        <f t="shared" si="240"/>
        <v>13</v>
      </c>
      <c r="R106" s="95"/>
      <c r="S106" s="95">
        <f t="shared" ref="S106:W106" si="242">S102+S98+S90</f>
        <v>85200</v>
      </c>
      <c r="T106" s="95">
        <f t="shared" si="242"/>
        <v>0</v>
      </c>
      <c r="U106" s="95"/>
      <c r="V106" s="95">
        <f t="shared" ref="V106" si="243">V102+V98+V90</f>
        <v>0</v>
      </c>
      <c r="W106" s="98">
        <f t="shared" si="242"/>
        <v>153020</v>
      </c>
      <c r="X106" s="92">
        <f t="shared" si="163"/>
        <v>67879.149999999994</v>
      </c>
      <c r="Y106" s="29">
        <f t="shared" si="164"/>
        <v>-85140.85</v>
      </c>
      <c r="Z106" s="124">
        <f t="shared" si="165"/>
        <v>44.359658868121812</v>
      </c>
      <c r="AA106" s="29"/>
      <c r="AB106" s="20"/>
      <c r="AC106" s="20"/>
    </row>
    <row r="107" spans="1:29" s="21" customFormat="1" x14ac:dyDescent="0.15">
      <c r="A107" s="60" t="s">
        <v>37</v>
      </c>
      <c r="B107" s="96">
        <v>7</v>
      </c>
      <c r="C107" s="60" t="s">
        <v>179</v>
      </c>
      <c r="D107" s="63"/>
      <c r="E107" s="129"/>
      <c r="F107" s="129"/>
      <c r="G107" s="129"/>
      <c r="H107" s="129"/>
      <c r="I107" s="129"/>
      <c r="J107" s="129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5"/>
      <c r="X107" s="66">
        <f t="shared" si="163"/>
        <v>0</v>
      </c>
      <c r="Y107" s="29">
        <f t="shared" si="164"/>
        <v>0</v>
      </c>
      <c r="Z107" s="124" t="e">
        <f t="shared" si="165"/>
        <v>#DIV/0!</v>
      </c>
      <c r="AA107" s="29"/>
      <c r="AB107" s="20"/>
      <c r="AC107" s="20"/>
    </row>
    <row r="108" spans="1:29" s="21" customFormat="1" ht="8" x14ac:dyDescent="0.15">
      <c r="A108" s="76" t="s">
        <v>42</v>
      </c>
      <c r="B108" s="77" t="s">
        <v>180</v>
      </c>
      <c r="C108" s="24" t="s">
        <v>317</v>
      </c>
      <c r="D108" s="79" t="s">
        <v>76</v>
      </c>
      <c r="E108" s="80">
        <v>1</v>
      </c>
      <c r="F108" s="80">
        <v>2000</v>
      </c>
      <c r="G108" s="80">
        <f t="shared" ref="G108:G118" si="244">E108*F108</f>
        <v>2000</v>
      </c>
      <c r="H108" s="80">
        <v>1</v>
      </c>
      <c r="I108" s="80">
        <v>2000</v>
      </c>
      <c r="J108" s="80">
        <f t="shared" ref="J108:J118" si="245">H108*I108</f>
        <v>2000</v>
      </c>
      <c r="K108" s="80"/>
      <c r="L108" s="80"/>
      <c r="M108" s="80">
        <f t="shared" ref="M108:M118" si="246">K108*L108</f>
        <v>0</v>
      </c>
      <c r="N108" s="80"/>
      <c r="O108" s="80"/>
      <c r="P108" s="80">
        <f t="shared" ref="P108:P118" si="247">N108*O108</f>
        <v>0</v>
      </c>
      <c r="Q108" s="80"/>
      <c r="R108" s="80"/>
      <c r="S108" s="80">
        <f t="shared" ref="S108:S118" si="248">Q108*R108</f>
        <v>0</v>
      </c>
      <c r="T108" s="80"/>
      <c r="U108" s="80"/>
      <c r="V108" s="80">
        <f t="shared" ref="V108:V118" si="249">T108*U108</f>
        <v>0</v>
      </c>
      <c r="W108" s="81">
        <f t="shared" ref="W108:W118" si="250">G108+M108+S108</f>
        <v>2000</v>
      </c>
      <c r="X108" s="24">
        <f t="shared" si="163"/>
        <v>2000</v>
      </c>
      <c r="Y108" s="83">
        <f t="shared" si="164"/>
        <v>0</v>
      </c>
      <c r="Z108" s="123">
        <f t="shared" si="165"/>
        <v>100</v>
      </c>
      <c r="AA108" s="83"/>
      <c r="AB108" s="25"/>
      <c r="AC108" s="25"/>
    </row>
    <row r="109" spans="1:29" s="21" customFormat="1" ht="8" x14ac:dyDescent="0.15">
      <c r="A109" s="76" t="s">
        <v>42</v>
      </c>
      <c r="B109" s="77" t="s">
        <v>181</v>
      </c>
      <c r="C109" s="24" t="s">
        <v>182</v>
      </c>
      <c r="D109" s="79" t="s">
        <v>76</v>
      </c>
      <c r="E109" s="80"/>
      <c r="F109" s="80"/>
      <c r="G109" s="80">
        <f t="shared" si="244"/>
        <v>0</v>
      </c>
      <c r="H109" s="80"/>
      <c r="I109" s="80"/>
      <c r="J109" s="80">
        <f t="shared" si="245"/>
        <v>0</v>
      </c>
      <c r="K109" s="80"/>
      <c r="L109" s="80"/>
      <c r="M109" s="80">
        <f t="shared" si="246"/>
        <v>0</v>
      </c>
      <c r="N109" s="80"/>
      <c r="O109" s="80"/>
      <c r="P109" s="80">
        <f t="shared" si="247"/>
        <v>0</v>
      </c>
      <c r="Q109" s="80"/>
      <c r="R109" s="80"/>
      <c r="S109" s="80">
        <f t="shared" si="248"/>
        <v>0</v>
      </c>
      <c r="T109" s="80"/>
      <c r="U109" s="80"/>
      <c r="V109" s="80">
        <f t="shared" si="249"/>
        <v>0</v>
      </c>
      <c r="W109" s="81">
        <f t="shared" si="250"/>
        <v>0</v>
      </c>
      <c r="X109" s="24">
        <f t="shared" si="163"/>
        <v>0</v>
      </c>
      <c r="Y109" s="83">
        <f t="shared" si="164"/>
        <v>0</v>
      </c>
      <c r="Z109" s="123" t="e">
        <f t="shared" si="165"/>
        <v>#DIV/0!</v>
      </c>
      <c r="AA109" s="83"/>
      <c r="AB109" s="25"/>
      <c r="AC109" s="25"/>
    </row>
    <row r="110" spans="1:29" s="21" customFormat="1" ht="8" x14ac:dyDescent="0.15">
      <c r="A110" s="76" t="s">
        <v>42</v>
      </c>
      <c r="B110" s="77" t="s">
        <v>183</v>
      </c>
      <c r="C110" s="24" t="s">
        <v>318</v>
      </c>
      <c r="D110" s="79" t="s">
        <v>76</v>
      </c>
      <c r="E110" s="80"/>
      <c r="F110" s="80"/>
      <c r="G110" s="80">
        <f t="shared" si="244"/>
        <v>0</v>
      </c>
      <c r="H110" s="80"/>
      <c r="I110" s="80"/>
      <c r="J110" s="80">
        <f t="shared" si="245"/>
        <v>0</v>
      </c>
      <c r="K110" s="80"/>
      <c r="L110" s="80"/>
      <c r="M110" s="80">
        <f t="shared" si="246"/>
        <v>0</v>
      </c>
      <c r="N110" s="80"/>
      <c r="O110" s="80"/>
      <c r="P110" s="80">
        <f t="shared" si="247"/>
        <v>0</v>
      </c>
      <c r="Q110" s="80"/>
      <c r="R110" s="80"/>
      <c r="S110" s="80">
        <f t="shared" si="248"/>
        <v>0</v>
      </c>
      <c r="T110" s="80"/>
      <c r="U110" s="80"/>
      <c r="V110" s="80">
        <f t="shared" si="249"/>
        <v>0</v>
      </c>
      <c r="W110" s="81">
        <f t="shared" si="250"/>
        <v>0</v>
      </c>
      <c r="X110" s="24">
        <f t="shared" si="163"/>
        <v>0</v>
      </c>
      <c r="Y110" s="83">
        <f t="shared" si="164"/>
        <v>0</v>
      </c>
      <c r="Z110" s="123" t="e">
        <f t="shared" si="165"/>
        <v>#DIV/0!</v>
      </c>
      <c r="AA110" s="83"/>
      <c r="AB110" s="25"/>
      <c r="AC110" s="25"/>
    </row>
    <row r="111" spans="1:29" s="21" customFormat="1" ht="8" x14ac:dyDescent="0.15">
      <c r="A111" s="76" t="s">
        <v>42</v>
      </c>
      <c r="B111" s="77" t="s">
        <v>184</v>
      </c>
      <c r="C111" s="24" t="s">
        <v>319</v>
      </c>
      <c r="D111" s="79" t="s">
        <v>76</v>
      </c>
      <c r="E111" s="80">
        <v>1000</v>
      </c>
      <c r="F111" s="80">
        <v>2</v>
      </c>
      <c r="G111" s="80">
        <f t="shared" si="244"/>
        <v>2000</v>
      </c>
      <c r="H111" s="80">
        <v>1</v>
      </c>
      <c r="I111" s="80">
        <v>1999.2</v>
      </c>
      <c r="J111" s="80">
        <v>1999.2</v>
      </c>
      <c r="K111" s="80"/>
      <c r="L111" s="80"/>
      <c r="M111" s="80">
        <f t="shared" si="246"/>
        <v>0</v>
      </c>
      <c r="N111" s="80"/>
      <c r="O111" s="80"/>
      <c r="P111" s="80">
        <f t="shared" si="247"/>
        <v>0</v>
      </c>
      <c r="Q111" s="80"/>
      <c r="R111" s="80"/>
      <c r="S111" s="80">
        <f t="shared" si="248"/>
        <v>0</v>
      </c>
      <c r="T111" s="80"/>
      <c r="U111" s="80"/>
      <c r="V111" s="80">
        <f t="shared" si="249"/>
        <v>0</v>
      </c>
      <c r="W111" s="81">
        <f t="shared" si="250"/>
        <v>2000</v>
      </c>
      <c r="X111" s="24">
        <f t="shared" si="163"/>
        <v>1999.2</v>
      </c>
      <c r="Y111" s="83">
        <f t="shared" si="164"/>
        <v>-0.79999999999995453</v>
      </c>
      <c r="Z111" s="123">
        <f t="shared" si="165"/>
        <v>99.960000000000008</v>
      </c>
      <c r="AA111" s="83"/>
      <c r="AB111" s="25"/>
      <c r="AC111" s="25"/>
    </row>
    <row r="112" spans="1:29" s="21" customFormat="1" ht="8" x14ac:dyDescent="0.15">
      <c r="A112" s="76" t="s">
        <v>42</v>
      </c>
      <c r="B112" s="77" t="s">
        <v>185</v>
      </c>
      <c r="C112" s="24" t="s">
        <v>320</v>
      </c>
      <c r="D112" s="79" t="s">
        <v>76</v>
      </c>
      <c r="E112" s="80"/>
      <c r="F112" s="80"/>
      <c r="G112" s="80">
        <f t="shared" si="244"/>
        <v>0</v>
      </c>
      <c r="H112" s="80"/>
      <c r="I112" s="80"/>
      <c r="J112" s="80">
        <f t="shared" si="245"/>
        <v>0</v>
      </c>
      <c r="K112" s="80"/>
      <c r="L112" s="80"/>
      <c r="M112" s="80">
        <f t="shared" si="246"/>
        <v>0</v>
      </c>
      <c r="N112" s="80"/>
      <c r="O112" s="80"/>
      <c r="P112" s="80">
        <f t="shared" si="247"/>
        <v>0</v>
      </c>
      <c r="Q112" s="80"/>
      <c r="R112" s="80"/>
      <c r="S112" s="80">
        <f t="shared" si="248"/>
        <v>0</v>
      </c>
      <c r="T112" s="80"/>
      <c r="U112" s="80"/>
      <c r="V112" s="80">
        <f t="shared" si="249"/>
        <v>0</v>
      </c>
      <c r="W112" s="81">
        <f t="shared" si="250"/>
        <v>0</v>
      </c>
      <c r="X112" s="24">
        <f t="shared" si="163"/>
        <v>0</v>
      </c>
      <c r="Y112" s="83">
        <f t="shared" si="164"/>
        <v>0</v>
      </c>
      <c r="Z112" s="123" t="e">
        <f t="shared" si="165"/>
        <v>#DIV/0!</v>
      </c>
      <c r="AA112" s="83"/>
      <c r="AB112" s="25"/>
      <c r="AC112" s="25"/>
    </row>
    <row r="113" spans="1:29" s="21" customFormat="1" ht="8" x14ac:dyDescent="0.15">
      <c r="A113" s="76" t="s">
        <v>42</v>
      </c>
      <c r="B113" s="77" t="s">
        <v>186</v>
      </c>
      <c r="C113" s="24" t="s">
        <v>321</v>
      </c>
      <c r="D113" s="79" t="s">
        <v>76</v>
      </c>
      <c r="E113" s="80"/>
      <c r="F113" s="80"/>
      <c r="G113" s="80">
        <f t="shared" si="244"/>
        <v>0</v>
      </c>
      <c r="H113" s="80"/>
      <c r="I113" s="80"/>
      <c r="J113" s="80">
        <f t="shared" si="245"/>
        <v>0</v>
      </c>
      <c r="K113" s="80"/>
      <c r="L113" s="80"/>
      <c r="M113" s="80">
        <f t="shared" si="246"/>
        <v>0</v>
      </c>
      <c r="N113" s="80"/>
      <c r="O113" s="80"/>
      <c r="P113" s="80">
        <f t="shared" si="247"/>
        <v>0</v>
      </c>
      <c r="Q113" s="80"/>
      <c r="R113" s="80"/>
      <c r="S113" s="80">
        <f t="shared" si="248"/>
        <v>0</v>
      </c>
      <c r="T113" s="80"/>
      <c r="U113" s="80"/>
      <c r="V113" s="80">
        <f t="shared" si="249"/>
        <v>0</v>
      </c>
      <c r="W113" s="81">
        <f t="shared" si="250"/>
        <v>0</v>
      </c>
      <c r="X113" s="24">
        <f t="shared" si="163"/>
        <v>0</v>
      </c>
      <c r="Y113" s="83">
        <f t="shared" si="164"/>
        <v>0</v>
      </c>
      <c r="Z113" s="123" t="e">
        <f t="shared" si="165"/>
        <v>#DIV/0!</v>
      </c>
      <c r="AA113" s="83"/>
      <c r="AB113" s="25"/>
      <c r="AC113" s="25"/>
    </row>
    <row r="114" spans="1:29" s="21" customFormat="1" ht="8" x14ac:dyDescent="0.15">
      <c r="A114" s="76" t="s">
        <v>42</v>
      </c>
      <c r="B114" s="77" t="s">
        <v>187</v>
      </c>
      <c r="C114" s="24" t="s">
        <v>322</v>
      </c>
      <c r="D114" s="79" t="s">
        <v>76</v>
      </c>
      <c r="E114" s="80"/>
      <c r="F114" s="80"/>
      <c r="G114" s="80">
        <f t="shared" si="244"/>
        <v>0</v>
      </c>
      <c r="H114" s="80"/>
      <c r="I114" s="80"/>
      <c r="J114" s="80">
        <f t="shared" si="245"/>
        <v>0</v>
      </c>
      <c r="K114" s="80"/>
      <c r="L114" s="80"/>
      <c r="M114" s="80">
        <f t="shared" si="246"/>
        <v>0</v>
      </c>
      <c r="N114" s="80"/>
      <c r="O114" s="80"/>
      <c r="P114" s="80">
        <f t="shared" si="247"/>
        <v>0</v>
      </c>
      <c r="Q114" s="80"/>
      <c r="R114" s="80"/>
      <c r="S114" s="80">
        <f t="shared" si="248"/>
        <v>0</v>
      </c>
      <c r="T114" s="80"/>
      <c r="U114" s="80"/>
      <c r="V114" s="80">
        <f t="shared" si="249"/>
        <v>0</v>
      </c>
      <c r="W114" s="81">
        <f t="shared" si="250"/>
        <v>0</v>
      </c>
      <c r="X114" s="24">
        <f t="shared" si="163"/>
        <v>0</v>
      </c>
      <c r="Y114" s="83">
        <f t="shared" si="164"/>
        <v>0</v>
      </c>
      <c r="Z114" s="123" t="e">
        <f t="shared" si="165"/>
        <v>#DIV/0!</v>
      </c>
      <c r="AA114" s="83"/>
      <c r="AB114" s="25"/>
      <c r="AC114" s="25"/>
    </row>
    <row r="115" spans="1:29" s="21" customFormat="1" ht="8" x14ac:dyDescent="0.15">
      <c r="A115" s="76" t="s">
        <v>42</v>
      </c>
      <c r="B115" s="77" t="s">
        <v>188</v>
      </c>
      <c r="C115" s="24" t="s">
        <v>189</v>
      </c>
      <c r="D115" s="79" t="s">
        <v>76</v>
      </c>
      <c r="E115" s="80"/>
      <c r="F115" s="80"/>
      <c r="G115" s="80">
        <f t="shared" si="244"/>
        <v>0</v>
      </c>
      <c r="H115" s="80"/>
      <c r="I115" s="80"/>
      <c r="J115" s="80">
        <f t="shared" si="245"/>
        <v>0</v>
      </c>
      <c r="K115" s="80"/>
      <c r="L115" s="80"/>
      <c r="M115" s="80">
        <f t="shared" si="246"/>
        <v>0</v>
      </c>
      <c r="N115" s="80"/>
      <c r="O115" s="80"/>
      <c r="P115" s="80">
        <f t="shared" si="247"/>
        <v>0</v>
      </c>
      <c r="Q115" s="80"/>
      <c r="R115" s="80"/>
      <c r="S115" s="80">
        <f t="shared" si="248"/>
        <v>0</v>
      </c>
      <c r="T115" s="80"/>
      <c r="U115" s="80"/>
      <c r="V115" s="80">
        <f t="shared" si="249"/>
        <v>0</v>
      </c>
      <c r="W115" s="81">
        <f t="shared" si="250"/>
        <v>0</v>
      </c>
      <c r="X115" s="24">
        <f t="shared" si="163"/>
        <v>0</v>
      </c>
      <c r="Y115" s="83">
        <f t="shared" si="164"/>
        <v>0</v>
      </c>
      <c r="Z115" s="123" t="e">
        <f t="shared" si="165"/>
        <v>#DIV/0!</v>
      </c>
      <c r="AA115" s="83"/>
      <c r="AB115" s="25"/>
      <c r="AC115" s="25"/>
    </row>
    <row r="116" spans="1:29" s="21" customFormat="1" ht="8" x14ac:dyDescent="0.15">
      <c r="A116" s="76" t="s">
        <v>42</v>
      </c>
      <c r="B116" s="77" t="s">
        <v>190</v>
      </c>
      <c r="C116" s="24" t="s">
        <v>191</v>
      </c>
      <c r="D116" s="79" t="s">
        <v>76</v>
      </c>
      <c r="E116" s="80"/>
      <c r="F116" s="80"/>
      <c r="G116" s="80">
        <f t="shared" si="244"/>
        <v>0</v>
      </c>
      <c r="H116" s="80"/>
      <c r="I116" s="80"/>
      <c r="J116" s="80">
        <f t="shared" si="245"/>
        <v>0</v>
      </c>
      <c r="K116" s="80"/>
      <c r="L116" s="80"/>
      <c r="M116" s="80">
        <f t="shared" si="246"/>
        <v>0</v>
      </c>
      <c r="N116" s="80"/>
      <c r="O116" s="80"/>
      <c r="P116" s="80">
        <f t="shared" si="247"/>
        <v>0</v>
      </c>
      <c r="Q116" s="80"/>
      <c r="R116" s="80"/>
      <c r="S116" s="80">
        <f t="shared" si="248"/>
        <v>0</v>
      </c>
      <c r="T116" s="80"/>
      <c r="U116" s="80"/>
      <c r="V116" s="80">
        <f t="shared" si="249"/>
        <v>0</v>
      </c>
      <c r="W116" s="81">
        <f t="shared" si="250"/>
        <v>0</v>
      </c>
      <c r="X116" s="24">
        <f t="shared" si="163"/>
        <v>0</v>
      </c>
      <c r="Y116" s="83">
        <f t="shared" si="164"/>
        <v>0</v>
      </c>
      <c r="Z116" s="123" t="e">
        <f t="shared" si="165"/>
        <v>#DIV/0!</v>
      </c>
      <c r="AA116" s="83"/>
      <c r="AB116" s="25"/>
      <c r="AC116" s="25"/>
    </row>
    <row r="117" spans="1:29" s="21" customFormat="1" ht="8" x14ac:dyDescent="0.15">
      <c r="A117" s="76" t="s">
        <v>42</v>
      </c>
      <c r="B117" s="77" t="s">
        <v>192</v>
      </c>
      <c r="C117" s="24" t="s">
        <v>193</v>
      </c>
      <c r="D117" s="79" t="s">
        <v>76</v>
      </c>
      <c r="E117" s="80"/>
      <c r="F117" s="80"/>
      <c r="G117" s="80">
        <f t="shared" si="244"/>
        <v>0</v>
      </c>
      <c r="H117" s="80"/>
      <c r="I117" s="80"/>
      <c r="J117" s="80">
        <f t="shared" si="245"/>
        <v>0</v>
      </c>
      <c r="K117" s="80"/>
      <c r="L117" s="80"/>
      <c r="M117" s="80">
        <f t="shared" si="246"/>
        <v>0</v>
      </c>
      <c r="N117" s="80"/>
      <c r="O117" s="80"/>
      <c r="P117" s="80">
        <f t="shared" si="247"/>
        <v>0</v>
      </c>
      <c r="Q117" s="80"/>
      <c r="R117" s="80"/>
      <c r="S117" s="80">
        <f t="shared" si="248"/>
        <v>0</v>
      </c>
      <c r="T117" s="80"/>
      <c r="U117" s="80"/>
      <c r="V117" s="80">
        <f t="shared" si="249"/>
        <v>0</v>
      </c>
      <c r="W117" s="81">
        <f t="shared" si="250"/>
        <v>0</v>
      </c>
      <c r="X117" s="24">
        <f t="shared" si="163"/>
        <v>0</v>
      </c>
      <c r="Y117" s="83">
        <f t="shared" si="164"/>
        <v>0</v>
      </c>
      <c r="Z117" s="123" t="e">
        <f t="shared" si="165"/>
        <v>#DIV/0!</v>
      </c>
      <c r="AA117" s="83"/>
      <c r="AB117" s="25"/>
      <c r="AC117" s="25"/>
    </row>
    <row r="118" spans="1:29" s="21" customFormat="1" ht="16" x14ac:dyDescent="0.15">
      <c r="A118" s="76" t="s">
        <v>42</v>
      </c>
      <c r="B118" s="77" t="s">
        <v>194</v>
      </c>
      <c r="C118" s="78" t="s">
        <v>195</v>
      </c>
      <c r="D118" s="79" t="s">
        <v>104</v>
      </c>
      <c r="E118" s="80"/>
      <c r="F118" s="80">
        <v>0.22</v>
      </c>
      <c r="G118" s="80">
        <f t="shared" si="244"/>
        <v>0</v>
      </c>
      <c r="H118" s="80"/>
      <c r="I118" s="80">
        <v>0.22</v>
      </c>
      <c r="J118" s="80">
        <f t="shared" si="245"/>
        <v>0</v>
      </c>
      <c r="K118" s="80"/>
      <c r="L118" s="80">
        <v>0.22</v>
      </c>
      <c r="M118" s="80">
        <f t="shared" si="246"/>
        <v>0</v>
      </c>
      <c r="N118" s="80"/>
      <c r="O118" s="80">
        <v>0.22</v>
      </c>
      <c r="P118" s="80">
        <f t="shared" si="247"/>
        <v>0</v>
      </c>
      <c r="Q118" s="80"/>
      <c r="R118" s="80">
        <v>0.22</v>
      </c>
      <c r="S118" s="80">
        <f t="shared" si="248"/>
        <v>0</v>
      </c>
      <c r="T118" s="80"/>
      <c r="U118" s="80">
        <v>0.22</v>
      </c>
      <c r="V118" s="80">
        <f t="shared" si="249"/>
        <v>0</v>
      </c>
      <c r="W118" s="81">
        <f t="shared" si="250"/>
        <v>0</v>
      </c>
      <c r="X118" s="24">
        <f t="shared" si="163"/>
        <v>0</v>
      </c>
      <c r="Y118" s="29">
        <f t="shared" si="164"/>
        <v>0</v>
      </c>
      <c r="Z118" s="124" t="e">
        <f t="shared" si="165"/>
        <v>#DIV/0!</v>
      </c>
      <c r="AA118" s="29"/>
      <c r="AB118" s="20"/>
      <c r="AC118" s="20"/>
    </row>
    <row r="119" spans="1:29" s="21" customFormat="1" x14ac:dyDescent="0.15">
      <c r="A119" s="90" t="s">
        <v>196</v>
      </c>
      <c r="B119" s="91"/>
      <c r="C119" s="92"/>
      <c r="D119" s="93"/>
      <c r="E119" s="128">
        <f>SUM(E108:E117)</f>
        <v>1001</v>
      </c>
      <c r="F119" s="128"/>
      <c r="G119" s="128">
        <f>SUM(G108:G118)</f>
        <v>4000</v>
      </c>
      <c r="H119" s="128">
        <f>SUM(H108:H117)</f>
        <v>2</v>
      </c>
      <c r="I119" s="128"/>
      <c r="J119" s="128">
        <f>SUM(J108:J118)</f>
        <v>3999.2</v>
      </c>
      <c r="K119" s="95">
        <f>SUM(K108:K117)</f>
        <v>0</v>
      </c>
      <c r="L119" s="95"/>
      <c r="M119" s="95">
        <f>SUM(M108:M118)</f>
        <v>0</v>
      </c>
      <c r="N119" s="95">
        <f>SUM(N108:N117)</f>
        <v>0</v>
      </c>
      <c r="O119" s="95"/>
      <c r="P119" s="95">
        <f>SUM(P108:P118)</f>
        <v>0</v>
      </c>
      <c r="Q119" s="95">
        <f>SUM(Q108:Q117)</f>
        <v>0</v>
      </c>
      <c r="R119" s="95"/>
      <c r="S119" s="95">
        <f t="shared" ref="S119:W119" si="251">SUM(S108:S118)</f>
        <v>0</v>
      </c>
      <c r="T119" s="95">
        <f>SUM(T108:T117)</f>
        <v>0</v>
      </c>
      <c r="U119" s="95"/>
      <c r="V119" s="95">
        <f t="shared" ref="V119" si="252">SUM(V108:V118)</f>
        <v>0</v>
      </c>
      <c r="W119" s="98">
        <f t="shared" si="251"/>
        <v>4000</v>
      </c>
      <c r="X119" s="92">
        <f t="shared" si="163"/>
        <v>3999.2</v>
      </c>
      <c r="Y119" s="29">
        <f t="shared" si="164"/>
        <v>-0.8000000000001819</v>
      </c>
      <c r="Z119" s="124">
        <f t="shared" si="165"/>
        <v>99.97999999999999</v>
      </c>
      <c r="AA119" s="29"/>
      <c r="AB119" s="20"/>
      <c r="AC119" s="20"/>
    </row>
    <row r="120" spans="1:29" s="21" customFormat="1" x14ac:dyDescent="0.15">
      <c r="A120" s="60" t="s">
        <v>37</v>
      </c>
      <c r="B120" s="96">
        <v>8</v>
      </c>
      <c r="C120" s="62" t="s">
        <v>197</v>
      </c>
      <c r="D120" s="63"/>
      <c r="E120" s="129"/>
      <c r="F120" s="129"/>
      <c r="G120" s="129"/>
      <c r="H120" s="129"/>
      <c r="I120" s="129"/>
      <c r="J120" s="129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5"/>
      <c r="X120" s="66">
        <f t="shared" si="163"/>
        <v>0</v>
      </c>
      <c r="Y120" s="75">
        <f t="shared" si="164"/>
        <v>0</v>
      </c>
      <c r="Z120" s="122" t="e">
        <f t="shared" si="165"/>
        <v>#DIV/0!</v>
      </c>
      <c r="AA120" s="75"/>
      <c r="AB120" s="23"/>
      <c r="AC120" s="23"/>
    </row>
    <row r="121" spans="1:29" s="21" customFormat="1" ht="8" x14ac:dyDescent="0.15">
      <c r="A121" s="76" t="s">
        <v>42</v>
      </c>
      <c r="B121" s="77" t="s">
        <v>198</v>
      </c>
      <c r="C121" s="24" t="s">
        <v>199</v>
      </c>
      <c r="D121" s="79" t="s">
        <v>200</v>
      </c>
      <c r="E121" s="80"/>
      <c r="F121" s="80"/>
      <c r="G121" s="80">
        <f t="shared" ref="G121:G126" si="253">E121*F121</f>
        <v>0</v>
      </c>
      <c r="H121" s="80"/>
      <c r="I121" s="80"/>
      <c r="J121" s="80">
        <f t="shared" ref="J121:J126" si="254">H121*I121</f>
        <v>0</v>
      </c>
      <c r="K121" s="80"/>
      <c r="L121" s="80"/>
      <c r="M121" s="80">
        <f t="shared" ref="M121:M126" si="255">K121*L121</f>
        <v>0</v>
      </c>
      <c r="N121" s="80"/>
      <c r="O121" s="80"/>
      <c r="P121" s="80">
        <f t="shared" ref="P121:P126" si="256">N121*O121</f>
        <v>0</v>
      </c>
      <c r="Q121" s="80"/>
      <c r="R121" s="80"/>
      <c r="S121" s="80">
        <f t="shared" ref="S121:S126" si="257">Q121*R121</f>
        <v>0</v>
      </c>
      <c r="T121" s="80"/>
      <c r="U121" s="80"/>
      <c r="V121" s="80">
        <f t="shared" ref="V121:V126" si="258">T121*U121</f>
        <v>0</v>
      </c>
      <c r="W121" s="81">
        <f t="shared" ref="W121:W126" si="259">G121+M121+S121</f>
        <v>0</v>
      </c>
      <c r="X121" s="24">
        <f t="shared" si="163"/>
        <v>0</v>
      </c>
      <c r="Y121" s="83">
        <f t="shared" si="164"/>
        <v>0</v>
      </c>
      <c r="Z121" s="123" t="e">
        <f t="shared" si="165"/>
        <v>#DIV/0!</v>
      </c>
      <c r="AA121" s="83"/>
      <c r="AB121" s="25"/>
      <c r="AC121" s="25"/>
    </row>
    <row r="122" spans="1:29" s="21" customFormat="1" ht="8" x14ac:dyDescent="0.15">
      <c r="A122" s="76" t="s">
        <v>42</v>
      </c>
      <c r="B122" s="77" t="s">
        <v>201</v>
      </c>
      <c r="C122" s="24" t="s">
        <v>202</v>
      </c>
      <c r="D122" s="79" t="s">
        <v>200</v>
      </c>
      <c r="E122" s="80"/>
      <c r="F122" s="80"/>
      <c r="G122" s="80">
        <f t="shared" si="253"/>
        <v>0</v>
      </c>
      <c r="H122" s="80"/>
      <c r="I122" s="80"/>
      <c r="J122" s="80">
        <f t="shared" si="254"/>
        <v>0</v>
      </c>
      <c r="K122" s="80"/>
      <c r="L122" s="80"/>
      <c r="M122" s="80">
        <f t="shared" si="255"/>
        <v>0</v>
      </c>
      <c r="N122" s="80"/>
      <c r="O122" s="80"/>
      <c r="P122" s="80">
        <f t="shared" si="256"/>
        <v>0</v>
      </c>
      <c r="Q122" s="80"/>
      <c r="R122" s="80"/>
      <c r="S122" s="80">
        <f t="shared" si="257"/>
        <v>0</v>
      </c>
      <c r="T122" s="80"/>
      <c r="U122" s="80"/>
      <c r="V122" s="80">
        <f t="shared" si="258"/>
        <v>0</v>
      </c>
      <c r="W122" s="81">
        <f t="shared" si="259"/>
        <v>0</v>
      </c>
      <c r="X122" s="24">
        <f t="shared" si="163"/>
        <v>0</v>
      </c>
      <c r="Y122" s="83">
        <f t="shared" si="164"/>
        <v>0</v>
      </c>
      <c r="Z122" s="123" t="e">
        <f t="shared" si="165"/>
        <v>#DIV/0!</v>
      </c>
      <c r="AA122" s="83"/>
      <c r="AB122" s="25"/>
      <c r="AC122" s="25"/>
    </row>
    <row r="123" spans="1:29" s="21" customFormat="1" ht="8" x14ac:dyDescent="0.15">
      <c r="A123" s="76" t="s">
        <v>42</v>
      </c>
      <c r="B123" s="77" t="s">
        <v>203</v>
      </c>
      <c r="C123" s="24" t="s">
        <v>204</v>
      </c>
      <c r="D123" s="79" t="s">
        <v>205</v>
      </c>
      <c r="E123" s="102"/>
      <c r="F123" s="102"/>
      <c r="G123" s="80">
        <f t="shared" si="253"/>
        <v>0</v>
      </c>
      <c r="H123" s="80"/>
      <c r="I123" s="80"/>
      <c r="J123" s="80">
        <f t="shared" si="254"/>
        <v>0</v>
      </c>
      <c r="K123" s="80"/>
      <c r="L123" s="80"/>
      <c r="M123" s="80">
        <f t="shared" si="255"/>
        <v>0</v>
      </c>
      <c r="N123" s="80"/>
      <c r="O123" s="80"/>
      <c r="P123" s="80">
        <f t="shared" si="256"/>
        <v>0</v>
      </c>
      <c r="Q123" s="80"/>
      <c r="R123" s="80"/>
      <c r="S123" s="80">
        <f t="shared" si="257"/>
        <v>0</v>
      </c>
      <c r="T123" s="80"/>
      <c r="U123" s="80"/>
      <c r="V123" s="80">
        <f t="shared" si="258"/>
        <v>0</v>
      </c>
      <c r="W123" s="81">
        <f t="shared" si="259"/>
        <v>0</v>
      </c>
      <c r="X123" s="24">
        <f t="shared" si="163"/>
        <v>0</v>
      </c>
      <c r="Y123" s="83">
        <f t="shared" si="164"/>
        <v>0</v>
      </c>
      <c r="Z123" s="123" t="e">
        <f t="shared" si="165"/>
        <v>#DIV/0!</v>
      </c>
      <c r="AA123" s="83"/>
      <c r="AB123" s="25"/>
      <c r="AC123" s="25"/>
    </row>
    <row r="124" spans="1:29" s="21" customFormat="1" ht="8" x14ac:dyDescent="0.15">
      <c r="A124" s="76" t="s">
        <v>42</v>
      </c>
      <c r="B124" s="77" t="s">
        <v>206</v>
      </c>
      <c r="C124" s="24" t="s">
        <v>207</v>
      </c>
      <c r="D124" s="79" t="s">
        <v>205</v>
      </c>
      <c r="E124" s="80"/>
      <c r="F124" s="80"/>
      <c r="G124" s="80">
        <f t="shared" si="253"/>
        <v>0</v>
      </c>
      <c r="H124" s="80"/>
      <c r="I124" s="80"/>
      <c r="J124" s="80">
        <f t="shared" si="254"/>
        <v>0</v>
      </c>
      <c r="K124" s="102"/>
      <c r="L124" s="102"/>
      <c r="M124" s="80">
        <f t="shared" si="255"/>
        <v>0</v>
      </c>
      <c r="N124" s="80"/>
      <c r="O124" s="80"/>
      <c r="P124" s="80">
        <f t="shared" si="256"/>
        <v>0</v>
      </c>
      <c r="Q124" s="102"/>
      <c r="R124" s="102"/>
      <c r="S124" s="80">
        <f t="shared" si="257"/>
        <v>0</v>
      </c>
      <c r="T124" s="80"/>
      <c r="U124" s="80"/>
      <c r="V124" s="80">
        <f t="shared" si="258"/>
        <v>0</v>
      </c>
      <c r="W124" s="81">
        <f t="shared" si="259"/>
        <v>0</v>
      </c>
      <c r="X124" s="24">
        <f t="shared" si="163"/>
        <v>0</v>
      </c>
      <c r="Y124" s="83">
        <f t="shared" si="164"/>
        <v>0</v>
      </c>
      <c r="Z124" s="123" t="e">
        <f t="shared" si="165"/>
        <v>#DIV/0!</v>
      </c>
      <c r="AA124" s="83"/>
      <c r="AB124" s="25"/>
      <c r="AC124" s="25"/>
    </row>
    <row r="125" spans="1:29" s="21" customFormat="1" ht="8" x14ac:dyDescent="0.15">
      <c r="A125" s="76" t="s">
        <v>42</v>
      </c>
      <c r="B125" s="77" t="s">
        <v>208</v>
      </c>
      <c r="C125" s="24" t="s">
        <v>209</v>
      </c>
      <c r="D125" s="79" t="s">
        <v>205</v>
      </c>
      <c r="E125" s="80"/>
      <c r="F125" s="80"/>
      <c r="G125" s="80">
        <f t="shared" si="253"/>
        <v>0</v>
      </c>
      <c r="H125" s="80"/>
      <c r="I125" s="80"/>
      <c r="J125" s="80">
        <f t="shared" si="254"/>
        <v>0</v>
      </c>
      <c r="K125" s="80"/>
      <c r="L125" s="80"/>
      <c r="M125" s="80">
        <f t="shared" si="255"/>
        <v>0</v>
      </c>
      <c r="N125" s="80"/>
      <c r="O125" s="80"/>
      <c r="P125" s="80">
        <f t="shared" si="256"/>
        <v>0</v>
      </c>
      <c r="Q125" s="80"/>
      <c r="R125" s="80"/>
      <c r="S125" s="80">
        <f t="shared" si="257"/>
        <v>0</v>
      </c>
      <c r="T125" s="80"/>
      <c r="U125" s="80"/>
      <c r="V125" s="80">
        <f t="shared" si="258"/>
        <v>0</v>
      </c>
      <c r="W125" s="81">
        <f t="shared" si="259"/>
        <v>0</v>
      </c>
      <c r="X125" s="24">
        <f t="shared" si="163"/>
        <v>0</v>
      </c>
      <c r="Y125" s="83">
        <f t="shared" si="164"/>
        <v>0</v>
      </c>
      <c r="Z125" s="123" t="e">
        <f t="shared" si="165"/>
        <v>#DIV/0!</v>
      </c>
      <c r="AA125" s="83"/>
      <c r="AB125" s="25"/>
      <c r="AC125" s="25"/>
    </row>
    <row r="126" spans="1:29" s="21" customFormat="1" ht="16" x14ac:dyDescent="0.15">
      <c r="A126" s="76" t="s">
        <v>42</v>
      </c>
      <c r="B126" s="77" t="s">
        <v>210</v>
      </c>
      <c r="C126" s="78" t="s">
        <v>211</v>
      </c>
      <c r="D126" s="79"/>
      <c r="E126" s="80"/>
      <c r="F126" s="80">
        <v>0.22</v>
      </c>
      <c r="G126" s="80">
        <f t="shared" si="253"/>
        <v>0</v>
      </c>
      <c r="H126" s="80"/>
      <c r="I126" s="80">
        <v>0.22</v>
      </c>
      <c r="J126" s="80">
        <f t="shared" si="254"/>
        <v>0</v>
      </c>
      <c r="K126" s="80"/>
      <c r="L126" s="80">
        <v>0.22</v>
      </c>
      <c r="M126" s="80">
        <f t="shared" si="255"/>
        <v>0</v>
      </c>
      <c r="N126" s="80"/>
      <c r="O126" s="80">
        <v>0.22</v>
      </c>
      <c r="P126" s="80">
        <f t="shared" si="256"/>
        <v>0</v>
      </c>
      <c r="Q126" s="80"/>
      <c r="R126" s="80">
        <v>0.22</v>
      </c>
      <c r="S126" s="80">
        <f t="shared" si="257"/>
        <v>0</v>
      </c>
      <c r="T126" s="80"/>
      <c r="U126" s="80">
        <v>0.22</v>
      </c>
      <c r="V126" s="80">
        <f t="shared" si="258"/>
        <v>0</v>
      </c>
      <c r="W126" s="81">
        <f t="shared" si="259"/>
        <v>0</v>
      </c>
      <c r="X126" s="24">
        <f t="shared" si="163"/>
        <v>0</v>
      </c>
      <c r="Y126" s="29">
        <f t="shared" si="164"/>
        <v>0</v>
      </c>
      <c r="Z126" s="124" t="e">
        <f t="shared" si="165"/>
        <v>#DIV/0!</v>
      </c>
      <c r="AA126" s="29"/>
      <c r="AB126" s="20"/>
      <c r="AC126" s="20"/>
    </row>
    <row r="127" spans="1:29" s="21" customFormat="1" x14ac:dyDescent="0.15">
      <c r="A127" s="90" t="s">
        <v>212</v>
      </c>
      <c r="B127" s="91"/>
      <c r="C127" s="92"/>
      <c r="D127" s="93"/>
      <c r="E127" s="128">
        <f>SUM(E121:E125)</f>
        <v>0</v>
      </c>
      <c r="F127" s="128"/>
      <c r="G127" s="128">
        <f>SUM(G121:G126)</f>
        <v>0</v>
      </c>
      <c r="H127" s="128">
        <f>SUM(H121:H125)</f>
        <v>0</v>
      </c>
      <c r="I127" s="128"/>
      <c r="J127" s="128">
        <f>SUM(J121:J126)</f>
        <v>0</v>
      </c>
      <c r="K127" s="95">
        <f>SUM(K121:K125)</f>
        <v>0</v>
      </c>
      <c r="L127" s="95"/>
      <c r="M127" s="95">
        <f>SUM(M121:M126)</f>
        <v>0</v>
      </c>
      <c r="N127" s="95">
        <f>SUM(N121:N125)</f>
        <v>0</v>
      </c>
      <c r="O127" s="95"/>
      <c r="P127" s="95">
        <f>SUM(P121:P126)</f>
        <v>0</v>
      </c>
      <c r="Q127" s="95">
        <f>SUM(Q121:Q125)</f>
        <v>0</v>
      </c>
      <c r="R127" s="95"/>
      <c r="S127" s="95">
        <f t="shared" ref="S127:W127" si="260">SUM(S121:S126)</f>
        <v>0</v>
      </c>
      <c r="T127" s="95">
        <f>SUM(T121:T125)</f>
        <v>0</v>
      </c>
      <c r="U127" s="95"/>
      <c r="V127" s="95">
        <f t="shared" ref="V127" si="261">SUM(V121:V126)</f>
        <v>0</v>
      </c>
      <c r="W127" s="98">
        <f t="shared" si="260"/>
        <v>0</v>
      </c>
      <c r="X127" s="92">
        <f t="shared" si="163"/>
        <v>0</v>
      </c>
      <c r="Y127" s="29">
        <f t="shared" si="164"/>
        <v>0</v>
      </c>
      <c r="Z127" s="124" t="e">
        <f t="shared" si="165"/>
        <v>#DIV/0!</v>
      </c>
      <c r="AA127" s="29"/>
      <c r="AB127" s="20"/>
      <c r="AC127" s="20"/>
    </row>
    <row r="128" spans="1:29" s="21" customFormat="1" x14ac:dyDescent="0.15">
      <c r="A128" s="60" t="s">
        <v>37</v>
      </c>
      <c r="B128" s="96">
        <v>9</v>
      </c>
      <c r="C128" s="60" t="s">
        <v>213</v>
      </c>
      <c r="D128" s="63"/>
      <c r="E128" s="129"/>
      <c r="F128" s="129"/>
      <c r="G128" s="129"/>
      <c r="H128" s="129"/>
      <c r="I128" s="129"/>
      <c r="J128" s="129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5"/>
      <c r="X128" s="66">
        <f t="shared" si="163"/>
        <v>0</v>
      </c>
      <c r="Y128" s="29">
        <f t="shared" si="164"/>
        <v>0</v>
      </c>
      <c r="Z128" s="124" t="e">
        <f t="shared" si="165"/>
        <v>#DIV/0!</v>
      </c>
      <c r="AA128" s="29"/>
      <c r="AB128" s="20"/>
      <c r="AC128" s="20"/>
    </row>
    <row r="129" spans="1:29" s="21" customFormat="1" ht="8" x14ac:dyDescent="0.15">
      <c r="A129" s="76" t="s">
        <v>42</v>
      </c>
      <c r="B129" s="103">
        <v>43839</v>
      </c>
      <c r="C129" s="24" t="s">
        <v>323</v>
      </c>
      <c r="D129" s="79" t="s">
        <v>104</v>
      </c>
      <c r="E129" s="80">
        <v>1</v>
      </c>
      <c r="F129" s="80">
        <v>15000</v>
      </c>
      <c r="G129" s="80">
        <f t="shared" ref="G129:G135" si="262">E129*F129</f>
        <v>15000</v>
      </c>
      <c r="H129" s="80">
        <v>1</v>
      </c>
      <c r="I129" s="80">
        <v>20000</v>
      </c>
      <c r="J129" s="80">
        <f t="shared" ref="J129:J135" si="263">H129*I129</f>
        <v>20000</v>
      </c>
      <c r="K129" s="80"/>
      <c r="L129" s="80"/>
      <c r="M129" s="80">
        <f t="shared" ref="M129:M135" si="264">K129*L129</f>
        <v>0</v>
      </c>
      <c r="N129" s="80"/>
      <c r="O129" s="80"/>
      <c r="P129" s="80">
        <f t="shared" ref="P129:P135" si="265">N129*O129</f>
        <v>0</v>
      </c>
      <c r="Q129" s="80"/>
      <c r="R129" s="80"/>
      <c r="S129" s="80">
        <f t="shared" ref="S129:S135" si="266">Q129*R129</f>
        <v>0</v>
      </c>
      <c r="T129" s="80"/>
      <c r="U129" s="80"/>
      <c r="V129" s="80">
        <f t="shared" ref="V129:V135" si="267">T129*U129</f>
        <v>0</v>
      </c>
      <c r="W129" s="81">
        <f t="shared" ref="W129:W135" si="268">G129+M129+S129</f>
        <v>15000</v>
      </c>
      <c r="X129" s="24">
        <f t="shared" si="163"/>
        <v>20000</v>
      </c>
      <c r="Y129" s="82">
        <f t="shared" si="164"/>
        <v>5000</v>
      </c>
      <c r="Z129" s="123">
        <f t="shared" si="165"/>
        <v>133.33333333333331</v>
      </c>
      <c r="AA129" s="83"/>
      <c r="AB129" s="25"/>
      <c r="AC129" s="25"/>
    </row>
    <row r="130" spans="1:29" s="21" customFormat="1" ht="8" x14ac:dyDescent="0.15">
      <c r="A130" s="76" t="s">
        <v>42</v>
      </c>
      <c r="B130" s="103">
        <v>43870</v>
      </c>
      <c r="C130" s="24" t="s">
        <v>324</v>
      </c>
      <c r="D130" s="79"/>
      <c r="E130" s="80"/>
      <c r="F130" s="80"/>
      <c r="G130" s="80">
        <f t="shared" si="262"/>
        <v>0</v>
      </c>
      <c r="H130" s="80"/>
      <c r="I130" s="80"/>
      <c r="J130" s="80">
        <f t="shared" si="263"/>
        <v>0</v>
      </c>
      <c r="K130" s="80"/>
      <c r="L130" s="80"/>
      <c r="M130" s="80">
        <f t="shared" si="264"/>
        <v>0</v>
      </c>
      <c r="N130" s="80"/>
      <c r="O130" s="80"/>
      <c r="P130" s="80">
        <f t="shared" si="265"/>
        <v>0</v>
      </c>
      <c r="Q130" s="80"/>
      <c r="R130" s="80"/>
      <c r="S130" s="80">
        <f t="shared" si="266"/>
        <v>0</v>
      </c>
      <c r="T130" s="80"/>
      <c r="U130" s="80"/>
      <c r="V130" s="80">
        <f t="shared" si="267"/>
        <v>0</v>
      </c>
      <c r="W130" s="81">
        <f t="shared" si="268"/>
        <v>0</v>
      </c>
      <c r="X130" s="24">
        <f t="shared" si="163"/>
        <v>0</v>
      </c>
      <c r="Y130" s="83">
        <f t="shared" si="164"/>
        <v>0</v>
      </c>
      <c r="Z130" s="123" t="e">
        <f t="shared" si="165"/>
        <v>#DIV/0!</v>
      </c>
      <c r="AA130" s="83"/>
      <c r="AB130" s="25"/>
      <c r="AC130" s="25"/>
    </row>
    <row r="131" spans="1:29" s="21" customFormat="1" ht="16" x14ac:dyDescent="0.15">
      <c r="A131" s="76" t="s">
        <v>42</v>
      </c>
      <c r="B131" s="103">
        <v>43899</v>
      </c>
      <c r="C131" s="24" t="s">
        <v>325</v>
      </c>
      <c r="D131" s="79"/>
      <c r="E131" s="80">
        <v>1</v>
      </c>
      <c r="F131" s="80">
        <v>15000</v>
      </c>
      <c r="G131" s="80">
        <f t="shared" si="262"/>
        <v>15000</v>
      </c>
      <c r="H131" s="80">
        <v>1</v>
      </c>
      <c r="I131" s="80">
        <v>15000</v>
      </c>
      <c r="J131" s="80">
        <f t="shared" si="263"/>
        <v>15000</v>
      </c>
      <c r="K131" s="80"/>
      <c r="L131" s="80"/>
      <c r="M131" s="80">
        <f t="shared" si="264"/>
        <v>0</v>
      </c>
      <c r="N131" s="80"/>
      <c r="O131" s="80"/>
      <c r="P131" s="80">
        <f t="shared" si="265"/>
        <v>0</v>
      </c>
      <c r="Q131" s="80"/>
      <c r="R131" s="80"/>
      <c r="S131" s="80">
        <f t="shared" si="266"/>
        <v>0</v>
      </c>
      <c r="T131" s="80"/>
      <c r="U131" s="80"/>
      <c r="V131" s="80">
        <f t="shared" si="267"/>
        <v>0</v>
      </c>
      <c r="W131" s="81">
        <f t="shared" si="268"/>
        <v>15000</v>
      </c>
      <c r="X131" s="88">
        <f t="shared" si="163"/>
        <v>15000</v>
      </c>
      <c r="Y131" s="83">
        <f t="shared" si="164"/>
        <v>0</v>
      </c>
      <c r="Z131" s="123">
        <f t="shared" si="165"/>
        <v>100</v>
      </c>
      <c r="AA131" s="83"/>
      <c r="AB131" s="25"/>
      <c r="AC131" s="25"/>
    </row>
    <row r="132" spans="1:29" s="21" customFormat="1" ht="8" x14ac:dyDescent="0.15">
      <c r="A132" s="76" t="s">
        <v>42</v>
      </c>
      <c r="B132" s="103">
        <v>43930</v>
      </c>
      <c r="C132" s="24" t="s">
        <v>214</v>
      </c>
      <c r="D132" s="79" t="s">
        <v>104</v>
      </c>
      <c r="E132" s="80">
        <v>1</v>
      </c>
      <c r="F132" s="80">
        <v>11000</v>
      </c>
      <c r="G132" s="80">
        <f t="shared" si="262"/>
        <v>11000</v>
      </c>
      <c r="H132" s="80">
        <v>1</v>
      </c>
      <c r="I132" s="80">
        <v>11000</v>
      </c>
      <c r="J132" s="80">
        <f t="shared" si="263"/>
        <v>11000</v>
      </c>
      <c r="K132" s="80"/>
      <c r="L132" s="80"/>
      <c r="M132" s="80">
        <f t="shared" si="264"/>
        <v>0</v>
      </c>
      <c r="N132" s="80"/>
      <c r="O132" s="80"/>
      <c r="P132" s="80">
        <f t="shared" si="265"/>
        <v>0</v>
      </c>
      <c r="Q132" s="80"/>
      <c r="R132" s="80"/>
      <c r="S132" s="80">
        <f t="shared" si="266"/>
        <v>0</v>
      </c>
      <c r="T132" s="80"/>
      <c r="U132" s="80"/>
      <c r="V132" s="80">
        <f t="shared" si="267"/>
        <v>0</v>
      </c>
      <c r="W132" s="81">
        <f t="shared" si="268"/>
        <v>11000</v>
      </c>
      <c r="X132" s="24">
        <f t="shared" si="163"/>
        <v>11000</v>
      </c>
      <c r="Y132" s="83">
        <f t="shared" si="164"/>
        <v>0</v>
      </c>
      <c r="Z132" s="123">
        <f t="shared" si="165"/>
        <v>100</v>
      </c>
      <c r="AA132" s="83"/>
      <c r="AB132" s="25"/>
      <c r="AC132" s="25"/>
    </row>
    <row r="133" spans="1:29" s="21" customFormat="1" ht="8" x14ac:dyDescent="0.15">
      <c r="A133" s="76" t="s">
        <v>42</v>
      </c>
      <c r="B133" s="103">
        <v>43960</v>
      </c>
      <c r="C133" s="24" t="s">
        <v>326</v>
      </c>
      <c r="D133" s="79"/>
      <c r="E133" s="80"/>
      <c r="F133" s="80"/>
      <c r="G133" s="80">
        <f t="shared" si="262"/>
        <v>0</v>
      </c>
      <c r="H133" s="80"/>
      <c r="I133" s="80"/>
      <c r="J133" s="80">
        <f t="shared" si="263"/>
        <v>0</v>
      </c>
      <c r="K133" s="80"/>
      <c r="L133" s="80"/>
      <c r="M133" s="80">
        <f t="shared" si="264"/>
        <v>0</v>
      </c>
      <c r="N133" s="80"/>
      <c r="O133" s="80"/>
      <c r="P133" s="80">
        <f t="shared" si="265"/>
        <v>0</v>
      </c>
      <c r="Q133" s="80"/>
      <c r="R133" s="80"/>
      <c r="S133" s="80">
        <f t="shared" si="266"/>
        <v>0</v>
      </c>
      <c r="T133" s="80"/>
      <c r="U133" s="80"/>
      <c r="V133" s="80">
        <f t="shared" si="267"/>
        <v>0</v>
      </c>
      <c r="W133" s="81">
        <f t="shared" si="268"/>
        <v>0</v>
      </c>
      <c r="X133" s="24">
        <f t="shared" si="163"/>
        <v>0</v>
      </c>
      <c r="Y133" s="83">
        <f t="shared" si="164"/>
        <v>0</v>
      </c>
      <c r="Z133" s="123" t="e">
        <f t="shared" si="165"/>
        <v>#DIV/0!</v>
      </c>
      <c r="AA133" s="83"/>
      <c r="AB133" s="25"/>
      <c r="AC133" s="25"/>
    </row>
    <row r="134" spans="1:29" s="21" customFormat="1" ht="16" x14ac:dyDescent="0.15">
      <c r="A134" s="76"/>
      <c r="B134" s="103">
        <v>43991</v>
      </c>
      <c r="C134" s="24" t="s">
        <v>327</v>
      </c>
      <c r="D134" s="79" t="s">
        <v>104</v>
      </c>
      <c r="E134" s="80">
        <v>1</v>
      </c>
      <c r="F134" s="80">
        <v>19851</v>
      </c>
      <c r="G134" s="80">
        <f t="shared" si="262"/>
        <v>19851</v>
      </c>
      <c r="H134" s="80">
        <v>1</v>
      </c>
      <c r="I134" s="80">
        <v>19851</v>
      </c>
      <c r="J134" s="80">
        <f t="shared" si="263"/>
        <v>19851</v>
      </c>
      <c r="K134" s="80"/>
      <c r="L134" s="80"/>
      <c r="M134" s="80">
        <f t="shared" si="264"/>
        <v>0</v>
      </c>
      <c r="N134" s="80"/>
      <c r="O134" s="80"/>
      <c r="P134" s="80">
        <f t="shared" si="265"/>
        <v>0</v>
      </c>
      <c r="Q134" s="80"/>
      <c r="R134" s="80"/>
      <c r="S134" s="80">
        <f t="shared" si="266"/>
        <v>0</v>
      </c>
      <c r="T134" s="80"/>
      <c r="U134" s="80"/>
      <c r="V134" s="80">
        <f t="shared" si="267"/>
        <v>0</v>
      </c>
      <c r="W134" s="81">
        <f t="shared" si="268"/>
        <v>19851</v>
      </c>
      <c r="X134" s="24">
        <f t="shared" si="163"/>
        <v>19851</v>
      </c>
      <c r="Y134" s="83">
        <f t="shared" si="164"/>
        <v>0</v>
      </c>
      <c r="Z134" s="123">
        <f t="shared" si="165"/>
        <v>100</v>
      </c>
      <c r="AA134" s="83"/>
      <c r="AB134" s="25"/>
      <c r="AC134" s="25"/>
    </row>
    <row r="135" spans="1:29" s="21" customFormat="1" ht="16" x14ac:dyDescent="0.15">
      <c r="A135" s="76" t="s">
        <v>42</v>
      </c>
      <c r="B135" s="103">
        <v>44021</v>
      </c>
      <c r="C135" s="78" t="s">
        <v>215</v>
      </c>
      <c r="D135" s="79"/>
      <c r="E135" s="80">
        <f>G132</f>
        <v>11000</v>
      </c>
      <c r="F135" s="80">
        <v>0.22</v>
      </c>
      <c r="G135" s="80">
        <f t="shared" si="262"/>
        <v>2420</v>
      </c>
      <c r="H135" s="80">
        <v>0</v>
      </c>
      <c r="I135" s="80">
        <v>0.22</v>
      </c>
      <c r="J135" s="80">
        <f t="shared" si="263"/>
        <v>0</v>
      </c>
      <c r="K135" s="80"/>
      <c r="L135" s="80">
        <v>0.22</v>
      </c>
      <c r="M135" s="80">
        <f t="shared" si="264"/>
        <v>0</v>
      </c>
      <c r="N135" s="80"/>
      <c r="O135" s="80">
        <v>0.22</v>
      </c>
      <c r="P135" s="80">
        <f t="shared" si="265"/>
        <v>0</v>
      </c>
      <c r="Q135" s="80"/>
      <c r="R135" s="80">
        <v>0.22</v>
      </c>
      <c r="S135" s="80">
        <f t="shared" si="266"/>
        <v>0</v>
      </c>
      <c r="T135" s="80"/>
      <c r="U135" s="80">
        <v>0.22</v>
      </c>
      <c r="V135" s="80">
        <f t="shared" si="267"/>
        <v>0</v>
      </c>
      <c r="W135" s="81">
        <f t="shared" si="268"/>
        <v>2420</v>
      </c>
      <c r="X135" s="24">
        <f t="shared" si="163"/>
        <v>0</v>
      </c>
      <c r="Y135" s="29">
        <f t="shared" si="164"/>
        <v>-2420</v>
      </c>
      <c r="Z135" s="124">
        <f t="shared" si="165"/>
        <v>0</v>
      </c>
      <c r="AA135" s="29"/>
      <c r="AB135" s="20"/>
      <c r="AC135" s="20"/>
    </row>
    <row r="136" spans="1:29" s="21" customFormat="1" x14ac:dyDescent="0.15">
      <c r="A136" s="90" t="s">
        <v>216</v>
      </c>
      <c r="B136" s="91"/>
      <c r="C136" s="92"/>
      <c r="D136" s="93"/>
      <c r="E136" s="128">
        <f>SUM(E129:E133)</f>
        <v>3</v>
      </c>
      <c r="F136" s="128"/>
      <c r="G136" s="128">
        <f>SUM(G129:G135)</f>
        <v>63271</v>
      </c>
      <c r="H136" s="128">
        <f>SUM(H129:H133)</f>
        <v>3</v>
      </c>
      <c r="I136" s="128"/>
      <c r="J136" s="128">
        <f>SUM(J129:J135)</f>
        <v>65851</v>
      </c>
      <c r="K136" s="95">
        <f>SUM(K129:K133)</f>
        <v>0</v>
      </c>
      <c r="L136" s="95"/>
      <c r="M136" s="95">
        <f>SUM(M129:M135)</f>
        <v>0</v>
      </c>
      <c r="N136" s="95">
        <f>SUM(N129:N133)</f>
        <v>0</v>
      </c>
      <c r="O136" s="95"/>
      <c r="P136" s="95">
        <f>SUM(P129:P135)</f>
        <v>0</v>
      </c>
      <c r="Q136" s="95">
        <f>SUM(Q129:Q133)</f>
        <v>0</v>
      </c>
      <c r="R136" s="95"/>
      <c r="S136" s="95">
        <f t="shared" ref="S136:W136" si="269">SUM(S129:S135)</f>
        <v>0</v>
      </c>
      <c r="T136" s="95">
        <f>SUM(T129:T133)</f>
        <v>0</v>
      </c>
      <c r="U136" s="95"/>
      <c r="V136" s="95">
        <f t="shared" ref="V136" si="270">SUM(V129:V135)</f>
        <v>0</v>
      </c>
      <c r="W136" s="98">
        <f t="shared" si="269"/>
        <v>63271</v>
      </c>
      <c r="X136" s="92">
        <f t="shared" si="163"/>
        <v>65851</v>
      </c>
      <c r="Y136" s="29">
        <f t="shared" si="164"/>
        <v>2580</v>
      </c>
      <c r="Z136" s="124">
        <f t="shared" si="165"/>
        <v>104.07769752335192</v>
      </c>
      <c r="AA136" s="29"/>
      <c r="AB136" s="20"/>
      <c r="AC136" s="20"/>
    </row>
    <row r="137" spans="1:29" s="21" customFormat="1" x14ac:dyDescent="0.15">
      <c r="A137" s="60" t="s">
        <v>37</v>
      </c>
      <c r="B137" s="96">
        <v>10</v>
      </c>
      <c r="C137" s="62" t="s">
        <v>217</v>
      </c>
      <c r="D137" s="63"/>
      <c r="E137" s="129"/>
      <c r="F137" s="129"/>
      <c r="G137" s="129"/>
      <c r="H137" s="129"/>
      <c r="I137" s="129"/>
      <c r="J137" s="129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5"/>
      <c r="X137" s="66">
        <f t="shared" ref="X137:X188" si="271">J137+P137+V137</f>
        <v>0</v>
      </c>
      <c r="Y137" s="29">
        <f t="shared" ref="Y137:Y187" si="272">X137-W137</f>
        <v>0</v>
      </c>
      <c r="Z137" s="124" t="e">
        <f t="shared" ref="Z137:Z188" si="273">X137/W137*100</f>
        <v>#DIV/0!</v>
      </c>
      <c r="AA137" s="29"/>
      <c r="AB137" s="20"/>
      <c r="AC137" s="20"/>
    </row>
    <row r="138" spans="1:29" s="21" customFormat="1" ht="16" x14ac:dyDescent="0.15">
      <c r="A138" s="76" t="s">
        <v>42</v>
      </c>
      <c r="B138" s="103">
        <v>43840</v>
      </c>
      <c r="C138" s="24" t="s">
        <v>218</v>
      </c>
      <c r="D138" s="79"/>
      <c r="E138" s="80"/>
      <c r="F138" s="80"/>
      <c r="G138" s="80">
        <f t="shared" ref="G138:G142" si="274">E138*F138</f>
        <v>0</v>
      </c>
      <c r="H138" s="80"/>
      <c r="I138" s="80"/>
      <c r="J138" s="80">
        <f t="shared" ref="J138:J142" si="275">H138*I138</f>
        <v>0</v>
      </c>
      <c r="K138" s="80"/>
      <c r="L138" s="80"/>
      <c r="M138" s="80">
        <f t="shared" ref="M138:M142" si="276">K138*L138</f>
        <v>0</v>
      </c>
      <c r="N138" s="80"/>
      <c r="O138" s="80"/>
      <c r="P138" s="80">
        <f t="shared" ref="P138:P142" si="277">N138*O138</f>
        <v>0</v>
      </c>
      <c r="Q138" s="80"/>
      <c r="R138" s="80"/>
      <c r="S138" s="80">
        <f t="shared" ref="S138:S142" si="278">Q138*R138</f>
        <v>0</v>
      </c>
      <c r="T138" s="80"/>
      <c r="U138" s="80"/>
      <c r="V138" s="80">
        <f t="shared" ref="V138:V142" si="279">T138*U138</f>
        <v>0</v>
      </c>
      <c r="W138" s="81">
        <f>G138+M138+S138</f>
        <v>0</v>
      </c>
      <c r="X138" s="24">
        <f t="shared" si="271"/>
        <v>0</v>
      </c>
      <c r="Y138" s="83">
        <f t="shared" si="272"/>
        <v>0</v>
      </c>
      <c r="Z138" s="123" t="e">
        <f t="shared" si="273"/>
        <v>#DIV/0!</v>
      </c>
      <c r="AA138" s="83"/>
      <c r="AB138" s="25"/>
      <c r="AC138" s="25"/>
    </row>
    <row r="139" spans="1:29" s="21" customFormat="1" ht="16" x14ac:dyDescent="0.15">
      <c r="A139" s="76" t="s">
        <v>42</v>
      </c>
      <c r="B139" s="103">
        <v>43871</v>
      </c>
      <c r="C139" s="24" t="s">
        <v>218</v>
      </c>
      <c r="D139" s="79"/>
      <c r="E139" s="80"/>
      <c r="F139" s="80"/>
      <c r="G139" s="80">
        <f t="shared" si="274"/>
        <v>0</v>
      </c>
      <c r="H139" s="80"/>
      <c r="I139" s="80"/>
      <c r="J139" s="80">
        <f t="shared" si="275"/>
        <v>0</v>
      </c>
      <c r="K139" s="80"/>
      <c r="L139" s="80"/>
      <c r="M139" s="80">
        <f t="shared" si="276"/>
        <v>0</v>
      </c>
      <c r="N139" s="80"/>
      <c r="O139" s="80"/>
      <c r="P139" s="80">
        <f t="shared" si="277"/>
        <v>0</v>
      </c>
      <c r="Q139" s="80"/>
      <c r="R139" s="80"/>
      <c r="S139" s="80">
        <f t="shared" si="278"/>
        <v>0</v>
      </c>
      <c r="T139" s="80"/>
      <c r="U139" s="80"/>
      <c r="V139" s="80">
        <f t="shared" si="279"/>
        <v>0</v>
      </c>
      <c r="W139" s="81">
        <f>G139+M139+S139</f>
        <v>0</v>
      </c>
      <c r="X139" s="24">
        <f t="shared" si="271"/>
        <v>0</v>
      </c>
      <c r="Y139" s="83">
        <f t="shared" si="272"/>
        <v>0</v>
      </c>
      <c r="Z139" s="123" t="e">
        <f t="shared" si="273"/>
        <v>#DIV/0!</v>
      </c>
      <c r="AA139" s="83"/>
      <c r="AB139" s="25"/>
      <c r="AC139" s="25"/>
    </row>
    <row r="140" spans="1:29" s="21" customFormat="1" ht="16" x14ac:dyDescent="0.15">
      <c r="A140" s="76" t="s">
        <v>42</v>
      </c>
      <c r="B140" s="103">
        <v>43900</v>
      </c>
      <c r="C140" s="24" t="s">
        <v>218</v>
      </c>
      <c r="D140" s="79"/>
      <c r="E140" s="80"/>
      <c r="F140" s="80"/>
      <c r="G140" s="80">
        <f t="shared" si="274"/>
        <v>0</v>
      </c>
      <c r="H140" s="80"/>
      <c r="I140" s="80"/>
      <c r="J140" s="80">
        <f t="shared" si="275"/>
        <v>0</v>
      </c>
      <c r="K140" s="80"/>
      <c r="L140" s="80"/>
      <c r="M140" s="80">
        <f t="shared" si="276"/>
        <v>0</v>
      </c>
      <c r="N140" s="80"/>
      <c r="O140" s="80"/>
      <c r="P140" s="80">
        <f t="shared" si="277"/>
        <v>0</v>
      </c>
      <c r="Q140" s="80"/>
      <c r="R140" s="80"/>
      <c r="S140" s="80">
        <f t="shared" si="278"/>
        <v>0</v>
      </c>
      <c r="T140" s="80"/>
      <c r="U140" s="80"/>
      <c r="V140" s="80">
        <f t="shared" si="279"/>
        <v>0</v>
      </c>
      <c r="W140" s="81">
        <f>G140+M140+S140</f>
        <v>0</v>
      </c>
      <c r="X140" s="24">
        <f t="shared" si="271"/>
        <v>0</v>
      </c>
      <c r="Y140" s="83">
        <f t="shared" si="272"/>
        <v>0</v>
      </c>
      <c r="Z140" s="123" t="e">
        <f t="shared" si="273"/>
        <v>#DIV/0!</v>
      </c>
      <c r="AA140" s="83"/>
      <c r="AB140" s="25"/>
      <c r="AC140" s="25"/>
    </row>
    <row r="141" spans="1:29" s="21" customFormat="1" ht="8" x14ac:dyDescent="0.15">
      <c r="A141" s="76" t="s">
        <v>42</v>
      </c>
      <c r="B141" s="103">
        <v>43931</v>
      </c>
      <c r="C141" s="24" t="s">
        <v>219</v>
      </c>
      <c r="D141" s="79" t="s">
        <v>44</v>
      </c>
      <c r="E141" s="80"/>
      <c r="F141" s="80"/>
      <c r="G141" s="80">
        <f t="shared" si="274"/>
        <v>0</v>
      </c>
      <c r="H141" s="80"/>
      <c r="I141" s="80"/>
      <c r="J141" s="80">
        <f t="shared" si="275"/>
        <v>0</v>
      </c>
      <c r="K141" s="80"/>
      <c r="L141" s="80"/>
      <c r="M141" s="80">
        <f t="shared" si="276"/>
        <v>0</v>
      </c>
      <c r="N141" s="80"/>
      <c r="O141" s="80"/>
      <c r="P141" s="80">
        <f t="shared" si="277"/>
        <v>0</v>
      </c>
      <c r="Q141" s="80"/>
      <c r="R141" s="80"/>
      <c r="S141" s="80">
        <f t="shared" si="278"/>
        <v>0</v>
      </c>
      <c r="T141" s="80"/>
      <c r="U141" s="80"/>
      <c r="V141" s="80">
        <f t="shared" si="279"/>
        <v>0</v>
      </c>
      <c r="W141" s="81">
        <f>G141+M141+S141</f>
        <v>0</v>
      </c>
      <c r="X141" s="24">
        <f t="shared" si="271"/>
        <v>0</v>
      </c>
      <c r="Y141" s="83">
        <f t="shared" si="272"/>
        <v>0</v>
      </c>
      <c r="Z141" s="123" t="e">
        <f t="shared" si="273"/>
        <v>#DIV/0!</v>
      </c>
      <c r="AA141" s="83"/>
      <c r="AB141" s="25"/>
      <c r="AC141" s="25"/>
    </row>
    <row r="142" spans="1:29" s="21" customFormat="1" ht="16" x14ac:dyDescent="0.15">
      <c r="A142" s="76" t="s">
        <v>42</v>
      </c>
      <c r="B142" s="103">
        <v>43961</v>
      </c>
      <c r="C142" s="78" t="s">
        <v>220</v>
      </c>
      <c r="D142" s="79"/>
      <c r="E142" s="80"/>
      <c r="F142" s="80">
        <v>0.22</v>
      </c>
      <c r="G142" s="80">
        <f t="shared" si="274"/>
        <v>0</v>
      </c>
      <c r="H142" s="80"/>
      <c r="I142" s="80">
        <v>0.22</v>
      </c>
      <c r="J142" s="80">
        <f t="shared" si="275"/>
        <v>0</v>
      </c>
      <c r="K142" s="80"/>
      <c r="L142" s="80">
        <v>0.22</v>
      </c>
      <c r="M142" s="80">
        <f t="shared" si="276"/>
        <v>0</v>
      </c>
      <c r="N142" s="80"/>
      <c r="O142" s="80">
        <v>0.22</v>
      </c>
      <c r="P142" s="80">
        <f t="shared" si="277"/>
        <v>0</v>
      </c>
      <c r="Q142" s="80"/>
      <c r="R142" s="80">
        <v>0.22</v>
      </c>
      <c r="S142" s="80">
        <f t="shared" si="278"/>
        <v>0</v>
      </c>
      <c r="T142" s="80"/>
      <c r="U142" s="80">
        <v>0.22</v>
      </c>
      <c r="V142" s="80">
        <f t="shared" si="279"/>
        <v>0</v>
      </c>
      <c r="W142" s="81">
        <f>G142+M142+S142</f>
        <v>0</v>
      </c>
      <c r="X142" s="24">
        <f t="shared" si="271"/>
        <v>0</v>
      </c>
      <c r="Y142" s="29">
        <f t="shared" si="272"/>
        <v>0</v>
      </c>
      <c r="Z142" s="124" t="e">
        <f t="shared" si="273"/>
        <v>#DIV/0!</v>
      </c>
      <c r="AA142" s="29"/>
      <c r="AB142" s="20"/>
      <c r="AC142" s="20"/>
    </row>
    <row r="143" spans="1:29" s="21" customFormat="1" x14ac:dyDescent="0.15">
      <c r="A143" s="90" t="s">
        <v>221</v>
      </c>
      <c r="B143" s="91"/>
      <c r="C143" s="92"/>
      <c r="D143" s="93"/>
      <c r="E143" s="128">
        <f>SUM(E138:E141)</f>
        <v>0</v>
      </c>
      <c r="F143" s="128"/>
      <c r="G143" s="128">
        <f>SUM(G138:G142)</f>
        <v>0</v>
      </c>
      <c r="H143" s="128">
        <f>SUM(H138:H141)</f>
        <v>0</v>
      </c>
      <c r="I143" s="128"/>
      <c r="J143" s="128">
        <f>SUM(J138:J142)</f>
        <v>0</v>
      </c>
      <c r="K143" s="95">
        <f>SUM(K138:K141)</f>
        <v>0</v>
      </c>
      <c r="L143" s="95"/>
      <c r="M143" s="95">
        <f>SUM(M138:M142)</f>
        <v>0</v>
      </c>
      <c r="N143" s="95">
        <f>SUM(N138:N141)</f>
        <v>0</v>
      </c>
      <c r="O143" s="95"/>
      <c r="P143" s="95">
        <f>SUM(P138:P142)</f>
        <v>0</v>
      </c>
      <c r="Q143" s="95">
        <f>SUM(Q138:Q141)</f>
        <v>0</v>
      </c>
      <c r="R143" s="95"/>
      <c r="S143" s="95">
        <f t="shared" ref="S143:W143" si="280">SUM(S138:S142)</f>
        <v>0</v>
      </c>
      <c r="T143" s="95">
        <f>SUM(T138:T141)</f>
        <v>0</v>
      </c>
      <c r="U143" s="95"/>
      <c r="V143" s="95">
        <f t="shared" ref="V143" si="281">SUM(V138:V142)</f>
        <v>0</v>
      </c>
      <c r="W143" s="98">
        <f t="shared" si="280"/>
        <v>0</v>
      </c>
      <c r="X143" s="92">
        <f t="shared" si="271"/>
        <v>0</v>
      </c>
      <c r="Y143" s="29">
        <f t="shared" si="272"/>
        <v>0</v>
      </c>
      <c r="Z143" s="124" t="e">
        <f t="shared" si="273"/>
        <v>#DIV/0!</v>
      </c>
      <c r="AA143" s="29"/>
      <c r="AB143" s="20"/>
      <c r="AC143" s="20"/>
    </row>
    <row r="144" spans="1:29" s="21" customFormat="1" x14ac:dyDescent="0.15">
      <c r="A144" s="60" t="s">
        <v>37</v>
      </c>
      <c r="B144" s="96">
        <v>11</v>
      </c>
      <c r="C144" s="60" t="s">
        <v>222</v>
      </c>
      <c r="D144" s="63"/>
      <c r="E144" s="129"/>
      <c r="F144" s="129"/>
      <c r="G144" s="129"/>
      <c r="H144" s="129"/>
      <c r="I144" s="129"/>
      <c r="J144" s="129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5"/>
      <c r="X144" s="66">
        <f t="shared" si="271"/>
        <v>0</v>
      </c>
      <c r="Y144" s="29">
        <f t="shared" si="272"/>
        <v>0</v>
      </c>
      <c r="Z144" s="124" t="e">
        <f t="shared" si="273"/>
        <v>#DIV/0!</v>
      </c>
      <c r="AA144" s="29"/>
      <c r="AB144" s="20"/>
      <c r="AC144" s="20"/>
    </row>
    <row r="145" spans="1:29" s="21" customFormat="1" ht="16" x14ac:dyDescent="0.15">
      <c r="A145" s="76" t="s">
        <v>42</v>
      </c>
      <c r="B145" s="103">
        <v>43841</v>
      </c>
      <c r="C145" s="24" t="s">
        <v>223</v>
      </c>
      <c r="D145" s="79" t="s">
        <v>76</v>
      </c>
      <c r="E145" s="80"/>
      <c r="F145" s="80"/>
      <c r="G145" s="80">
        <f t="shared" ref="G145:G146" si="282">E145*F145</f>
        <v>0</v>
      </c>
      <c r="H145" s="80"/>
      <c r="I145" s="80"/>
      <c r="J145" s="80">
        <f t="shared" ref="J145:J146" si="283">H145*I145</f>
        <v>0</v>
      </c>
      <c r="K145" s="80"/>
      <c r="L145" s="80"/>
      <c r="M145" s="80">
        <f t="shared" ref="M145:M146" si="284">K145*L145</f>
        <v>0</v>
      </c>
      <c r="N145" s="80"/>
      <c r="O145" s="80"/>
      <c r="P145" s="80">
        <f t="shared" ref="P145:P146" si="285">N145*O145</f>
        <v>0</v>
      </c>
      <c r="Q145" s="80"/>
      <c r="R145" s="80"/>
      <c r="S145" s="80">
        <f t="shared" ref="S145:S146" si="286">Q145*R145</f>
        <v>0</v>
      </c>
      <c r="T145" s="80"/>
      <c r="U145" s="80"/>
      <c r="V145" s="80">
        <f t="shared" ref="V145:V146" si="287">T145*U145</f>
        <v>0</v>
      </c>
      <c r="W145" s="81">
        <f>G145+M145+S145</f>
        <v>0</v>
      </c>
      <c r="X145" s="24">
        <f t="shared" si="271"/>
        <v>0</v>
      </c>
      <c r="Y145" s="83">
        <f t="shared" si="272"/>
        <v>0</v>
      </c>
      <c r="Z145" s="123" t="e">
        <f t="shared" si="273"/>
        <v>#DIV/0!</v>
      </c>
      <c r="AA145" s="83"/>
      <c r="AB145" s="25"/>
      <c r="AC145" s="25"/>
    </row>
    <row r="146" spans="1:29" s="21" customFormat="1" ht="16" x14ac:dyDescent="0.15">
      <c r="A146" s="76" t="s">
        <v>42</v>
      </c>
      <c r="B146" s="103">
        <v>43872</v>
      </c>
      <c r="C146" s="24" t="s">
        <v>223</v>
      </c>
      <c r="D146" s="79" t="s">
        <v>76</v>
      </c>
      <c r="E146" s="80"/>
      <c r="F146" s="80"/>
      <c r="G146" s="80">
        <f t="shared" si="282"/>
        <v>0</v>
      </c>
      <c r="H146" s="80"/>
      <c r="I146" s="80"/>
      <c r="J146" s="80">
        <f t="shared" si="283"/>
        <v>0</v>
      </c>
      <c r="K146" s="80"/>
      <c r="L146" s="80"/>
      <c r="M146" s="80">
        <f t="shared" si="284"/>
        <v>0</v>
      </c>
      <c r="N146" s="80"/>
      <c r="O146" s="80"/>
      <c r="P146" s="80">
        <f t="shared" si="285"/>
        <v>0</v>
      </c>
      <c r="Q146" s="80"/>
      <c r="R146" s="80"/>
      <c r="S146" s="80">
        <f t="shared" si="286"/>
        <v>0</v>
      </c>
      <c r="T146" s="80"/>
      <c r="U146" s="80"/>
      <c r="V146" s="80">
        <f t="shared" si="287"/>
        <v>0</v>
      </c>
      <c r="W146" s="81">
        <f>G146+M146+S146</f>
        <v>0</v>
      </c>
      <c r="X146" s="24">
        <f t="shared" si="271"/>
        <v>0</v>
      </c>
      <c r="Y146" s="82">
        <f t="shared" si="272"/>
        <v>0</v>
      </c>
      <c r="Z146" s="123" t="e">
        <f t="shared" si="273"/>
        <v>#DIV/0!</v>
      </c>
      <c r="AA146" s="83"/>
      <c r="AB146" s="25"/>
      <c r="AC146" s="25"/>
    </row>
    <row r="147" spans="1:29" s="21" customFormat="1" x14ac:dyDescent="0.15">
      <c r="A147" s="183" t="s">
        <v>224</v>
      </c>
      <c r="B147" s="182"/>
      <c r="C147" s="182"/>
      <c r="D147" s="182"/>
      <c r="E147" s="128">
        <f>SUM(E145:E146)</f>
        <v>0</v>
      </c>
      <c r="F147" s="128"/>
      <c r="G147" s="128">
        <f t="shared" ref="G147:K147" si="288">SUM(G145:G146)</f>
        <v>0</v>
      </c>
      <c r="H147" s="128">
        <f>SUM(H145:H146)</f>
        <v>0</v>
      </c>
      <c r="I147" s="128"/>
      <c r="J147" s="128">
        <f t="shared" ref="J147" si="289">SUM(J145:J146)</f>
        <v>0</v>
      </c>
      <c r="K147" s="95">
        <f t="shared" si="288"/>
        <v>0</v>
      </c>
      <c r="L147" s="95"/>
      <c r="M147" s="95">
        <f t="shared" ref="M147:Q147" si="290">SUM(M145:M146)</f>
        <v>0</v>
      </c>
      <c r="N147" s="95">
        <f t="shared" si="290"/>
        <v>0</v>
      </c>
      <c r="O147" s="95"/>
      <c r="P147" s="95">
        <f t="shared" ref="P147" si="291">SUM(P145:P146)</f>
        <v>0</v>
      </c>
      <c r="Q147" s="95">
        <f t="shared" si="290"/>
        <v>0</v>
      </c>
      <c r="R147" s="95"/>
      <c r="S147" s="95">
        <f t="shared" ref="S147:W147" si="292">SUM(S145:S146)</f>
        <v>0</v>
      </c>
      <c r="T147" s="95">
        <f t="shared" si="292"/>
        <v>0</v>
      </c>
      <c r="U147" s="95"/>
      <c r="V147" s="95">
        <f t="shared" ref="V147" si="293">SUM(V145:V146)</f>
        <v>0</v>
      </c>
      <c r="W147" s="98">
        <f t="shared" si="292"/>
        <v>0</v>
      </c>
      <c r="X147" s="92">
        <f t="shared" si="271"/>
        <v>0</v>
      </c>
      <c r="Y147" s="29">
        <f t="shared" si="272"/>
        <v>0</v>
      </c>
      <c r="Z147" s="124" t="e">
        <f t="shared" si="273"/>
        <v>#DIV/0!</v>
      </c>
      <c r="AA147" s="29"/>
      <c r="AB147" s="20"/>
      <c r="AC147" s="20"/>
    </row>
    <row r="148" spans="1:29" s="21" customFormat="1" x14ac:dyDescent="0.15">
      <c r="A148" s="60" t="s">
        <v>37</v>
      </c>
      <c r="B148" s="96">
        <v>12</v>
      </c>
      <c r="C148" s="60" t="s">
        <v>225</v>
      </c>
      <c r="D148" s="63"/>
      <c r="E148" s="129"/>
      <c r="F148" s="129"/>
      <c r="G148" s="129"/>
      <c r="H148" s="129"/>
      <c r="I148" s="129"/>
      <c r="J148" s="129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5"/>
      <c r="X148" s="66">
        <f t="shared" si="271"/>
        <v>0</v>
      </c>
      <c r="Y148" s="29">
        <f t="shared" si="272"/>
        <v>0</v>
      </c>
      <c r="Z148" s="124" t="e">
        <f t="shared" si="273"/>
        <v>#DIV/0!</v>
      </c>
      <c r="AA148" s="29"/>
      <c r="AB148" s="20"/>
      <c r="AC148" s="20"/>
    </row>
    <row r="149" spans="1:29" s="21" customFormat="1" ht="16" x14ac:dyDescent="0.15">
      <c r="A149" s="76" t="s">
        <v>42</v>
      </c>
      <c r="B149" s="103">
        <v>43842</v>
      </c>
      <c r="C149" s="24" t="s">
        <v>226</v>
      </c>
      <c r="D149" s="79" t="s">
        <v>131</v>
      </c>
      <c r="E149" s="80"/>
      <c r="F149" s="80"/>
      <c r="G149" s="80">
        <f t="shared" ref="G149:G152" si="294">E149*F149</f>
        <v>0</v>
      </c>
      <c r="H149" s="80"/>
      <c r="I149" s="80"/>
      <c r="J149" s="80">
        <f t="shared" ref="J149:J152" si="295">H149*I149</f>
        <v>0</v>
      </c>
      <c r="K149" s="80"/>
      <c r="L149" s="80"/>
      <c r="M149" s="80">
        <f t="shared" ref="M149:M152" si="296">K149*L149</f>
        <v>0</v>
      </c>
      <c r="N149" s="80"/>
      <c r="O149" s="80"/>
      <c r="P149" s="80">
        <f t="shared" ref="P149:P152" si="297">N149*O149</f>
        <v>0</v>
      </c>
      <c r="Q149" s="80"/>
      <c r="R149" s="80"/>
      <c r="S149" s="80">
        <f t="shared" ref="S149:S152" si="298">Q149*R149</f>
        <v>0</v>
      </c>
      <c r="T149" s="80"/>
      <c r="U149" s="80"/>
      <c r="V149" s="80">
        <f t="shared" ref="V149:V152" si="299">T149*U149</f>
        <v>0</v>
      </c>
      <c r="W149" s="81">
        <f>G149+M149+S149</f>
        <v>0</v>
      </c>
      <c r="X149" s="24">
        <f t="shared" si="271"/>
        <v>0</v>
      </c>
      <c r="Y149" s="82">
        <f t="shared" si="272"/>
        <v>0</v>
      </c>
      <c r="Z149" s="123" t="e">
        <f t="shared" si="273"/>
        <v>#DIV/0!</v>
      </c>
      <c r="AA149" s="83"/>
      <c r="AB149" s="25"/>
      <c r="AC149" s="25"/>
    </row>
    <row r="150" spans="1:29" s="21" customFormat="1" ht="8" x14ac:dyDescent="0.15">
      <c r="A150" s="76" t="s">
        <v>42</v>
      </c>
      <c r="B150" s="103">
        <v>43873</v>
      </c>
      <c r="C150" s="24" t="s">
        <v>227</v>
      </c>
      <c r="D150" s="79" t="s">
        <v>200</v>
      </c>
      <c r="E150" s="80"/>
      <c r="F150" s="80"/>
      <c r="G150" s="80">
        <f t="shared" si="294"/>
        <v>0</v>
      </c>
      <c r="H150" s="80"/>
      <c r="I150" s="80"/>
      <c r="J150" s="80">
        <f t="shared" si="295"/>
        <v>0</v>
      </c>
      <c r="K150" s="80"/>
      <c r="L150" s="80"/>
      <c r="M150" s="80">
        <f t="shared" si="296"/>
        <v>0</v>
      </c>
      <c r="N150" s="80"/>
      <c r="O150" s="80"/>
      <c r="P150" s="80">
        <f t="shared" si="297"/>
        <v>0</v>
      </c>
      <c r="Q150" s="80"/>
      <c r="R150" s="80"/>
      <c r="S150" s="80">
        <f t="shared" si="298"/>
        <v>0</v>
      </c>
      <c r="T150" s="80"/>
      <c r="U150" s="80"/>
      <c r="V150" s="80">
        <f t="shared" si="299"/>
        <v>0</v>
      </c>
      <c r="W150" s="81">
        <f>G150+M150+S150</f>
        <v>0</v>
      </c>
      <c r="X150" s="24">
        <f t="shared" si="271"/>
        <v>0</v>
      </c>
      <c r="Y150" s="83">
        <f t="shared" si="272"/>
        <v>0</v>
      </c>
      <c r="Z150" s="123" t="e">
        <f t="shared" si="273"/>
        <v>#DIV/0!</v>
      </c>
      <c r="AA150" s="83"/>
      <c r="AB150" s="25"/>
      <c r="AC150" s="25"/>
    </row>
    <row r="151" spans="1:29" s="21" customFormat="1" ht="8" x14ac:dyDescent="0.15">
      <c r="A151" s="76" t="s">
        <v>42</v>
      </c>
      <c r="B151" s="103">
        <v>43902</v>
      </c>
      <c r="C151" s="24" t="s">
        <v>228</v>
      </c>
      <c r="D151" s="79" t="s">
        <v>200</v>
      </c>
      <c r="E151" s="80"/>
      <c r="F151" s="80"/>
      <c r="G151" s="80">
        <f t="shared" si="294"/>
        <v>0</v>
      </c>
      <c r="H151" s="80"/>
      <c r="I151" s="80"/>
      <c r="J151" s="80">
        <f t="shared" si="295"/>
        <v>0</v>
      </c>
      <c r="K151" s="80"/>
      <c r="L151" s="80"/>
      <c r="M151" s="80">
        <f t="shared" si="296"/>
        <v>0</v>
      </c>
      <c r="N151" s="80"/>
      <c r="O151" s="80"/>
      <c r="P151" s="80">
        <f t="shared" si="297"/>
        <v>0</v>
      </c>
      <c r="Q151" s="80"/>
      <c r="R151" s="80"/>
      <c r="S151" s="80">
        <f t="shared" si="298"/>
        <v>0</v>
      </c>
      <c r="T151" s="80"/>
      <c r="U151" s="80"/>
      <c r="V151" s="80">
        <f t="shared" si="299"/>
        <v>0</v>
      </c>
      <c r="W151" s="81">
        <f>G151+M151+S151</f>
        <v>0</v>
      </c>
      <c r="X151" s="24">
        <f t="shared" si="271"/>
        <v>0</v>
      </c>
      <c r="Y151" s="83">
        <f t="shared" si="272"/>
        <v>0</v>
      </c>
      <c r="Z151" s="123" t="e">
        <f t="shared" si="273"/>
        <v>#DIV/0!</v>
      </c>
      <c r="AA151" s="83"/>
      <c r="AB151" s="25"/>
      <c r="AC151" s="25"/>
    </row>
    <row r="152" spans="1:29" s="21" customFormat="1" ht="16" x14ac:dyDescent="0.15">
      <c r="A152" s="76" t="s">
        <v>42</v>
      </c>
      <c r="B152" s="103">
        <v>43933</v>
      </c>
      <c r="C152" s="78" t="s">
        <v>229</v>
      </c>
      <c r="D152" s="79"/>
      <c r="E152" s="80"/>
      <c r="F152" s="80">
        <v>0.22</v>
      </c>
      <c r="G152" s="80">
        <f t="shared" si="294"/>
        <v>0</v>
      </c>
      <c r="H152" s="80"/>
      <c r="I152" s="80">
        <v>0.22</v>
      </c>
      <c r="J152" s="80">
        <f t="shared" si="295"/>
        <v>0</v>
      </c>
      <c r="K152" s="80"/>
      <c r="L152" s="80">
        <v>0.22</v>
      </c>
      <c r="M152" s="80">
        <f t="shared" si="296"/>
        <v>0</v>
      </c>
      <c r="N152" s="80"/>
      <c r="O152" s="80">
        <v>0.22</v>
      </c>
      <c r="P152" s="80">
        <f t="shared" si="297"/>
        <v>0</v>
      </c>
      <c r="Q152" s="80"/>
      <c r="R152" s="80">
        <v>0.22</v>
      </c>
      <c r="S152" s="80">
        <f t="shared" si="298"/>
        <v>0</v>
      </c>
      <c r="T152" s="80"/>
      <c r="U152" s="80">
        <v>0.22</v>
      </c>
      <c r="V152" s="80">
        <f t="shared" si="299"/>
        <v>0</v>
      </c>
      <c r="W152" s="81">
        <f>G152+M152+S152</f>
        <v>0</v>
      </c>
      <c r="X152" s="24">
        <f t="shared" si="271"/>
        <v>0</v>
      </c>
      <c r="Y152" s="29">
        <f t="shared" si="272"/>
        <v>0</v>
      </c>
      <c r="Z152" s="124" t="e">
        <f t="shared" si="273"/>
        <v>#DIV/0!</v>
      </c>
      <c r="AA152" s="29"/>
      <c r="AB152" s="20"/>
      <c r="AC152" s="20"/>
    </row>
    <row r="153" spans="1:29" s="21" customFormat="1" x14ac:dyDescent="0.15">
      <c r="A153" s="90" t="s">
        <v>230</v>
      </c>
      <c r="B153" s="91"/>
      <c r="C153" s="92"/>
      <c r="D153" s="93"/>
      <c r="E153" s="128">
        <f>SUM(E149:E151)</f>
        <v>0</v>
      </c>
      <c r="F153" s="128"/>
      <c r="G153" s="128">
        <f>SUM(G149:G152)</f>
        <v>0</v>
      </c>
      <c r="H153" s="128">
        <f>SUM(H149:H151)</f>
        <v>0</v>
      </c>
      <c r="I153" s="128"/>
      <c r="J153" s="128">
        <f>SUM(J149:J152)</f>
        <v>0</v>
      </c>
      <c r="K153" s="95">
        <f>SUM(K149:K151)</f>
        <v>0</v>
      </c>
      <c r="L153" s="95"/>
      <c r="M153" s="95">
        <f>SUM(M149:M152)</f>
        <v>0</v>
      </c>
      <c r="N153" s="95">
        <f>SUM(N149:N151)</f>
        <v>0</v>
      </c>
      <c r="O153" s="95"/>
      <c r="P153" s="95">
        <f>SUM(P149:P152)</f>
        <v>0</v>
      </c>
      <c r="Q153" s="95">
        <f>SUM(Q149:Q151)</f>
        <v>0</v>
      </c>
      <c r="R153" s="95"/>
      <c r="S153" s="95">
        <f t="shared" ref="S153:W153" si="300">SUM(S149:S152)</f>
        <v>0</v>
      </c>
      <c r="T153" s="95">
        <f>SUM(T149:T151)</f>
        <v>0</v>
      </c>
      <c r="U153" s="95"/>
      <c r="V153" s="95">
        <f t="shared" ref="V153" si="301">SUM(V149:V152)</f>
        <v>0</v>
      </c>
      <c r="W153" s="98">
        <f t="shared" si="300"/>
        <v>0</v>
      </c>
      <c r="X153" s="92">
        <f t="shared" si="271"/>
        <v>0</v>
      </c>
      <c r="Y153" s="29">
        <f t="shared" si="272"/>
        <v>0</v>
      </c>
      <c r="Z153" s="124" t="e">
        <f t="shared" si="273"/>
        <v>#DIV/0!</v>
      </c>
      <c r="AA153" s="29"/>
      <c r="AB153" s="20"/>
      <c r="AC153" s="20"/>
    </row>
    <row r="154" spans="1:29" s="21" customFormat="1" x14ac:dyDescent="0.15">
      <c r="A154" s="60" t="s">
        <v>37</v>
      </c>
      <c r="B154" s="96">
        <v>13</v>
      </c>
      <c r="C154" s="60" t="s">
        <v>231</v>
      </c>
      <c r="D154" s="63"/>
      <c r="E154" s="129"/>
      <c r="F154" s="129"/>
      <c r="G154" s="129"/>
      <c r="H154" s="129"/>
      <c r="I154" s="129"/>
      <c r="J154" s="129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5"/>
      <c r="X154" s="66">
        <f t="shared" si="271"/>
        <v>0</v>
      </c>
      <c r="Y154" s="67">
        <f t="shared" si="272"/>
        <v>0</v>
      </c>
      <c r="Z154" s="124" t="e">
        <f t="shared" si="273"/>
        <v>#DIV/0!</v>
      </c>
      <c r="AA154" s="29"/>
      <c r="AB154" s="20"/>
      <c r="AC154" s="20"/>
    </row>
    <row r="155" spans="1:29" s="21" customFormat="1" ht="8" x14ac:dyDescent="0.15">
      <c r="A155" s="68" t="s">
        <v>39</v>
      </c>
      <c r="B155" s="89" t="s">
        <v>232</v>
      </c>
      <c r="C155" s="101" t="s">
        <v>233</v>
      </c>
      <c r="D155" s="71"/>
      <c r="E155" s="127">
        <f>SUM(E156:E158)</f>
        <v>0</v>
      </c>
      <c r="F155" s="127"/>
      <c r="G155" s="127">
        <f>SUM(G156:G159)</f>
        <v>0</v>
      </c>
      <c r="H155" s="127">
        <f>SUM(H156:H158)</f>
        <v>0</v>
      </c>
      <c r="I155" s="127"/>
      <c r="J155" s="127">
        <f>SUM(J156:J159)</f>
        <v>0</v>
      </c>
      <c r="K155" s="72">
        <f>SUM(K156:K158)</f>
        <v>0</v>
      </c>
      <c r="L155" s="72"/>
      <c r="M155" s="72">
        <f>SUM(M156:M159)</f>
        <v>0</v>
      </c>
      <c r="N155" s="72">
        <f>SUM(N156:N158)</f>
        <v>0</v>
      </c>
      <c r="O155" s="72"/>
      <c r="P155" s="72">
        <f>SUM(P156:P159)</f>
        <v>0</v>
      </c>
      <c r="Q155" s="72">
        <f>SUM(Q156:Q158)</f>
        <v>0</v>
      </c>
      <c r="R155" s="72"/>
      <c r="S155" s="72">
        <f>SUM(S156:S159)</f>
        <v>0</v>
      </c>
      <c r="T155" s="72">
        <f>SUM(T156:T158)</f>
        <v>0</v>
      </c>
      <c r="U155" s="72"/>
      <c r="V155" s="72">
        <f>SUM(V156:V159)</f>
        <v>0</v>
      </c>
      <c r="W155" s="73">
        <f t="shared" ref="W155:W180" si="302">G155+M155+S155</f>
        <v>0</v>
      </c>
      <c r="X155" s="84">
        <f t="shared" si="271"/>
        <v>0</v>
      </c>
      <c r="Y155" s="75">
        <f t="shared" si="272"/>
        <v>0</v>
      </c>
      <c r="Z155" s="122" t="e">
        <f t="shared" si="273"/>
        <v>#DIV/0!</v>
      </c>
      <c r="AA155" s="75"/>
      <c r="AB155" s="23"/>
      <c r="AC155" s="23"/>
    </row>
    <row r="156" spans="1:29" s="21" customFormat="1" ht="8" x14ac:dyDescent="0.15">
      <c r="A156" s="76" t="s">
        <v>42</v>
      </c>
      <c r="B156" s="77" t="s">
        <v>234</v>
      </c>
      <c r="C156" s="24" t="s">
        <v>235</v>
      </c>
      <c r="D156" s="79" t="s">
        <v>104</v>
      </c>
      <c r="E156" s="80"/>
      <c r="F156" s="80"/>
      <c r="G156" s="80">
        <f t="shared" ref="G156:G159" si="303">E156*F156</f>
        <v>0</v>
      </c>
      <c r="H156" s="80"/>
      <c r="I156" s="80"/>
      <c r="J156" s="80">
        <f t="shared" ref="J156:J159" si="304">H156*I156</f>
        <v>0</v>
      </c>
      <c r="K156" s="80"/>
      <c r="L156" s="80"/>
      <c r="M156" s="80">
        <f t="shared" ref="M156:M159" si="305">K156*L156</f>
        <v>0</v>
      </c>
      <c r="N156" s="80"/>
      <c r="O156" s="80"/>
      <c r="P156" s="80">
        <f t="shared" ref="P156:P159" si="306">N156*O156</f>
        <v>0</v>
      </c>
      <c r="Q156" s="80"/>
      <c r="R156" s="80"/>
      <c r="S156" s="80">
        <f t="shared" ref="S156:S159" si="307">Q156*R156</f>
        <v>0</v>
      </c>
      <c r="T156" s="80"/>
      <c r="U156" s="80"/>
      <c r="V156" s="80">
        <f t="shared" ref="V156:V159" si="308">T156*U156</f>
        <v>0</v>
      </c>
      <c r="W156" s="81">
        <f t="shared" si="302"/>
        <v>0</v>
      </c>
      <c r="X156" s="24">
        <f t="shared" si="271"/>
        <v>0</v>
      </c>
      <c r="Y156" s="83">
        <f t="shared" si="272"/>
        <v>0</v>
      </c>
      <c r="Z156" s="123" t="e">
        <f t="shared" si="273"/>
        <v>#DIV/0!</v>
      </c>
      <c r="AA156" s="83"/>
      <c r="AB156" s="25"/>
      <c r="AC156" s="25"/>
    </row>
    <row r="157" spans="1:29" s="21" customFormat="1" ht="8" x14ac:dyDescent="0.15">
      <c r="A157" s="76" t="s">
        <v>42</v>
      </c>
      <c r="B157" s="77" t="s">
        <v>236</v>
      </c>
      <c r="C157" s="24" t="s">
        <v>237</v>
      </c>
      <c r="D157" s="79" t="s">
        <v>104</v>
      </c>
      <c r="E157" s="80"/>
      <c r="F157" s="80"/>
      <c r="G157" s="80">
        <f t="shared" si="303"/>
        <v>0</v>
      </c>
      <c r="H157" s="80"/>
      <c r="I157" s="80"/>
      <c r="J157" s="80">
        <f t="shared" si="304"/>
        <v>0</v>
      </c>
      <c r="K157" s="80"/>
      <c r="L157" s="80"/>
      <c r="M157" s="80">
        <f t="shared" si="305"/>
        <v>0</v>
      </c>
      <c r="N157" s="80"/>
      <c r="O157" s="80"/>
      <c r="P157" s="80">
        <f t="shared" si="306"/>
        <v>0</v>
      </c>
      <c r="Q157" s="80"/>
      <c r="R157" s="80"/>
      <c r="S157" s="80">
        <f t="shared" si="307"/>
        <v>0</v>
      </c>
      <c r="T157" s="80"/>
      <c r="U157" s="80"/>
      <c r="V157" s="80">
        <f t="shared" si="308"/>
        <v>0</v>
      </c>
      <c r="W157" s="81">
        <f t="shared" si="302"/>
        <v>0</v>
      </c>
      <c r="X157" s="24">
        <f t="shared" si="271"/>
        <v>0</v>
      </c>
      <c r="Y157" s="83">
        <f t="shared" si="272"/>
        <v>0</v>
      </c>
      <c r="Z157" s="123" t="e">
        <f t="shared" si="273"/>
        <v>#DIV/0!</v>
      </c>
      <c r="AA157" s="83"/>
      <c r="AB157" s="25"/>
      <c r="AC157" s="25"/>
    </row>
    <row r="158" spans="1:29" s="21" customFormat="1" ht="8" x14ac:dyDescent="0.15">
      <c r="A158" s="76" t="s">
        <v>42</v>
      </c>
      <c r="B158" s="77" t="s">
        <v>238</v>
      </c>
      <c r="C158" s="24" t="s">
        <v>239</v>
      </c>
      <c r="D158" s="79" t="s">
        <v>104</v>
      </c>
      <c r="E158" s="80"/>
      <c r="F158" s="80"/>
      <c r="G158" s="80">
        <f t="shared" si="303"/>
        <v>0</v>
      </c>
      <c r="H158" s="80"/>
      <c r="I158" s="80"/>
      <c r="J158" s="80">
        <f t="shared" si="304"/>
        <v>0</v>
      </c>
      <c r="K158" s="80"/>
      <c r="L158" s="80"/>
      <c r="M158" s="80">
        <f t="shared" si="305"/>
        <v>0</v>
      </c>
      <c r="N158" s="80"/>
      <c r="O158" s="80"/>
      <c r="P158" s="80">
        <f t="shared" si="306"/>
        <v>0</v>
      </c>
      <c r="Q158" s="80"/>
      <c r="R158" s="80"/>
      <c r="S158" s="80">
        <f t="shared" si="307"/>
        <v>0</v>
      </c>
      <c r="T158" s="80"/>
      <c r="U158" s="80"/>
      <c r="V158" s="80">
        <f t="shared" si="308"/>
        <v>0</v>
      </c>
      <c r="W158" s="81">
        <f t="shared" si="302"/>
        <v>0</v>
      </c>
      <c r="X158" s="24">
        <f t="shared" si="271"/>
        <v>0</v>
      </c>
      <c r="Y158" s="83">
        <f t="shared" si="272"/>
        <v>0</v>
      </c>
      <c r="Z158" s="123" t="e">
        <f t="shared" si="273"/>
        <v>#DIV/0!</v>
      </c>
      <c r="AA158" s="83"/>
      <c r="AB158" s="25"/>
      <c r="AC158" s="25"/>
    </row>
    <row r="159" spans="1:29" s="21" customFormat="1" ht="16" x14ac:dyDescent="0.15">
      <c r="A159" s="76" t="s">
        <v>42</v>
      </c>
      <c r="B159" s="77" t="s">
        <v>240</v>
      </c>
      <c r="C159" s="24" t="s">
        <v>241</v>
      </c>
      <c r="D159" s="79"/>
      <c r="E159" s="80"/>
      <c r="F159" s="80">
        <v>0.22</v>
      </c>
      <c r="G159" s="80">
        <f t="shared" si="303"/>
        <v>0</v>
      </c>
      <c r="H159" s="80"/>
      <c r="I159" s="80">
        <v>0.22</v>
      </c>
      <c r="J159" s="80">
        <f t="shared" si="304"/>
        <v>0</v>
      </c>
      <c r="K159" s="80"/>
      <c r="L159" s="80">
        <v>0.22</v>
      </c>
      <c r="M159" s="80">
        <f t="shared" si="305"/>
        <v>0</v>
      </c>
      <c r="N159" s="80"/>
      <c r="O159" s="80">
        <v>0.22</v>
      </c>
      <c r="P159" s="80">
        <f t="shared" si="306"/>
        <v>0</v>
      </c>
      <c r="Q159" s="80"/>
      <c r="R159" s="80">
        <v>0.22</v>
      </c>
      <c r="S159" s="80">
        <f t="shared" si="307"/>
        <v>0</v>
      </c>
      <c r="T159" s="80"/>
      <c r="U159" s="80">
        <v>0.22</v>
      </c>
      <c r="V159" s="80">
        <f t="shared" si="308"/>
        <v>0</v>
      </c>
      <c r="W159" s="81">
        <f t="shared" si="302"/>
        <v>0</v>
      </c>
      <c r="X159" s="24">
        <f t="shared" si="271"/>
        <v>0</v>
      </c>
      <c r="Y159" s="83">
        <f t="shared" si="272"/>
        <v>0</v>
      </c>
      <c r="Z159" s="123" t="e">
        <f t="shared" si="273"/>
        <v>#DIV/0!</v>
      </c>
      <c r="AA159" s="83"/>
      <c r="AB159" s="25"/>
      <c r="AC159" s="25"/>
    </row>
    <row r="160" spans="1:29" s="21" customFormat="1" ht="8" x14ac:dyDescent="0.15">
      <c r="A160" s="68" t="s">
        <v>39</v>
      </c>
      <c r="B160" s="89" t="s">
        <v>232</v>
      </c>
      <c r="C160" s="101" t="s">
        <v>242</v>
      </c>
      <c r="D160" s="71"/>
      <c r="E160" s="127">
        <f>SUM(E161:E163)</f>
        <v>0</v>
      </c>
      <c r="F160" s="127"/>
      <c r="G160" s="127">
        <f>SUM(G161:G164)</f>
        <v>0</v>
      </c>
      <c r="H160" s="127">
        <f>SUM(H161:H163)</f>
        <v>0</v>
      </c>
      <c r="I160" s="127"/>
      <c r="J160" s="127">
        <f>SUM(J161:J164)</f>
        <v>0</v>
      </c>
      <c r="K160" s="72">
        <f>SUM(K161:K163)</f>
        <v>0</v>
      </c>
      <c r="L160" s="72"/>
      <c r="M160" s="72">
        <f>SUM(M161:M164)</f>
        <v>0</v>
      </c>
      <c r="N160" s="72">
        <f>SUM(N161:N163)</f>
        <v>0</v>
      </c>
      <c r="O160" s="72"/>
      <c r="P160" s="72">
        <f>SUM(P161:P164)</f>
        <v>0</v>
      </c>
      <c r="Q160" s="72">
        <f>SUM(Q161:Q163)</f>
        <v>0</v>
      </c>
      <c r="R160" s="72"/>
      <c r="S160" s="72">
        <f>SUM(S161:S164)</f>
        <v>0</v>
      </c>
      <c r="T160" s="72">
        <f>SUM(T161:T163)</f>
        <v>0</v>
      </c>
      <c r="U160" s="72"/>
      <c r="V160" s="72">
        <f>SUM(V161:V164)</f>
        <v>0</v>
      </c>
      <c r="W160" s="73">
        <f t="shared" si="302"/>
        <v>0</v>
      </c>
      <c r="X160" s="84">
        <f t="shared" si="271"/>
        <v>0</v>
      </c>
      <c r="Y160" s="75">
        <f t="shared" si="272"/>
        <v>0</v>
      </c>
      <c r="Z160" s="122" t="e">
        <f t="shared" si="273"/>
        <v>#DIV/0!</v>
      </c>
      <c r="AA160" s="75"/>
      <c r="AB160" s="23"/>
      <c r="AC160" s="23"/>
    </row>
    <row r="161" spans="1:29" s="21" customFormat="1" ht="16" x14ac:dyDescent="0.15">
      <c r="A161" s="76" t="s">
        <v>42</v>
      </c>
      <c r="B161" s="77" t="s">
        <v>243</v>
      </c>
      <c r="C161" s="24" t="s">
        <v>244</v>
      </c>
      <c r="D161" s="79"/>
      <c r="E161" s="80"/>
      <c r="F161" s="80"/>
      <c r="G161" s="80">
        <f t="shared" ref="G161:G164" si="309">E161*F161</f>
        <v>0</v>
      </c>
      <c r="H161" s="80"/>
      <c r="I161" s="80"/>
      <c r="J161" s="80">
        <f t="shared" ref="J161:J164" si="310">H161*I161</f>
        <v>0</v>
      </c>
      <c r="K161" s="80"/>
      <c r="L161" s="80"/>
      <c r="M161" s="80">
        <f t="shared" ref="M161:M164" si="311">K161*L161</f>
        <v>0</v>
      </c>
      <c r="N161" s="80"/>
      <c r="O161" s="80"/>
      <c r="P161" s="80">
        <f t="shared" ref="P161:P164" si="312">N161*O161</f>
        <v>0</v>
      </c>
      <c r="Q161" s="80"/>
      <c r="R161" s="80"/>
      <c r="S161" s="80">
        <f t="shared" ref="S161:S164" si="313">Q161*R161</f>
        <v>0</v>
      </c>
      <c r="T161" s="80"/>
      <c r="U161" s="80"/>
      <c r="V161" s="80">
        <f t="shared" ref="V161:V164" si="314">T161*U161</f>
        <v>0</v>
      </c>
      <c r="W161" s="81">
        <f t="shared" si="302"/>
        <v>0</v>
      </c>
      <c r="X161" s="24">
        <f t="shared" si="271"/>
        <v>0</v>
      </c>
      <c r="Y161" s="83">
        <f t="shared" si="272"/>
        <v>0</v>
      </c>
      <c r="Z161" s="123" t="e">
        <f t="shared" si="273"/>
        <v>#DIV/0!</v>
      </c>
      <c r="AA161" s="83"/>
      <c r="AB161" s="25"/>
      <c r="AC161" s="25"/>
    </row>
    <row r="162" spans="1:29" s="21" customFormat="1" ht="16" x14ac:dyDescent="0.15">
      <c r="A162" s="76" t="s">
        <v>42</v>
      </c>
      <c r="B162" s="77" t="s">
        <v>245</v>
      </c>
      <c r="C162" s="24" t="s">
        <v>244</v>
      </c>
      <c r="D162" s="79"/>
      <c r="E162" s="80"/>
      <c r="F162" s="80"/>
      <c r="G162" s="80">
        <f t="shared" si="309"/>
        <v>0</v>
      </c>
      <c r="H162" s="80"/>
      <c r="I162" s="80"/>
      <c r="J162" s="80">
        <f t="shared" si="310"/>
        <v>0</v>
      </c>
      <c r="K162" s="80"/>
      <c r="L162" s="80"/>
      <c r="M162" s="80">
        <f t="shared" si="311"/>
        <v>0</v>
      </c>
      <c r="N162" s="80"/>
      <c r="O162" s="80"/>
      <c r="P162" s="80">
        <f t="shared" si="312"/>
        <v>0</v>
      </c>
      <c r="Q162" s="80"/>
      <c r="R162" s="80"/>
      <c r="S162" s="80">
        <f t="shared" si="313"/>
        <v>0</v>
      </c>
      <c r="T162" s="80"/>
      <c r="U162" s="80"/>
      <c r="V162" s="80">
        <f t="shared" si="314"/>
        <v>0</v>
      </c>
      <c r="W162" s="81">
        <f t="shared" si="302"/>
        <v>0</v>
      </c>
      <c r="X162" s="24">
        <f t="shared" si="271"/>
        <v>0</v>
      </c>
      <c r="Y162" s="83">
        <f t="shared" si="272"/>
        <v>0</v>
      </c>
      <c r="Z162" s="123" t="e">
        <f t="shared" si="273"/>
        <v>#DIV/0!</v>
      </c>
      <c r="AA162" s="83"/>
      <c r="AB162" s="25"/>
      <c r="AC162" s="25"/>
    </row>
    <row r="163" spans="1:29" s="21" customFormat="1" ht="16" x14ac:dyDescent="0.15">
      <c r="A163" s="76" t="s">
        <v>42</v>
      </c>
      <c r="B163" s="77" t="s">
        <v>246</v>
      </c>
      <c r="C163" s="24" t="s">
        <v>244</v>
      </c>
      <c r="D163" s="79"/>
      <c r="E163" s="80"/>
      <c r="F163" s="80"/>
      <c r="G163" s="80">
        <f t="shared" si="309"/>
        <v>0</v>
      </c>
      <c r="H163" s="80"/>
      <c r="I163" s="80"/>
      <c r="J163" s="80">
        <f t="shared" si="310"/>
        <v>0</v>
      </c>
      <c r="K163" s="80"/>
      <c r="L163" s="80"/>
      <c r="M163" s="80">
        <f t="shared" si="311"/>
        <v>0</v>
      </c>
      <c r="N163" s="80"/>
      <c r="O163" s="80"/>
      <c r="P163" s="80">
        <f t="shared" si="312"/>
        <v>0</v>
      </c>
      <c r="Q163" s="80"/>
      <c r="R163" s="80"/>
      <c r="S163" s="80">
        <f t="shared" si="313"/>
        <v>0</v>
      </c>
      <c r="T163" s="80"/>
      <c r="U163" s="80"/>
      <c r="V163" s="80">
        <f t="shared" si="314"/>
        <v>0</v>
      </c>
      <c r="W163" s="81">
        <f t="shared" si="302"/>
        <v>0</v>
      </c>
      <c r="X163" s="24">
        <f t="shared" si="271"/>
        <v>0</v>
      </c>
      <c r="Y163" s="83">
        <f t="shared" si="272"/>
        <v>0</v>
      </c>
      <c r="Z163" s="123" t="e">
        <f t="shared" si="273"/>
        <v>#DIV/0!</v>
      </c>
      <c r="AA163" s="83"/>
      <c r="AB163" s="25"/>
      <c r="AC163" s="25"/>
    </row>
    <row r="164" spans="1:29" s="21" customFormat="1" ht="24" x14ac:dyDescent="0.15">
      <c r="A164" s="76" t="s">
        <v>42</v>
      </c>
      <c r="B164" s="77" t="s">
        <v>247</v>
      </c>
      <c r="C164" s="78" t="s">
        <v>248</v>
      </c>
      <c r="D164" s="79"/>
      <c r="E164" s="80"/>
      <c r="F164" s="80">
        <v>0.22</v>
      </c>
      <c r="G164" s="80">
        <f t="shared" si="309"/>
        <v>0</v>
      </c>
      <c r="H164" s="80"/>
      <c r="I164" s="80">
        <v>0.22</v>
      </c>
      <c r="J164" s="80">
        <f t="shared" si="310"/>
        <v>0</v>
      </c>
      <c r="K164" s="80"/>
      <c r="L164" s="80">
        <v>0.22</v>
      </c>
      <c r="M164" s="80">
        <f t="shared" si="311"/>
        <v>0</v>
      </c>
      <c r="N164" s="80"/>
      <c r="O164" s="80">
        <v>0.22</v>
      </c>
      <c r="P164" s="80">
        <f t="shared" si="312"/>
        <v>0</v>
      </c>
      <c r="Q164" s="80"/>
      <c r="R164" s="80">
        <v>0.22</v>
      </c>
      <c r="S164" s="80">
        <f t="shared" si="313"/>
        <v>0</v>
      </c>
      <c r="T164" s="80"/>
      <c r="U164" s="80">
        <v>0.22</v>
      </c>
      <c r="V164" s="80">
        <f t="shared" si="314"/>
        <v>0</v>
      </c>
      <c r="W164" s="81">
        <f t="shared" si="302"/>
        <v>0</v>
      </c>
      <c r="X164" s="24">
        <f t="shared" si="271"/>
        <v>0</v>
      </c>
      <c r="Y164" s="83">
        <f t="shared" si="272"/>
        <v>0</v>
      </c>
      <c r="Z164" s="123" t="e">
        <f t="shared" si="273"/>
        <v>#DIV/0!</v>
      </c>
      <c r="AA164" s="83"/>
      <c r="AB164" s="25"/>
      <c r="AC164" s="25"/>
    </row>
    <row r="165" spans="1:29" s="21" customFormat="1" ht="8" x14ac:dyDescent="0.15">
      <c r="A165" s="68" t="s">
        <v>39</v>
      </c>
      <c r="B165" s="89" t="s">
        <v>249</v>
      </c>
      <c r="C165" s="101" t="s">
        <v>250</v>
      </c>
      <c r="D165" s="71"/>
      <c r="E165" s="127">
        <f>SUM(E166:E168)</f>
        <v>0</v>
      </c>
      <c r="F165" s="127"/>
      <c r="G165" s="127">
        <f t="shared" ref="G165:K165" si="315">SUM(G166:G168)</f>
        <v>0</v>
      </c>
      <c r="H165" s="127">
        <f>SUM(H166:H168)</f>
        <v>0</v>
      </c>
      <c r="I165" s="127"/>
      <c r="J165" s="127">
        <f t="shared" ref="J165" si="316">SUM(J166:J168)</f>
        <v>0</v>
      </c>
      <c r="K165" s="72">
        <f t="shared" si="315"/>
        <v>0</v>
      </c>
      <c r="L165" s="72"/>
      <c r="M165" s="72">
        <f t="shared" ref="M165:Q165" si="317">SUM(M166:M168)</f>
        <v>0</v>
      </c>
      <c r="N165" s="72">
        <f t="shared" si="317"/>
        <v>0</v>
      </c>
      <c r="O165" s="72"/>
      <c r="P165" s="72">
        <f t="shared" ref="P165" si="318">SUM(P166:P168)</f>
        <v>0</v>
      </c>
      <c r="Q165" s="72">
        <f t="shared" si="317"/>
        <v>0</v>
      </c>
      <c r="R165" s="72"/>
      <c r="S165" s="72">
        <f>SUM(S166:S168)</f>
        <v>0</v>
      </c>
      <c r="T165" s="72">
        <f t="shared" ref="T165" si="319">SUM(T166:T168)</f>
        <v>0</v>
      </c>
      <c r="U165" s="72"/>
      <c r="V165" s="72">
        <f>SUM(V166:V168)</f>
        <v>0</v>
      </c>
      <c r="W165" s="73">
        <f t="shared" si="302"/>
        <v>0</v>
      </c>
      <c r="X165" s="84">
        <f t="shared" si="271"/>
        <v>0</v>
      </c>
      <c r="Y165" s="75">
        <f t="shared" si="272"/>
        <v>0</v>
      </c>
      <c r="Z165" s="122" t="e">
        <f t="shared" si="273"/>
        <v>#DIV/0!</v>
      </c>
      <c r="AA165" s="75"/>
      <c r="AB165" s="23"/>
      <c r="AC165" s="23"/>
    </row>
    <row r="166" spans="1:29" s="21" customFormat="1" ht="8" x14ac:dyDescent="0.15">
      <c r="A166" s="76" t="s">
        <v>42</v>
      </c>
      <c r="B166" s="77" t="s">
        <v>251</v>
      </c>
      <c r="C166" s="24" t="s">
        <v>252</v>
      </c>
      <c r="D166" s="79"/>
      <c r="E166" s="80"/>
      <c r="F166" s="80"/>
      <c r="G166" s="80">
        <f t="shared" ref="G166:G168" si="320">E166*F166</f>
        <v>0</v>
      </c>
      <c r="H166" s="80"/>
      <c r="I166" s="80"/>
      <c r="J166" s="80">
        <f t="shared" ref="J166:J168" si="321">H166*I166</f>
        <v>0</v>
      </c>
      <c r="K166" s="80"/>
      <c r="L166" s="80"/>
      <c r="M166" s="80">
        <f t="shared" ref="M166:M168" si="322">K166*L166</f>
        <v>0</v>
      </c>
      <c r="N166" s="80"/>
      <c r="O166" s="80"/>
      <c r="P166" s="80">
        <f t="shared" ref="P166:P168" si="323">N166*O166</f>
        <v>0</v>
      </c>
      <c r="Q166" s="80"/>
      <c r="R166" s="80"/>
      <c r="S166" s="80">
        <f t="shared" ref="S166:S168" si="324">Q166*R166</f>
        <v>0</v>
      </c>
      <c r="T166" s="80"/>
      <c r="U166" s="80"/>
      <c r="V166" s="80">
        <f t="shared" ref="V166:V168" si="325">T166*U166</f>
        <v>0</v>
      </c>
      <c r="W166" s="81">
        <f t="shared" si="302"/>
        <v>0</v>
      </c>
      <c r="X166" s="24">
        <f t="shared" si="271"/>
        <v>0</v>
      </c>
      <c r="Y166" s="83">
        <f t="shared" si="272"/>
        <v>0</v>
      </c>
      <c r="Z166" s="123" t="e">
        <f t="shared" si="273"/>
        <v>#DIV/0!</v>
      </c>
      <c r="AA166" s="83"/>
      <c r="AB166" s="25"/>
      <c r="AC166" s="25"/>
    </row>
    <row r="167" spans="1:29" s="21" customFormat="1" ht="8" x14ac:dyDescent="0.15">
      <c r="A167" s="76" t="s">
        <v>42</v>
      </c>
      <c r="B167" s="77" t="s">
        <v>253</v>
      </c>
      <c r="C167" s="24" t="s">
        <v>252</v>
      </c>
      <c r="D167" s="79"/>
      <c r="E167" s="80"/>
      <c r="F167" s="80"/>
      <c r="G167" s="80">
        <f t="shared" si="320"/>
        <v>0</v>
      </c>
      <c r="H167" s="80"/>
      <c r="I167" s="80"/>
      <c r="J167" s="80">
        <f t="shared" si="321"/>
        <v>0</v>
      </c>
      <c r="K167" s="80"/>
      <c r="L167" s="80"/>
      <c r="M167" s="80">
        <f t="shared" si="322"/>
        <v>0</v>
      </c>
      <c r="N167" s="80"/>
      <c r="O167" s="80"/>
      <c r="P167" s="80">
        <f t="shared" si="323"/>
        <v>0</v>
      </c>
      <c r="Q167" s="80"/>
      <c r="R167" s="80"/>
      <c r="S167" s="80">
        <f t="shared" si="324"/>
        <v>0</v>
      </c>
      <c r="T167" s="80"/>
      <c r="U167" s="80"/>
      <c r="V167" s="80">
        <f t="shared" si="325"/>
        <v>0</v>
      </c>
      <c r="W167" s="81">
        <f t="shared" si="302"/>
        <v>0</v>
      </c>
      <c r="X167" s="24">
        <f t="shared" si="271"/>
        <v>0</v>
      </c>
      <c r="Y167" s="83">
        <f t="shared" si="272"/>
        <v>0</v>
      </c>
      <c r="Z167" s="123" t="e">
        <f t="shared" si="273"/>
        <v>#DIV/0!</v>
      </c>
      <c r="AA167" s="83"/>
      <c r="AB167" s="25"/>
      <c r="AC167" s="25"/>
    </row>
    <row r="168" spans="1:29" s="21" customFormat="1" ht="8" x14ac:dyDescent="0.15">
      <c r="A168" s="76" t="s">
        <v>42</v>
      </c>
      <c r="B168" s="77" t="s">
        <v>254</v>
      </c>
      <c r="C168" s="24" t="s">
        <v>252</v>
      </c>
      <c r="D168" s="79"/>
      <c r="E168" s="80"/>
      <c r="F168" s="80"/>
      <c r="G168" s="80">
        <f t="shared" si="320"/>
        <v>0</v>
      </c>
      <c r="H168" s="80"/>
      <c r="I168" s="80"/>
      <c r="J168" s="80">
        <f t="shared" si="321"/>
        <v>0</v>
      </c>
      <c r="K168" s="80"/>
      <c r="L168" s="80"/>
      <c r="M168" s="80">
        <f t="shared" si="322"/>
        <v>0</v>
      </c>
      <c r="N168" s="80"/>
      <c r="O168" s="80"/>
      <c r="P168" s="80">
        <f t="shared" si="323"/>
        <v>0</v>
      </c>
      <c r="Q168" s="80"/>
      <c r="R168" s="80"/>
      <c r="S168" s="80">
        <f t="shared" si="324"/>
        <v>0</v>
      </c>
      <c r="T168" s="80"/>
      <c r="U168" s="80"/>
      <c r="V168" s="80">
        <f t="shared" si="325"/>
        <v>0</v>
      </c>
      <c r="W168" s="81">
        <f t="shared" si="302"/>
        <v>0</v>
      </c>
      <c r="X168" s="24">
        <f t="shared" si="271"/>
        <v>0</v>
      </c>
      <c r="Y168" s="83">
        <f t="shared" si="272"/>
        <v>0</v>
      </c>
      <c r="Z168" s="123" t="e">
        <f t="shared" si="273"/>
        <v>#DIV/0!</v>
      </c>
      <c r="AA168" s="83"/>
      <c r="AB168" s="25"/>
      <c r="AC168" s="25"/>
    </row>
    <row r="169" spans="1:29" s="21" customFormat="1" ht="8" x14ac:dyDescent="0.15">
      <c r="A169" s="68" t="s">
        <v>39</v>
      </c>
      <c r="B169" s="89" t="s">
        <v>255</v>
      </c>
      <c r="C169" s="104" t="s">
        <v>231</v>
      </c>
      <c r="D169" s="71"/>
      <c r="E169" s="127">
        <f>SUM(E170:E180)</f>
        <v>22</v>
      </c>
      <c r="F169" s="127"/>
      <c r="G169" s="127">
        <f>SUM(G170:G186)</f>
        <v>341230.59999755997</v>
      </c>
      <c r="H169" s="127">
        <f>SUM(H170:H180)</f>
        <v>22</v>
      </c>
      <c r="I169" s="127"/>
      <c r="J169" s="127">
        <f>SUM(J170:J186)</f>
        <v>352890.64999899996</v>
      </c>
      <c r="K169" s="72">
        <f>SUM(K170:K180)</f>
        <v>0</v>
      </c>
      <c r="L169" s="72"/>
      <c r="M169" s="72">
        <f>SUM(M170:M186)</f>
        <v>0</v>
      </c>
      <c r="N169" s="72">
        <f>SUM(N170:N180)</f>
        <v>0</v>
      </c>
      <c r="O169" s="72"/>
      <c r="P169" s="72">
        <f>SUM(P170:P186)</f>
        <v>0</v>
      </c>
      <c r="Q169" s="72">
        <f>SUM(Q170:Q180)</f>
        <v>0</v>
      </c>
      <c r="R169" s="72"/>
      <c r="S169" s="72">
        <f>SUM(S170:S186)</f>
        <v>0</v>
      </c>
      <c r="T169" s="72">
        <f>SUM(T170:T180)</f>
        <v>0</v>
      </c>
      <c r="U169" s="72"/>
      <c r="V169" s="72">
        <f>SUM(V170:V186)</f>
        <v>0</v>
      </c>
      <c r="W169" s="73">
        <f t="shared" si="302"/>
        <v>341230.59999755997</v>
      </c>
      <c r="X169" s="84">
        <f t="shared" si="271"/>
        <v>352890.64999899996</v>
      </c>
      <c r="Y169" s="75">
        <f t="shared" si="272"/>
        <v>11660.050001439988</v>
      </c>
      <c r="Z169" s="122">
        <f t="shared" si="273"/>
        <v>103.41705872847375</v>
      </c>
      <c r="AA169" s="75"/>
      <c r="AB169" s="23"/>
      <c r="AC169" s="23"/>
    </row>
    <row r="170" spans="1:29" s="21" customFormat="1" ht="8" x14ac:dyDescent="0.15">
      <c r="A170" s="76" t="s">
        <v>42</v>
      </c>
      <c r="B170" s="77" t="s">
        <v>256</v>
      </c>
      <c r="C170" s="99" t="s">
        <v>328</v>
      </c>
      <c r="D170" s="100" t="s">
        <v>329</v>
      </c>
      <c r="E170" s="80"/>
      <c r="F170" s="80"/>
      <c r="G170" s="80">
        <f t="shared" ref="G170:G186" si="326">E170*F170</f>
        <v>0</v>
      </c>
      <c r="H170" s="80"/>
      <c r="I170" s="80"/>
      <c r="J170" s="80">
        <f t="shared" ref="J170:J186" si="327">H170*I170</f>
        <v>0</v>
      </c>
      <c r="K170" s="80"/>
      <c r="L170" s="80"/>
      <c r="M170" s="80">
        <f t="shared" ref="M170:M186" si="328">K170*L170</f>
        <v>0</v>
      </c>
      <c r="N170" s="80"/>
      <c r="O170" s="80"/>
      <c r="P170" s="80">
        <f t="shared" ref="P170:P178" si="329">N170*O170</f>
        <v>0</v>
      </c>
      <c r="Q170" s="80"/>
      <c r="R170" s="80"/>
      <c r="S170" s="80">
        <f t="shared" ref="S170:S186" si="330">Q170*R170</f>
        <v>0</v>
      </c>
      <c r="T170" s="80"/>
      <c r="U170" s="80"/>
      <c r="V170" s="80">
        <f t="shared" ref="V170:V178" si="331">T170*U170</f>
        <v>0</v>
      </c>
      <c r="W170" s="81">
        <f t="shared" si="302"/>
        <v>0</v>
      </c>
      <c r="X170" s="24">
        <f t="shared" si="271"/>
        <v>0</v>
      </c>
      <c r="Y170" s="83">
        <f t="shared" si="272"/>
        <v>0</v>
      </c>
      <c r="Z170" s="123" t="e">
        <f t="shared" si="273"/>
        <v>#DIV/0!</v>
      </c>
      <c r="AA170" s="83"/>
      <c r="AB170" s="25"/>
      <c r="AC170" s="25"/>
    </row>
    <row r="171" spans="1:29" s="21" customFormat="1" ht="16" x14ac:dyDescent="0.15">
      <c r="A171" s="76"/>
      <c r="B171" s="77" t="s">
        <v>257</v>
      </c>
      <c r="C171" s="24" t="s">
        <v>330</v>
      </c>
      <c r="D171" s="79" t="s">
        <v>104</v>
      </c>
      <c r="E171" s="80">
        <v>1</v>
      </c>
      <c r="F171" s="80">
        <v>35000</v>
      </c>
      <c r="G171" s="80">
        <f t="shared" si="326"/>
        <v>35000</v>
      </c>
      <c r="H171" s="80">
        <v>1</v>
      </c>
      <c r="I171" s="80">
        <v>35000</v>
      </c>
      <c r="J171" s="80">
        <f t="shared" si="327"/>
        <v>35000</v>
      </c>
      <c r="K171" s="80"/>
      <c r="L171" s="80"/>
      <c r="M171" s="80">
        <f t="shared" si="328"/>
        <v>0</v>
      </c>
      <c r="N171" s="80"/>
      <c r="O171" s="80"/>
      <c r="P171" s="80">
        <f t="shared" si="329"/>
        <v>0</v>
      </c>
      <c r="Q171" s="80"/>
      <c r="R171" s="80"/>
      <c r="S171" s="80">
        <f t="shared" si="330"/>
        <v>0</v>
      </c>
      <c r="T171" s="80"/>
      <c r="U171" s="80"/>
      <c r="V171" s="80">
        <f t="shared" si="331"/>
        <v>0</v>
      </c>
      <c r="W171" s="81">
        <f t="shared" si="302"/>
        <v>35000</v>
      </c>
      <c r="X171" s="24">
        <f t="shared" si="271"/>
        <v>35000</v>
      </c>
      <c r="Y171" s="83">
        <f t="shared" si="272"/>
        <v>0</v>
      </c>
      <c r="Z171" s="123">
        <f t="shared" si="273"/>
        <v>100</v>
      </c>
      <c r="AA171" s="83"/>
      <c r="AB171" s="25"/>
      <c r="AC171" s="25"/>
    </row>
    <row r="172" spans="1:29" s="21" customFormat="1" ht="16" x14ac:dyDescent="0.15">
      <c r="A172" s="76" t="s">
        <v>42</v>
      </c>
      <c r="B172" s="77" t="s">
        <v>258</v>
      </c>
      <c r="C172" s="24" t="s">
        <v>331</v>
      </c>
      <c r="D172" s="79" t="s">
        <v>131</v>
      </c>
      <c r="E172" s="80">
        <v>8</v>
      </c>
      <c r="F172" s="80">
        <v>3125</v>
      </c>
      <c r="G172" s="80">
        <f t="shared" si="326"/>
        <v>25000</v>
      </c>
      <c r="H172" s="80">
        <v>8</v>
      </c>
      <c r="I172" s="80">
        <v>3125</v>
      </c>
      <c r="J172" s="80">
        <f t="shared" si="327"/>
        <v>25000</v>
      </c>
      <c r="K172" s="80"/>
      <c r="L172" s="80"/>
      <c r="M172" s="80">
        <f t="shared" si="328"/>
        <v>0</v>
      </c>
      <c r="N172" s="80"/>
      <c r="O172" s="80"/>
      <c r="P172" s="80">
        <f t="shared" si="329"/>
        <v>0</v>
      </c>
      <c r="Q172" s="80"/>
      <c r="R172" s="80"/>
      <c r="S172" s="80">
        <f t="shared" si="330"/>
        <v>0</v>
      </c>
      <c r="T172" s="80"/>
      <c r="U172" s="80"/>
      <c r="V172" s="80">
        <f t="shared" si="331"/>
        <v>0</v>
      </c>
      <c r="W172" s="81">
        <f t="shared" si="302"/>
        <v>25000</v>
      </c>
      <c r="X172" s="24">
        <f t="shared" si="271"/>
        <v>25000</v>
      </c>
      <c r="Y172" s="83">
        <f t="shared" si="272"/>
        <v>0</v>
      </c>
      <c r="Z172" s="123">
        <f t="shared" si="273"/>
        <v>100</v>
      </c>
      <c r="AA172" s="83"/>
      <c r="AB172" s="25"/>
      <c r="AC172" s="25"/>
    </row>
    <row r="173" spans="1:29" s="21" customFormat="1" ht="16" x14ac:dyDescent="0.15">
      <c r="A173" s="76"/>
      <c r="B173" s="77" t="s">
        <v>259</v>
      </c>
      <c r="C173" s="24" t="s">
        <v>332</v>
      </c>
      <c r="D173" s="79" t="s">
        <v>131</v>
      </c>
      <c r="E173" s="80">
        <v>8</v>
      </c>
      <c r="F173" s="80">
        <v>6250</v>
      </c>
      <c r="G173" s="80">
        <f t="shared" si="326"/>
        <v>50000</v>
      </c>
      <c r="H173" s="80">
        <v>8</v>
      </c>
      <c r="I173" s="80">
        <v>6250</v>
      </c>
      <c r="J173" s="80">
        <f t="shared" si="327"/>
        <v>50000</v>
      </c>
      <c r="K173" s="80"/>
      <c r="L173" s="80"/>
      <c r="M173" s="80">
        <f t="shared" si="328"/>
        <v>0</v>
      </c>
      <c r="N173" s="80"/>
      <c r="O173" s="80"/>
      <c r="P173" s="80">
        <f t="shared" si="329"/>
        <v>0</v>
      </c>
      <c r="Q173" s="80"/>
      <c r="R173" s="80"/>
      <c r="S173" s="80">
        <f t="shared" si="330"/>
        <v>0</v>
      </c>
      <c r="T173" s="80"/>
      <c r="U173" s="80"/>
      <c r="V173" s="80">
        <f t="shared" si="331"/>
        <v>0</v>
      </c>
      <c r="W173" s="81">
        <f t="shared" si="302"/>
        <v>50000</v>
      </c>
      <c r="X173" s="24">
        <f t="shared" si="271"/>
        <v>50000</v>
      </c>
      <c r="Y173" s="83">
        <f t="shared" si="272"/>
        <v>0</v>
      </c>
      <c r="Z173" s="123">
        <f t="shared" si="273"/>
        <v>100</v>
      </c>
      <c r="AA173" s="83"/>
      <c r="AB173" s="25"/>
      <c r="AC173" s="25"/>
    </row>
    <row r="174" spans="1:29" s="21" customFormat="1" ht="16" x14ac:dyDescent="0.15">
      <c r="A174" s="76" t="s">
        <v>42</v>
      </c>
      <c r="B174" s="77" t="s">
        <v>260</v>
      </c>
      <c r="C174" s="24" t="s">
        <v>333</v>
      </c>
      <c r="D174" s="79" t="s">
        <v>104</v>
      </c>
      <c r="E174" s="80">
        <v>1</v>
      </c>
      <c r="F174" s="80">
        <v>526.70000000000005</v>
      </c>
      <c r="G174" s="80">
        <f t="shared" si="326"/>
        <v>526.70000000000005</v>
      </c>
      <c r="H174" s="80">
        <v>1</v>
      </c>
      <c r="I174" s="80">
        <v>0</v>
      </c>
      <c r="J174" s="80">
        <v>0</v>
      </c>
      <c r="K174" s="80"/>
      <c r="L174" s="80"/>
      <c r="M174" s="80">
        <f t="shared" si="328"/>
        <v>0</v>
      </c>
      <c r="N174" s="80"/>
      <c r="O174" s="80"/>
      <c r="P174" s="80">
        <f t="shared" si="329"/>
        <v>0</v>
      </c>
      <c r="Q174" s="80"/>
      <c r="R174" s="80"/>
      <c r="S174" s="80">
        <f t="shared" si="330"/>
        <v>0</v>
      </c>
      <c r="T174" s="80"/>
      <c r="U174" s="80"/>
      <c r="V174" s="80">
        <f t="shared" si="331"/>
        <v>0</v>
      </c>
      <c r="W174" s="81">
        <f t="shared" si="302"/>
        <v>526.70000000000005</v>
      </c>
      <c r="X174" s="24">
        <f t="shared" si="271"/>
        <v>0</v>
      </c>
      <c r="Y174" s="83">
        <f t="shared" si="272"/>
        <v>-526.70000000000005</v>
      </c>
      <c r="Z174" s="123">
        <f t="shared" si="273"/>
        <v>0</v>
      </c>
      <c r="AA174" s="83"/>
      <c r="AB174" s="25"/>
      <c r="AC174" s="25"/>
    </row>
    <row r="175" spans="1:29" s="21" customFormat="1" ht="16" x14ac:dyDescent="0.15">
      <c r="A175" s="76" t="s">
        <v>42</v>
      </c>
      <c r="B175" s="77" t="s">
        <v>261</v>
      </c>
      <c r="C175" s="24" t="s">
        <v>334</v>
      </c>
      <c r="D175" s="79" t="s">
        <v>104</v>
      </c>
      <c r="E175" s="80">
        <v>1</v>
      </c>
      <c r="F175" s="80">
        <v>500</v>
      </c>
      <c r="G175" s="80">
        <f t="shared" si="326"/>
        <v>500</v>
      </c>
      <c r="H175" s="80">
        <v>1</v>
      </c>
      <c r="I175" s="80">
        <v>946.35</v>
      </c>
      <c r="J175" s="80">
        <v>946.35</v>
      </c>
      <c r="K175" s="80"/>
      <c r="L175" s="80"/>
      <c r="M175" s="80">
        <f t="shared" si="328"/>
        <v>0</v>
      </c>
      <c r="N175" s="80"/>
      <c r="O175" s="80"/>
      <c r="P175" s="80">
        <f t="shared" si="329"/>
        <v>0</v>
      </c>
      <c r="Q175" s="80"/>
      <c r="R175" s="80"/>
      <c r="S175" s="80">
        <f t="shared" si="330"/>
        <v>0</v>
      </c>
      <c r="T175" s="80"/>
      <c r="U175" s="80"/>
      <c r="V175" s="80">
        <f t="shared" si="331"/>
        <v>0</v>
      </c>
      <c r="W175" s="81">
        <f t="shared" si="302"/>
        <v>500</v>
      </c>
      <c r="X175" s="24">
        <f t="shared" si="271"/>
        <v>946.35</v>
      </c>
      <c r="Y175" s="83">
        <f t="shared" si="272"/>
        <v>446.35</v>
      </c>
      <c r="Z175" s="123">
        <f t="shared" si="273"/>
        <v>189.27</v>
      </c>
      <c r="AA175" s="83"/>
      <c r="AB175" s="25"/>
      <c r="AC175" s="25"/>
    </row>
    <row r="176" spans="1:29" s="21" customFormat="1" ht="16" x14ac:dyDescent="0.15">
      <c r="A176" s="76" t="s">
        <v>42</v>
      </c>
      <c r="B176" s="77" t="s">
        <v>262</v>
      </c>
      <c r="C176" s="87" t="s">
        <v>335</v>
      </c>
      <c r="D176" s="79" t="s">
        <v>104</v>
      </c>
      <c r="E176" s="80">
        <v>1</v>
      </c>
      <c r="F176" s="80">
        <v>22130</v>
      </c>
      <c r="G176" s="80">
        <f t="shared" si="326"/>
        <v>22130</v>
      </c>
      <c r="H176" s="80">
        <v>1</v>
      </c>
      <c r="I176" s="80">
        <v>25000</v>
      </c>
      <c r="J176" s="80">
        <f t="shared" si="327"/>
        <v>25000</v>
      </c>
      <c r="K176" s="80"/>
      <c r="L176" s="80"/>
      <c r="M176" s="80">
        <f t="shared" si="328"/>
        <v>0</v>
      </c>
      <c r="N176" s="80"/>
      <c r="O176" s="80"/>
      <c r="P176" s="80">
        <f t="shared" si="329"/>
        <v>0</v>
      </c>
      <c r="Q176" s="80"/>
      <c r="R176" s="80"/>
      <c r="S176" s="80">
        <f t="shared" si="330"/>
        <v>0</v>
      </c>
      <c r="T176" s="80"/>
      <c r="U176" s="80"/>
      <c r="V176" s="80">
        <f t="shared" si="331"/>
        <v>0</v>
      </c>
      <c r="W176" s="81">
        <f t="shared" si="302"/>
        <v>22130</v>
      </c>
      <c r="X176" s="24">
        <f t="shared" si="271"/>
        <v>25000</v>
      </c>
      <c r="Y176" s="83">
        <f t="shared" si="272"/>
        <v>2870</v>
      </c>
      <c r="Z176" s="123">
        <f t="shared" si="273"/>
        <v>112.96882060551287</v>
      </c>
      <c r="AA176" s="83"/>
      <c r="AB176" s="25"/>
      <c r="AC176" s="25"/>
    </row>
    <row r="177" spans="1:29" s="21" customFormat="1" ht="8" x14ac:dyDescent="0.15">
      <c r="A177" s="76" t="s">
        <v>42</v>
      </c>
      <c r="B177" s="77" t="s">
        <v>263</v>
      </c>
      <c r="C177" s="24" t="s">
        <v>336</v>
      </c>
      <c r="D177" s="79" t="s">
        <v>104</v>
      </c>
      <c r="E177" s="80"/>
      <c r="F177" s="80"/>
      <c r="G177" s="80">
        <f t="shared" si="326"/>
        <v>0</v>
      </c>
      <c r="H177" s="80"/>
      <c r="I177" s="80"/>
      <c r="J177" s="80">
        <f t="shared" si="327"/>
        <v>0</v>
      </c>
      <c r="K177" s="80"/>
      <c r="L177" s="80"/>
      <c r="M177" s="80">
        <f t="shared" si="328"/>
        <v>0</v>
      </c>
      <c r="N177" s="80"/>
      <c r="O177" s="80"/>
      <c r="P177" s="80">
        <f t="shared" si="329"/>
        <v>0</v>
      </c>
      <c r="Q177" s="80"/>
      <c r="R177" s="80"/>
      <c r="S177" s="80">
        <f t="shared" si="330"/>
        <v>0</v>
      </c>
      <c r="T177" s="80"/>
      <c r="U177" s="80"/>
      <c r="V177" s="80">
        <f t="shared" si="331"/>
        <v>0</v>
      </c>
      <c r="W177" s="81">
        <f t="shared" si="302"/>
        <v>0</v>
      </c>
      <c r="X177" s="24">
        <f t="shared" si="271"/>
        <v>0</v>
      </c>
      <c r="Y177" s="82">
        <f t="shared" si="272"/>
        <v>0</v>
      </c>
      <c r="Z177" s="123" t="e">
        <f t="shared" si="273"/>
        <v>#DIV/0!</v>
      </c>
      <c r="AA177" s="83"/>
      <c r="AB177" s="25"/>
      <c r="AC177" s="25"/>
    </row>
    <row r="178" spans="1:29" s="21" customFormat="1" ht="8" x14ac:dyDescent="0.15">
      <c r="A178" s="76" t="s">
        <v>42</v>
      </c>
      <c r="B178" s="77" t="s">
        <v>264</v>
      </c>
      <c r="C178" s="24" t="s">
        <v>337</v>
      </c>
      <c r="D178" s="79" t="s">
        <v>104</v>
      </c>
      <c r="E178" s="80"/>
      <c r="F178" s="80"/>
      <c r="G178" s="80">
        <f t="shared" si="326"/>
        <v>0</v>
      </c>
      <c r="H178" s="80"/>
      <c r="I178" s="80"/>
      <c r="J178" s="80">
        <f t="shared" si="327"/>
        <v>0</v>
      </c>
      <c r="K178" s="80"/>
      <c r="L178" s="80"/>
      <c r="M178" s="80">
        <f t="shared" si="328"/>
        <v>0</v>
      </c>
      <c r="N178" s="80"/>
      <c r="O178" s="80"/>
      <c r="P178" s="80">
        <f t="shared" si="329"/>
        <v>0</v>
      </c>
      <c r="Q178" s="80"/>
      <c r="R178" s="80"/>
      <c r="S178" s="80">
        <f t="shared" si="330"/>
        <v>0</v>
      </c>
      <c r="T178" s="80"/>
      <c r="U178" s="80"/>
      <c r="V178" s="80">
        <f t="shared" si="331"/>
        <v>0</v>
      </c>
      <c r="W178" s="81">
        <f t="shared" si="302"/>
        <v>0</v>
      </c>
      <c r="X178" s="24">
        <f t="shared" si="271"/>
        <v>0</v>
      </c>
      <c r="Y178" s="83">
        <f t="shared" si="272"/>
        <v>0</v>
      </c>
      <c r="Z178" s="123" t="e">
        <f t="shared" si="273"/>
        <v>#DIV/0!</v>
      </c>
      <c r="AA178" s="83"/>
      <c r="AB178" s="25"/>
      <c r="AC178" s="25"/>
    </row>
    <row r="179" spans="1:29" s="21" customFormat="1" ht="8" x14ac:dyDescent="0.15">
      <c r="A179" s="76"/>
      <c r="B179" s="77" t="s">
        <v>264</v>
      </c>
      <c r="C179" s="24" t="s">
        <v>338</v>
      </c>
      <c r="D179" s="79" t="s">
        <v>104</v>
      </c>
      <c r="E179" s="80">
        <v>1</v>
      </c>
      <c r="F179" s="80">
        <v>12500</v>
      </c>
      <c r="G179" s="80">
        <f t="shared" si="326"/>
        <v>12500</v>
      </c>
      <c r="H179" s="80">
        <v>1</v>
      </c>
      <c r="I179" s="80">
        <v>12500</v>
      </c>
      <c r="J179" s="80">
        <f t="shared" si="327"/>
        <v>12500</v>
      </c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1">
        <f t="shared" si="302"/>
        <v>12500</v>
      </c>
      <c r="X179" s="24">
        <f t="shared" si="271"/>
        <v>12500</v>
      </c>
      <c r="Y179" s="83">
        <f t="shared" si="272"/>
        <v>0</v>
      </c>
      <c r="Z179" s="123">
        <f t="shared" si="273"/>
        <v>100</v>
      </c>
      <c r="AA179" s="83"/>
      <c r="AB179" s="25"/>
      <c r="AC179" s="25"/>
    </row>
    <row r="180" spans="1:29" s="21" customFormat="1" ht="8" x14ac:dyDescent="0.15">
      <c r="A180" s="76" t="s">
        <v>42</v>
      </c>
      <c r="B180" s="77" t="s">
        <v>265</v>
      </c>
      <c r="C180" s="24" t="s">
        <v>339</v>
      </c>
      <c r="D180" s="79" t="s">
        <v>104</v>
      </c>
      <c r="E180" s="80">
        <v>1</v>
      </c>
      <c r="F180" s="80">
        <v>21018</v>
      </c>
      <c r="G180" s="80">
        <f t="shared" si="326"/>
        <v>21018</v>
      </c>
      <c r="H180" s="80">
        <v>1</v>
      </c>
      <c r="I180" s="80">
        <v>38100</v>
      </c>
      <c r="J180" s="80">
        <f t="shared" si="327"/>
        <v>38100</v>
      </c>
      <c r="K180" s="80"/>
      <c r="L180" s="80"/>
      <c r="M180" s="80">
        <f t="shared" si="328"/>
        <v>0</v>
      </c>
      <c r="N180" s="80"/>
      <c r="O180" s="80"/>
      <c r="P180" s="80">
        <f t="shared" ref="P180:P186" si="332">N180*O180</f>
        <v>0</v>
      </c>
      <c r="Q180" s="80"/>
      <c r="R180" s="80"/>
      <c r="S180" s="80">
        <f t="shared" si="330"/>
        <v>0</v>
      </c>
      <c r="T180" s="80"/>
      <c r="U180" s="80"/>
      <c r="V180" s="80">
        <f t="shared" ref="V180:V186" si="333">T180*U180</f>
        <v>0</v>
      </c>
      <c r="W180" s="81">
        <f t="shared" si="302"/>
        <v>21018</v>
      </c>
      <c r="X180" s="24">
        <f t="shared" si="271"/>
        <v>38100</v>
      </c>
      <c r="Y180" s="83">
        <f t="shared" si="272"/>
        <v>17082</v>
      </c>
      <c r="Z180" s="123">
        <f t="shared" si="273"/>
        <v>181.27319440479587</v>
      </c>
      <c r="AA180" s="83"/>
      <c r="AB180" s="25"/>
      <c r="AC180" s="25"/>
    </row>
    <row r="181" spans="1:29" s="21" customFormat="1" ht="8" x14ac:dyDescent="0.15">
      <c r="A181" s="76" t="s">
        <v>42</v>
      </c>
      <c r="B181" s="77" t="s">
        <v>266</v>
      </c>
      <c r="C181" s="78" t="s">
        <v>340</v>
      </c>
      <c r="D181" s="79" t="s">
        <v>44</v>
      </c>
      <c r="E181" s="80">
        <v>3</v>
      </c>
      <c r="F181" s="80">
        <v>17966.666666000001</v>
      </c>
      <c r="G181" s="80">
        <f t="shared" si="326"/>
        <v>53899.999997999999</v>
      </c>
      <c r="H181" s="80">
        <v>3</v>
      </c>
      <c r="I181" s="80">
        <v>14373.333333</v>
      </c>
      <c r="J181" s="80">
        <f t="shared" si="327"/>
        <v>43119.999999</v>
      </c>
      <c r="K181" s="80"/>
      <c r="L181" s="80"/>
      <c r="M181" s="80">
        <f t="shared" si="328"/>
        <v>0</v>
      </c>
      <c r="N181" s="80"/>
      <c r="O181" s="80"/>
      <c r="P181" s="80">
        <f t="shared" si="332"/>
        <v>0</v>
      </c>
      <c r="Q181" s="80"/>
      <c r="R181" s="80"/>
      <c r="S181" s="80">
        <f t="shared" si="330"/>
        <v>0</v>
      </c>
      <c r="T181" s="80"/>
      <c r="U181" s="80"/>
      <c r="V181" s="80">
        <f t="shared" si="333"/>
        <v>0</v>
      </c>
      <c r="W181" s="81">
        <f t="shared" ref="W181:W186" si="334">G181+M181+S181</f>
        <v>53899.999997999999</v>
      </c>
      <c r="X181" s="24">
        <f t="shared" si="271"/>
        <v>43119.999999</v>
      </c>
      <c r="Y181" s="83">
        <f t="shared" si="272"/>
        <v>-10779.999999</v>
      </c>
      <c r="Z181" s="123">
        <f t="shared" si="273"/>
        <v>80.000000001113165</v>
      </c>
      <c r="AA181" s="83"/>
      <c r="AB181" s="25"/>
      <c r="AC181" s="25"/>
    </row>
    <row r="182" spans="1:29" s="21" customFormat="1" ht="8" x14ac:dyDescent="0.15">
      <c r="A182" s="76" t="s">
        <v>42</v>
      </c>
      <c r="B182" s="77" t="s">
        <v>267</v>
      </c>
      <c r="C182" s="78" t="s">
        <v>341</v>
      </c>
      <c r="D182" s="79" t="s">
        <v>44</v>
      </c>
      <c r="E182" s="80">
        <v>3</v>
      </c>
      <c r="F182" s="80">
        <v>15000</v>
      </c>
      <c r="G182" s="80">
        <f t="shared" si="326"/>
        <v>45000</v>
      </c>
      <c r="H182" s="80">
        <v>3</v>
      </c>
      <c r="I182" s="80">
        <v>16500</v>
      </c>
      <c r="J182" s="80">
        <f t="shared" si="327"/>
        <v>49500</v>
      </c>
      <c r="K182" s="80"/>
      <c r="L182" s="80"/>
      <c r="M182" s="80">
        <f t="shared" si="328"/>
        <v>0</v>
      </c>
      <c r="N182" s="80"/>
      <c r="O182" s="80"/>
      <c r="P182" s="80">
        <f t="shared" si="332"/>
        <v>0</v>
      </c>
      <c r="Q182" s="80"/>
      <c r="R182" s="80"/>
      <c r="S182" s="80">
        <f t="shared" si="330"/>
        <v>0</v>
      </c>
      <c r="T182" s="80"/>
      <c r="U182" s="80"/>
      <c r="V182" s="80">
        <f t="shared" si="333"/>
        <v>0</v>
      </c>
      <c r="W182" s="81">
        <f t="shared" si="334"/>
        <v>45000</v>
      </c>
      <c r="X182" s="24">
        <f t="shared" si="271"/>
        <v>49500</v>
      </c>
      <c r="Y182" s="83">
        <f t="shared" si="272"/>
        <v>4500</v>
      </c>
      <c r="Z182" s="123">
        <f t="shared" si="273"/>
        <v>110.00000000000001</v>
      </c>
      <c r="AA182" s="83"/>
      <c r="AB182" s="25"/>
      <c r="AC182" s="25"/>
    </row>
    <row r="183" spans="1:29" s="21" customFormat="1" ht="8" x14ac:dyDescent="0.15">
      <c r="A183" s="76" t="s">
        <v>42</v>
      </c>
      <c r="B183" s="77" t="s">
        <v>268</v>
      </c>
      <c r="C183" s="78" t="s">
        <v>342</v>
      </c>
      <c r="D183" s="79" t="s">
        <v>44</v>
      </c>
      <c r="E183" s="80">
        <v>3</v>
      </c>
      <c r="F183" s="80">
        <v>5000</v>
      </c>
      <c r="G183" s="80">
        <f t="shared" si="326"/>
        <v>15000</v>
      </c>
      <c r="H183" s="80">
        <v>3</v>
      </c>
      <c r="I183" s="80">
        <v>5000</v>
      </c>
      <c r="J183" s="80">
        <f t="shared" si="327"/>
        <v>15000</v>
      </c>
      <c r="K183" s="80"/>
      <c r="L183" s="80"/>
      <c r="M183" s="80">
        <f t="shared" si="328"/>
        <v>0</v>
      </c>
      <c r="N183" s="80"/>
      <c r="O183" s="80"/>
      <c r="P183" s="80">
        <f t="shared" si="332"/>
        <v>0</v>
      </c>
      <c r="Q183" s="80"/>
      <c r="R183" s="80"/>
      <c r="S183" s="80">
        <f t="shared" si="330"/>
        <v>0</v>
      </c>
      <c r="T183" s="80"/>
      <c r="U183" s="80"/>
      <c r="V183" s="80">
        <f t="shared" si="333"/>
        <v>0</v>
      </c>
      <c r="W183" s="81">
        <f t="shared" si="334"/>
        <v>15000</v>
      </c>
      <c r="X183" s="24">
        <f t="shared" si="271"/>
        <v>15000</v>
      </c>
      <c r="Y183" s="83">
        <f t="shared" si="272"/>
        <v>0</v>
      </c>
      <c r="Z183" s="123">
        <f t="shared" si="273"/>
        <v>100</v>
      </c>
      <c r="AA183" s="83"/>
      <c r="AB183" s="25"/>
      <c r="AC183" s="25"/>
    </row>
    <row r="184" spans="1:29" s="21" customFormat="1" ht="8" x14ac:dyDescent="0.15">
      <c r="A184" s="76" t="s">
        <v>42</v>
      </c>
      <c r="B184" s="77" t="s">
        <v>269</v>
      </c>
      <c r="C184" s="78" t="s">
        <v>343</v>
      </c>
      <c r="D184" s="79" t="s">
        <v>44</v>
      </c>
      <c r="E184" s="80">
        <v>3</v>
      </c>
      <c r="F184" s="80">
        <v>6215</v>
      </c>
      <c r="G184" s="80">
        <f t="shared" si="326"/>
        <v>18645</v>
      </c>
      <c r="H184" s="80">
        <v>3</v>
      </c>
      <c r="I184" s="80">
        <v>6215</v>
      </c>
      <c r="J184" s="80">
        <f t="shared" si="327"/>
        <v>18645</v>
      </c>
      <c r="K184" s="80"/>
      <c r="L184" s="80"/>
      <c r="M184" s="80">
        <f t="shared" si="328"/>
        <v>0</v>
      </c>
      <c r="N184" s="80"/>
      <c r="O184" s="80"/>
      <c r="P184" s="80">
        <f t="shared" si="332"/>
        <v>0</v>
      </c>
      <c r="Q184" s="80"/>
      <c r="R184" s="80"/>
      <c r="S184" s="80">
        <f t="shared" si="330"/>
        <v>0</v>
      </c>
      <c r="T184" s="80"/>
      <c r="U184" s="80"/>
      <c r="V184" s="80">
        <f t="shared" si="333"/>
        <v>0</v>
      </c>
      <c r="W184" s="81">
        <f t="shared" si="334"/>
        <v>18645</v>
      </c>
      <c r="X184" s="24">
        <f t="shared" si="271"/>
        <v>18645</v>
      </c>
      <c r="Y184" s="83">
        <f t="shared" si="272"/>
        <v>0</v>
      </c>
      <c r="Z184" s="123">
        <f t="shared" si="273"/>
        <v>100</v>
      </c>
      <c r="AA184" s="83"/>
      <c r="AB184" s="25"/>
      <c r="AC184" s="25"/>
    </row>
    <row r="185" spans="1:29" s="21" customFormat="1" ht="8" x14ac:dyDescent="0.15">
      <c r="A185" s="76" t="s">
        <v>42</v>
      </c>
      <c r="B185" s="77" t="s">
        <v>270</v>
      </c>
      <c r="C185" s="78" t="s">
        <v>344</v>
      </c>
      <c r="D185" s="79" t="s">
        <v>44</v>
      </c>
      <c r="E185" s="80">
        <v>3</v>
      </c>
      <c r="F185" s="80">
        <v>6667</v>
      </c>
      <c r="G185" s="80">
        <f t="shared" si="326"/>
        <v>20001</v>
      </c>
      <c r="H185" s="80">
        <v>3</v>
      </c>
      <c r="I185" s="80">
        <v>6667</v>
      </c>
      <c r="J185" s="80">
        <f t="shared" si="327"/>
        <v>20001</v>
      </c>
      <c r="K185" s="80"/>
      <c r="L185" s="80"/>
      <c r="M185" s="80">
        <f t="shared" si="328"/>
        <v>0</v>
      </c>
      <c r="N185" s="80"/>
      <c r="O185" s="80"/>
      <c r="P185" s="80">
        <f t="shared" si="332"/>
        <v>0</v>
      </c>
      <c r="Q185" s="80"/>
      <c r="R185" s="80"/>
      <c r="S185" s="80">
        <f t="shared" si="330"/>
        <v>0</v>
      </c>
      <c r="T185" s="80"/>
      <c r="U185" s="80"/>
      <c r="V185" s="80">
        <f t="shared" si="333"/>
        <v>0</v>
      </c>
      <c r="W185" s="81">
        <f t="shared" si="334"/>
        <v>20001</v>
      </c>
      <c r="X185" s="24">
        <f t="shared" si="271"/>
        <v>20001</v>
      </c>
      <c r="Y185" s="83">
        <f t="shared" si="272"/>
        <v>0</v>
      </c>
      <c r="Z185" s="123">
        <f t="shared" si="273"/>
        <v>100</v>
      </c>
      <c r="AA185" s="83"/>
      <c r="AB185" s="25"/>
      <c r="AC185" s="25"/>
    </row>
    <row r="186" spans="1:29" s="21" customFormat="1" ht="16" x14ac:dyDescent="0.15">
      <c r="A186" s="76" t="s">
        <v>42</v>
      </c>
      <c r="B186" s="77" t="s">
        <v>278</v>
      </c>
      <c r="C186" s="78" t="s">
        <v>271</v>
      </c>
      <c r="D186" s="79"/>
      <c r="E186" s="80">
        <f>G184+G183+G181+G179</f>
        <v>100044.999998</v>
      </c>
      <c r="F186" s="80">
        <v>0.22</v>
      </c>
      <c r="G186" s="80">
        <f t="shared" si="326"/>
        <v>22009.899999559999</v>
      </c>
      <c r="H186" s="80">
        <v>91265</v>
      </c>
      <c r="I186" s="80">
        <v>0.22</v>
      </c>
      <c r="J186" s="80">
        <f t="shared" si="327"/>
        <v>20078.3</v>
      </c>
      <c r="K186" s="80"/>
      <c r="L186" s="80">
        <v>0.22</v>
      </c>
      <c r="M186" s="80">
        <f t="shared" si="328"/>
        <v>0</v>
      </c>
      <c r="N186" s="80"/>
      <c r="O186" s="80">
        <v>0.22</v>
      </c>
      <c r="P186" s="80">
        <f t="shared" si="332"/>
        <v>0</v>
      </c>
      <c r="Q186" s="80"/>
      <c r="R186" s="80">
        <v>0.22</v>
      </c>
      <c r="S186" s="80">
        <f t="shared" si="330"/>
        <v>0</v>
      </c>
      <c r="T186" s="80"/>
      <c r="U186" s="80">
        <v>0.22</v>
      </c>
      <c r="V186" s="80">
        <f t="shared" si="333"/>
        <v>0</v>
      </c>
      <c r="W186" s="81">
        <f t="shared" si="334"/>
        <v>22009.899999559999</v>
      </c>
      <c r="X186" s="24">
        <f t="shared" si="271"/>
        <v>20078.3</v>
      </c>
      <c r="Y186" s="29">
        <f t="shared" si="272"/>
        <v>-1931.5999995599996</v>
      </c>
      <c r="Z186" s="124">
        <f t="shared" si="273"/>
        <v>91.223949224673376</v>
      </c>
      <c r="AA186" s="29"/>
      <c r="AB186" s="20"/>
      <c r="AC186" s="20"/>
    </row>
    <row r="187" spans="1:29" s="21" customFormat="1" ht="8" thickBot="1" x14ac:dyDescent="0.2">
      <c r="A187" s="110" t="s">
        <v>272</v>
      </c>
      <c r="B187" s="111"/>
      <c r="C187" s="112"/>
      <c r="D187" s="113"/>
      <c r="E187" s="131">
        <f>E169+E165+E160+E155</f>
        <v>22</v>
      </c>
      <c r="F187" s="131"/>
      <c r="G187" s="131">
        <f>G169+G165+G160+G155</f>
        <v>341230.59999755997</v>
      </c>
      <c r="H187" s="131">
        <f>H169+H165+H160+H155</f>
        <v>22</v>
      </c>
      <c r="I187" s="131"/>
      <c r="J187" s="131">
        <f>J169+J165+J160+J155</f>
        <v>352890.64999899996</v>
      </c>
      <c r="K187" s="114">
        <f>K169+K165+K160+K155</f>
        <v>0</v>
      </c>
      <c r="L187" s="114"/>
      <c r="M187" s="114">
        <f>M169+M165+M160+M155</f>
        <v>0</v>
      </c>
      <c r="N187" s="114">
        <f>N169+N165+N160+N155</f>
        <v>0</v>
      </c>
      <c r="O187" s="114"/>
      <c r="P187" s="114">
        <f>P169+P165+P160+P155</f>
        <v>0</v>
      </c>
      <c r="Q187" s="114">
        <f>Q169+Q165+Q160+Q155</f>
        <v>0</v>
      </c>
      <c r="R187" s="114"/>
      <c r="S187" s="114">
        <f>S169+S165+S160+S155</f>
        <v>0</v>
      </c>
      <c r="T187" s="114">
        <f>T169+T165+T160+T155</f>
        <v>0</v>
      </c>
      <c r="U187" s="114"/>
      <c r="V187" s="114">
        <f>V169+V165+V160+V155</f>
        <v>0</v>
      </c>
      <c r="W187" s="115">
        <f>W169+W155+W165+W160</f>
        <v>341230.59999755997</v>
      </c>
      <c r="X187" s="112">
        <f t="shared" si="271"/>
        <v>352890.64999899996</v>
      </c>
      <c r="Y187" s="116">
        <f t="shared" si="272"/>
        <v>11660.050001439988</v>
      </c>
      <c r="Z187" s="125">
        <f t="shared" si="273"/>
        <v>103.41705872847375</v>
      </c>
      <c r="AA187" s="116"/>
      <c r="AB187" s="20"/>
      <c r="AC187" s="20"/>
    </row>
    <row r="188" spans="1:29" s="21" customFormat="1" ht="8" thickBot="1" x14ac:dyDescent="0.2">
      <c r="A188" s="117" t="s">
        <v>273</v>
      </c>
      <c r="B188" s="118"/>
      <c r="C188" s="119"/>
      <c r="D188" s="105"/>
      <c r="E188" s="106"/>
      <c r="F188" s="106"/>
      <c r="G188" s="106">
        <f>G31+G45+G54+G74+G88+G106+G119+G127+G136+G143+G147+G153+G187</f>
        <v>669699.99999755993</v>
      </c>
      <c r="H188" s="106"/>
      <c r="I188" s="106"/>
      <c r="J188" s="106">
        <f>J31+J45+J54+J74+J88+J106+J119+J127+J136+J143+J147+J153+J187</f>
        <v>669699.99999899999</v>
      </c>
      <c r="K188" s="106"/>
      <c r="L188" s="106"/>
      <c r="M188" s="106">
        <f>M31+M45+M54+M74+M88+M106+M119+M127+M136+M143+M147+M153+M187</f>
        <v>10000</v>
      </c>
      <c r="N188" s="106"/>
      <c r="O188" s="106"/>
      <c r="P188" s="106">
        <f>P31+P45+P54+P74+P88+P106+P119+P127+P136+P143+P147+P153+P187</f>
        <v>0</v>
      </c>
      <c r="Q188" s="106"/>
      <c r="R188" s="106"/>
      <c r="S188" s="106">
        <f>S31+S45+S54+S74+S88+S106+S119+S127+S136+S143+S147+S153+S187</f>
        <v>85200</v>
      </c>
      <c r="T188" s="106"/>
      <c r="U188" s="106"/>
      <c r="V188" s="106">
        <f>V31+V45+V54+V74+V88+V106+V119+V127+V136+V143+V147+V153+V187</f>
        <v>0</v>
      </c>
      <c r="W188" s="106">
        <f>W31+W45+W54+W74+W88+W106+W119+W127+W136+W143+W147+W153+W187</f>
        <v>764899.99999755993</v>
      </c>
      <c r="X188" s="119">
        <f t="shared" si="271"/>
        <v>669699.99999899999</v>
      </c>
      <c r="Y188" s="120">
        <f>ROUND(X188-W188,2)</f>
        <v>-95200</v>
      </c>
      <c r="Z188" s="126">
        <f t="shared" si="273"/>
        <v>87.553928618268586</v>
      </c>
      <c r="AA188" s="109"/>
      <c r="AB188" s="20"/>
      <c r="AC188" s="20"/>
    </row>
    <row r="189" spans="1:29" ht="7.25" customHeight="1" x14ac:dyDescent="0.15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</row>
    <row r="190" spans="1:29" s="21" customFormat="1" ht="8" thickBot="1" x14ac:dyDescent="0.2">
      <c r="A190" s="176"/>
      <c r="B190" s="177"/>
      <c r="C190" s="177"/>
      <c r="D190" s="26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8"/>
      <c r="U190" s="20"/>
      <c r="V190" s="20"/>
      <c r="W190" s="20"/>
      <c r="X190" s="20"/>
      <c r="Y190" s="20"/>
      <c r="AA190" s="32"/>
    </row>
    <row r="191" spans="1:29" s="21" customFormat="1" ht="8" thickBot="1" x14ac:dyDescent="0.2">
      <c r="A191" s="178" t="s">
        <v>274</v>
      </c>
      <c r="B191" s="179"/>
      <c r="C191" s="179"/>
      <c r="D191" s="105"/>
      <c r="E191" s="106"/>
      <c r="F191" s="106"/>
      <c r="G191" s="106"/>
      <c r="H191" s="106"/>
      <c r="I191" s="106"/>
      <c r="J191" s="106">
        <v>0</v>
      </c>
      <c r="K191" s="106"/>
      <c r="L191" s="106"/>
      <c r="M191" s="106"/>
      <c r="N191" s="106"/>
      <c r="O191" s="106"/>
      <c r="P191" s="106">
        <f>'[1]Дохідна частина'!D22-'[2]Кошторис  витрат'!M195</f>
        <v>0</v>
      </c>
      <c r="Q191" s="106"/>
      <c r="R191" s="106"/>
      <c r="S191" s="106"/>
      <c r="T191" s="106"/>
      <c r="U191" s="106"/>
      <c r="V191" s="106"/>
      <c r="W191" s="106">
        <f>'[1]Дохідна частина'!M15-'[2]Кошторис  витрат'!P195</f>
        <v>0</v>
      </c>
      <c r="X191" s="107"/>
      <c r="Y191" s="108"/>
      <c r="Z191" s="108"/>
      <c r="AA191" s="109"/>
      <c r="AB191" s="20"/>
      <c r="AC191" s="20"/>
    </row>
    <row r="192" spans="1:29" s="21" customFormat="1" x14ac:dyDescent="0.15">
      <c r="B192" s="31"/>
      <c r="C192" s="32"/>
      <c r="D192" s="33"/>
      <c r="E192" s="34"/>
      <c r="F192" s="34"/>
      <c r="G192" s="34"/>
      <c r="H192" s="34"/>
      <c r="I192" s="34"/>
      <c r="J192" s="34"/>
      <c r="K192" s="34"/>
      <c r="L192" s="34"/>
      <c r="M192" s="34"/>
      <c r="N192" s="35"/>
      <c r="O192" s="32"/>
    </row>
    <row r="193" spans="1:20" s="21" customFormat="1" x14ac:dyDescent="0.15">
      <c r="B193" s="31"/>
      <c r="C193" s="32"/>
      <c r="D193" s="33"/>
      <c r="E193" s="34"/>
      <c r="F193" s="34"/>
      <c r="G193" s="34"/>
      <c r="H193" s="34"/>
      <c r="I193" s="34"/>
      <c r="J193" s="34"/>
      <c r="K193" s="34"/>
      <c r="L193" s="34"/>
      <c r="M193" s="34"/>
      <c r="N193" s="35"/>
      <c r="O193" s="32"/>
    </row>
    <row r="194" spans="1:20" s="21" customFormat="1" x14ac:dyDescent="0.15">
      <c r="B194" s="31"/>
      <c r="C194" s="32"/>
      <c r="D194" s="33"/>
      <c r="E194" s="34"/>
      <c r="F194" s="34"/>
      <c r="G194" s="34"/>
      <c r="H194" s="34"/>
      <c r="I194" s="34"/>
      <c r="J194" s="34"/>
      <c r="K194" s="34"/>
      <c r="L194" s="34"/>
      <c r="M194" s="34"/>
      <c r="N194" s="35"/>
      <c r="O194" s="32"/>
    </row>
    <row r="195" spans="1:20" s="21" customFormat="1" ht="16" x14ac:dyDescent="0.15">
      <c r="A195" s="36"/>
      <c r="B195" s="37"/>
      <c r="C195" s="38" t="s">
        <v>347</v>
      </c>
      <c r="D195" s="33"/>
      <c r="E195" s="39"/>
      <c r="F195" s="39"/>
      <c r="G195" s="34"/>
      <c r="H195" s="40"/>
      <c r="I195" s="41" t="s">
        <v>348</v>
      </c>
      <c r="J195" s="39"/>
      <c r="K195" s="34"/>
      <c r="L195" s="34"/>
      <c r="M195" s="34"/>
      <c r="N195" s="35"/>
      <c r="O195" s="32"/>
      <c r="P195" s="32"/>
    </row>
    <row r="196" spans="1:20" s="21" customFormat="1" ht="8" x14ac:dyDescent="0.15">
      <c r="A196" s="42"/>
      <c r="B196" s="43"/>
      <c r="C196" s="44" t="s">
        <v>275</v>
      </c>
      <c r="D196" s="45"/>
      <c r="E196" s="46"/>
      <c r="F196" s="47" t="s">
        <v>276</v>
      </c>
      <c r="G196" s="46"/>
      <c r="H196" s="48"/>
      <c r="I196" s="49" t="s">
        <v>277</v>
      </c>
      <c r="J196" s="46"/>
      <c r="K196" s="46"/>
      <c r="L196" s="46"/>
      <c r="M196" s="46"/>
      <c r="N196" s="50"/>
      <c r="O196" s="51"/>
      <c r="P196" s="51"/>
      <c r="Q196" s="52"/>
      <c r="R196" s="52"/>
      <c r="S196" s="52"/>
      <c r="T196" s="52"/>
    </row>
    <row r="197" spans="1:20" s="21" customFormat="1" x14ac:dyDescent="0.15">
      <c r="B197" s="31"/>
      <c r="C197" s="32"/>
      <c r="D197" s="33"/>
      <c r="E197" s="34"/>
      <c r="F197" s="34"/>
      <c r="G197" s="34"/>
      <c r="H197" s="34"/>
      <c r="I197" s="34"/>
      <c r="J197" s="34"/>
      <c r="K197" s="34"/>
      <c r="L197" s="34"/>
      <c r="M197" s="34"/>
      <c r="N197" s="35"/>
      <c r="O197" s="32"/>
    </row>
  </sheetData>
  <mergeCells count="25">
    <mergeCell ref="A190:C190"/>
    <mergeCell ref="A191:C191"/>
    <mergeCell ref="W3:W4"/>
    <mergeCell ref="X3:X4"/>
    <mergeCell ref="A6:AA6"/>
    <mergeCell ref="E3:G3"/>
    <mergeCell ref="H3:J3"/>
    <mergeCell ref="K3:M3"/>
    <mergeCell ref="N3:P3"/>
    <mergeCell ref="Q3:S3"/>
    <mergeCell ref="T3:V3"/>
    <mergeCell ref="E52:G53"/>
    <mergeCell ref="A88:D88"/>
    <mergeCell ref="A147:D147"/>
    <mergeCell ref="A1:AB1"/>
    <mergeCell ref="A2:A4"/>
    <mergeCell ref="B2:B4"/>
    <mergeCell ref="C2:C4"/>
    <mergeCell ref="D2:D4"/>
    <mergeCell ref="E2:J2"/>
    <mergeCell ref="K2:P2"/>
    <mergeCell ref="Q2:V2"/>
    <mergeCell ref="W2:Z2"/>
    <mergeCell ref="AA2:AA4"/>
    <mergeCell ref="Y3:Z3"/>
  </mergeCells>
  <pageMargins left="0.70866141732283472" right="0.70866141732283472" top="0.74803149606299213" bottom="0.74803149606299213" header="0.31496062992125984" footer="0.31496062992125984"/>
  <pageSetup paperSize="9" scale="150" fitToWidth="2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Table 2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49d3891107ddf2a1d64a9e166e755989d4c1cdc780a5e61ddbd7fd8136694596.xlsx</dc:title>
  <dc:creator>Work1</dc:creator>
  <cp:lastModifiedBy>Microsoft Office User</cp:lastModifiedBy>
  <cp:lastPrinted>2021-11-11T09:51:57Z</cp:lastPrinted>
  <dcterms:created xsi:type="dcterms:W3CDTF">2021-10-15T08:31:17Z</dcterms:created>
  <dcterms:modified xsi:type="dcterms:W3CDTF">2023-03-24T20:07:38Z</dcterms:modified>
</cp:coreProperties>
</file>