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Ї ДОКУМЕНТИ\2021\Проєкти\УКФ\Bus\Звітність\Для звітності\"/>
    </mc:Choice>
  </mc:AlternateContent>
  <bookViews>
    <workbookView xWindow="390" yWindow="585" windowWidth="18855" windowHeight="9660" activeTab="2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1">
      <go:sheetsCustomData xmlns:go="http://customooxmlschemas.google.com/" r:id="" roundtripDataSignature="AMtx7mhQX2G8gjmKG9meo9AQv3XTd7DlWA=="/>
    </ext>
  </extLst>
</workbook>
</file>

<file path=xl/calcChain.xml><?xml version="1.0" encoding="utf-8"?>
<calcChain xmlns="http://schemas.openxmlformats.org/spreadsheetml/2006/main">
  <c r="D5" i="2" l="1"/>
  <c r="D4" i="2"/>
  <c r="P173" i="2" l="1"/>
  <c r="F81" i="3" l="1"/>
  <c r="J162" i="2" l="1"/>
  <c r="F93" i="3" l="1"/>
  <c r="S91" i="2"/>
  <c r="S90" i="2"/>
  <c r="P91" i="2"/>
  <c r="P90" i="2"/>
  <c r="M91" i="2"/>
  <c r="M90" i="2"/>
  <c r="J91" i="2"/>
  <c r="X91" i="2" s="1"/>
  <c r="J90" i="2"/>
  <c r="X90" i="2" s="1"/>
  <c r="G91" i="2"/>
  <c r="W91" i="2" s="1"/>
  <c r="G90" i="2"/>
  <c r="W90" i="2" s="1"/>
  <c r="Y91" i="2" l="1"/>
  <c r="Z91" i="2" s="1"/>
  <c r="Y90" i="2"/>
  <c r="Z90" i="2" s="1"/>
  <c r="I103" i="3"/>
  <c r="F103" i="3"/>
  <c r="D103" i="3"/>
  <c r="I93" i="3"/>
  <c r="H29" i="1" s="1"/>
  <c r="J29" i="1" s="1"/>
  <c r="N29" i="1" s="1"/>
  <c r="K29" i="1" s="1"/>
  <c r="D93" i="3"/>
  <c r="I81" i="3"/>
  <c r="V178" i="2"/>
  <c r="S178" i="2"/>
  <c r="P178" i="2"/>
  <c r="M178" i="2"/>
  <c r="J178" i="2"/>
  <c r="G178" i="2"/>
  <c r="W178" i="2" s="1"/>
  <c r="V177" i="2"/>
  <c r="S177" i="2"/>
  <c r="P177" i="2"/>
  <c r="M177" i="2"/>
  <c r="J177" i="2"/>
  <c r="G177" i="2"/>
  <c r="V176" i="2"/>
  <c r="S176" i="2"/>
  <c r="P176" i="2"/>
  <c r="M176" i="2"/>
  <c r="J176" i="2"/>
  <c r="G176" i="2"/>
  <c r="W176" i="2" s="1"/>
  <c r="V175" i="2"/>
  <c r="S175" i="2"/>
  <c r="P175" i="2"/>
  <c r="M175" i="2"/>
  <c r="J175" i="2"/>
  <c r="D79" i="3" s="1"/>
  <c r="G175" i="2"/>
  <c r="V174" i="2"/>
  <c r="S174" i="2"/>
  <c r="P174" i="2"/>
  <c r="M174" i="2"/>
  <c r="J174" i="2"/>
  <c r="G174" i="2"/>
  <c r="W174" i="2" s="1"/>
  <c r="V173" i="2"/>
  <c r="S173" i="2"/>
  <c r="M173" i="2"/>
  <c r="J173" i="2"/>
  <c r="G173" i="2"/>
  <c r="V172" i="2"/>
  <c r="S172" i="2"/>
  <c r="P172" i="2"/>
  <c r="M172" i="2"/>
  <c r="J172" i="2"/>
  <c r="G172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V169" i="2"/>
  <c r="S169" i="2"/>
  <c r="P169" i="2"/>
  <c r="M169" i="2"/>
  <c r="J169" i="2"/>
  <c r="G169" i="2"/>
  <c r="V168" i="2"/>
  <c r="S168" i="2"/>
  <c r="P168" i="2"/>
  <c r="M168" i="2"/>
  <c r="J168" i="2"/>
  <c r="G168" i="2"/>
  <c r="V167" i="2"/>
  <c r="V166" i="2" s="1"/>
  <c r="S167" i="2"/>
  <c r="P167" i="2"/>
  <c r="M167" i="2"/>
  <c r="J167" i="2"/>
  <c r="G167" i="2"/>
  <c r="T166" i="2"/>
  <c r="Q166" i="2"/>
  <c r="N166" i="2"/>
  <c r="K166" i="2"/>
  <c r="H166" i="2"/>
  <c r="E166" i="2"/>
  <c r="V165" i="2"/>
  <c r="S165" i="2"/>
  <c r="P165" i="2"/>
  <c r="M165" i="2"/>
  <c r="J165" i="2"/>
  <c r="X165" i="2" s="1"/>
  <c r="G165" i="2"/>
  <c r="V164" i="2"/>
  <c r="S164" i="2"/>
  <c r="P164" i="2"/>
  <c r="M164" i="2"/>
  <c r="J164" i="2"/>
  <c r="G164" i="2"/>
  <c r="W164" i="2" s="1"/>
  <c r="V163" i="2"/>
  <c r="V161" i="2" s="1"/>
  <c r="S163" i="2"/>
  <c r="P163" i="2"/>
  <c r="M163" i="2"/>
  <c r="J163" i="2"/>
  <c r="J161" i="2" s="1"/>
  <c r="G163" i="2"/>
  <c r="V162" i="2"/>
  <c r="S162" i="2"/>
  <c r="S161" i="2" s="1"/>
  <c r="P162" i="2"/>
  <c r="X162" i="2" s="1"/>
  <c r="M162" i="2"/>
  <c r="G162" i="2"/>
  <c r="W162" i="2" s="1"/>
  <c r="T161" i="2"/>
  <c r="Q161" i="2"/>
  <c r="N161" i="2"/>
  <c r="K161" i="2"/>
  <c r="H161" i="2"/>
  <c r="E161" i="2"/>
  <c r="V160" i="2"/>
  <c r="S160" i="2"/>
  <c r="P160" i="2"/>
  <c r="M160" i="2"/>
  <c r="J160" i="2"/>
  <c r="G160" i="2"/>
  <c r="W160" i="2" s="1"/>
  <c r="V159" i="2"/>
  <c r="S159" i="2"/>
  <c r="P159" i="2"/>
  <c r="M159" i="2"/>
  <c r="J159" i="2"/>
  <c r="X159" i="2" s="1"/>
  <c r="G159" i="2"/>
  <c r="V158" i="2"/>
  <c r="S158" i="2"/>
  <c r="P158" i="2"/>
  <c r="P156" i="2" s="1"/>
  <c r="M158" i="2"/>
  <c r="J158" i="2"/>
  <c r="G158" i="2"/>
  <c r="W158" i="2" s="1"/>
  <c r="V157" i="2"/>
  <c r="V156" i="2" s="1"/>
  <c r="S157" i="2"/>
  <c r="P157" i="2"/>
  <c r="M157" i="2"/>
  <c r="M156" i="2" s="1"/>
  <c r="J157" i="2"/>
  <c r="X157" i="2" s="1"/>
  <c r="G157" i="2"/>
  <c r="T156" i="2"/>
  <c r="Q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S154" i="2" s="1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M148" i="2" s="1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W142" i="2" s="1"/>
  <c r="V141" i="2"/>
  <c r="S141" i="2"/>
  <c r="P141" i="2"/>
  <c r="M141" i="2"/>
  <c r="J141" i="2"/>
  <c r="X141" i="2" s="1"/>
  <c r="G141" i="2"/>
  <c r="V140" i="2"/>
  <c r="S140" i="2"/>
  <c r="P140" i="2"/>
  <c r="M140" i="2"/>
  <c r="J140" i="2"/>
  <c r="G140" i="2"/>
  <c r="W140" i="2" s="1"/>
  <c r="V139" i="2"/>
  <c r="S139" i="2"/>
  <c r="P139" i="2"/>
  <c r="M139" i="2"/>
  <c r="M144" i="2" s="1"/>
  <c r="J139" i="2"/>
  <c r="J144" i="2" s="1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W135" i="2" s="1"/>
  <c r="V134" i="2"/>
  <c r="S134" i="2"/>
  <c r="P134" i="2"/>
  <c r="M134" i="2"/>
  <c r="J134" i="2"/>
  <c r="X134" i="2" s="1"/>
  <c r="G134" i="2"/>
  <c r="V133" i="2"/>
  <c r="S133" i="2"/>
  <c r="P133" i="2"/>
  <c r="M133" i="2"/>
  <c r="J133" i="2"/>
  <c r="G133" i="2"/>
  <c r="V132" i="2"/>
  <c r="S132" i="2"/>
  <c r="P132" i="2"/>
  <c r="M132" i="2"/>
  <c r="J132" i="2"/>
  <c r="X132" i="2" s="1"/>
  <c r="G132" i="2"/>
  <c r="V131" i="2"/>
  <c r="S131" i="2"/>
  <c r="S137" i="2" s="1"/>
  <c r="P131" i="2"/>
  <c r="M131" i="2"/>
  <c r="J131" i="2"/>
  <c r="G131" i="2"/>
  <c r="W131" i="2" s="1"/>
  <c r="T129" i="2"/>
  <c r="Q129" i="2"/>
  <c r="N129" i="2"/>
  <c r="K129" i="2"/>
  <c r="H129" i="2"/>
  <c r="E129" i="2"/>
  <c r="V128" i="2"/>
  <c r="S128" i="2"/>
  <c r="P128" i="2"/>
  <c r="M128" i="2"/>
  <c r="J128" i="2"/>
  <c r="G128" i="2"/>
  <c r="W128" i="2" s="1"/>
  <c r="V127" i="2"/>
  <c r="S127" i="2"/>
  <c r="P127" i="2"/>
  <c r="M127" i="2"/>
  <c r="J127" i="2"/>
  <c r="G127" i="2"/>
  <c r="V126" i="2"/>
  <c r="S126" i="2"/>
  <c r="P126" i="2"/>
  <c r="M126" i="2"/>
  <c r="J126" i="2"/>
  <c r="G126" i="2"/>
  <c r="W126" i="2" s="1"/>
  <c r="V125" i="2"/>
  <c r="S125" i="2"/>
  <c r="P125" i="2"/>
  <c r="M125" i="2"/>
  <c r="J125" i="2"/>
  <c r="G125" i="2"/>
  <c r="V124" i="2"/>
  <c r="S124" i="2"/>
  <c r="P124" i="2"/>
  <c r="M124" i="2"/>
  <c r="J124" i="2"/>
  <c r="G124" i="2"/>
  <c r="W124" i="2" s="1"/>
  <c r="V123" i="2"/>
  <c r="S123" i="2"/>
  <c r="P123" i="2"/>
  <c r="M123" i="2"/>
  <c r="M129" i="2" s="1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X119" i="2" s="1"/>
  <c r="M119" i="2"/>
  <c r="J119" i="2"/>
  <c r="G119" i="2"/>
  <c r="W119" i="2" s="1"/>
  <c r="V118" i="2"/>
  <c r="S118" i="2"/>
  <c r="P118" i="2"/>
  <c r="M118" i="2"/>
  <c r="J118" i="2"/>
  <c r="G118" i="2"/>
  <c r="V117" i="2"/>
  <c r="S117" i="2"/>
  <c r="P117" i="2"/>
  <c r="M117" i="2"/>
  <c r="J117" i="2"/>
  <c r="G117" i="2"/>
  <c r="W117" i="2" s="1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W113" i="2" s="1"/>
  <c r="V112" i="2"/>
  <c r="S112" i="2"/>
  <c r="P112" i="2"/>
  <c r="M112" i="2"/>
  <c r="J112" i="2"/>
  <c r="G112" i="2"/>
  <c r="V111" i="2"/>
  <c r="S111" i="2"/>
  <c r="P111" i="2"/>
  <c r="M111" i="2"/>
  <c r="J111" i="2"/>
  <c r="G111" i="2"/>
  <c r="W111" i="2" s="1"/>
  <c r="V110" i="2"/>
  <c r="S110" i="2"/>
  <c r="P110" i="2"/>
  <c r="M110" i="2"/>
  <c r="J110" i="2"/>
  <c r="G110" i="2"/>
  <c r="V107" i="2"/>
  <c r="S107" i="2"/>
  <c r="P107" i="2"/>
  <c r="X107" i="2" s="1"/>
  <c r="M107" i="2"/>
  <c r="J107" i="2"/>
  <c r="G107" i="2"/>
  <c r="V106" i="2"/>
  <c r="S106" i="2"/>
  <c r="P106" i="2"/>
  <c r="M106" i="2"/>
  <c r="J106" i="2"/>
  <c r="G106" i="2"/>
  <c r="V105" i="2"/>
  <c r="S105" i="2"/>
  <c r="S104" i="2" s="1"/>
  <c r="P105" i="2"/>
  <c r="M105" i="2"/>
  <c r="J105" i="2"/>
  <c r="G105" i="2"/>
  <c r="W105" i="2" s="1"/>
  <c r="V104" i="2"/>
  <c r="T104" i="2"/>
  <c r="Q104" i="2"/>
  <c r="N104" i="2"/>
  <c r="K104" i="2"/>
  <c r="H104" i="2"/>
  <c r="E104" i="2"/>
  <c r="V103" i="2"/>
  <c r="S103" i="2"/>
  <c r="P103" i="2"/>
  <c r="X103" i="2" s="1"/>
  <c r="M103" i="2"/>
  <c r="J103" i="2"/>
  <c r="G103" i="2"/>
  <c r="V102" i="2"/>
  <c r="S102" i="2"/>
  <c r="P102" i="2"/>
  <c r="M102" i="2"/>
  <c r="J102" i="2"/>
  <c r="X102" i="2" s="1"/>
  <c r="G102" i="2"/>
  <c r="G100" i="2" s="1"/>
  <c r="V101" i="2"/>
  <c r="S101" i="2"/>
  <c r="P101" i="2"/>
  <c r="P100" i="2" s="1"/>
  <c r="M101" i="2"/>
  <c r="M100" i="2" s="1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W99" i="2" s="1"/>
  <c r="V98" i="2"/>
  <c r="S98" i="2"/>
  <c r="P98" i="2"/>
  <c r="X98" i="2" s="1"/>
  <c r="M98" i="2"/>
  <c r="M96" i="2" s="1"/>
  <c r="J98" i="2"/>
  <c r="G98" i="2"/>
  <c r="V97" i="2"/>
  <c r="S97" i="2"/>
  <c r="P97" i="2"/>
  <c r="M97" i="2"/>
  <c r="J97" i="2"/>
  <c r="J96" i="2" s="1"/>
  <c r="G97" i="2"/>
  <c r="W97" i="2" s="1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M88" i="2" s="1"/>
  <c r="J92" i="2"/>
  <c r="G92" i="2"/>
  <c r="V89" i="2"/>
  <c r="V88" i="2" s="1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W87" i="2" s="1"/>
  <c r="V86" i="2"/>
  <c r="S86" i="2"/>
  <c r="P86" i="2"/>
  <c r="M86" i="2"/>
  <c r="M84" i="2" s="1"/>
  <c r="J86" i="2"/>
  <c r="G86" i="2"/>
  <c r="V85" i="2"/>
  <c r="V84" i="2" s="1"/>
  <c r="S85" i="2"/>
  <c r="S84" i="2" s="1"/>
  <c r="P85" i="2"/>
  <c r="M85" i="2"/>
  <c r="J85" i="2"/>
  <c r="G85" i="2"/>
  <c r="W85" i="2" s="1"/>
  <c r="T84" i="2"/>
  <c r="Q84" i="2"/>
  <c r="N84" i="2"/>
  <c r="K84" i="2"/>
  <c r="H84" i="2"/>
  <c r="E84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T80" i="2"/>
  <c r="Q80" i="2"/>
  <c r="N80" i="2"/>
  <c r="K80" i="2"/>
  <c r="H80" i="2"/>
  <c r="E80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T74" i="2"/>
  <c r="Q74" i="2"/>
  <c r="N74" i="2"/>
  <c r="K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M66" i="2" s="1"/>
  <c r="J67" i="2"/>
  <c r="G67" i="2"/>
  <c r="T66" i="2"/>
  <c r="S66" i="2"/>
  <c r="Q66" i="2"/>
  <c r="N66" i="2"/>
  <c r="K66" i="2"/>
  <c r="H66" i="2"/>
  <c r="E66" i="2"/>
  <c r="V65" i="2"/>
  <c r="S65" i="2"/>
  <c r="P65" i="2"/>
  <c r="M65" i="2"/>
  <c r="J65" i="2"/>
  <c r="G65" i="2"/>
  <c r="V64" i="2"/>
  <c r="S64" i="2"/>
  <c r="P64" i="2"/>
  <c r="M64" i="2"/>
  <c r="J64" i="2"/>
  <c r="G64" i="2"/>
  <c r="V63" i="2"/>
  <c r="S63" i="2"/>
  <c r="P63" i="2"/>
  <c r="M63" i="2"/>
  <c r="J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V53" i="2" s="1"/>
  <c r="S54" i="2"/>
  <c r="P54" i="2"/>
  <c r="M54" i="2"/>
  <c r="T53" i="2"/>
  <c r="S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P49" i="2" s="1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V43" i="2" s="1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X42" i="2" s="1"/>
  <c r="G42" i="2"/>
  <c r="V41" i="2"/>
  <c r="S41" i="2"/>
  <c r="P41" i="2"/>
  <c r="M41" i="2"/>
  <c r="J41" i="2"/>
  <c r="G41" i="2"/>
  <c r="V40" i="2"/>
  <c r="V39" i="2" s="1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V35" i="2" s="1"/>
  <c r="S36" i="2"/>
  <c r="P36" i="2"/>
  <c r="M36" i="2"/>
  <c r="J36" i="2"/>
  <c r="J35" i="2" s="1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P29" i="2" s="1"/>
  <c r="M31" i="2"/>
  <c r="J31" i="2"/>
  <c r="G31" i="2"/>
  <c r="V30" i="2"/>
  <c r="V29" i="2" s="1"/>
  <c r="S30" i="2"/>
  <c r="P30" i="2"/>
  <c r="M30" i="2"/>
  <c r="J30" i="2"/>
  <c r="D32" i="3" s="1"/>
  <c r="G30" i="2"/>
  <c r="T29" i="2"/>
  <c r="Q29" i="2"/>
  <c r="N29" i="2"/>
  <c r="K29" i="2"/>
  <c r="H29" i="2"/>
  <c r="E29" i="2"/>
  <c r="V24" i="2"/>
  <c r="S24" i="2"/>
  <c r="P24" i="2"/>
  <c r="M24" i="2"/>
  <c r="J24" i="2"/>
  <c r="D26" i="3" s="1"/>
  <c r="G24" i="2"/>
  <c r="V23" i="2"/>
  <c r="S23" i="2"/>
  <c r="P23" i="2"/>
  <c r="M23" i="2"/>
  <c r="J23" i="2"/>
  <c r="D19" i="3" s="1"/>
  <c r="G23" i="2"/>
  <c r="W23" i="2" s="1"/>
  <c r="V22" i="2"/>
  <c r="S22" i="2"/>
  <c r="P22" i="2"/>
  <c r="M22" i="2"/>
  <c r="M21" i="2" s="1"/>
  <c r="K28" i="2" s="1"/>
  <c r="M28" i="2" s="1"/>
  <c r="J22" i="2"/>
  <c r="D11" i="3" s="1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V17" i="2" s="1"/>
  <c r="T27" i="2" s="1"/>
  <c r="V27" i="2" s="1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P13" i="2" s="1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G30" i="1"/>
  <c r="F30" i="1"/>
  <c r="E30" i="1"/>
  <c r="D30" i="1"/>
  <c r="J27" i="1"/>
  <c r="S29" i="2" l="1"/>
  <c r="M29" i="2"/>
  <c r="X44" i="2"/>
  <c r="X45" i="2"/>
  <c r="V58" i="2"/>
  <c r="S80" i="2"/>
  <c r="P84" i="2"/>
  <c r="X86" i="2"/>
  <c r="X101" i="2"/>
  <c r="V100" i="2"/>
  <c r="K108" i="2"/>
  <c r="W106" i="2"/>
  <c r="M104" i="2"/>
  <c r="W110" i="2"/>
  <c r="W114" i="2"/>
  <c r="W116" i="2"/>
  <c r="W132" i="2"/>
  <c r="W134" i="2"/>
  <c r="W146" i="2"/>
  <c r="S148" i="2"/>
  <c r="M154" i="2"/>
  <c r="W151" i="2"/>
  <c r="W153" i="2"/>
  <c r="W157" i="2"/>
  <c r="X168" i="2"/>
  <c r="S96" i="2"/>
  <c r="P161" i="2"/>
  <c r="P170" i="2"/>
  <c r="V96" i="2"/>
  <c r="Y128" i="2"/>
  <c r="Z128" i="2" s="1"/>
  <c r="X18" i="2"/>
  <c r="X19" i="2"/>
  <c r="X20" i="2"/>
  <c r="X50" i="2"/>
  <c r="V49" i="2"/>
  <c r="X52" i="2"/>
  <c r="S58" i="2"/>
  <c r="G62" i="2"/>
  <c r="S100" i="2"/>
  <c r="X112" i="2"/>
  <c r="X114" i="2"/>
  <c r="X116" i="2"/>
  <c r="P129" i="2"/>
  <c r="X124" i="2"/>
  <c r="Y124" i="2" s="1"/>
  <c r="Z124" i="2" s="1"/>
  <c r="X126" i="2"/>
  <c r="Y126" i="2" s="1"/>
  <c r="Z126" i="2" s="1"/>
  <c r="X128" i="2"/>
  <c r="J137" i="2"/>
  <c r="V137" i="2"/>
  <c r="X133" i="2"/>
  <c r="X135" i="2"/>
  <c r="Y135" i="2" s="1"/>
  <c r="Z135" i="2" s="1"/>
  <c r="P148" i="2"/>
  <c r="X147" i="2"/>
  <c r="J154" i="2"/>
  <c r="V154" i="2"/>
  <c r="X152" i="2"/>
  <c r="X160" i="2"/>
  <c r="W167" i="2"/>
  <c r="W168" i="2"/>
  <c r="X176" i="2"/>
  <c r="D80" i="3"/>
  <c r="X175" i="2"/>
  <c r="Y175" i="2" s="1"/>
  <c r="Z175" i="2" s="1"/>
  <c r="W175" i="2"/>
  <c r="S170" i="2"/>
  <c r="V170" i="2"/>
  <c r="P58" i="2"/>
  <c r="X60" i="2"/>
  <c r="V66" i="2"/>
  <c r="P66" i="2"/>
  <c r="X69" i="2"/>
  <c r="J70" i="2"/>
  <c r="V70" i="2"/>
  <c r="X72" i="2"/>
  <c r="X75" i="2"/>
  <c r="V74" i="2"/>
  <c r="P74" i="2"/>
  <c r="X77" i="2"/>
  <c r="W68" i="2"/>
  <c r="X46" i="2"/>
  <c r="X43" i="2" s="1"/>
  <c r="S13" i="2"/>
  <c r="W16" i="2"/>
  <c r="G13" i="2"/>
  <c r="W15" i="2"/>
  <c r="W107" i="2"/>
  <c r="Y107" i="2" s="1"/>
  <c r="Z107" i="2" s="1"/>
  <c r="M170" i="2"/>
  <c r="W173" i="2"/>
  <c r="W172" i="2"/>
  <c r="X174" i="2"/>
  <c r="Y174" i="2" s="1"/>
  <c r="Z174" i="2" s="1"/>
  <c r="D78" i="3"/>
  <c r="X173" i="2"/>
  <c r="D76" i="3"/>
  <c r="X172" i="2"/>
  <c r="J170" i="2"/>
  <c r="Y176" i="2"/>
  <c r="Z176" i="2" s="1"/>
  <c r="J156" i="2"/>
  <c r="Y132" i="2"/>
  <c r="Z132" i="2" s="1"/>
  <c r="Y134" i="2"/>
  <c r="Z134" i="2" s="1"/>
  <c r="X117" i="2"/>
  <c r="J104" i="2"/>
  <c r="X106" i="2"/>
  <c r="X105" i="2"/>
  <c r="X104" i="2" s="1"/>
  <c r="X97" i="2"/>
  <c r="Y97" i="2" s="1"/>
  <c r="Z97" i="2" s="1"/>
  <c r="X167" i="2"/>
  <c r="X166" i="2" s="1"/>
  <c r="P166" i="2"/>
  <c r="P179" i="2" s="1"/>
  <c r="X177" i="2"/>
  <c r="X178" i="2"/>
  <c r="Y178" i="2" s="1"/>
  <c r="Z178" i="2" s="1"/>
  <c r="W177" i="2"/>
  <c r="X171" i="2"/>
  <c r="W171" i="2"/>
  <c r="G166" i="2"/>
  <c r="S166" i="2"/>
  <c r="W169" i="2"/>
  <c r="J166" i="2"/>
  <c r="X169" i="2"/>
  <c r="X164" i="2"/>
  <c r="Q179" i="2"/>
  <c r="X163" i="2"/>
  <c r="M161" i="2"/>
  <c r="W163" i="2"/>
  <c r="W165" i="2"/>
  <c r="Y165" i="2" s="1"/>
  <c r="Z165" i="2" s="1"/>
  <c r="X158" i="2"/>
  <c r="K179" i="2"/>
  <c r="T179" i="2"/>
  <c r="S156" i="2"/>
  <c r="W159" i="2"/>
  <c r="N179" i="2"/>
  <c r="V179" i="2"/>
  <c r="X156" i="2"/>
  <c r="H179" i="2"/>
  <c r="E179" i="2"/>
  <c r="P154" i="2"/>
  <c r="X151" i="2"/>
  <c r="Y151" i="2" s="1"/>
  <c r="Z151" i="2" s="1"/>
  <c r="X153" i="2"/>
  <c r="Y153" i="2" s="1"/>
  <c r="Z153" i="2" s="1"/>
  <c r="W150" i="2"/>
  <c r="W152" i="2"/>
  <c r="Y152" i="2" s="1"/>
  <c r="Z152" i="2" s="1"/>
  <c r="J148" i="2"/>
  <c r="V148" i="2"/>
  <c r="W147" i="2"/>
  <c r="Y147" i="2" s="1"/>
  <c r="Z147" i="2" s="1"/>
  <c r="V144" i="2"/>
  <c r="X143" i="2"/>
  <c r="P144" i="2"/>
  <c r="X140" i="2"/>
  <c r="Y140" i="2" s="1"/>
  <c r="Z140" i="2" s="1"/>
  <c r="X142" i="2"/>
  <c r="Y142" i="2" s="1"/>
  <c r="Z142" i="2" s="1"/>
  <c r="W139" i="2"/>
  <c r="S144" i="2"/>
  <c r="W141" i="2"/>
  <c r="Y141" i="2" s="1"/>
  <c r="Z141" i="2" s="1"/>
  <c r="W143" i="2"/>
  <c r="M137" i="2"/>
  <c r="W136" i="2"/>
  <c r="P137" i="2"/>
  <c r="X136" i="2"/>
  <c r="W133" i="2"/>
  <c r="Y133" i="2" s="1"/>
  <c r="Z133" i="2" s="1"/>
  <c r="W123" i="2"/>
  <c r="S129" i="2"/>
  <c r="W125" i="2"/>
  <c r="W127" i="2"/>
  <c r="J129" i="2"/>
  <c r="V129" i="2"/>
  <c r="X125" i="2"/>
  <c r="X127" i="2"/>
  <c r="X115" i="2"/>
  <c r="W115" i="2"/>
  <c r="W112" i="2"/>
  <c r="V121" i="2"/>
  <c r="X111" i="2"/>
  <c r="X113" i="2"/>
  <c r="J121" i="2"/>
  <c r="M121" i="2"/>
  <c r="G121" i="2"/>
  <c r="P121" i="2"/>
  <c r="X118" i="2"/>
  <c r="X120" i="2"/>
  <c r="S121" i="2"/>
  <c r="W118" i="2"/>
  <c r="W120" i="2"/>
  <c r="G104" i="2"/>
  <c r="X100" i="2"/>
  <c r="W101" i="2"/>
  <c r="S108" i="2"/>
  <c r="J100" i="2"/>
  <c r="J108" i="2" s="1"/>
  <c r="W103" i="2"/>
  <c r="T108" i="2"/>
  <c r="W102" i="2"/>
  <c r="M108" i="2"/>
  <c r="W98" i="2"/>
  <c r="H108" i="2"/>
  <c r="N108" i="2"/>
  <c r="V108" i="2"/>
  <c r="X99" i="2"/>
  <c r="X96" i="2" s="1"/>
  <c r="Q108" i="2"/>
  <c r="G96" i="2"/>
  <c r="E108" i="2"/>
  <c r="G88" i="2"/>
  <c r="X17" i="2"/>
  <c r="X30" i="2"/>
  <c r="W31" i="2"/>
  <c r="W32" i="2"/>
  <c r="M35" i="2"/>
  <c r="S35" i="2"/>
  <c r="W38" i="2"/>
  <c r="W54" i="2"/>
  <c r="W55" i="2"/>
  <c r="S62" i="2"/>
  <c r="M62" i="2"/>
  <c r="M80" i="2"/>
  <c r="W92" i="2"/>
  <c r="S88" i="2"/>
  <c r="S94" i="2" s="1"/>
  <c r="J49" i="2"/>
  <c r="J56" i="2" s="1"/>
  <c r="W50" i="2"/>
  <c r="W52" i="2"/>
  <c r="X54" i="2"/>
  <c r="Y54" i="2" s="1"/>
  <c r="Z54" i="2" s="1"/>
  <c r="J62" i="2"/>
  <c r="V62" i="2"/>
  <c r="X64" i="2"/>
  <c r="W71" i="2"/>
  <c r="S70" i="2"/>
  <c r="M70" i="2"/>
  <c r="W73" i="2"/>
  <c r="W75" i="2"/>
  <c r="Y75" i="2" s="1"/>
  <c r="Z75" i="2" s="1"/>
  <c r="S74" i="2"/>
  <c r="W77" i="2"/>
  <c r="Y77" i="2" s="1"/>
  <c r="Z77" i="2" s="1"/>
  <c r="X81" i="2"/>
  <c r="X89" i="2"/>
  <c r="J88" i="2"/>
  <c r="X93" i="2"/>
  <c r="S49" i="2"/>
  <c r="S56" i="2" s="1"/>
  <c r="W18" i="2"/>
  <c r="Y18" i="2" s="1"/>
  <c r="Z18" i="2" s="1"/>
  <c r="S17" i="2"/>
  <c r="Q27" i="2" s="1"/>
  <c r="S27" i="2" s="1"/>
  <c r="W20" i="2"/>
  <c r="G21" i="2"/>
  <c r="E28" i="2" s="1"/>
  <c r="G28" i="2" s="1"/>
  <c r="S21" i="2"/>
  <c r="Q28" i="2" s="1"/>
  <c r="S28" i="2" s="1"/>
  <c r="W24" i="2"/>
  <c r="J29" i="2"/>
  <c r="X31" i="2"/>
  <c r="Y31" i="2" s="1"/>
  <c r="Z31" i="2" s="1"/>
  <c r="X32" i="2"/>
  <c r="Y32" i="2" s="1"/>
  <c r="Z32" i="2" s="1"/>
  <c r="J58" i="2"/>
  <c r="W64" i="2"/>
  <c r="M74" i="2"/>
  <c r="W81" i="2"/>
  <c r="J84" i="2"/>
  <c r="W89" i="2"/>
  <c r="W93" i="2"/>
  <c r="W88" i="2" s="1"/>
  <c r="X67" i="2"/>
  <c r="M13" i="2"/>
  <c r="K26" i="2" s="1"/>
  <c r="X22" i="2"/>
  <c r="V21" i="2"/>
  <c r="T28" i="2" s="1"/>
  <c r="V28" i="2" s="1"/>
  <c r="X23" i="2"/>
  <c r="X24" i="2"/>
  <c r="G29" i="2"/>
  <c r="W40" i="2"/>
  <c r="S39" i="2"/>
  <c r="W41" i="2"/>
  <c r="W42" i="2"/>
  <c r="Y42" i="2" s="1"/>
  <c r="Z42" i="2" s="1"/>
  <c r="J43" i="2"/>
  <c r="M43" i="2"/>
  <c r="G43" i="2"/>
  <c r="S43" i="2"/>
  <c r="M53" i="2"/>
  <c r="M58" i="2"/>
  <c r="W60" i="2"/>
  <c r="G66" i="2"/>
  <c r="X82" i="2"/>
  <c r="J80" i="2"/>
  <c r="V80" i="2"/>
  <c r="V94" i="2" s="1"/>
  <c r="X92" i="2"/>
  <c r="M94" i="2"/>
  <c r="G84" i="2"/>
  <c r="X85" i="2"/>
  <c r="X87" i="2"/>
  <c r="W86" i="2"/>
  <c r="Y86" i="2" s="1"/>
  <c r="Z86" i="2" s="1"/>
  <c r="W82" i="2"/>
  <c r="X83" i="2"/>
  <c r="W83" i="2"/>
  <c r="G80" i="2"/>
  <c r="W76" i="2"/>
  <c r="J74" i="2"/>
  <c r="X76" i="2"/>
  <c r="G74" i="2"/>
  <c r="G70" i="2"/>
  <c r="W72" i="2"/>
  <c r="X73" i="2"/>
  <c r="J66" i="2"/>
  <c r="X68" i="2"/>
  <c r="Y68" i="2" s="1"/>
  <c r="Z68" i="2" s="1"/>
  <c r="Q78" i="2"/>
  <c r="W67" i="2"/>
  <c r="W69" i="2"/>
  <c r="X65" i="2"/>
  <c r="W63" i="2"/>
  <c r="W65" i="2"/>
  <c r="E78" i="2"/>
  <c r="K78" i="2"/>
  <c r="W59" i="2"/>
  <c r="W61" i="2"/>
  <c r="H78" i="2"/>
  <c r="N78" i="2"/>
  <c r="T78" i="2"/>
  <c r="G58" i="2"/>
  <c r="X59" i="2"/>
  <c r="X61" i="2"/>
  <c r="X51" i="2"/>
  <c r="X49" i="2" s="1"/>
  <c r="W51" i="2"/>
  <c r="M49" i="2"/>
  <c r="N56" i="2"/>
  <c r="G49" i="2"/>
  <c r="G56" i="2" s="1"/>
  <c r="Q56" i="2"/>
  <c r="K56" i="2"/>
  <c r="T56" i="2"/>
  <c r="P39" i="2"/>
  <c r="X36" i="2"/>
  <c r="X37" i="2"/>
  <c r="X38" i="2"/>
  <c r="Y38" i="2" s="1"/>
  <c r="Z38" i="2" s="1"/>
  <c r="W30" i="2"/>
  <c r="W29" i="2" s="1"/>
  <c r="X14" i="2"/>
  <c r="V13" i="2"/>
  <c r="X15" i="2"/>
  <c r="X16" i="2"/>
  <c r="Y16" i="2" s="1"/>
  <c r="Z16" i="2" s="1"/>
  <c r="J13" i="2"/>
  <c r="H26" i="2" s="1"/>
  <c r="J26" i="2" s="1"/>
  <c r="J17" i="2"/>
  <c r="H27" i="2" s="1"/>
  <c r="J27" i="2" s="1"/>
  <c r="P17" i="2"/>
  <c r="N27" i="2" s="1"/>
  <c r="P27" i="2" s="1"/>
  <c r="M17" i="2"/>
  <c r="K27" i="2" s="1"/>
  <c r="M27" i="2" s="1"/>
  <c r="W19" i="2"/>
  <c r="Y20" i="2"/>
  <c r="Z20" i="2" s="1"/>
  <c r="Y24" i="2"/>
  <c r="Z24" i="2" s="1"/>
  <c r="E26" i="2"/>
  <c r="T26" i="2"/>
  <c r="Y23" i="2"/>
  <c r="Z23" i="2" s="1"/>
  <c r="Q26" i="2"/>
  <c r="I29" i="1"/>
  <c r="W14" i="2"/>
  <c r="W22" i="2"/>
  <c r="G17" i="2"/>
  <c r="E27" i="2" s="1"/>
  <c r="G27" i="2" s="1"/>
  <c r="J21" i="2"/>
  <c r="H28" i="2" s="1"/>
  <c r="P21" i="2"/>
  <c r="N28" i="2" s="1"/>
  <c r="P28" i="2" s="1"/>
  <c r="P35" i="2"/>
  <c r="W36" i="2"/>
  <c r="X41" i="2"/>
  <c r="Y41" i="2" s="1"/>
  <c r="Z41" i="2" s="1"/>
  <c r="T47" i="2"/>
  <c r="V56" i="2"/>
  <c r="X71" i="2"/>
  <c r="Y71" i="2" s="1"/>
  <c r="Z71" i="2" s="1"/>
  <c r="P70" i="2"/>
  <c r="N47" i="2"/>
  <c r="V47" i="2"/>
  <c r="X63" i="2"/>
  <c r="P62" i="2"/>
  <c r="B29" i="1"/>
  <c r="N26" i="2"/>
  <c r="G35" i="2"/>
  <c r="W37" i="2"/>
  <c r="M39" i="2"/>
  <c r="X40" i="2"/>
  <c r="J39" i="2"/>
  <c r="H47" i="2"/>
  <c r="P43" i="2"/>
  <c r="W44" i="2"/>
  <c r="X55" i="2"/>
  <c r="P53" i="2"/>
  <c r="P56" i="2" s="1"/>
  <c r="G39" i="2"/>
  <c r="M78" i="2"/>
  <c r="E47" i="2"/>
  <c r="K47" i="2"/>
  <c r="Q47" i="2"/>
  <c r="W45" i="2"/>
  <c r="Y45" i="2" s="1"/>
  <c r="Z45" i="2" s="1"/>
  <c r="W46" i="2"/>
  <c r="Y46" i="2" s="1"/>
  <c r="Z46" i="2" s="1"/>
  <c r="W53" i="2"/>
  <c r="Y82" i="2"/>
  <c r="Z82" i="2" s="1"/>
  <c r="Y89" i="2"/>
  <c r="Z89" i="2" s="1"/>
  <c r="P96" i="2"/>
  <c r="P104" i="2"/>
  <c r="P80" i="2"/>
  <c r="P88" i="2"/>
  <c r="Y101" i="2"/>
  <c r="Z101" i="2" s="1"/>
  <c r="W100" i="2"/>
  <c r="Y100" i="2" s="1"/>
  <c r="Z100" i="2" s="1"/>
  <c r="Y102" i="2"/>
  <c r="Z102" i="2" s="1"/>
  <c r="Y103" i="2"/>
  <c r="Z103" i="2" s="1"/>
  <c r="X110" i="2"/>
  <c r="W148" i="2"/>
  <c r="Y50" i="2"/>
  <c r="Z50" i="2" s="1"/>
  <c r="Y52" i="2"/>
  <c r="Z52" i="2" s="1"/>
  <c r="Y55" i="2"/>
  <c r="Z55" i="2" s="1"/>
  <c r="Y60" i="2"/>
  <c r="Z60" i="2" s="1"/>
  <c r="Y69" i="2"/>
  <c r="Z69" i="2" s="1"/>
  <c r="Y85" i="2"/>
  <c r="Z85" i="2" s="1"/>
  <c r="Y87" i="2"/>
  <c r="Z87" i="2" s="1"/>
  <c r="W96" i="2"/>
  <c r="Y98" i="2"/>
  <c r="Z98" i="2" s="1"/>
  <c r="Y99" i="2"/>
  <c r="Z99" i="2" s="1"/>
  <c r="W104" i="2"/>
  <c r="Y106" i="2"/>
  <c r="Z106" i="2" s="1"/>
  <c r="Y110" i="2"/>
  <c r="Z110" i="2" s="1"/>
  <c r="Y111" i="2"/>
  <c r="Z111" i="2" s="1"/>
  <c r="Y112" i="2"/>
  <c r="Z112" i="2" s="1"/>
  <c r="Y113" i="2"/>
  <c r="Z113" i="2" s="1"/>
  <c r="Y114" i="2"/>
  <c r="Z114" i="2" s="1"/>
  <c r="Y115" i="2"/>
  <c r="Z115" i="2" s="1"/>
  <c r="Y116" i="2"/>
  <c r="Z116" i="2" s="1"/>
  <c r="Y117" i="2"/>
  <c r="Z117" i="2" s="1"/>
  <c r="Y118" i="2"/>
  <c r="Z118" i="2" s="1"/>
  <c r="Y119" i="2"/>
  <c r="Z119" i="2" s="1"/>
  <c r="Y120" i="2"/>
  <c r="Z120" i="2" s="1"/>
  <c r="W137" i="2"/>
  <c r="W154" i="2"/>
  <c r="Y162" i="2"/>
  <c r="Z162" i="2" s="1"/>
  <c r="Y171" i="2"/>
  <c r="Z171" i="2" s="1"/>
  <c r="S179" i="2"/>
  <c r="Y158" i="2"/>
  <c r="Z158" i="2" s="1"/>
  <c r="Y160" i="2"/>
  <c r="Z160" i="2" s="1"/>
  <c r="Y169" i="2"/>
  <c r="Z169" i="2" s="1"/>
  <c r="Y157" i="2"/>
  <c r="Z157" i="2" s="1"/>
  <c r="W156" i="2"/>
  <c r="Y159" i="2"/>
  <c r="Z159" i="2" s="1"/>
  <c r="W166" i="2"/>
  <c r="Y168" i="2"/>
  <c r="Z168" i="2" s="1"/>
  <c r="X123" i="2"/>
  <c r="X131" i="2"/>
  <c r="X137" i="2" s="1"/>
  <c r="X139" i="2"/>
  <c r="G144" i="2"/>
  <c r="G148" i="2"/>
  <c r="G154" i="2"/>
  <c r="G156" i="2"/>
  <c r="G161" i="2"/>
  <c r="M166" i="2"/>
  <c r="M179" i="2" s="1"/>
  <c r="G129" i="2"/>
  <c r="G137" i="2"/>
  <c r="X146" i="2"/>
  <c r="X148" i="2" s="1"/>
  <c r="X150" i="2"/>
  <c r="X154" i="2" s="1"/>
  <c r="G170" i="2"/>
  <c r="X29" i="2" l="1"/>
  <c r="Y143" i="2"/>
  <c r="Z143" i="2" s="1"/>
  <c r="Y163" i="2"/>
  <c r="Z163" i="2" s="1"/>
  <c r="J179" i="2"/>
  <c r="W39" i="2"/>
  <c r="W49" i="2"/>
  <c r="W121" i="2"/>
  <c r="X161" i="2"/>
  <c r="Y177" i="2"/>
  <c r="Z177" i="2" s="1"/>
  <c r="J78" i="2"/>
  <c r="W129" i="2"/>
  <c r="Y164" i="2"/>
  <c r="Z164" i="2" s="1"/>
  <c r="V78" i="2"/>
  <c r="X66" i="2"/>
  <c r="S78" i="2"/>
  <c r="Y65" i="2"/>
  <c r="Z65" i="2" s="1"/>
  <c r="X74" i="2"/>
  <c r="Y73" i="2"/>
  <c r="Z73" i="2" s="1"/>
  <c r="Y64" i="2"/>
  <c r="Z64" i="2" s="1"/>
  <c r="J47" i="2"/>
  <c r="G47" i="2"/>
  <c r="Y15" i="2"/>
  <c r="Z15" i="2" s="1"/>
  <c r="Y173" i="2"/>
  <c r="Z173" i="2" s="1"/>
  <c r="Y172" i="2"/>
  <c r="Z172" i="2" s="1"/>
  <c r="Y105" i="2"/>
  <c r="Z105" i="2" s="1"/>
  <c r="X108" i="2"/>
  <c r="J94" i="2"/>
  <c r="Y92" i="2"/>
  <c r="Z92" i="2" s="1"/>
  <c r="Y81" i="2"/>
  <c r="Z81" i="2" s="1"/>
  <c r="X80" i="2"/>
  <c r="Y167" i="2"/>
  <c r="Z167" i="2" s="1"/>
  <c r="W170" i="2"/>
  <c r="X170" i="2"/>
  <c r="Y166" i="2"/>
  <c r="Z166" i="2" s="1"/>
  <c r="W161" i="2"/>
  <c r="Y156" i="2"/>
  <c r="Z156" i="2" s="1"/>
  <c r="W144" i="2"/>
  <c r="X144" i="2"/>
  <c r="Y137" i="2"/>
  <c r="Z137" i="2" s="1"/>
  <c r="Y136" i="2"/>
  <c r="Z136" i="2" s="1"/>
  <c r="Y127" i="2"/>
  <c r="Z127" i="2" s="1"/>
  <c r="Y125" i="2"/>
  <c r="Z125" i="2" s="1"/>
  <c r="X129" i="2"/>
  <c r="Y129" i="2" s="1"/>
  <c r="Z129" i="2" s="1"/>
  <c r="X121" i="2"/>
  <c r="Y121" i="2" s="1"/>
  <c r="Z121" i="2" s="1"/>
  <c r="G108" i="2"/>
  <c r="Y96" i="2"/>
  <c r="Z96" i="2" s="1"/>
  <c r="M47" i="2"/>
  <c r="W58" i="2"/>
  <c r="W70" i="2"/>
  <c r="W28" i="2"/>
  <c r="W84" i="2"/>
  <c r="Y51" i="2"/>
  <c r="Z51" i="2" s="1"/>
  <c r="Y93" i="2"/>
  <c r="Z93" i="2" s="1"/>
  <c r="Y37" i="2"/>
  <c r="Z37" i="2" s="1"/>
  <c r="W17" i="2"/>
  <c r="Y17" i="2" s="1"/>
  <c r="Z17" i="2" s="1"/>
  <c r="Y61" i="2"/>
  <c r="Z61" i="2" s="1"/>
  <c r="W74" i="2"/>
  <c r="X88" i="2"/>
  <c r="Y88" i="2" s="1"/>
  <c r="Z88" i="2" s="1"/>
  <c r="S47" i="2"/>
  <c r="X21" i="2"/>
  <c r="W62" i="2"/>
  <c r="Y63" i="2"/>
  <c r="Z63" i="2" s="1"/>
  <c r="X53" i="2"/>
  <c r="Y53" i="2" s="1"/>
  <c r="Z53" i="2" s="1"/>
  <c r="G94" i="2"/>
  <c r="P94" i="2"/>
  <c r="Y30" i="2"/>
  <c r="Z30" i="2" s="1"/>
  <c r="W80" i="2"/>
  <c r="W94" i="2" s="1"/>
  <c r="Y76" i="2"/>
  <c r="Z76" i="2" s="1"/>
  <c r="G78" i="2"/>
  <c r="Y49" i="2"/>
  <c r="Z49" i="2" s="1"/>
  <c r="M56" i="2"/>
  <c r="Y72" i="2"/>
  <c r="Z72" i="2" s="1"/>
  <c r="X39" i="2"/>
  <c r="Y39" i="2" s="1"/>
  <c r="Z39" i="2" s="1"/>
  <c r="Y67" i="2"/>
  <c r="Z67" i="2" s="1"/>
  <c r="Y83" i="2"/>
  <c r="Z83" i="2" s="1"/>
  <c r="X84" i="2"/>
  <c r="P78" i="2"/>
  <c r="X70" i="2"/>
  <c r="Y70" i="2" s="1"/>
  <c r="Z70" i="2" s="1"/>
  <c r="W66" i="2"/>
  <c r="Y66" i="2" s="1"/>
  <c r="Z66" i="2" s="1"/>
  <c r="X62" i="2"/>
  <c r="X58" i="2"/>
  <c r="Y59" i="2"/>
  <c r="Z59" i="2" s="1"/>
  <c r="X56" i="2"/>
  <c r="P47" i="2"/>
  <c r="X35" i="2"/>
  <c r="X47" i="2" s="1"/>
  <c r="X13" i="2"/>
  <c r="W27" i="2"/>
  <c r="Y19" i="2"/>
  <c r="Z19" i="2" s="1"/>
  <c r="X27" i="2"/>
  <c r="Y150" i="2"/>
  <c r="Z150" i="2" s="1"/>
  <c r="Y148" i="2"/>
  <c r="Z148" i="2" s="1"/>
  <c r="P108" i="2"/>
  <c r="P26" i="2"/>
  <c r="N25" i="2"/>
  <c r="Q25" i="2"/>
  <c r="S26" i="2"/>
  <c r="S25" i="2" s="1"/>
  <c r="S33" i="2" s="1"/>
  <c r="Y29" i="2"/>
  <c r="Z29" i="2" s="1"/>
  <c r="Y154" i="2"/>
  <c r="Z154" i="2" s="1"/>
  <c r="Y139" i="2"/>
  <c r="Z139" i="2" s="1"/>
  <c r="Y22" i="2"/>
  <c r="Z22" i="2" s="1"/>
  <c r="W21" i="2"/>
  <c r="K25" i="2"/>
  <c r="M26" i="2"/>
  <c r="M25" i="2" s="1"/>
  <c r="M33" i="2" s="1"/>
  <c r="G179" i="2"/>
  <c r="Y161" i="2"/>
  <c r="Z161" i="2" s="1"/>
  <c r="Y131" i="2"/>
  <c r="Z131" i="2" s="1"/>
  <c r="W108" i="2"/>
  <c r="Y104" i="2"/>
  <c r="Z104" i="2" s="1"/>
  <c r="W56" i="2"/>
  <c r="H25" i="2"/>
  <c r="J28" i="2"/>
  <c r="D30" i="3" s="1"/>
  <c r="D81" i="3" s="1"/>
  <c r="W13" i="2"/>
  <c r="Y14" i="2"/>
  <c r="Z14" i="2" s="1"/>
  <c r="Y40" i="2"/>
  <c r="Z40" i="2" s="1"/>
  <c r="Y146" i="2"/>
  <c r="Z146" i="2" s="1"/>
  <c r="Y123" i="2"/>
  <c r="Z123" i="2" s="1"/>
  <c r="Y44" i="2"/>
  <c r="Z44" i="2" s="1"/>
  <c r="W43" i="2"/>
  <c r="Y36" i="2"/>
  <c r="Z36" i="2" s="1"/>
  <c r="W35" i="2"/>
  <c r="Y35" i="2" s="1"/>
  <c r="Z35" i="2" s="1"/>
  <c r="V26" i="2"/>
  <c r="V25" i="2" s="1"/>
  <c r="V33" i="2" s="1"/>
  <c r="V180" i="2" s="1"/>
  <c r="L28" i="1" s="1"/>
  <c r="T25" i="2"/>
  <c r="E25" i="2"/>
  <c r="G26" i="2"/>
  <c r="Y84" i="2" l="1"/>
  <c r="Z84" i="2" s="1"/>
  <c r="Y144" i="2"/>
  <c r="Z144" i="2" s="1"/>
  <c r="Y62" i="2"/>
  <c r="Z62" i="2" s="1"/>
  <c r="Y58" i="2"/>
  <c r="Z58" i="2" s="1"/>
  <c r="W179" i="2"/>
  <c r="Y74" i="2"/>
  <c r="Z74" i="2" s="1"/>
  <c r="Y108" i="2"/>
  <c r="Z108" i="2" s="1"/>
  <c r="Y170" i="2"/>
  <c r="Z170" i="2" s="1"/>
  <c r="X179" i="2"/>
  <c r="Y179" i="2" s="1"/>
  <c r="Z179" i="2" s="1"/>
  <c r="Y21" i="2"/>
  <c r="Z21" i="2" s="1"/>
  <c r="X94" i="2"/>
  <c r="Y94" i="2" s="1"/>
  <c r="Z94" i="2" s="1"/>
  <c r="Y56" i="2"/>
  <c r="Z56" i="2" s="1"/>
  <c r="S180" i="2"/>
  <c r="L27" i="1" s="1"/>
  <c r="S182" i="2" s="1"/>
  <c r="Y80" i="2"/>
  <c r="Z80" i="2" s="1"/>
  <c r="M180" i="2"/>
  <c r="M182" i="2" s="1"/>
  <c r="W78" i="2"/>
  <c r="X78" i="2"/>
  <c r="Y78" i="2" s="1"/>
  <c r="Z78" i="2" s="1"/>
  <c r="Y27" i="2"/>
  <c r="Z27" i="2" s="1"/>
  <c r="W47" i="2"/>
  <c r="Y47" i="2" s="1"/>
  <c r="Z47" i="2" s="1"/>
  <c r="Y43" i="2"/>
  <c r="Z43" i="2" s="1"/>
  <c r="Y13" i="2"/>
  <c r="Z13" i="2" s="1"/>
  <c r="V182" i="2"/>
  <c r="L30" i="1"/>
  <c r="X28" i="2"/>
  <c r="Y28" i="2" s="1"/>
  <c r="Z28" i="2" s="1"/>
  <c r="J25" i="2"/>
  <c r="J33" i="2" s="1"/>
  <c r="J180" i="2" s="1"/>
  <c r="C28" i="1" s="1"/>
  <c r="P25" i="2"/>
  <c r="P33" i="2" s="1"/>
  <c r="P180" i="2" s="1"/>
  <c r="X26" i="2"/>
  <c r="W26" i="2"/>
  <c r="G25" i="2"/>
  <c r="G33" i="2" s="1"/>
  <c r="G180" i="2" s="1"/>
  <c r="C27" i="1" s="1"/>
  <c r="H28" i="1" l="1"/>
  <c r="X25" i="2"/>
  <c r="X33" i="2" s="1"/>
  <c r="X180" i="2" s="1"/>
  <c r="G182" i="2"/>
  <c r="N27" i="1"/>
  <c r="B27" i="1" s="1"/>
  <c r="W25" i="2"/>
  <c r="Y26" i="2"/>
  <c r="Z26" i="2" s="1"/>
  <c r="J182" i="2"/>
  <c r="C30" i="1"/>
  <c r="H30" i="1" l="1"/>
  <c r="J28" i="1"/>
  <c r="I27" i="1"/>
  <c r="K27" i="1"/>
  <c r="Y25" i="2"/>
  <c r="Z25" i="2" s="1"/>
  <c r="W33" i="2"/>
  <c r="J30" i="1" l="1"/>
  <c r="P182" i="2"/>
  <c r="N28" i="1"/>
  <c r="W180" i="2"/>
  <c r="W182" i="2" s="1"/>
  <c r="Y33" i="2"/>
  <c r="N30" i="1" l="1"/>
  <c r="X182" i="2"/>
  <c r="M29" i="1"/>
  <c r="M30" i="1" s="1"/>
  <c r="K28" i="1"/>
  <c r="K30" i="1" s="1"/>
  <c r="I28" i="1"/>
  <c r="I30" i="1" s="1"/>
  <c r="B28" i="1"/>
  <c r="B30" i="1" s="1"/>
  <c r="Y180" i="2"/>
  <c r="Z180" i="2" s="1"/>
  <c r="Z33" i="2"/>
</calcChain>
</file>

<file path=xl/sharedStrings.xml><?xml version="1.0" encoding="utf-8"?>
<sst xmlns="http://schemas.openxmlformats.org/spreadsheetml/2006/main" count="964" uniqueCount="546">
  <si>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</si>
  <si>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</si>
  <si>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</si>
  <si>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</si>
  <si>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</si>
  <si>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</si>
  <si>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</si>
  <si>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</si>
  <si>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</si>
  <si>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</si>
  <si>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</si>
  <si>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</si>
  <si>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</si>
  <si>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</si>
  <si>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</si>
  <si>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</si>
  <si>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</si>
  <si>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</si>
  <si>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</si>
  <si>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</si>
  <si>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</si>
  <si>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</si>
  <si>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</si>
  <si>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</si>
  <si>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</si>
  <si>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</si>
  <si>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</si>
  <si>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</si>
  <si>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</si>
  <si>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</si>
  <si>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</si>
  <si>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</si>
  <si>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</si>
  <si>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</si>
  <si>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</si>
  <si>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</si>
  <si>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</si>
  <si>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</si>
  <si>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</si>
  <si>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</si>
  <si>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</si>
  <si>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</si>
  <si>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</si>
  <si>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</si>
  <si>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</si>
  <si>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</si>
  <si>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</si>
  <si>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</si>
  <si>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</si>
  <si>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</si>
  <si>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</si>
  <si>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</si>
  <si>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</si>
  <si>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</si>
  <si>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</si>
  <si>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</si>
  <si>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</si>
  <si>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</si>
  <si>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</si>
  <si>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</si>
  <si>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</si>
  <si>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</si>
  <si>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</si>
  <si>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</si>
  <si>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</si>
  <si>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</si>
  <si>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</si>
  <si>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</si>
  <si>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</si>
  <si>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</si>
  <si>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</si>
  <si>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</si>
  <si>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</si>
  <si>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</si>
  <si>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</si>
  <si>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</si>
  <si>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</si>
  <si>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</si>
  <si>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</si>
  <si>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</si>
  <si>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</si>
  <si>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</si>
  <si>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</si>
  <si>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</si>
  <si>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</si>
  <si>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</si>
  <si>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</si>
  <si>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</si>
  <si>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</si>
  <si>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</si>
  <si>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</si>
  <si>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</si>
  <si>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</si>
  <si>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</si>
  <si>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</si>
  <si>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</si>
  <si>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</si>
  <si>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</si>
  <si>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</si>
  <si>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</si>
  <si>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</si>
  <si>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</si>
  <si>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</si>
  <si>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</si>
  <si>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</si>
  <si>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</si>
  <si>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</si>
  <si>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</si>
  <si>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</si>
  <si>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</si>
  <si>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</si>
  <si>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</si>
  <si>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</si>
  <si>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</si>
  <si>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</si>
  <si>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</si>
  <si>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</si>
  <si>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</si>
  <si>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</si>
  <si>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</si>
  <si>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</si>
  <si>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</si>
  <si>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</si>
  <si>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</si>
  <si>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</si>
  <si>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</si>
  <si>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</si>
  <si>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</si>
  <si>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</si>
  <si>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</si>
  <si>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</si>
  <si>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</si>
  <si>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</si>
  <si>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</si>
  <si>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</si>
  <si>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</si>
  <si>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</si>
  <si>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</si>
  <si>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</si>
  <si>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</si>
  <si>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</si>
  <si>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</si>
  <si>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</si>
  <si>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</si>
  <si>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</si>
  <si>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</si>
  <si>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</si>
  <si>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</si>
  <si>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</si>
  <si>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</si>
  <si>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</si>
  <si>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</si>
  <si>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</si>
  <si>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</si>
  <si>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</si>
  <si>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</si>
  <si>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</si>
  <si>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</si>
  <si>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</si>
  <si>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</si>
  <si>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</si>
  <si>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</si>
  <si>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</si>
  <si>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</si>
  <si>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</si>
  <si>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</si>
  <si>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</si>
  <si>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</si>
  <si>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</si>
  <si>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</si>
  <si>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</si>
  <si>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</si>
  <si>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</si>
  <si>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</si>
  <si>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</si>
  <si>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</si>
  <si>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</si>
  <si>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</si>
  <si>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</si>
  <si>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</si>
  <si>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</si>
  <si>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</si>
  <si>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</si>
  <si>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</si>
  <si>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</si>
  <si>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</si>
  <si>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</si>
  <si>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</si>
  <si>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</si>
  <si>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</si>
  <si>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</si>
  <si>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</si>
  <si>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</si>
  <si>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</si>
  <si>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</si>
  <si>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</si>
  <si>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</si>
  <si>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</si>
  <si>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</si>
  <si>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</si>
  <si>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</si>
  <si>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</si>
  <si>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</si>
  <si>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</si>
  <si>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</si>
  <si>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</si>
  <si>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</si>
  <si>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</si>
  <si>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</si>
  <si>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</si>
  <si>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</si>
  <si>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</si>
  <si>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</si>
  <si>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</si>
  <si>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</si>
  <si>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</si>
  <si>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</si>
  <si>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</si>
  <si>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</si>
  <si>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</si>
  <si>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</si>
  <si>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</si>
  <si>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</si>
  <si>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</si>
  <si>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</si>
  <si>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</si>
  <si>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Друк брошур</t>
  </si>
  <si>
    <t>7.4</t>
  </si>
  <si>
    <t>Друк буклетів</t>
  </si>
  <si>
    <t>7.5</t>
  </si>
  <si>
    <t>7.6</t>
  </si>
  <si>
    <t>Друк плакатів</t>
  </si>
  <si>
    <t>7.7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</si>
  <si>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</si>
  <si>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</si>
  <si>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</si>
  <si>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</si>
  <si>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</si>
  <si>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</si>
  <si>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</si>
  <si>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</si>
  <si>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</si>
  <si>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</si>
  <si>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</si>
  <si>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</si>
  <si>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</si>
  <si>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</si>
  <si>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</si>
  <si>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</si>
  <si>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</si>
  <si>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</si>
  <si>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</si>
  <si>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</si>
  <si>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</si>
  <si>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</si>
  <si>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</si>
  <si>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</si>
  <si>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</si>
  <si>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</si>
  <si>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</si>
  <si>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</si>
  <si>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</si>
  <si>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</si>
  <si>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</si>
  <si>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</si>
  <si>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</si>
  <si>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</si>
  <si>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</si>
  <si>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</si>
  <si>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</si>
  <si>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</si>
  <si>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</si>
  <si>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</si>
  <si>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</si>
  <si>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</si>
  <si>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</si>
  <si>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</si>
  <si>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</si>
  <si>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</si>
  <si>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</si>
  <si>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</si>
  <si>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</si>
  <si>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</si>
  <si>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</si>
  <si>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</si>
  <si>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</si>
  <si>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</si>
  <si>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</si>
  <si>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</si>
  <si>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</si>
  <si>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</si>
  <si>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</si>
  <si>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</si>
  <si>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</si>
  <si>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</si>
  <si>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</si>
  <si>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</si>
  <si>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</si>
  <si>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</si>
  <si>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</si>
  <si>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</si>
  <si>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</si>
  <si>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</si>
  <si>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</si>
  <si>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</si>
  <si>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</si>
  <si>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</si>
  <si>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</si>
  <si>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</si>
  <si>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</si>
  <si>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</si>
  <si>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</si>
  <si>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</si>
  <si>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</si>
  <si>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</si>
  <si>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</si>
  <si>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</si>
  <si>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</si>
  <si>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</si>
  <si>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</si>
  <si>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</si>
  <si>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</si>
  <si>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</si>
  <si>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</si>
  <si>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</si>
  <si>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</si>
  <si>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</si>
  <si>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</si>
  <si>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</si>
  <si>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</si>
  <si>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</si>
  <si>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</si>
  <si>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</si>
  <si>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</si>
  <si>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</si>
  <si>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</si>
  <si>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</si>
  <si>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</si>
  <si>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</si>
  <si>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</si>
  <si>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</si>
  <si>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</si>
  <si>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</si>
  <si>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Громадська організація "Простір рівних можливостей"</t>
  </si>
  <si>
    <t>Навчальна подорож "Міжсекторний підхід: молоді та культура"</t>
  </si>
  <si>
    <t>Гураль Людмила Миколаївна,  керівник проекту</t>
  </si>
  <si>
    <t xml:space="preserve"> Гукаленко Юлія Володимирівна, логіст-менеджер проекту</t>
  </si>
  <si>
    <t xml:space="preserve"> Бистрицька Євгенія Миколаївна,  координатор з медіа та відеоконтенту</t>
  </si>
  <si>
    <t>Глазкова Олена Станіславівна- підготовка та модерація
фінальної онлайн-конференції</t>
  </si>
  <si>
    <t>Найменування обладнання: мікрофон-петличка</t>
  </si>
  <si>
    <t>Термометр безконтактний</t>
  </si>
  <si>
    <t>Харчування учасників під час навчального туру (12 учасників* 7 днів)</t>
  </si>
  <si>
    <t>Рахунки з готелів  Ніжин (12 осіб: )</t>
  </si>
  <si>
    <t xml:space="preserve">Рахунки з готелів ( Вінниця 12 осіб* 2 ночі) </t>
  </si>
  <si>
    <t>Рахунки з готелів   (Тернопіль  12 осіб)</t>
  </si>
  <si>
    <t>Рахунки з готелів   (Камянець - Подільський 12 осіб)</t>
  </si>
  <si>
    <t>Канцелярський комплект учасника (ручка+блокнот+папка)</t>
  </si>
  <si>
    <t>Санітайзер для рук ( 1 л)</t>
  </si>
  <si>
    <t>Маска медична одноразова</t>
  </si>
  <si>
    <t>Участь в програмних заходах ( вхідні квитки на локаціях)</t>
  </si>
  <si>
    <t>Виготовлення макетів календаря на 2022 рік</t>
  </si>
  <si>
    <t xml:space="preserve">Нанесення логотопів </t>
  </si>
  <si>
    <t>Друк листівок А4( кольоровий друк логотипів на самоклейкому папері)</t>
  </si>
  <si>
    <t>Друк банерів ( павучок 90*180)</t>
  </si>
  <si>
    <t>Друк інших роздаткових матеріалів (персоніфіковані календарі для учасників)</t>
  </si>
  <si>
    <t>годин</t>
  </si>
  <si>
    <t>місяць</t>
  </si>
  <si>
    <t>Обробка відео та монтаж 9 відеороликів ( 5 хвилин в середньому)</t>
  </si>
  <si>
    <t>хвилин</t>
  </si>
  <si>
    <t>Страхування життя і здоров'я учасників екскурсії</t>
  </si>
  <si>
    <t>учасники</t>
  </si>
  <si>
    <t>платіж</t>
  </si>
  <si>
    <t>Інші прямі витрати перевезення учасників автобусом типу Неоплан за маршрутом Суми- Корюківка - Ніжин - Вінниця -Тульчин- Тернопіль - Ланівці - Тернопіль- Теребовля - Камянець-Подільський - с.Копачів - Суми</t>
  </si>
  <si>
    <t xml:space="preserve">км </t>
  </si>
  <si>
    <t>Інші прямі витрати: витрати на перевезення- простій автобусу під очікуванням</t>
  </si>
  <si>
    <t>Інші послуги банку : оплата за прострочення розрахунково-касового обслуговування</t>
  </si>
  <si>
    <t>за проектом Навчальна подорож "Міжсекторний підхід: молоді та культура"</t>
  </si>
  <si>
    <t>АБ "Укргазбанк"</t>
  </si>
  <si>
    <t>TR.14740948.462643028 від 27.08.2021</t>
  </si>
  <si>
    <t>TR.14740948.784901167 від 27.08.2021</t>
  </si>
  <si>
    <t>TR.14740948.205449298 від 27.08.2021</t>
  </si>
  <si>
    <t>TR.14740948.756444983 від 27.08.2021</t>
  </si>
  <si>
    <t>TR.14740948.505654372 від 27.08.2021</t>
  </si>
  <si>
    <t>TR.14740948.411434908 від 27.08.2021</t>
  </si>
  <si>
    <t>TR.14740948.56686925 від 27.08.2021</t>
  </si>
  <si>
    <t>TR.14740948.46280263 від 27.08.2021</t>
  </si>
  <si>
    <t>TR.14740948.474892583 від 30.08.2021</t>
  </si>
  <si>
    <t>TR.14740948.442209790 від 30.08.2021</t>
  </si>
  <si>
    <t>TR.14740948.913987088 від 30.08.2021</t>
  </si>
  <si>
    <t>TR.14740948.384795627 від 30.08.2021</t>
  </si>
  <si>
    <t>TR.14740948.501101949 від 30.09.2021</t>
  </si>
  <si>
    <t>TR.14740948.669549235 від 18.09.2021</t>
  </si>
  <si>
    <t>TR.14740948.502393017 від 05.10.2021</t>
  </si>
  <si>
    <t>TR.14740948.251637562 від 05.10.2021</t>
  </si>
  <si>
    <t>TR.14740948.920909252 від 05.10.2021</t>
  </si>
  <si>
    <t>TR.14740948.962428487 від 05.10.2021</t>
  </si>
  <si>
    <t>TR.14740948.572721039 від 05.10.2021</t>
  </si>
  <si>
    <t>TR.14740948.984059722 від 05.10.2021</t>
  </si>
  <si>
    <t>TR.14740948.818359824 від 05.10.2021</t>
  </si>
  <si>
    <t>TR.14740914.15254.10472 від 14.07.2021</t>
  </si>
  <si>
    <t>ФОП Замана П.І. 2274412371</t>
  </si>
  <si>
    <t>Винагорода членам команди за договорами ЦПХ: Гураль Людмила Миколаївна,  керівник проекту</t>
  </si>
  <si>
    <t>Винагорода членам команди за договорами ЦПХ:  Гукаленко Юлія Володимирівна, логіст-менеджер проекту</t>
  </si>
  <si>
    <t>1.3.3.</t>
  </si>
  <si>
    <t>Винагорода членам команди за договорами ЦПХ:  Бистрицька Євгенія Миколаївна,  координатор з медіа та відеоконтенту</t>
  </si>
  <si>
    <t>Соціальні внески з оплати праці (нарахування ЄСВ) за договорами ЦПХ</t>
  </si>
  <si>
    <t>ФОП Глазкова О.С.
3197912003</t>
  </si>
  <si>
    <t>договір № 2021/КД/311-0005 від 14/06/2021</t>
  </si>
  <si>
    <t>№1 від 01.07.2021</t>
  </si>
  <si>
    <t xml:space="preserve">акт№1 від 06.08.2021, акт №2 від 30.08.2021р., </t>
  </si>
  <si>
    <t>акт №4 від 19.10.2021</t>
  </si>
  <si>
    <t>Платіжне доручення № 49
від "27" серпня 2021р.</t>
  </si>
  <si>
    <t>Платіжне доручення (військовий збір) № 52
від "27" серпня 2021р.</t>
  </si>
  <si>
    <t>Платіжне доручення (ПДФО)  № 53
від "27" серпня 2021р.</t>
  </si>
  <si>
    <t>акт№3 від 01.10.2021  та акт №4 від 19.10.2021</t>
  </si>
  <si>
    <t>Платіжне доручення № 75
від "5" жовтня 2021р.</t>
  </si>
  <si>
    <t>Платіжне доручення № 76
від "5" жовтня 2021р.</t>
  </si>
  <si>
    <t>Платіжне доручення № 81(військовий збір)
від "5" жовтня 2021р.</t>
  </si>
  <si>
    <t>Платіжне доручення (ПДФО) № 79
від "5" жовтня 2021р.</t>
  </si>
  <si>
    <t xml:space="preserve">акт№3 від 01.10.2021   </t>
  </si>
  <si>
    <t>Платіжне доручення № 48
від "27" серпня 2021р.</t>
  </si>
  <si>
    <t>Платіжне доручення (військовий збр) № 52
від "27" серпня 2021р.</t>
  </si>
  <si>
    <t>Платіжне доручення № 74
від "5" жовтня 2021р.</t>
  </si>
  <si>
    <t>Платіжне доручення № 77
від "5" жовтня 2021р.</t>
  </si>
  <si>
    <t>Платіжне доручення № 85
від "5" жовтня 2021р.</t>
  </si>
  <si>
    <t>Платіжне доручення № 86
від "5" жовтня 2021р.</t>
  </si>
  <si>
    <t>Платіжне доручення № 51
від "27" серпня 2021р.</t>
  </si>
  <si>
    <t>Платіжне доручення № 82
від "5" жовтня 2021р.</t>
  </si>
  <si>
    <t>Платіжне доручення № 78
від "5" жовтня 2021р.</t>
  </si>
  <si>
    <t>№2 від 01.07.2021</t>
  </si>
  <si>
    <t>акт№1 від 06.08.2021, акт№2 від 30.08.2021р.</t>
  </si>
  <si>
    <t>акт№3 від 01.10.2021р</t>
  </si>
  <si>
    <t>Платіжне доручення (ПДФО) № 53
від "27" серпня 2021р.</t>
  </si>
  <si>
    <t>Платіжне доручення (військовий збір) № 81
від "5" жовтня 2021р.</t>
  </si>
  <si>
    <t>акт№3 від 01.10.2021р та акт №4 від 19.10.2021</t>
  </si>
  <si>
    <t>№3 від 01.07.2021р.</t>
  </si>
  <si>
    <t>акт№1 від 30.09.2021р.</t>
  </si>
  <si>
    <t xml:space="preserve">акт№2 від 19.10.2021р., </t>
  </si>
  <si>
    <t>Платіжне доручення ( військовий збір) № 81
від "5" жовтня 2021р.</t>
  </si>
  <si>
    <t>Платіжне доручення ( ПДФО) № 79
від "5" жовтня 2021р.</t>
  </si>
  <si>
    <t xml:space="preserve">акт№1 від 30.09.2021р. та акт№2 від 19.10.2021р., </t>
  </si>
  <si>
    <t>Сум.обл/Сумська МТГ/11010400</t>
  </si>
  <si>
    <t>№1 від 01.07.2021; №2 від 01.07.2021</t>
  </si>
  <si>
    <t>акти за липень та серпень</t>
  </si>
  <si>
    <t>акти за вереснь та жовтень</t>
  </si>
  <si>
    <t>№1 від 01.07.2021; №2 від 01.07.2021; №3 від 01.07.2021р.</t>
  </si>
  <si>
    <t>Гураль Людмила Миколаївна
2835408282</t>
  </si>
  <si>
    <t xml:space="preserve">Гукаленко Юлія Володимирівна
3179201147
</t>
  </si>
  <si>
    <t xml:space="preserve">Бистрицька Євгенія Миколаївна
2799802383
</t>
  </si>
  <si>
    <t>№6 від 01.10.2021р.</t>
  </si>
  <si>
    <t>акт №1 від 19.10.2021р.</t>
  </si>
  <si>
    <t>Платіжне доручення №44 від 27.08.2021 р.</t>
  </si>
  <si>
    <t>№45 від 27.08.2021р.</t>
  </si>
  <si>
    <t>Недвіжаєв Р.С.
2691210079</t>
  </si>
  <si>
    <t>накладна №45 від 27.08.2021р.</t>
  </si>
  <si>
    <t>Платіжне доручення №46 від 27.08.2021р</t>
  </si>
  <si>
    <t>№17 від 
25.08.2021р</t>
  </si>
  <si>
    <t>Короткоручко А.А.
2803408334</t>
  </si>
  <si>
    <t xml:space="preserve">акт №1 вд 13.09.2021р. </t>
  </si>
  <si>
    <t>ТОВ "Готель "Ніжин"
33556379</t>
  </si>
  <si>
    <t>акт ОУ-0000150 від 07.09.2021р</t>
  </si>
  <si>
    <t>№3 від 18.08.2021р.</t>
  </si>
  <si>
    <t>Платіжне доручення №65 від 30.08.2021р.</t>
  </si>
  <si>
    <t>Платіжне доручення №47 ід 27.08.2021р</t>
  </si>
  <si>
    <t>ТОВ фірма "Добродій"
13311782</t>
  </si>
  <si>
    <t>№2 від 27.08.2021р.</t>
  </si>
  <si>
    <t>акт №1 від 09.09.2021р</t>
  </si>
  <si>
    <t>ТОВ «Альянс незалежних готелів України»,
39748629</t>
  </si>
  <si>
    <t>ФОП Ковальська С.В.
2558712745</t>
  </si>
  <si>
    <t>№1/1 від 13.08.2021р.</t>
  </si>
  <si>
    <t>акт№1 від 10.09.2021р.</t>
  </si>
  <si>
    <t>№1 від 13.08.2021р.</t>
  </si>
  <si>
    <t>акт№ 1 від 11.09.2021р.</t>
  </si>
  <si>
    <t>№4 від 31.08.2021р.</t>
  </si>
  <si>
    <t>акт№1 від 12.09.2021р.</t>
  </si>
  <si>
    <t>Платіжне доручення №55 від 30.08.2021р.</t>
  </si>
  <si>
    <t>Платіжне доручення №57 від 30.08.2021р.</t>
  </si>
  <si>
    <t xml:space="preserve">ФОП Андреєв В. М.
2442603435 </t>
  </si>
  <si>
    <t>Платіжне доручення №62 від 01.09.2021р.</t>
  </si>
  <si>
    <t>ФОП Музикант С. Ю. 3112221651</t>
  </si>
  <si>
    <t>№51 від 27.08.2021р.</t>
  </si>
  <si>
    <t xml:space="preserve">накладна № 51 від 27.08.2021р. </t>
  </si>
  <si>
    <t>Платіжне доручення №45 від 27.08.2021р.</t>
  </si>
  <si>
    <t>Платіжне доручення №84 від 05.10.2021р.</t>
  </si>
  <si>
    <t>№46 від 01.09.2021р.</t>
  </si>
  <si>
    <t>видаткова накладна№37від 03.09.2021р.</t>
  </si>
  <si>
    <t>ФОП Донцова Т. В. 2582510645</t>
  </si>
  <si>
    <t>ФОП Могиленець В. В.
3029306502</t>
  </si>
  <si>
    <t>№35 від 01.09.2021р.</t>
  </si>
  <si>
    <t>Платіжне доручення №83 від 05.10.2021р.</t>
  </si>
  <si>
    <t>накладна №35 від 01.09.2021р.</t>
  </si>
  <si>
    <t>накладна №53 від 12.10.2021р.</t>
  </si>
  <si>
    <t>ФОП Бутенко І. Г. 1591812473</t>
  </si>
  <si>
    <t>№3 від 30.08.2021р.</t>
  </si>
  <si>
    <t>№2 від 30.08.2021р.</t>
  </si>
  <si>
    <t>Платіжне доручення № 59 від 30.08.2021р</t>
  </si>
  <si>
    <t>Платіжне доручення №70 від 14.09.2021р.</t>
  </si>
  <si>
    <t>Акт №1 від 14.09.2021р.</t>
  </si>
  <si>
    <t>Платіжне доручення №58 від.30.08.2021р.</t>
  </si>
  <si>
    <t>Платіжне доручення № 72 від 18.09.2021р.</t>
  </si>
  <si>
    <t>ФОП Корнієнко Л. П. 3483700995</t>
  </si>
  <si>
    <t>№4/31 від 01.07.2021</t>
  </si>
  <si>
    <t>акт №1 від 20.10.2021р.</t>
  </si>
  <si>
    <t>ФОП Діброва В. В. 3194217811</t>
  </si>
  <si>
    <t>№5 від 01.07.2021р.</t>
  </si>
  <si>
    <t>акт№4 від 15.09.2021р</t>
  </si>
  <si>
    <t>Платіжне доручення №87 від 05.10.2021р</t>
  </si>
  <si>
    <t>№4 від 15.09.2021р.</t>
  </si>
  <si>
    <t>акт №1 від 05.10.2021р</t>
  </si>
  <si>
    <t xml:space="preserve"> TR.14740948.568436.2667 від 30.07.2021</t>
  </si>
  <si>
    <t>TR.14740948.495713.2667 від 31.08.2021</t>
  </si>
  <si>
    <t>Платіжне доручення TR.18578186.136774363
від "3" вересня 2021р.</t>
  </si>
  <si>
    <t>Платіжне дорученняTR.18578186.848622977
від "10" вересня 2021р.</t>
  </si>
  <si>
    <t xml:space="preserve"> Платіжне доручення № 54 від "27" серпня 2021р</t>
  </si>
  <si>
    <t>Платіжне доручення № 73 від "18" вересня 2021р.</t>
  </si>
  <si>
    <t>№19 від 25.08.2021</t>
  </si>
  <si>
    <t>акт №1 від 27.08.2021р.</t>
  </si>
  <si>
    <t>акт№2 від 18.09.2021р.</t>
  </si>
  <si>
    <t xml:space="preserve">Розрахунково-касове обслуговування </t>
  </si>
  <si>
    <t>13.4.1.</t>
  </si>
  <si>
    <t>ТОВ "Парк Київська Русь", 36890816</t>
  </si>
  <si>
    <t>Платіжне доручення №68 від 10.09.2021р.</t>
  </si>
  <si>
    <t>акт №1 від 03.09.2021р.</t>
  </si>
  <si>
    <t>ПАТ "Страхова група ТАС", 30115243</t>
  </si>
  <si>
    <t>Платіжне доручення №63 від 03.09.2021 р.</t>
  </si>
  <si>
    <t>№FQ-01140486 від 03.09.2021р</t>
  </si>
  <si>
    <t>акт від 03.09.2021р.</t>
  </si>
  <si>
    <t>ФОП Мальченко О.І.</t>
  </si>
  <si>
    <t>акт приймання-передачі майна від 01.09.2021</t>
  </si>
  <si>
    <t>TR.14740948.579423.2667 від 30.09.2021 ( основний рахунок)</t>
  </si>
  <si>
    <t>TR.18578186.529671.2667 від 30.09.2021 (рахунок власних надходжень)</t>
  </si>
  <si>
    <t>до Договору про надання гранту № 4NORD21-06816</t>
  </si>
  <si>
    <t>від "30" червня 2021 року</t>
  </si>
  <si>
    <t>за період з  30 червня по 30 жовтня 2021 року</t>
  </si>
  <si>
    <t>Навчання. Обміни. Резиденції. Дебюти</t>
  </si>
  <si>
    <t>ЛОТ 2. Мобільність та програми обміну</t>
  </si>
  <si>
    <t>Навчальна подорож «Міжсекторний підхід: молодь і культура»</t>
  </si>
  <si>
    <t>2021-06-30</t>
  </si>
  <si>
    <t>2021-10-30</t>
  </si>
  <si>
    <t>у період з 30 червня року по 30 жовтня 2021 року</t>
  </si>
  <si>
    <t>5.3.4</t>
  </si>
  <si>
    <t>5.3.5</t>
  </si>
  <si>
    <t>Рахунки з готелів   (м. Бориспіль 12 осіб)</t>
  </si>
  <si>
    <t>Рахунки з готелів  (Ніжин 12 осіб: )</t>
  </si>
  <si>
    <t>TR.14740948.522093.2667 від 29.10.2021 (рахунок власних надходжень)</t>
  </si>
  <si>
    <t>TR.14740948.594523829 від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</si>
</sst>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7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56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6" fillId="0" borderId="61" xfId="0" applyFont="1" applyBorder="1" applyAlignment="1">
      <alignment vertical="top" wrapText="1"/>
    </xf>
    <xf numFmtId="0" fontId="36" fillId="0" borderId="115" xfId="0" applyFont="1" applyBorder="1" applyAlignment="1">
      <alignment vertical="top" wrapText="1"/>
    </xf>
    <xf numFmtId="0" fontId="37" fillId="0" borderId="61" xfId="0" applyFont="1" applyBorder="1" applyAlignment="1">
      <alignment vertical="top" wrapText="1"/>
    </xf>
    <xf numFmtId="0" fontId="36" fillId="0" borderId="116" xfId="0" applyFont="1" applyFill="1" applyBorder="1" applyAlignment="1">
      <alignment vertical="top" wrapText="1"/>
    </xf>
    <xf numFmtId="49" fontId="3" fillId="0" borderId="117" xfId="0" applyNumberFormat="1" applyFont="1" applyBorder="1" applyAlignment="1">
      <alignment horizontal="center" vertical="top"/>
    </xf>
    <xf numFmtId="0" fontId="38" fillId="0" borderId="117" xfId="0" applyFont="1" applyBorder="1" applyAlignment="1">
      <alignment vertical="top" wrapText="1"/>
    </xf>
    <xf numFmtId="49" fontId="39" fillId="0" borderId="118" xfId="0" applyNumberFormat="1" applyFont="1" applyBorder="1" applyAlignment="1">
      <alignment horizontal="center" vertical="top"/>
    </xf>
    <xf numFmtId="0" fontId="38" fillId="0" borderId="118" xfId="0" applyFont="1" applyBorder="1" applyAlignment="1">
      <alignment vertical="top" wrapText="1"/>
    </xf>
    <xf numFmtId="49" fontId="3" fillId="0" borderId="118" xfId="0" applyNumberFormat="1" applyFont="1" applyBorder="1" applyAlignment="1">
      <alignment horizontal="center" vertical="top"/>
    </xf>
    <xf numFmtId="0" fontId="37" fillId="0" borderId="76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top"/>
    </xf>
    <xf numFmtId="0" fontId="37" fillId="0" borderId="60" xfId="0" applyFont="1" applyBorder="1" applyAlignment="1">
      <alignment horizontal="center" vertical="top"/>
    </xf>
    <xf numFmtId="0" fontId="36" fillId="0" borderId="76" xfId="0" applyFont="1" applyBorder="1" applyAlignment="1">
      <alignment vertical="top" wrapText="1"/>
    </xf>
    <xf numFmtId="0" fontId="37" fillId="0" borderId="64" xfId="0" applyFont="1" applyBorder="1" applyAlignment="1">
      <alignment horizontal="center" vertical="top"/>
    </xf>
    <xf numFmtId="4" fontId="37" fillId="0" borderId="65" xfId="0" applyNumberFormat="1" applyFont="1" applyBorder="1" applyAlignment="1">
      <alignment horizontal="right" vertical="top"/>
    </xf>
    <xf numFmtId="4" fontId="37" fillId="0" borderId="66" xfId="0" applyNumberFormat="1" applyFont="1" applyBorder="1" applyAlignment="1">
      <alignment horizontal="right" vertical="top"/>
    </xf>
    <xf numFmtId="0" fontId="37" fillId="0" borderId="117" xfId="0" applyFont="1" applyBorder="1" applyAlignment="1">
      <alignment horizontal="center" vertical="top"/>
    </xf>
    <xf numFmtId="4" fontId="37" fillId="0" borderId="62" xfId="0" applyNumberFormat="1" applyFont="1" applyBorder="1" applyAlignment="1">
      <alignment horizontal="right" vertical="top"/>
    </xf>
    <xf numFmtId="4" fontId="37" fillId="0" borderId="26" xfId="0" applyNumberFormat="1" applyFont="1" applyBorder="1" applyAlignment="1">
      <alignment horizontal="right" vertical="top"/>
    </xf>
    <xf numFmtId="0" fontId="36" fillId="8" borderId="117" xfId="0" applyFont="1" applyFill="1" applyBorder="1" applyAlignment="1">
      <alignment horizontal="center" vertical="top"/>
    </xf>
    <xf numFmtId="4" fontId="37" fillId="8" borderId="62" xfId="0" applyNumberFormat="1" applyFont="1" applyFill="1" applyBorder="1" applyAlignment="1">
      <alignment horizontal="right" vertical="top"/>
    </xf>
    <xf numFmtId="4" fontId="37" fillId="8" borderId="26" xfId="0" applyNumberFormat="1" applyFont="1" applyFill="1" applyBorder="1" applyAlignment="1">
      <alignment horizontal="right" vertical="top"/>
    </xf>
    <xf numFmtId="0" fontId="36" fillId="0" borderId="118" xfId="0" applyFont="1" applyBorder="1" applyAlignment="1">
      <alignment horizontal="center" vertical="top"/>
    </xf>
    <xf numFmtId="0" fontId="37" fillId="0" borderId="0" xfId="0" applyFont="1" applyAlignment="1">
      <alignment horizontal="left" vertical="center"/>
    </xf>
    <xf numFmtId="0" fontId="42" fillId="6" borderId="69" xfId="0" applyFont="1" applyFill="1" applyBorder="1" applyAlignment="1">
      <alignment vertical="top" wrapText="1"/>
    </xf>
    <xf numFmtId="0" fontId="0" fillId="0" borderId="0" xfId="0" applyFont="1" applyAlignment="1"/>
    <xf numFmtId="0" fontId="41" fillId="0" borderId="26" xfId="0" applyFont="1" applyBorder="1" applyAlignment="1">
      <alignment vertical="top" wrapText="1"/>
    </xf>
    <xf numFmtId="4" fontId="0" fillId="0" borderId="26" xfId="0" applyNumberFormat="1" applyFont="1" applyBorder="1" applyAlignment="1">
      <alignment horizontal="center" vertical="top"/>
    </xf>
    <xf numFmtId="49" fontId="0" fillId="0" borderId="93" xfId="0" applyNumberFormat="1" applyFont="1" applyBorder="1" applyAlignment="1">
      <alignment horizontal="right" wrapText="1"/>
    </xf>
    <xf numFmtId="49" fontId="3" fillId="0" borderId="121" xfId="0" applyNumberFormat="1" applyFont="1" applyBorder="1" applyAlignment="1">
      <alignment horizontal="center" vertical="top"/>
    </xf>
    <xf numFmtId="0" fontId="43" fillId="0" borderId="121" xfId="0" applyFont="1" applyBorder="1" applyAlignment="1">
      <alignment vertical="top" wrapText="1"/>
    </xf>
    <xf numFmtId="0" fontId="37" fillId="0" borderId="121" xfId="0" applyFont="1" applyBorder="1" applyAlignment="1">
      <alignment wrapText="1"/>
    </xf>
    <xf numFmtId="0" fontId="37" fillId="0" borderId="121" xfId="0" applyFont="1" applyBorder="1" applyAlignment="1">
      <alignment vertical="top" wrapText="1"/>
    </xf>
    <xf numFmtId="0" fontId="37" fillId="0" borderId="57" xfId="0" applyFont="1" applyBorder="1" applyAlignment="1">
      <alignment vertical="top" wrapText="1"/>
    </xf>
    <xf numFmtId="0" fontId="37" fillId="0" borderId="63" xfId="0" applyFont="1" applyBorder="1" applyAlignment="1">
      <alignment vertical="top" wrapText="1"/>
    </xf>
    <xf numFmtId="0" fontId="37" fillId="0" borderId="121" xfId="0" applyFont="1" applyBorder="1" applyAlignment="1">
      <alignment horizontal="center" vertical="top" wrapText="1"/>
    </xf>
    <xf numFmtId="0" fontId="36" fillId="0" borderId="121" xfId="0" applyFont="1" applyFill="1" applyBorder="1" applyAlignment="1">
      <alignment vertical="top" wrapText="1"/>
    </xf>
    <xf numFmtId="0" fontId="38" fillId="0" borderId="121" xfId="0" applyFont="1" applyBorder="1" applyAlignment="1">
      <alignment vertical="top" wrapText="1"/>
    </xf>
    <xf numFmtId="4" fontId="37" fillId="0" borderId="26" xfId="0" applyNumberFormat="1" applyFont="1" applyBorder="1" applyAlignment="1">
      <alignment horizontal="center"/>
    </xf>
    <xf numFmtId="0" fontId="37" fillId="0" borderId="26" xfId="0" applyFont="1" applyBorder="1" applyAlignment="1">
      <alignment wrapText="1"/>
    </xf>
    <xf numFmtId="0" fontId="37" fillId="0" borderId="26" xfId="0" applyFont="1" applyBorder="1" applyAlignment="1">
      <alignment vertical="top" wrapText="1"/>
    </xf>
    <xf numFmtId="4" fontId="37" fillId="0" borderId="66" xfId="0" applyNumberFormat="1" applyFont="1" applyBorder="1" applyAlignment="1">
      <alignment horizontal="center" vertical="top"/>
    </xf>
    <xf numFmtId="0" fontId="37" fillId="0" borderId="66" xfId="0" applyFont="1" applyBorder="1" applyAlignment="1">
      <alignment vertical="top" wrapText="1"/>
    </xf>
    <xf numFmtId="4" fontId="37" fillId="0" borderId="121" xfId="0" applyNumberFormat="1" applyFont="1" applyBorder="1" applyAlignment="1">
      <alignment horizontal="center" vertical="top"/>
    </xf>
    <xf numFmtId="0" fontId="37" fillId="0" borderId="62" xfId="0" applyFont="1" applyBorder="1" applyAlignment="1">
      <alignment vertical="top" wrapText="1"/>
    </xf>
    <xf numFmtId="4" fontId="37" fillId="0" borderId="57" xfId="0" applyNumberFormat="1" applyFont="1" applyBorder="1" applyAlignment="1">
      <alignment horizontal="center" vertical="top"/>
    </xf>
    <xf numFmtId="4" fontId="37" fillId="0" borderId="26" xfId="0" applyNumberFormat="1" applyFont="1" applyBorder="1" applyAlignment="1">
      <alignment horizontal="center" vertical="top"/>
    </xf>
    <xf numFmtId="4" fontId="37" fillId="0" borderId="66" xfId="0" applyNumberFormat="1" applyFont="1" applyBorder="1" applyAlignment="1">
      <alignment horizontal="center"/>
    </xf>
    <xf numFmtId="0" fontId="37" fillId="0" borderId="66" xfId="0" applyFont="1" applyBorder="1" applyAlignment="1">
      <alignment wrapText="1"/>
    </xf>
    <xf numFmtId="0" fontId="37" fillId="0" borderId="66" xfId="0" applyFont="1" applyBorder="1" applyAlignment="1">
      <alignment horizontal="left" vertical="top" wrapText="1"/>
    </xf>
    <xf numFmtId="0" fontId="37" fillId="0" borderId="121" xfId="0" applyFont="1" applyBorder="1" applyAlignment="1">
      <alignment horizontal="left" vertical="top" wrapText="1"/>
    </xf>
    <xf numFmtId="4" fontId="37" fillId="0" borderId="125" xfId="0" applyNumberFormat="1" applyFont="1" applyBorder="1" applyAlignment="1">
      <alignment horizontal="center" vertical="top"/>
    </xf>
    <xf numFmtId="4" fontId="37" fillId="0" borderId="63" xfId="0" applyNumberFormat="1" applyFont="1" applyBorder="1" applyAlignment="1">
      <alignment horizontal="center" vertical="top"/>
    </xf>
    <xf numFmtId="4" fontId="37" fillId="0" borderId="84" xfId="0" applyNumberFormat="1" applyFont="1" applyBorder="1" applyAlignment="1">
      <alignment horizontal="center" vertical="top"/>
    </xf>
    <xf numFmtId="4" fontId="37" fillId="0" borderId="126" xfId="0" applyNumberFormat="1" applyFont="1" applyBorder="1" applyAlignment="1">
      <alignment horizontal="center" vertical="top"/>
    </xf>
    <xf numFmtId="4" fontId="8" fillId="0" borderId="57" xfId="0" applyNumberFormat="1" applyFont="1" applyBorder="1" applyAlignment="1">
      <alignment wrapText="1"/>
    </xf>
    <xf numFmtId="0" fontId="8" fillId="0" borderId="57" xfId="0" applyFont="1" applyBorder="1" applyAlignment="1">
      <alignment wrapText="1"/>
    </xf>
    <xf numFmtId="49" fontId="39" fillId="0" borderId="121" xfId="0" applyNumberFormat="1" applyFont="1" applyBorder="1" applyAlignment="1">
      <alignment horizontal="center" vertical="top"/>
    </xf>
    <xf numFmtId="4" fontId="37" fillId="0" borderId="121" xfId="0" applyNumberFormat="1" applyFont="1" applyBorder="1"/>
    <xf numFmtId="0" fontId="37" fillId="0" borderId="46" xfId="0" applyFont="1" applyBorder="1" applyAlignment="1">
      <alignment wrapText="1"/>
    </xf>
    <xf numFmtId="4" fontId="37" fillId="0" borderId="46" xfId="0" applyNumberFormat="1" applyFont="1" applyBorder="1"/>
    <xf numFmtId="166" fontId="3" fillId="0" borderId="121" xfId="0" applyNumberFormat="1" applyFont="1" applyBorder="1" applyAlignment="1">
      <alignment horizontal="center" vertical="top"/>
    </xf>
    <xf numFmtId="0" fontId="1" fillId="0" borderId="121" xfId="0" applyFont="1" applyBorder="1" applyAlignment="1">
      <alignment vertical="top" wrapText="1"/>
    </xf>
    <xf numFmtId="4" fontId="37" fillId="0" borderId="121" xfId="0" applyNumberFormat="1" applyFont="1" applyBorder="1" applyAlignment="1">
      <alignment horizontal="center"/>
    </xf>
    <xf numFmtId="4" fontId="37" fillId="0" borderId="121" xfId="0" applyNumberFormat="1" applyFont="1" applyBorder="1" applyAlignment="1">
      <alignment vertical="top"/>
    </xf>
    <xf numFmtId="2" fontId="37" fillId="0" borderId="121" xfId="0" applyNumberFormat="1" applyFont="1" applyBorder="1" applyAlignment="1">
      <alignment wrapText="1"/>
    </xf>
    <xf numFmtId="2" fontId="37" fillId="0" borderId="121" xfId="0" applyNumberFormat="1" applyFont="1" applyBorder="1" applyAlignment="1">
      <alignment horizontal="center" vertical="top" wrapText="1"/>
    </xf>
    <xf numFmtId="2" fontId="37" fillId="0" borderId="121" xfId="0" applyNumberFormat="1" applyFont="1" applyBorder="1" applyAlignment="1">
      <alignment horizontal="center" wrapText="1"/>
    </xf>
    <xf numFmtId="0" fontId="44" fillId="0" borderId="121" xfId="0" applyFont="1" applyBorder="1" applyAlignment="1">
      <alignment horizontal="center" vertical="top" wrapText="1"/>
    </xf>
    <xf numFmtId="0" fontId="36" fillId="0" borderId="121" xfId="0" applyFont="1" applyBorder="1" applyAlignment="1">
      <alignment vertical="top" wrapText="1"/>
    </xf>
    <xf numFmtId="0" fontId="45" fillId="0" borderId="26" xfId="0" applyFont="1" applyBorder="1" applyAlignment="1">
      <alignment wrapText="1"/>
    </xf>
    <xf numFmtId="4" fontId="37" fillId="0" borderId="62" xfId="0" applyNumberFormat="1" applyFont="1" applyBorder="1" applyAlignment="1">
      <alignment horizontal="center" vertical="top"/>
    </xf>
    <xf numFmtId="0" fontId="37" fillId="0" borderId="26" xfId="0" applyFont="1" applyBorder="1" applyAlignment="1">
      <alignment horizontal="left" vertical="top" wrapText="1"/>
    </xf>
    <xf numFmtId="0" fontId="44" fillId="0" borderId="121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left" vertical="top" wrapText="1"/>
    </xf>
    <xf numFmtId="0" fontId="0" fillId="0" borderId="0" xfId="0" applyFont="1" applyAlignment="1"/>
    <xf numFmtId="4" fontId="37" fillId="0" borderId="121" xfId="0" applyNumberFormat="1" applyFont="1" applyBorder="1" applyAlignment="1">
      <alignment horizontal="center" vertical="top"/>
    </xf>
    <xf numFmtId="4" fontId="37" fillId="0" borderId="121" xfId="0" applyNumberFormat="1" applyFont="1" applyFill="1" applyBorder="1"/>
    <xf numFmtId="49" fontId="37" fillId="0" borderId="0" xfId="0" applyNumberFormat="1" applyFont="1"/>
    <xf numFmtId="49" fontId="1" fillId="0" borderId="0" xfId="0" applyNumberFormat="1" applyFont="1"/>
    <xf numFmtId="0" fontId="37" fillId="0" borderId="0" xfId="0" applyFont="1" applyAlignment="1"/>
    <xf numFmtId="49" fontId="1" fillId="0" borderId="0" xfId="0" applyNumberFormat="1" applyFont="1" applyFill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4" fontId="8" fillId="5" borderId="61" xfId="0" applyNumberFormat="1" applyFont="1" applyFill="1" applyBorder="1" applyAlignment="1">
      <alignment horizontal="center" vertical="center" wrapText="1"/>
    </xf>
    <xf numFmtId="4" fontId="8" fillId="5" borderId="62" xfId="0" applyNumberFormat="1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center" vertical="center" wrapText="1"/>
    </xf>
    <xf numFmtId="0" fontId="8" fillId="5" borderId="62" xfId="0" applyFont="1" applyFill="1" applyBorder="1" applyAlignment="1">
      <alignment horizontal="center" vertical="center" wrapText="1"/>
    </xf>
    <xf numFmtId="49" fontId="3" fillId="0" borderId="119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0" fontId="37" fillId="0" borderId="66" xfId="0" applyFont="1" applyBorder="1" applyAlignment="1">
      <alignment horizontal="center" vertical="top" wrapText="1"/>
    </xf>
    <xf numFmtId="0" fontId="37" fillId="0" borderId="57" xfId="0" applyFont="1" applyBorder="1" applyAlignment="1">
      <alignment horizontal="center" vertical="top" wrapText="1"/>
    </xf>
    <xf numFmtId="0" fontId="37" fillId="0" borderId="122" xfId="0" applyFont="1" applyBorder="1" applyAlignment="1">
      <alignment horizontal="center" vertical="top" wrapText="1"/>
    </xf>
    <xf numFmtId="0" fontId="37" fillId="0" borderId="124" xfId="0" applyFont="1" applyBorder="1" applyAlignment="1">
      <alignment horizontal="center" vertical="top" wrapText="1"/>
    </xf>
    <xf numFmtId="0" fontId="37" fillId="0" borderId="123" xfId="0" applyFont="1" applyBorder="1" applyAlignment="1">
      <alignment horizontal="center" vertical="top" wrapText="1"/>
    </xf>
    <xf numFmtId="0" fontId="37" fillId="0" borderId="122" xfId="0" applyFont="1" applyBorder="1" applyAlignment="1">
      <alignment horizontal="center" wrapText="1"/>
    </xf>
    <xf numFmtId="0" fontId="37" fillId="0" borderId="123" xfId="0" applyFont="1" applyBorder="1" applyAlignment="1">
      <alignment horizontal="center" wrapText="1"/>
    </xf>
    <xf numFmtId="0" fontId="41" fillId="0" borderId="129" xfId="0" applyFont="1" applyBorder="1" applyAlignment="1">
      <alignment horizontal="center" vertical="top" wrapText="1"/>
    </xf>
    <xf numFmtId="0" fontId="41" fillId="0" borderId="57" xfId="0" applyFont="1" applyBorder="1" applyAlignment="1">
      <alignment horizontal="center" vertical="top" wrapText="1"/>
    </xf>
    <xf numFmtId="4" fontId="37" fillId="0" borderId="130" xfId="0" applyNumberFormat="1" applyFont="1" applyBorder="1" applyAlignment="1">
      <alignment horizontal="center" vertical="top"/>
    </xf>
    <xf numFmtId="4" fontId="37" fillId="0" borderId="131" xfId="0" applyNumberFormat="1" applyFont="1" applyBorder="1" applyAlignment="1">
      <alignment horizontal="center" vertical="top"/>
    </xf>
    <xf numFmtId="49" fontId="39" fillId="0" borderId="121" xfId="0" applyNumberFormat="1" applyFont="1" applyBorder="1" applyAlignment="1">
      <alignment horizontal="center" vertical="top"/>
    </xf>
    <xf numFmtId="0" fontId="37" fillId="0" borderId="121" xfId="0" applyFont="1" applyBorder="1" applyAlignment="1">
      <alignment horizontal="center" vertical="top" wrapText="1"/>
    </xf>
    <xf numFmtId="0" fontId="37" fillId="0" borderId="132" xfId="0" applyFont="1" applyBorder="1" applyAlignment="1">
      <alignment horizontal="center" vertical="top" wrapText="1"/>
    </xf>
    <xf numFmtId="0" fontId="37" fillId="0" borderId="133" xfId="0" applyFont="1" applyBorder="1" applyAlignment="1">
      <alignment horizontal="center" vertical="top" wrapText="1"/>
    </xf>
    <xf numFmtId="0" fontId="10" fillId="0" borderId="61" xfId="0" applyFont="1" applyBorder="1"/>
    <xf numFmtId="0" fontId="10" fillId="0" borderId="62" xfId="0" applyFont="1" applyBorder="1"/>
    <xf numFmtId="0" fontId="8" fillId="0" borderId="93" xfId="0" applyFont="1" applyBorder="1" applyAlignment="1">
      <alignment horizontal="right" wrapText="1"/>
    </xf>
    <xf numFmtId="0" fontId="0" fillId="0" borderId="119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4" fontId="37" fillId="0" borderId="122" xfId="0" applyNumberFormat="1" applyFont="1" applyBorder="1" applyAlignment="1">
      <alignment horizontal="center" vertical="top"/>
    </xf>
    <xf numFmtId="4" fontId="37" fillId="0" borderId="123" xfId="0" applyNumberFormat="1" applyFont="1" applyBorder="1" applyAlignment="1">
      <alignment horizontal="center" vertical="top"/>
    </xf>
    <xf numFmtId="166" fontId="3" fillId="0" borderId="121" xfId="0" applyNumberFormat="1" applyFont="1" applyBorder="1" applyAlignment="1">
      <alignment horizontal="center" vertical="top"/>
    </xf>
    <xf numFmtId="166" fontId="3" fillId="0" borderId="122" xfId="0" applyNumberFormat="1" applyFont="1" applyBorder="1" applyAlignment="1">
      <alignment horizontal="center" vertical="top"/>
    </xf>
    <xf numFmtId="0" fontId="1" fillId="0" borderId="126" xfId="0" applyFont="1" applyBorder="1" applyAlignment="1">
      <alignment horizontal="center" vertical="top" wrapText="1"/>
    </xf>
    <xf numFmtId="0" fontId="1" fillId="0" borderId="128" xfId="0" applyFont="1" applyBorder="1" applyAlignment="1">
      <alignment horizontal="center" vertical="top" wrapText="1"/>
    </xf>
    <xf numFmtId="2" fontId="37" fillId="0" borderId="122" xfId="0" applyNumberFormat="1" applyFont="1" applyBorder="1" applyAlignment="1">
      <alignment horizontal="center" vertical="top" wrapText="1"/>
    </xf>
    <xf numFmtId="2" fontId="37" fillId="0" borderId="123" xfId="0" applyNumberFormat="1" applyFont="1" applyBorder="1" applyAlignment="1">
      <alignment horizontal="center" vertical="top" wrapText="1"/>
    </xf>
    <xf numFmtId="166" fontId="3" fillId="0" borderId="123" xfId="0" applyNumberFormat="1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 wrapText="1"/>
    </xf>
    <xf numFmtId="0" fontId="1" fillId="0" borderId="123" xfId="0" applyFont="1" applyBorder="1" applyAlignment="1">
      <alignment horizontal="center" vertical="top" wrapText="1"/>
    </xf>
    <xf numFmtId="4" fontId="37" fillId="0" borderId="121" xfId="0" applyNumberFormat="1" applyFont="1" applyBorder="1" applyAlignment="1">
      <alignment horizontal="center" vertical="top"/>
    </xf>
    <xf numFmtId="4" fontId="37" fillId="0" borderId="126" xfId="0" applyNumberFormat="1" applyFont="1" applyBorder="1" applyAlignment="1">
      <alignment horizontal="center" vertical="top"/>
    </xf>
    <xf numFmtId="4" fontId="37" fillId="0" borderId="128" xfId="0" applyNumberFormat="1" applyFont="1" applyBorder="1" applyAlignment="1">
      <alignment horizontal="center" vertical="top"/>
    </xf>
    <xf numFmtId="4" fontId="37" fillId="0" borderId="127" xfId="0" applyNumberFormat="1" applyFont="1" applyBorder="1" applyAlignment="1">
      <alignment horizontal="center" vertical="top"/>
    </xf>
    <xf numFmtId="0" fontId="44" fillId="0" borderId="121" xfId="0" applyFont="1" applyBorder="1" applyAlignment="1">
      <alignment horizontal="center" vertical="top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4" fontId="37" fillId="0" borderId="124" xfId="0" applyNumberFormat="1" applyFont="1" applyBorder="1" applyAlignment="1">
      <alignment horizontal="center" vertical="top"/>
    </xf>
    <xf numFmtId="49" fontId="3" fillId="0" borderId="121" xfId="0" applyNumberFormat="1" applyFont="1" applyBorder="1" applyAlignment="1">
      <alignment horizontal="center" vertical="top"/>
    </xf>
    <xf numFmtId="49" fontId="39" fillId="0" borderId="66" xfId="0" applyNumberFormat="1" applyFont="1" applyBorder="1" applyAlignment="1">
      <alignment horizontal="center" vertical="top"/>
    </xf>
    <xf numFmtId="49" fontId="39" fillId="0" borderId="119" xfId="0" applyNumberFormat="1" applyFont="1" applyBorder="1" applyAlignment="1">
      <alignment horizontal="center" vertical="top"/>
    </xf>
    <xf numFmtId="0" fontId="8" fillId="0" borderId="105" xfId="0" applyFont="1" applyBorder="1" applyAlignment="1">
      <alignment horizontal="right" wrapText="1"/>
    </xf>
    <xf numFmtId="0" fontId="10" fillId="0" borderId="54" xfId="0" applyFont="1" applyBorder="1"/>
    <xf numFmtId="0" fontId="41" fillId="0" borderId="66" xfId="0" applyFont="1" applyBorder="1" applyAlignment="1">
      <alignment horizontal="left" vertical="top" wrapText="1"/>
    </xf>
    <xf numFmtId="0" fontId="41" fillId="0" borderId="119" xfId="0" applyFont="1" applyBorder="1" applyAlignment="1">
      <alignment horizontal="left" vertical="top" wrapText="1"/>
    </xf>
    <xf numFmtId="49" fontId="3" fillId="0" borderId="76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0" fontId="41" fillId="0" borderId="57" xfId="0" applyFont="1" applyBorder="1" applyAlignment="1">
      <alignment horizontal="left" vertical="top" wrapText="1"/>
    </xf>
    <xf numFmtId="4" fontId="37" fillId="0" borderId="66" xfId="0" applyNumberFormat="1" applyFont="1" applyBorder="1" applyAlignment="1">
      <alignment horizontal="center" vertical="top"/>
    </xf>
    <xf numFmtId="4" fontId="37" fillId="0" borderId="119" xfId="0" applyNumberFormat="1" applyFont="1" applyBorder="1" applyAlignment="1">
      <alignment horizontal="center" vertical="top"/>
    </xf>
    <xf numFmtId="4" fontId="37" fillId="0" borderId="57" xfId="0" applyNumberFormat="1" applyFont="1" applyBorder="1" applyAlignment="1">
      <alignment horizontal="center" vertical="top"/>
    </xf>
    <xf numFmtId="0" fontId="37" fillId="0" borderId="119" xfId="0" applyFont="1" applyBorder="1" applyAlignment="1">
      <alignment horizontal="center" vertical="top" wrapText="1"/>
    </xf>
    <xf numFmtId="0" fontId="37" fillId="0" borderId="66" xfId="0" applyFont="1" applyBorder="1" applyAlignment="1">
      <alignment horizontal="left" wrapText="1"/>
    </xf>
    <xf numFmtId="0" fontId="37" fillId="0" borderId="57" xfId="0" applyFont="1" applyBorder="1" applyAlignment="1">
      <alignment horizontal="left" wrapText="1"/>
    </xf>
    <xf numFmtId="4" fontId="37" fillId="0" borderId="66" xfId="0" applyNumberFormat="1" applyFont="1" applyBorder="1" applyAlignment="1">
      <alignment horizontal="center"/>
    </xf>
    <xf numFmtId="4" fontId="37" fillId="0" borderId="57" xfId="0" applyNumberFormat="1" applyFont="1" applyBorder="1" applyAlignment="1">
      <alignment horizontal="center"/>
    </xf>
    <xf numFmtId="0" fontId="37" fillId="0" borderId="66" xfId="0" applyFont="1" applyBorder="1" applyAlignment="1">
      <alignment vertical="top" wrapText="1"/>
    </xf>
    <xf numFmtId="0" fontId="37" fillId="0" borderId="119" xfId="0" applyFont="1" applyBorder="1" applyAlignment="1">
      <alignment vertical="top" wrapText="1"/>
    </xf>
    <xf numFmtId="0" fontId="37" fillId="0" borderId="57" xfId="0" applyFont="1" applyBorder="1" applyAlignment="1">
      <alignment vertical="top" wrapText="1"/>
    </xf>
    <xf numFmtId="0" fontId="37" fillId="0" borderId="66" xfId="0" applyFont="1" applyBorder="1" applyAlignment="1">
      <alignment horizontal="left" vertical="top" wrapText="1"/>
    </xf>
    <xf numFmtId="0" fontId="37" fillId="0" borderId="57" xfId="0" applyFont="1" applyBorder="1" applyAlignment="1">
      <alignment horizontal="left" vertical="top" wrapText="1"/>
    </xf>
    <xf numFmtId="0" fontId="37" fillId="0" borderId="96" xfId="0" applyFont="1" applyBorder="1" applyAlignment="1">
      <alignment horizontal="center" vertical="top" wrapText="1"/>
    </xf>
    <xf numFmtId="0" fontId="37" fillId="0" borderId="120" xfId="0" applyFont="1" applyBorder="1" applyAlignment="1">
      <alignment horizontal="center" vertical="top" wrapText="1"/>
    </xf>
    <xf numFmtId="0" fontId="37" fillId="0" borderId="105" xfId="0" applyFont="1" applyBorder="1" applyAlignment="1">
      <alignment horizontal="center" vertical="top" wrapText="1"/>
    </xf>
    <xf numFmtId="0" fontId="37" fillId="0" borderId="119" xfId="0" applyFont="1" applyBorder="1" applyAlignment="1">
      <alignment horizontal="left" vertical="top" wrapText="1"/>
    </xf>
    <xf numFmtId="0" fontId="41" fillId="0" borderId="121" xfId="0" applyFont="1" applyBorder="1" applyAlignment="1">
      <alignment horizontal="left" vertical="top" wrapText="1"/>
    </xf>
    <xf numFmtId="4" fontId="37" fillId="0" borderId="12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F22" workbookViewId="0">
      <selection activeCell="N36" sqref="N36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444" t="s">
        <v>0</v>
      </c>
      <c r="B1" s="43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44" t="s">
        <v>531</v>
      </c>
      <c r="I2" s="439"/>
      <c r="J2" s="43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44" t="s">
        <v>532</v>
      </c>
      <c r="I3" s="439"/>
      <c r="J3" s="4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1" t="s">
        <v>534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1" t="s">
        <v>535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1" t="s">
        <v>343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436" t="s">
        <v>536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434" t="s">
        <v>537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434" t="s">
        <v>538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45" t="s">
        <v>8</v>
      </c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45" t="s">
        <v>9</v>
      </c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46" t="s">
        <v>533</v>
      </c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47"/>
      <c r="B23" s="440" t="s">
        <v>10</v>
      </c>
      <c r="C23" s="441"/>
      <c r="D23" s="450" t="s">
        <v>11</v>
      </c>
      <c r="E23" s="451"/>
      <c r="F23" s="451"/>
      <c r="G23" s="451"/>
      <c r="H23" s="451"/>
      <c r="I23" s="451"/>
      <c r="J23" s="452"/>
      <c r="K23" s="440" t="s">
        <v>12</v>
      </c>
      <c r="L23" s="441"/>
      <c r="M23" s="440" t="s">
        <v>13</v>
      </c>
      <c r="N23" s="44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48"/>
      <c r="B24" s="442"/>
      <c r="C24" s="443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53" t="s">
        <v>19</v>
      </c>
      <c r="J24" s="443"/>
      <c r="K24" s="442"/>
      <c r="L24" s="443"/>
      <c r="M24" s="442"/>
      <c r="N24" s="44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49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0.9838978955322194</v>
      </c>
      <c r="C27" s="34">
        <f>'Кошторис  витрат'!G180</f>
        <v>471109.4</v>
      </c>
      <c r="D27" s="35">
        <v>0</v>
      </c>
      <c r="E27" s="36">
        <v>0</v>
      </c>
      <c r="F27" s="36">
        <v>0</v>
      </c>
      <c r="G27" s="36">
        <v>0</v>
      </c>
      <c r="H27" s="36">
        <v>7710</v>
      </c>
      <c r="I27" s="37">
        <f t="shared" ref="I27:I29" si="1">J27/N27</f>
        <v>1.6102104467780546E-2</v>
      </c>
      <c r="J27" s="34">
        <f t="shared" ref="J27:J29" si="2">D27+E27+F27+G27+H27</f>
        <v>7710</v>
      </c>
      <c r="K27" s="33">
        <f t="shared" ref="K27:K29" si="3">L27/N27</f>
        <v>0</v>
      </c>
      <c r="L27" s="34">
        <f>'Кошторис  витрат'!S180</f>
        <v>0</v>
      </c>
      <c r="M27" s="38">
        <v>1</v>
      </c>
      <c r="N27" s="39">
        <f t="shared" ref="N27:N29" si="4">C27+J27+L27</f>
        <v>478819.4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0.98416135196382859</v>
      </c>
      <c r="C28" s="42">
        <f>'Кошторис  витрат'!J180</f>
        <v>471006.14</v>
      </c>
      <c r="D28" s="43">
        <v>0</v>
      </c>
      <c r="E28" s="44">
        <v>0</v>
      </c>
      <c r="F28" s="44">
        <v>0</v>
      </c>
      <c r="G28" s="44">
        <v>0</v>
      </c>
      <c r="H28" s="44">
        <f>'Кошторис  витрат'!P180</f>
        <v>7580.15996</v>
      </c>
      <c r="I28" s="45">
        <f t="shared" si="1"/>
        <v>1.5838648036171417E-2</v>
      </c>
      <c r="J28" s="42">
        <f t="shared" si="2"/>
        <v>7580.15996</v>
      </c>
      <c r="K28" s="41">
        <f t="shared" si="3"/>
        <v>0</v>
      </c>
      <c r="L28" s="42">
        <f>'Кошторис  витрат'!V180</f>
        <v>0</v>
      </c>
      <c r="M28" s="46">
        <v>1</v>
      </c>
      <c r="N28" s="47">
        <f t="shared" si="4"/>
        <v>478586.29996000003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 t="shared" si="0"/>
        <v>0.97899715819261457</v>
      </c>
      <c r="C29" s="50">
        <v>353331</v>
      </c>
      <c r="D29" s="51">
        <v>0</v>
      </c>
      <c r="E29" s="52">
        <v>0</v>
      </c>
      <c r="F29" s="52">
        <v>0</v>
      </c>
      <c r="G29" s="52">
        <v>0</v>
      </c>
      <c r="H29" s="52">
        <f>'Реєстр документів'!I93</f>
        <v>7580.16</v>
      </c>
      <c r="I29" s="53">
        <f t="shared" si="1"/>
        <v>2.1002841807385507E-2</v>
      </c>
      <c r="J29" s="50">
        <f t="shared" si="2"/>
        <v>7580.16</v>
      </c>
      <c r="K29" s="49">
        <f t="shared" si="3"/>
        <v>0</v>
      </c>
      <c r="L29" s="50">
        <v>0</v>
      </c>
      <c r="M29" s="54">
        <f>(N29*M28)/N28</f>
        <v>0.75411928847558884</v>
      </c>
      <c r="N29" s="55">
        <f t="shared" si="4"/>
        <v>360911.16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5.1641937712140207E-3</v>
      </c>
      <c r="C30" s="58">
        <f t="shared" si="5"/>
        <v>117675.14000000001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-3.9999999899009708E-5</v>
      </c>
      <c r="I30" s="61">
        <f t="shared" si="5"/>
        <v>-5.1641937712140901E-3</v>
      </c>
      <c r="J30" s="58">
        <f t="shared" si="5"/>
        <v>-3.9999999899009708E-5</v>
      </c>
      <c r="K30" s="62">
        <f t="shared" si="5"/>
        <v>0</v>
      </c>
      <c r="L30" s="58">
        <f t="shared" si="5"/>
        <v>0</v>
      </c>
      <c r="M30" s="63">
        <f t="shared" si="5"/>
        <v>0.24588071152441116</v>
      </c>
      <c r="N30" s="64">
        <f t="shared" si="5"/>
        <v>117675.13996000006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454"/>
      <c r="D32" s="455"/>
      <c r="E32" s="455"/>
      <c r="F32" s="65"/>
      <c r="G32" s="66"/>
      <c r="H32" s="66"/>
      <c r="I32" s="67"/>
      <c r="J32" s="454"/>
      <c r="K32" s="455"/>
      <c r="L32" s="455"/>
      <c r="M32" s="455"/>
      <c r="N32" s="45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438" t="s">
        <v>43</v>
      </c>
      <c r="H33" s="439"/>
      <c r="I33" s="13"/>
      <c r="J33" s="438" t="s">
        <v>44</v>
      </c>
      <c r="K33" s="439"/>
      <c r="L33" s="439"/>
      <c r="M33" s="439"/>
      <c r="N33" s="43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2"/>
  <sheetViews>
    <sheetView topLeftCell="M179" zoomScaleNormal="100" workbookViewId="0">
      <selection activeCell="R189" sqref="R189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5" customWidth="1"/>
    <col min="8" max="8" width="10.375" customWidth="1"/>
    <col min="9" max="9" width="11.375" customWidth="1"/>
    <col min="10" max="10" width="15.5" customWidth="1"/>
    <col min="11" max="11" width="10.375" customWidth="1" outlineLevel="1"/>
    <col min="12" max="12" width="11.375" customWidth="1" outlineLevel="1"/>
    <col min="13" max="13" width="15.5" customWidth="1" outlineLevel="1"/>
    <col min="14" max="14" width="10.625" customWidth="1" outlineLevel="1"/>
    <col min="15" max="15" width="11.375" customWidth="1" outlineLevel="1"/>
    <col min="16" max="16" width="14.625" customWidth="1" outlineLevel="1"/>
    <col min="17" max="17" width="10.625" customWidth="1" outlineLevel="1"/>
    <col min="18" max="18" width="11.375" customWidth="1" outlineLevel="1"/>
    <col min="19" max="19" width="14.625" customWidth="1" outlineLevel="1"/>
    <col min="20" max="20" width="10.625" customWidth="1" outlineLevel="1"/>
    <col min="21" max="21" width="11.375" customWidth="1" outlineLevel="1"/>
    <col min="22" max="22" width="14.625" customWidth="1" outlineLevel="1"/>
    <col min="23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5" customWidth="1"/>
  </cols>
  <sheetData>
    <row r="1" spans="1:33" ht="18" customHeight="1" x14ac:dyDescent="0.25">
      <c r="A1" s="471" t="s">
        <v>45</v>
      </c>
      <c r="B1" s="439"/>
      <c r="C1" s="439"/>
      <c r="D1" s="439"/>
      <c r="E1" s="43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354"/>
      <c r="D2" s="355" t="s">
        <v>343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73"/>
      <c r="C3" s="72"/>
      <c r="D3" s="379" t="s">
        <v>344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437" t="str">
        <f>Фінансування!C14</f>
        <v>2021-06-30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435" t="str">
        <f>Фінансування!C15</f>
        <v>2021-10-30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472" t="s">
        <v>46</v>
      </c>
      <c r="B7" s="474" t="s">
        <v>47</v>
      </c>
      <c r="C7" s="477" t="s">
        <v>48</v>
      </c>
      <c r="D7" s="480" t="s">
        <v>49</v>
      </c>
      <c r="E7" s="456" t="s">
        <v>50</v>
      </c>
      <c r="F7" s="451"/>
      <c r="G7" s="451"/>
      <c r="H7" s="451"/>
      <c r="I7" s="451"/>
      <c r="J7" s="452"/>
      <c r="K7" s="456" t="s">
        <v>51</v>
      </c>
      <c r="L7" s="451"/>
      <c r="M7" s="451"/>
      <c r="N7" s="451"/>
      <c r="O7" s="451"/>
      <c r="P7" s="452"/>
      <c r="Q7" s="456" t="s">
        <v>52</v>
      </c>
      <c r="R7" s="451"/>
      <c r="S7" s="451"/>
      <c r="T7" s="451"/>
      <c r="U7" s="451"/>
      <c r="V7" s="452"/>
      <c r="W7" s="457" t="s">
        <v>53</v>
      </c>
      <c r="X7" s="451"/>
      <c r="Y7" s="451"/>
      <c r="Z7" s="452"/>
      <c r="AA7" s="458" t="s">
        <v>54</v>
      </c>
      <c r="AB7" s="1"/>
      <c r="AC7" s="1"/>
      <c r="AD7" s="1"/>
      <c r="AE7" s="1"/>
      <c r="AF7" s="1"/>
      <c r="AG7" s="1"/>
    </row>
    <row r="8" spans="1:33" ht="42" customHeight="1" x14ac:dyDescent="0.2">
      <c r="A8" s="448"/>
      <c r="B8" s="475"/>
      <c r="C8" s="478"/>
      <c r="D8" s="481"/>
      <c r="E8" s="459" t="s">
        <v>55</v>
      </c>
      <c r="F8" s="451"/>
      <c r="G8" s="452"/>
      <c r="H8" s="459" t="s">
        <v>56</v>
      </c>
      <c r="I8" s="451"/>
      <c r="J8" s="452"/>
      <c r="K8" s="459" t="s">
        <v>55</v>
      </c>
      <c r="L8" s="451"/>
      <c r="M8" s="452"/>
      <c r="N8" s="459" t="s">
        <v>56</v>
      </c>
      <c r="O8" s="451"/>
      <c r="P8" s="452"/>
      <c r="Q8" s="459" t="s">
        <v>55</v>
      </c>
      <c r="R8" s="451"/>
      <c r="S8" s="452"/>
      <c r="T8" s="459" t="s">
        <v>56</v>
      </c>
      <c r="U8" s="451"/>
      <c r="V8" s="452"/>
      <c r="W8" s="458" t="s">
        <v>57</v>
      </c>
      <c r="X8" s="458" t="s">
        <v>58</v>
      </c>
      <c r="Y8" s="457" t="s">
        <v>59</v>
      </c>
      <c r="Z8" s="452"/>
      <c r="AA8" s="448"/>
      <c r="AB8" s="1"/>
      <c r="AC8" s="1"/>
      <c r="AD8" s="1"/>
      <c r="AE8" s="1"/>
      <c r="AF8" s="1"/>
      <c r="AG8" s="1"/>
    </row>
    <row r="9" spans="1:33" ht="40.5" customHeight="1" x14ac:dyDescent="0.2">
      <c r="A9" s="473"/>
      <c r="B9" s="476"/>
      <c r="C9" s="479"/>
      <c r="D9" s="482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449"/>
      <c r="X9" s="449"/>
      <c r="Y9" s="87" t="s">
        <v>69</v>
      </c>
      <c r="Z9" s="88" t="s">
        <v>20</v>
      </c>
      <c r="AA9" s="449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 x14ac:dyDescent="0.25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hidden="1" customHeight="1" thickBot="1" x14ac:dyDescent="0.25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7">E14*F14</f>
        <v>0</v>
      </c>
      <c r="H14" s="123"/>
      <c r="I14" s="124"/>
      <c r="J14" s="125">
        <f t="shared" ref="J14:J16" si="8">H14*I14</f>
        <v>0</v>
      </c>
      <c r="K14" s="123"/>
      <c r="L14" s="124"/>
      <c r="M14" s="125">
        <f t="shared" ref="M14:M16" si="9">K14*L14</f>
        <v>0</v>
      </c>
      <c r="N14" s="123"/>
      <c r="O14" s="124"/>
      <c r="P14" s="125">
        <f t="shared" ref="P14:P16" si="10">N14*O14</f>
        <v>0</v>
      </c>
      <c r="Q14" s="123"/>
      <c r="R14" s="124"/>
      <c r="S14" s="125">
        <f t="shared" ref="S14:S16" si="11">Q14*R14</f>
        <v>0</v>
      </c>
      <c r="T14" s="123"/>
      <c r="U14" s="124"/>
      <c r="V14" s="125">
        <f t="shared" ref="V14:V16" si="12">T14*U14</f>
        <v>0</v>
      </c>
      <c r="W14" s="126">
        <f t="shared" ref="W14:W16" si="13">G14+M14+S14</f>
        <v>0</v>
      </c>
      <c r="X14" s="127">
        <f t="shared" ref="X14:X16" si="14">J14+P14+V14</f>
        <v>0</v>
      </c>
      <c r="Y14" s="127">
        <f t="shared" si="6"/>
        <v>0</v>
      </c>
      <c r="Z14" s="128" t="e">
        <f t="shared" ref="Z14:Z33" si="15">Y14/W14</f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7"/>
        <v>0</v>
      </c>
      <c r="H15" s="123"/>
      <c r="I15" s="124"/>
      <c r="J15" s="125">
        <f t="shared" si="8"/>
        <v>0</v>
      </c>
      <c r="K15" s="123"/>
      <c r="L15" s="124"/>
      <c r="M15" s="125">
        <f t="shared" si="9"/>
        <v>0</v>
      </c>
      <c r="N15" s="123"/>
      <c r="O15" s="124"/>
      <c r="P15" s="125">
        <f t="shared" si="10"/>
        <v>0</v>
      </c>
      <c r="Q15" s="123"/>
      <c r="R15" s="124"/>
      <c r="S15" s="125">
        <f t="shared" si="11"/>
        <v>0</v>
      </c>
      <c r="T15" s="123"/>
      <c r="U15" s="124"/>
      <c r="V15" s="125">
        <f t="shared" si="12"/>
        <v>0</v>
      </c>
      <c r="W15" s="126">
        <f t="shared" si="13"/>
        <v>0</v>
      </c>
      <c r="X15" s="127">
        <f t="shared" si="14"/>
        <v>0</v>
      </c>
      <c r="Y15" s="127">
        <f t="shared" si="6"/>
        <v>0</v>
      </c>
      <c r="Z15" s="128" t="e">
        <f t="shared" si="15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2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7"/>
        <v>0</v>
      </c>
      <c r="H16" s="135"/>
      <c r="I16" s="136"/>
      <c r="J16" s="137">
        <f t="shared" si="8"/>
        <v>0</v>
      </c>
      <c r="K16" s="135"/>
      <c r="L16" s="136"/>
      <c r="M16" s="137">
        <f t="shared" si="9"/>
        <v>0</v>
      </c>
      <c r="N16" s="135"/>
      <c r="O16" s="136"/>
      <c r="P16" s="137">
        <f t="shared" si="10"/>
        <v>0</v>
      </c>
      <c r="Q16" s="135"/>
      <c r="R16" s="124"/>
      <c r="S16" s="137">
        <f t="shared" si="11"/>
        <v>0</v>
      </c>
      <c r="T16" s="135"/>
      <c r="U16" s="124"/>
      <c r="V16" s="137">
        <f t="shared" si="12"/>
        <v>0</v>
      </c>
      <c r="W16" s="138">
        <f t="shared" si="13"/>
        <v>0</v>
      </c>
      <c r="X16" s="127">
        <f t="shared" si="14"/>
        <v>0</v>
      </c>
      <c r="Y16" s="127">
        <f t="shared" si="6"/>
        <v>0</v>
      </c>
      <c r="Z16" s="128" t="e">
        <f t="shared" si="15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hidden="1" customHeight="1" thickBot="1" x14ac:dyDescent="0.25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15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15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15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2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15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SUM(E22:E24)</f>
        <v>10</v>
      </c>
      <c r="F21" s="143"/>
      <c r="G21" s="144">
        <f t="shared" ref="G21:H21" si="30">SUM(G22:G24)</f>
        <v>90000</v>
      </c>
      <c r="H21" s="142">
        <f t="shared" si="30"/>
        <v>10</v>
      </c>
      <c r="I21" s="143"/>
      <c r="J21" s="144">
        <f t="shared" ref="J21:K21" si="31">SUM(J22:J24)</f>
        <v>90000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90000</v>
      </c>
      <c r="X21" s="144">
        <f t="shared" si="35"/>
        <v>90000</v>
      </c>
      <c r="Y21" s="115">
        <f t="shared" si="6"/>
        <v>0</v>
      </c>
      <c r="Z21" s="116">
        <f t="shared" si="15"/>
        <v>0</v>
      </c>
      <c r="AA21" s="146"/>
      <c r="AB21" s="118"/>
      <c r="AC21" s="118"/>
      <c r="AD21" s="118"/>
      <c r="AE21" s="118"/>
      <c r="AF21" s="118"/>
      <c r="AG21" s="118"/>
    </row>
    <row r="22" spans="1:33" ht="30" customHeight="1" x14ac:dyDescent="0.2">
      <c r="A22" s="119" t="s">
        <v>77</v>
      </c>
      <c r="B22" s="120" t="s">
        <v>90</v>
      </c>
      <c r="C22" s="356" t="s">
        <v>345</v>
      </c>
      <c r="D22" s="122" t="s">
        <v>80</v>
      </c>
      <c r="E22" s="123">
        <v>4</v>
      </c>
      <c r="F22" s="124">
        <v>7000</v>
      </c>
      <c r="G22" s="125">
        <f t="shared" ref="G22:G24" si="36">E22*F22</f>
        <v>28000</v>
      </c>
      <c r="H22" s="123">
        <v>4</v>
      </c>
      <c r="I22" s="124">
        <v>7000</v>
      </c>
      <c r="J22" s="125">
        <f t="shared" ref="J22:J24" si="37">H22*I22</f>
        <v>28000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28000</v>
      </c>
      <c r="X22" s="127">
        <f t="shared" ref="X22:X24" si="43">J22+P22+V22</f>
        <v>28000</v>
      </c>
      <c r="Y22" s="127">
        <f t="shared" si="6"/>
        <v>0</v>
      </c>
      <c r="Z22" s="128">
        <f t="shared" si="15"/>
        <v>0</v>
      </c>
      <c r="AA22" s="129"/>
      <c r="AB22" s="131"/>
      <c r="AC22" s="131"/>
      <c r="AD22" s="131"/>
      <c r="AE22" s="131"/>
      <c r="AF22" s="131"/>
      <c r="AG22" s="131"/>
    </row>
    <row r="23" spans="1:33" ht="30" customHeight="1" x14ac:dyDescent="0.2">
      <c r="A23" s="119" t="s">
        <v>77</v>
      </c>
      <c r="B23" s="120" t="s">
        <v>92</v>
      </c>
      <c r="C23" s="356" t="s">
        <v>346</v>
      </c>
      <c r="D23" s="122" t="s">
        <v>80</v>
      </c>
      <c r="E23" s="123">
        <v>4</v>
      </c>
      <c r="F23" s="124">
        <v>12000</v>
      </c>
      <c r="G23" s="125">
        <f t="shared" si="36"/>
        <v>48000</v>
      </c>
      <c r="H23" s="123">
        <v>4</v>
      </c>
      <c r="I23" s="124">
        <v>12000</v>
      </c>
      <c r="J23" s="125">
        <f t="shared" si="37"/>
        <v>48000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48000</v>
      </c>
      <c r="X23" s="127">
        <f t="shared" si="43"/>
        <v>48000</v>
      </c>
      <c r="Y23" s="127">
        <f t="shared" si="6"/>
        <v>0</v>
      </c>
      <c r="Z23" s="128">
        <f t="shared" si="15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2">
      <c r="A24" s="132" t="s">
        <v>77</v>
      </c>
      <c r="B24" s="154" t="s">
        <v>93</v>
      </c>
      <c r="C24" s="356" t="s">
        <v>347</v>
      </c>
      <c r="D24" s="134" t="s">
        <v>80</v>
      </c>
      <c r="E24" s="135">
        <v>2</v>
      </c>
      <c r="F24" s="136">
        <v>7000</v>
      </c>
      <c r="G24" s="137">
        <f t="shared" si="36"/>
        <v>14000</v>
      </c>
      <c r="H24" s="135">
        <v>2</v>
      </c>
      <c r="I24" s="136">
        <v>7000</v>
      </c>
      <c r="J24" s="137">
        <f t="shared" si="37"/>
        <v>14000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14000</v>
      </c>
      <c r="X24" s="127">
        <f t="shared" si="43"/>
        <v>14000</v>
      </c>
      <c r="Y24" s="127">
        <f t="shared" si="6"/>
        <v>0</v>
      </c>
      <c r="Z24" s="128">
        <f t="shared" si="15"/>
        <v>0</v>
      </c>
      <c r="AA24" s="152"/>
      <c r="AB24" s="131"/>
      <c r="AC24" s="131"/>
      <c r="AD24" s="131"/>
      <c r="AE24" s="131"/>
      <c r="AF24" s="131"/>
      <c r="AG24" s="131"/>
    </row>
    <row r="25" spans="1:33" ht="30" customHeight="1" x14ac:dyDescent="0.2">
      <c r="A25" s="108" t="s">
        <v>72</v>
      </c>
      <c r="B25" s="155" t="s">
        <v>94</v>
      </c>
      <c r="C25" s="380" t="s">
        <v>95</v>
      </c>
      <c r="D25" s="141"/>
      <c r="E25" s="142">
        <f>SUM(E26:E28)</f>
        <v>90000</v>
      </c>
      <c r="F25" s="143"/>
      <c r="G25" s="144">
        <f t="shared" ref="G25:H25" si="44">SUM(G26:G28)</f>
        <v>19800</v>
      </c>
      <c r="H25" s="142">
        <f t="shared" si="44"/>
        <v>90000</v>
      </c>
      <c r="I25" s="143"/>
      <c r="J25" s="144">
        <f t="shared" ref="J25:K25" si="45">SUM(J26:J28)</f>
        <v>19800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19800</v>
      </c>
      <c r="X25" s="144">
        <f t="shared" si="49"/>
        <v>19800</v>
      </c>
      <c r="Y25" s="115">
        <f t="shared" si="6"/>
        <v>0</v>
      </c>
      <c r="Z25" s="116">
        <f t="shared" si="15"/>
        <v>0</v>
      </c>
      <c r="AA25" s="146"/>
      <c r="AB25" s="7"/>
      <c r="AC25" s="7"/>
      <c r="AD25" s="7"/>
      <c r="AE25" s="7"/>
      <c r="AF25" s="7"/>
      <c r="AG25" s="7"/>
    </row>
    <row r="26" spans="1:33" ht="30" hidden="1" customHeight="1" x14ac:dyDescent="0.2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15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hidden="1" customHeight="1" x14ac:dyDescent="0.2">
      <c r="A27" s="119" t="s">
        <v>77</v>
      </c>
      <c r="B27" s="120" t="s">
        <v>98</v>
      </c>
      <c r="C27" s="163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15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customHeight="1" thickBot="1" x14ac:dyDescent="0.25">
      <c r="A28" s="132" t="s">
        <v>77</v>
      </c>
      <c r="B28" s="154" t="s">
        <v>100</v>
      </c>
      <c r="C28" s="164" t="s">
        <v>89</v>
      </c>
      <c r="D28" s="134"/>
      <c r="E28" s="135">
        <f>G21</f>
        <v>90000</v>
      </c>
      <c r="F28" s="136">
        <v>0.22</v>
      </c>
      <c r="G28" s="137">
        <f t="shared" si="50"/>
        <v>19800</v>
      </c>
      <c r="H28" s="135">
        <f>J21</f>
        <v>90000</v>
      </c>
      <c r="I28" s="136">
        <v>0.22</v>
      </c>
      <c r="J28" s="137">
        <f t="shared" si="51"/>
        <v>19800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19800</v>
      </c>
      <c r="X28" s="127">
        <f t="shared" si="57"/>
        <v>19800</v>
      </c>
      <c r="Y28" s="127">
        <f t="shared" si="6"/>
        <v>0</v>
      </c>
      <c r="Z28" s="128">
        <f t="shared" si="15"/>
        <v>0</v>
      </c>
      <c r="AA28" s="139"/>
      <c r="AB28" s="131"/>
      <c r="AC28" s="131"/>
      <c r="AD28" s="131"/>
      <c r="AE28" s="131"/>
      <c r="AF28" s="131"/>
      <c r="AG28" s="131"/>
    </row>
    <row r="29" spans="1:33" ht="30" customHeight="1" thickBot="1" x14ac:dyDescent="0.25">
      <c r="A29" s="108" t="s">
        <v>74</v>
      </c>
      <c r="B29" s="155" t="s">
        <v>101</v>
      </c>
      <c r="C29" s="140" t="s">
        <v>102</v>
      </c>
      <c r="D29" s="141"/>
      <c r="E29" s="142">
        <f>SUM(E30:E32)</f>
        <v>1</v>
      </c>
      <c r="F29" s="143"/>
      <c r="G29" s="144">
        <f t="shared" ref="G29:H29" si="58">SUM(G30:G32)</f>
        <v>8000</v>
      </c>
      <c r="H29" s="142">
        <f t="shared" si="58"/>
        <v>1</v>
      </c>
      <c r="I29" s="143"/>
      <c r="J29" s="144">
        <f t="shared" ref="J29:K29" si="59">SUM(J30:J32)</f>
        <v>8000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8000</v>
      </c>
      <c r="X29" s="144">
        <f t="shared" si="63"/>
        <v>8000</v>
      </c>
      <c r="Y29" s="144">
        <f t="shared" si="6"/>
        <v>0</v>
      </c>
      <c r="Z29" s="144">
        <f t="shared" si="15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thickBot="1" x14ac:dyDescent="0.25">
      <c r="A30" s="119" t="s">
        <v>77</v>
      </c>
      <c r="B30" s="157" t="s">
        <v>103</v>
      </c>
      <c r="C30" s="357" t="s">
        <v>348</v>
      </c>
      <c r="D30" s="122" t="s">
        <v>80</v>
      </c>
      <c r="E30" s="123">
        <v>1</v>
      </c>
      <c r="F30" s="124">
        <v>8000</v>
      </c>
      <c r="G30" s="125">
        <f t="shared" ref="G30:G32" si="64">E30*F30</f>
        <v>8000</v>
      </c>
      <c r="H30" s="123">
        <v>1</v>
      </c>
      <c r="I30" s="124">
        <v>8000</v>
      </c>
      <c r="J30" s="125">
        <f t="shared" ref="J30:J32" si="65">H30*I30</f>
        <v>8000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8000</v>
      </c>
      <c r="X30" s="127">
        <f t="shared" ref="X30:X32" si="71">J30+P30+V30</f>
        <v>8000</v>
      </c>
      <c r="Y30" s="127">
        <f t="shared" si="6"/>
        <v>0</v>
      </c>
      <c r="Z30" s="128">
        <f t="shared" si="15"/>
        <v>0</v>
      </c>
      <c r="AA30" s="129"/>
      <c r="AB30" s="7"/>
      <c r="AC30" s="7"/>
      <c r="AD30" s="7"/>
      <c r="AE30" s="7"/>
      <c r="AF30" s="7"/>
      <c r="AG30" s="7"/>
    </row>
    <row r="31" spans="1:33" ht="30" hidden="1" customHeight="1" x14ac:dyDescent="0.2">
      <c r="A31" s="119" t="s">
        <v>77</v>
      </c>
      <c r="B31" s="120" t="s">
        <v>104</v>
      </c>
      <c r="C31" s="121" t="s">
        <v>91</v>
      </c>
      <c r="D31" s="122" t="s">
        <v>80</v>
      </c>
      <c r="E31" s="123"/>
      <c r="F31" s="124"/>
      <c r="G31" s="125">
        <f t="shared" si="64"/>
        <v>0</v>
      </c>
      <c r="H31" s="123"/>
      <c r="I31" s="124"/>
      <c r="J31" s="125">
        <f t="shared" si="65"/>
        <v>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0</v>
      </c>
      <c r="X31" s="127">
        <f t="shared" si="71"/>
        <v>0</v>
      </c>
      <c r="Y31" s="127">
        <f t="shared" si="6"/>
        <v>0</v>
      </c>
      <c r="Z31" s="128" t="e">
        <f t="shared" si="15"/>
        <v>#DIV/0!</v>
      </c>
      <c r="AA31" s="129"/>
      <c r="AB31" s="7"/>
      <c r="AC31" s="7"/>
      <c r="AD31" s="7"/>
      <c r="AE31" s="7"/>
      <c r="AF31" s="7"/>
      <c r="AG31" s="7"/>
    </row>
    <row r="32" spans="1:33" ht="30" hidden="1" customHeight="1" x14ac:dyDescent="0.2">
      <c r="A32" s="132" t="s">
        <v>77</v>
      </c>
      <c r="B32" s="133" t="s">
        <v>105</v>
      </c>
      <c r="C32" s="165" t="s">
        <v>91</v>
      </c>
      <c r="D32" s="134" t="s">
        <v>80</v>
      </c>
      <c r="E32" s="135"/>
      <c r="F32" s="136"/>
      <c r="G32" s="137">
        <f t="shared" si="64"/>
        <v>0</v>
      </c>
      <c r="H32" s="135"/>
      <c r="I32" s="136"/>
      <c r="J32" s="137">
        <f t="shared" si="65"/>
        <v>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0</v>
      </c>
      <c r="X32" s="127">
        <f t="shared" si="71"/>
        <v>0</v>
      </c>
      <c r="Y32" s="166">
        <f t="shared" si="6"/>
        <v>0</v>
      </c>
      <c r="Z32" s="128" t="e">
        <f t="shared" si="15"/>
        <v>#DIV/0!</v>
      </c>
      <c r="AA32" s="152"/>
      <c r="AB32" s="7"/>
      <c r="AC32" s="7"/>
      <c r="AD32" s="7"/>
      <c r="AE32" s="7"/>
      <c r="AF32" s="7"/>
      <c r="AG32" s="7"/>
    </row>
    <row r="33" spans="1:33" ht="30" customHeight="1" thickBot="1" x14ac:dyDescent="0.25">
      <c r="A33" s="167" t="s">
        <v>106</v>
      </c>
      <c r="B33" s="168"/>
      <c r="C33" s="169"/>
      <c r="D33" s="170"/>
      <c r="E33" s="171"/>
      <c r="F33" s="172"/>
      <c r="G33" s="173">
        <f>G13+G17+G21+G25+G29</f>
        <v>117800</v>
      </c>
      <c r="H33" s="171"/>
      <c r="I33" s="172"/>
      <c r="J33" s="173">
        <f>J13+J17+J21+J25+J29</f>
        <v>117800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117800</v>
      </c>
      <c r="X33" s="175">
        <f t="shared" si="72"/>
        <v>117800</v>
      </c>
      <c r="Y33" s="176">
        <f t="shared" si="6"/>
        <v>0</v>
      </c>
      <c r="Z33" s="177">
        <f t="shared" si="15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thickBot="1" x14ac:dyDescent="0.25">
      <c r="A34" s="179" t="s">
        <v>72</v>
      </c>
      <c r="B34" s="180">
        <v>2</v>
      </c>
      <c r="C34" s="181" t="s">
        <v>107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hidden="1" customHeight="1" thickBot="1" x14ac:dyDescent="0.25">
      <c r="A35" s="108" t="s">
        <v>74</v>
      </c>
      <c r="B35" s="155" t="s">
        <v>108</v>
      </c>
      <c r="C35" s="110" t="s">
        <v>109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hidden="1" customHeight="1" x14ac:dyDescent="0.2">
      <c r="A36" s="119" t="s">
        <v>77</v>
      </c>
      <c r="B36" s="120" t="s">
        <v>110</v>
      </c>
      <c r="C36" s="121" t="s">
        <v>111</v>
      </c>
      <c r="D36" s="122" t="s">
        <v>112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hidden="1" customHeight="1" x14ac:dyDescent="0.2">
      <c r="A37" s="119" t="s">
        <v>77</v>
      </c>
      <c r="B37" s="120" t="s">
        <v>113</v>
      </c>
      <c r="C37" s="121" t="s">
        <v>111</v>
      </c>
      <c r="D37" s="122" t="s">
        <v>112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x14ac:dyDescent="0.2">
      <c r="A38" s="147" t="s">
        <v>77</v>
      </c>
      <c r="B38" s="154" t="s">
        <v>114</v>
      </c>
      <c r="C38" s="121" t="s">
        <v>111</v>
      </c>
      <c r="D38" s="148" t="s">
        <v>112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hidden="1" customHeight="1" thickBot="1" x14ac:dyDescent="0.25">
      <c r="A39" s="108" t="s">
        <v>74</v>
      </c>
      <c r="B39" s="155" t="s">
        <v>115</v>
      </c>
      <c r="C39" s="153" t="s">
        <v>116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hidden="1" customHeight="1" x14ac:dyDescent="0.2">
      <c r="A40" s="119" t="s">
        <v>77</v>
      </c>
      <c r="B40" s="120" t="s">
        <v>117</v>
      </c>
      <c r="C40" s="121" t="s">
        <v>118</v>
      </c>
      <c r="D40" s="122" t="s">
        <v>119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hidden="1" customHeight="1" x14ac:dyDescent="0.2">
      <c r="A41" s="119" t="s">
        <v>77</v>
      </c>
      <c r="B41" s="120" t="s">
        <v>120</v>
      </c>
      <c r="C41" s="188" t="s">
        <v>118</v>
      </c>
      <c r="D41" s="122" t="s">
        <v>119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2">
      <c r="A42" s="147" t="s">
        <v>77</v>
      </c>
      <c r="B42" s="154" t="s">
        <v>121</v>
      </c>
      <c r="C42" s="189" t="s">
        <v>118</v>
      </c>
      <c r="D42" s="148" t="s">
        <v>119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hidden="1" customHeight="1" thickBot="1" x14ac:dyDescent="0.25">
      <c r="A43" s="108" t="s">
        <v>74</v>
      </c>
      <c r="B43" s="155" t="s">
        <v>122</v>
      </c>
      <c r="C43" s="153" t="s">
        <v>123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hidden="1" customHeight="1" x14ac:dyDescent="0.2">
      <c r="A44" s="119" t="s">
        <v>77</v>
      </c>
      <c r="B44" s="120" t="s">
        <v>124</v>
      </c>
      <c r="C44" s="121" t="s">
        <v>125</v>
      </c>
      <c r="D44" s="122" t="s">
        <v>119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hidden="1" customHeight="1" x14ac:dyDescent="0.2">
      <c r="A45" s="119" t="s">
        <v>77</v>
      </c>
      <c r="B45" s="120" t="s">
        <v>126</v>
      </c>
      <c r="C45" s="121" t="s">
        <v>127</v>
      </c>
      <c r="D45" s="122" t="s">
        <v>119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x14ac:dyDescent="0.2">
      <c r="A46" s="132" t="s">
        <v>77</v>
      </c>
      <c r="B46" s="133" t="s">
        <v>128</v>
      </c>
      <c r="C46" s="165" t="s">
        <v>125</v>
      </c>
      <c r="D46" s="134" t="s">
        <v>119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hidden="1" customHeight="1" thickBot="1" x14ac:dyDescent="0.25">
      <c r="A47" s="167" t="s">
        <v>129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thickBot="1" x14ac:dyDescent="0.25">
      <c r="A48" s="179" t="s">
        <v>72</v>
      </c>
      <c r="B48" s="180">
        <v>3</v>
      </c>
      <c r="C48" s="181" t="s">
        <v>130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customHeight="1" x14ac:dyDescent="0.2">
      <c r="A49" s="108" t="s">
        <v>74</v>
      </c>
      <c r="B49" s="155" t="s">
        <v>131</v>
      </c>
      <c r="C49" s="110" t="s">
        <v>132</v>
      </c>
      <c r="D49" s="111"/>
      <c r="E49" s="112">
        <f>SUM(E50:E52)</f>
        <v>1</v>
      </c>
      <c r="F49" s="113"/>
      <c r="G49" s="114">
        <f t="shared" ref="G49:H49" si="123">SUM(G50:G52)</f>
        <v>4500</v>
      </c>
      <c r="H49" s="112">
        <f t="shared" si="123"/>
        <v>1</v>
      </c>
      <c r="I49" s="113"/>
      <c r="J49" s="114">
        <f t="shared" ref="J49:K49" si="124">SUM(J50:J52)</f>
        <v>4500</v>
      </c>
      <c r="K49" s="112">
        <f t="shared" si="124"/>
        <v>1</v>
      </c>
      <c r="L49" s="113"/>
      <c r="M49" s="114">
        <f t="shared" ref="M49:N49" si="125">SUM(M50:M52)</f>
        <v>1310</v>
      </c>
      <c r="N49" s="112">
        <f t="shared" si="125"/>
        <v>1</v>
      </c>
      <c r="O49" s="113"/>
      <c r="P49" s="114">
        <f t="shared" ref="P49:Q49" si="126">SUM(P50:P52)</f>
        <v>1310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5810</v>
      </c>
      <c r="X49" s="114">
        <f t="shared" si="128"/>
        <v>5810</v>
      </c>
      <c r="Y49" s="115">
        <f t="shared" ref="Y49:Y56" si="129">W49-X49</f>
        <v>0</v>
      </c>
      <c r="Z49" s="116">
        <f t="shared" ref="Z49:Z56" si="130">Y49/W49</f>
        <v>0</v>
      </c>
      <c r="AA49" s="117"/>
      <c r="AB49" s="118"/>
      <c r="AC49" s="118"/>
      <c r="AD49" s="118"/>
      <c r="AE49" s="118"/>
      <c r="AF49" s="118"/>
      <c r="AG49" s="118"/>
    </row>
    <row r="50" spans="1:33" ht="30" customHeight="1" x14ac:dyDescent="0.2">
      <c r="A50" s="119" t="s">
        <v>77</v>
      </c>
      <c r="B50" s="120" t="s">
        <v>133</v>
      </c>
      <c r="C50" s="358" t="s">
        <v>349</v>
      </c>
      <c r="D50" s="122" t="s">
        <v>112</v>
      </c>
      <c r="E50" s="123">
        <v>1</v>
      </c>
      <c r="F50" s="124">
        <v>4500</v>
      </c>
      <c r="G50" s="125">
        <f t="shared" ref="G50:G52" si="131">E50*F50</f>
        <v>4500</v>
      </c>
      <c r="H50" s="123">
        <v>1</v>
      </c>
      <c r="I50" s="124">
        <v>4500</v>
      </c>
      <c r="J50" s="125">
        <f t="shared" ref="J50:J52" si="132">H50*I50</f>
        <v>4500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4500</v>
      </c>
      <c r="X50" s="127">
        <f t="shared" ref="X50:X52" si="138">J50+P50+V50</f>
        <v>4500</v>
      </c>
      <c r="Y50" s="127">
        <f t="shared" si="129"/>
        <v>0</v>
      </c>
      <c r="Z50" s="128">
        <f t="shared" si="130"/>
        <v>0</v>
      </c>
      <c r="AA50" s="129"/>
      <c r="AB50" s="131"/>
      <c r="AC50" s="131"/>
      <c r="AD50" s="131"/>
      <c r="AE50" s="131"/>
      <c r="AF50" s="131"/>
      <c r="AG50" s="131"/>
    </row>
    <row r="51" spans="1:33" ht="30" customHeight="1" thickBot="1" x14ac:dyDescent="0.25">
      <c r="A51" s="119" t="s">
        <v>77</v>
      </c>
      <c r="B51" s="120" t="s">
        <v>135</v>
      </c>
      <c r="C51" s="358" t="s">
        <v>350</v>
      </c>
      <c r="D51" s="122" t="s">
        <v>112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>
        <v>1</v>
      </c>
      <c r="L51" s="124">
        <v>1310</v>
      </c>
      <c r="M51" s="125">
        <f t="shared" si="133"/>
        <v>1310</v>
      </c>
      <c r="N51" s="123">
        <v>1</v>
      </c>
      <c r="O51" s="124">
        <v>1310</v>
      </c>
      <c r="P51" s="125">
        <f t="shared" si="134"/>
        <v>1310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1310</v>
      </c>
      <c r="X51" s="127">
        <f t="shared" si="138"/>
        <v>1310</v>
      </c>
      <c r="Y51" s="127">
        <f t="shared" si="129"/>
        <v>0</v>
      </c>
      <c r="Z51" s="128">
        <f t="shared" si="130"/>
        <v>0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2">
      <c r="A52" s="132" t="s">
        <v>77</v>
      </c>
      <c r="B52" s="133" t="s">
        <v>137</v>
      </c>
      <c r="C52" s="164" t="s">
        <v>138</v>
      </c>
      <c r="D52" s="134" t="s">
        <v>112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53.25" hidden="1" customHeight="1" x14ac:dyDescent="0.2">
      <c r="A53" s="108" t="s">
        <v>74</v>
      </c>
      <c r="B53" s="155" t="s">
        <v>139</v>
      </c>
      <c r="C53" s="140" t="s">
        <v>140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hidden="1" customHeight="1" x14ac:dyDescent="0.2">
      <c r="A54" s="119" t="s">
        <v>77</v>
      </c>
      <c r="B54" s="120" t="s">
        <v>141</v>
      </c>
      <c r="C54" s="188" t="s">
        <v>142</v>
      </c>
      <c r="D54" s="122" t="s">
        <v>143</v>
      </c>
      <c r="E54" s="466" t="s">
        <v>144</v>
      </c>
      <c r="F54" s="467"/>
      <c r="G54" s="468"/>
      <c r="H54" s="466" t="s">
        <v>144</v>
      </c>
      <c r="I54" s="467"/>
      <c r="J54" s="468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hidden="1" customHeight="1" x14ac:dyDescent="0.2">
      <c r="A55" s="132" t="s">
        <v>77</v>
      </c>
      <c r="B55" s="133" t="s">
        <v>145</v>
      </c>
      <c r="C55" s="164" t="s">
        <v>146</v>
      </c>
      <c r="D55" s="134" t="s">
        <v>143</v>
      </c>
      <c r="E55" s="442"/>
      <c r="F55" s="469"/>
      <c r="G55" s="443"/>
      <c r="H55" s="442"/>
      <c r="I55" s="469"/>
      <c r="J55" s="443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customHeight="1" thickBot="1" x14ac:dyDescent="0.25">
      <c r="A56" s="167" t="s">
        <v>147</v>
      </c>
      <c r="B56" s="168"/>
      <c r="C56" s="169"/>
      <c r="D56" s="170"/>
      <c r="E56" s="174">
        <f>E49</f>
        <v>1</v>
      </c>
      <c r="F56" s="190"/>
      <c r="G56" s="173">
        <f t="shared" ref="G56:H56" si="149">G49</f>
        <v>4500</v>
      </c>
      <c r="H56" s="174">
        <f t="shared" si="149"/>
        <v>1</v>
      </c>
      <c r="I56" s="190"/>
      <c r="J56" s="173">
        <f>J49</f>
        <v>4500</v>
      </c>
      <c r="K56" s="191">
        <f>K53+K49</f>
        <v>1</v>
      </c>
      <c r="L56" s="190"/>
      <c r="M56" s="173">
        <f t="shared" ref="M56:N56" si="150">M53+M49</f>
        <v>1310</v>
      </c>
      <c r="N56" s="191">
        <f t="shared" si="150"/>
        <v>1</v>
      </c>
      <c r="O56" s="190"/>
      <c r="P56" s="173">
        <f t="shared" ref="P56:Q56" si="151">P53+P49</f>
        <v>1310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5810</v>
      </c>
      <c r="X56" s="192">
        <f t="shared" si="153"/>
        <v>5810</v>
      </c>
      <c r="Y56" s="192">
        <f t="shared" si="129"/>
        <v>0</v>
      </c>
      <c r="Z56" s="192">
        <f t="shared" si="130"/>
        <v>0</v>
      </c>
      <c r="AA56" s="178"/>
      <c r="AB56" s="131"/>
      <c r="AC56" s="131"/>
      <c r="AD56" s="131"/>
      <c r="AE56" s="7"/>
      <c r="AF56" s="7"/>
      <c r="AG56" s="7"/>
    </row>
    <row r="57" spans="1:33" ht="30" customHeight="1" thickBot="1" x14ac:dyDescent="0.25">
      <c r="A57" s="179" t="s">
        <v>72</v>
      </c>
      <c r="B57" s="180">
        <v>4</v>
      </c>
      <c r="C57" s="181" t="s">
        <v>148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hidden="1" customHeight="1" thickBot="1" x14ac:dyDescent="0.25">
      <c r="A58" s="108" t="s">
        <v>74</v>
      </c>
      <c r="B58" s="155" t="s">
        <v>149</v>
      </c>
      <c r="C58" s="193" t="s">
        <v>150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hidden="1" customHeight="1" x14ac:dyDescent="0.2">
      <c r="A59" s="119" t="s">
        <v>77</v>
      </c>
      <c r="B59" s="120" t="s">
        <v>151</v>
      </c>
      <c r="C59" s="188" t="s">
        <v>152</v>
      </c>
      <c r="D59" s="195" t="s">
        <v>153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x14ac:dyDescent="0.2">
      <c r="A60" s="119" t="s">
        <v>77</v>
      </c>
      <c r="B60" s="120" t="s">
        <v>154</v>
      </c>
      <c r="C60" s="188" t="s">
        <v>152</v>
      </c>
      <c r="D60" s="195" t="s">
        <v>153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hidden="1" customHeight="1" x14ac:dyDescent="0.2">
      <c r="A61" s="147" t="s">
        <v>77</v>
      </c>
      <c r="B61" s="133" t="s">
        <v>155</v>
      </c>
      <c r="C61" s="164" t="s">
        <v>152</v>
      </c>
      <c r="D61" s="195" t="s">
        <v>153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hidden="1" customHeight="1" thickBot="1" x14ac:dyDescent="0.25">
      <c r="A62" s="108" t="s">
        <v>74</v>
      </c>
      <c r="B62" s="155" t="s">
        <v>156</v>
      </c>
      <c r="C62" s="153" t="s">
        <v>157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hidden="1" customHeight="1" x14ac:dyDescent="0.2">
      <c r="A63" s="119" t="s">
        <v>77</v>
      </c>
      <c r="B63" s="120" t="s">
        <v>158</v>
      </c>
      <c r="C63" s="202" t="s">
        <v>159</v>
      </c>
      <c r="D63" s="203" t="s">
        <v>160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hidden="1" customHeight="1" x14ac:dyDescent="0.2">
      <c r="A64" s="119" t="s">
        <v>77</v>
      </c>
      <c r="B64" s="120" t="s">
        <v>161</v>
      </c>
      <c r="C64" s="202" t="s">
        <v>134</v>
      </c>
      <c r="D64" s="203" t="s">
        <v>160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x14ac:dyDescent="0.2">
      <c r="A65" s="132" t="s">
        <v>77</v>
      </c>
      <c r="B65" s="154" t="s">
        <v>162</v>
      </c>
      <c r="C65" s="204" t="s">
        <v>136</v>
      </c>
      <c r="D65" s="203" t="s">
        <v>160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hidden="1" customHeight="1" thickBot="1" x14ac:dyDescent="0.25">
      <c r="A66" s="108" t="s">
        <v>74</v>
      </c>
      <c r="B66" s="155" t="s">
        <v>163</v>
      </c>
      <c r="C66" s="153" t="s">
        <v>164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hidden="1" customHeight="1" x14ac:dyDescent="0.2">
      <c r="A67" s="119" t="s">
        <v>77</v>
      </c>
      <c r="B67" s="120" t="s">
        <v>165</v>
      </c>
      <c r="C67" s="202" t="s">
        <v>166</v>
      </c>
      <c r="D67" s="203" t="s">
        <v>167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x14ac:dyDescent="0.2">
      <c r="A68" s="119" t="s">
        <v>77</v>
      </c>
      <c r="B68" s="120" t="s">
        <v>168</v>
      </c>
      <c r="C68" s="202" t="s">
        <v>169</v>
      </c>
      <c r="D68" s="203" t="s">
        <v>167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2">
      <c r="A69" s="132" t="s">
        <v>77</v>
      </c>
      <c r="B69" s="154" t="s">
        <v>170</v>
      </c>
      <c r="C69" s="204" t="s">
        <v>171</v>
      </c>
      <c r="D69" s="205" t="s">
        <v>167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hidden="1" customHeight="1" thickBot="1" x14ac:dyDescent="0.25">
      <c r="A70" s="108" t="s">
        <v>74</v>
      </c>
      <c r="B70" s="155" t="s">
        <v>172</v>
      </c>
      <c r="C70" s="153" t="s">
        <v>173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hidden="1" customHeight="1" x14ac:dyDescent="0.2">
      <c r="A71" s="119" t="s">
        <v>77</v>
      </c>
      <c r="B71" s="120" t="s">
        <v>174</v>
      </c>
      <c r="C71" s="188" t="s">
        <v>175</v>
      </c>
      <c r="D71" s="203" t="s">
        <v>112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x14ac:dyDescent="0.2">
      <c r="A72" s="119" t="s">
        <v>77</v>
      </c>
      <c r="B72" s="206" t="s">
        <v>176</v>
      </c>
      <c r="C72" s="188" t="s">
        <v>175</v>
      </c>
      <c r="D72" s="203" t="s">
        <v>112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">
      <c r="A73" s="132" t="s">
        <v>77</v>
      </c>
      <c r="B73" s="207" t="s">
        <v>177</v>
      </c>
      <c r="C73" s="164" t="s">
        <v>175</v>
      </c>
      <c r="D73" s="205" t="s">
        <v>112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hidden="1" customHeight="1" thickBot="1" x14ac:dyDescent="0.25">
      <c r="A74" s="108" t="s">
        <v>74</v>
      </c>
      <c r="B74" s="155" t="s">
        <v>178</v>
      </c>
      <c r="C74" s="153" t="s">
        <v>179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hidden="1" customHeight="1" x14ac:dyDescent="0.2">
      <c r="A75" s="119" t="s">
        <v>77</v>
      </c>
      <c r="B75" s="120" t="s">
        <v>180</v>
      </c>
      <c r="C75" s="188" t="s">
        <v>175</v>
      </c>
      <c r="D75" s="203" t="s">
        <v>112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hidden="1" customHeight="1" x14ac:dyDescent="0.2">
      <c r="A76" s="119" t="s">
        <v>77</v>
      </c>
      <c r="B76" s="120" t="s">
        <v>181</v>
      </c>
      <c r="C76" s="188" t="s">
        <v>175</v>
      </c>
      <c r="D76" s="203" t="s">
        <v>112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">
      <c r="A77" s="132" t="s">
        <v>77</v>
      </c>
      <c r="B77" s="154" t="s">
        <v>182</v>
      </c>
      <c r="C77" s="164" t="s">
        <v>175</v>
      </c>
      <c r="D77" s="205" t="s">
        <v>112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hidden="1" customHeight="1" thickBot="1" x14ac:dyDescent="0.25">
      <c r="A78" s="167" t="s">
        <v>183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thickBot="1" x14ac:dyDescent="0.25">
      <c r="A79" s="210" t="s">
        <v>72</v>
      </c>
      <c r="B79" s="211">
        <v>5</v>
      </c>
      <c r="C79" s="212" t="s">
        <v>184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customHeight="1" thickBot="1" x14ac:dyDescent="0.25">
      <c r="A80" s="108" t="s">
        <v>74</v>
      </c>
      <c r="B80" s="155" t="s">
        <v>185</v>
      </c>
      <c r="C80" s="140" t="s">
        <v>186</v>
      </c>
      <c r="D80" s="141"/>
      <c r="E80" s="142">
        <f>SUM(E81:E83)</f>
        <v>84</v>
      </c>
      <c r="F80" s="143"/>
      <c r="G80" s="144">
        <f t="shared" ref="G80:H80" si="232">SUM(G81:G83)</f>
        <v>21000</v>
      </c>
      <c r="H80" s="142">
        <f t="shared" si="232"/>
        <v>84</v>
      </c>
      <c r="I80" s="143"/>
      <c r="J80" s="144">
        <f t="shared" ref="J80:K80" si="233">SUM(J81:J83)</f>
        <v>21000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21000</v>
      </c>
      <c r="X80" s="214">
        <f t="shared" si="237"/>
        <v>21000</v>
      </c>
      <c r="Y80" s="214">
        <f t="shared" ref="Y80:Y94" si="238">W80-X80</f>
        <v>0</v>
      </c>
      <c r="Z80" s="116">
        <f t="shared" ref="Z80:Z94" si="239">Y80/W80</f>
        <v>0</v>
      </c>
      <c r="AA80" s="146"/>
      <c r="AB80" s="131"/>
      <c r="AC80" s="131"/>
      <c r="AD80" s="131"/>
      <c r="AE80" s="131"/>
      <c r="AF80" s="131"/>
      <c r="AG80" s="131"/>
    </row>
    <row r="81" spans="1:33" ht="30" customHeight="1" thickBot="1" x14ac:dyDescent="0.25">
      <c r="A81" s="119" t="s">
        <v>77</v>
      </c>
      <c r="B81" s="120" t="s">
        <v>187</v>
      </c>
      <c r="C81" s="359" t="s">
        <v>351</v>
      </c>
      <c r="D81" s="203" t="s">
        <v>189</v>
      </c>
      <c r="E81" s="123">
        <v>84</v>
      </c>
      <c r="F81" s="124">
        <v>250</v>
      </c>
      <c r="G81" s="125">
        <f t="shared" ref="G81:G83" si="240">E81*F81</f>
        <v>21000</v>
      </c>
      <c r="H81" s="123">
        <v>84</v>
      </c>
      <c r="I81" s="124">
        <v>250</v>
      </c>
      <c r="J81" s="125">
        <f t="shared" ref="J81:J83" si="241">H81*I81</f>
        <v>21000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21000</v>
      </c>
      <c r="X81" s="127">
        <f t="shared" ref="X81:X83" si="247">J81+P81+V81</f>
        <v>21000</v>
      </c>
      <c r="Y81" s="127">
        <f t="shared" si="238"/>
        <v>0</v>
      </c>
      <c r="Z81" s="128">
        <f t="shared" si="239"/>
        <v>0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2">
      <c r="A82" s="119" t="s">
        <v>77</v>
      </c>
      <c r="B82" s="120" t="s">
        <v>190</v>
      </c>
      <c r="C82" s="215" t="s">
        <v>188</v>
      </c>
      <c r="D82" s="203" t="s">
        <v>189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x14ac:dyDescent="0.2">
      <c r="A83" s="132" t="s">
        <v>77</v>
      </c>
      <c r="B83" s="133" t="s">
        <v>191</v>
      </c>
      <c r="C83" s="215" t="s">
        <v>188</v>
      </c>
      <c r="D83" s="205" t="s">
        <v>189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hidden="1" customHeight="1" thickBot="1" x14ac:dyDescent="0.25">
      <c r="A84" s="108" t="s">
        <v>74</v>
      </c>
      <c r="B84" s="155" t="s">
        <v>192</v>
      </c>
      <c r="C84" s="140" t="s">
        <v>193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hidden="1" customHeight="1" x14ac:dyDescent="0.2">
      <c r="A85" s="119" t="s">
        <v>77</v>
      </c>
      <c r="B85" s="120" t="s">
        <v>194</v>
      </c>
      <c r="C85" s="215" t="s">
        <v>195</v>
      </c>
      <c r="D85" s="218" t="s">
        <v>112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2">
      <c r="A86" s="119" t="s">
        <v>77</v>
      </c>
      <c r="B86" s="120" t="s">
        <v>196</v>
      </c>
      <c r="C86" s="188" t="s">
        <v>195</v>
      </c>
      <c r="D86" s="203" t="s">
        <v>112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2">
      <c r="A87" s="132" t="s">
        <v>77</v>
      </c>
      <c r="B87" s="133" t="s">
        <v>197</v>
      </c>
      <c r="C87" s="164" t="s">
        <v>195</v>
      </c>
      <c r="D87" s="205" t="s">
        <v>112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customHeight="1" x14ac:dyDescent="0.2">
      <c r="A88" s="108" t="s">
        <v>74</v>
      </c>
      <c r="B88" s="155" t="s">
        <v>198</v>
      </c>
      <c r="C88" s="219" t="s">
        <v>199</v>
      </c>
      <c r="D88" s="220"/>
      <c r="E88" s="217">
        <f>SUM(E89:E93)</f>
        <v>72</v>
      </c>
      <c r="F88" s="143"/>
      <c r="G88" s="144">
        <f t="shared" ref="G88:H88" si="262">SUM(G89:G93)</f>
        <v>43200</v>
      </c>
      <c r="H88" s="217">
        <f t="shared" si="262"/>
        <v>72</v>
      </c>
      <c r="I88" s="143"/>
      <c r="J88" s="144">
        <f t="shared" ref="J88:K88" si="263">SUM(J89:J93)</f>
        <v>43200</v>
      </c>
      <c r="K88" s="217">
        <f t="shared" si="263"/>
        <v>0</v>
      </c>
      <c r="L88" s="143"/>
      <c r="M88" s="144">
        <f t="shared" ref="M88:N88" si="264">SUM(M89:M93)</f>
        <v>0</v>
      </c>
      <c r="N88" s="217">
        <f t="shared" si="264"/>
        <v>0</v>
      </c>
      <c r="O88" s="143"/>
      <c r="P88" s="144">
        <f t="shared" ref="P88:Q88" si="265">SUM(P89:P93)</f>
        <v>0</v>
      </c>
      <c r="Q88" s="217">
        <f t="shared" si="265"/>
        <v>0</v>
      </c>
      <c r="R88" s="143"/>
      <c r="S88" s="144">
        <f t="shared" ref="S88:T88" si="266">SUM(S89:S93)</f>
        <v>0</v>
      </c>
      <c r="T88" s="217">
        <f t="shared" si="266"/>
        <v>0</v>
      </c>
      <c r="U88" s="143"/>
      <c r="V88" s="144">
        <f t="shared" ref="V88:X88" si="267">SUM(V89:V93)</f>
        <v>0</v>
      </c>
      <c r="W88" s="214">
        <f t="shared" si="267"/>
        <v>43200</v>
      </c>
      <c r="X88" s="214">
        <f t="shared" si="267"/>
        <v>43200</v>
      </c>
      <c r="Y88" s="214">
        <f t="shared" si="238"/>
        <v>0</v>
      </c>
      <c r="Z88" s="214">
        <f t="shared" si="239"/>
        <v>0</v>
      </c>
      <c r="AA88" s="146"/>
      <c r="AB88" s="131"/>
      <c r="AC88" s="131"/>
      <c r="AD88" s="131"/>
      <c r="AE88" s="131"/>
      <c r="AF88" s="131"/>
      <c r="AG88" s="131"/>
    </row>
    <row r="89" spans="1:33" ht="30" customHeight="1" x14ac:dyDescent="0.2">
      <c r="A89" s="119" t="s">
        <v>77</v>
      </c>
      <c r="B89" s="360" t="s">
        <v>200</v>
      </c>
      <c r="C89" s="361" t="s">
        <v>543</v>
      </c>
      <c r="D89" s="221" t="s">
        <v>119</v>
      </c>
      <c r="E89" s="123">
        <v>12</v>
      </c>
      <c r="F89" s="124">
        <v>600</v>
      </c>
      <c r="G89" s="125">
        <f t="shared" ref="G89:G93" si="268">E89*F89</f>
        <v>7200</v>
      </c>
      <c r="H89" s="123">
        <v>12</v>
      </c>
      <c r="I89" s="124">
        <v>600</v>
      </c>
      <c r="J89" s="125">
        <f t="shared" ref="J89:J93" si="269">H89*I89</f>
        <v>7200</v>
      </c>
      <c r="K89" s="123"/>
      <c r="L89" s="124"/>
      <c r="M89" s="125">
        <f t="shared" ref="M89:M93" si="270">K89*L89</f>
        <v>0</v>
      </c>
      <c r="N89" s="123"/>
      <c r="O89" s="124"/>
      <c r="P89" s="125">
        <f t="shared" ref="P89:P93" si="271">N89*O89</f>
        <v>0</v>
      </c>
      <c r="Q89" s="123"/>
      <c r="R89" s="124"/>
      <c r="S89" s="125">
        <f t="shared" ref="S89:S93" si="272">Q89*R89</f>
        <v>0</v>
      </c>
      <c r="T89" s="123"/>
      <c r="U89" s="124"/>
      <c r="V89" s="125">
        <f t="shared" ref="V89:V93" si="273">T89*U89</f>
        <v>0</v>
      </c>
      <c r="W89" s="126">
        <f t="shared" ref="W89:W93" si="274">G89+M89+S89</f>
        <v>7200</v>
      </c>
      <c r="X89" s="127">
        <f t="shared" ref="X89:X93" si="275">J89+P89+V89</f>
        <v>7200</v>
      </c>
      <c r="Y89" s="127">
        <f t="shared" si="238"/>
        <v>0</v>
      </c>
      <c r="Z89" s="128">
        <f t="shared" si="239"/>
        <v>0</v>
      </c>
      <c r="AA89" s="129"/>
      <c r="AB89" s="130"/>
      <c r="AC89" s="131"/>
      <c r="AD89" s="131"/>
      <c r="AE89" s="131"/>
      <c r="AF89" s="131"/>
      <c r="AG89" s="131"/>
    </row>
    <row r="90" spans="1:33" ht="30" customHeight="1" x14ac:dyDescent="0.2">
      <c r="A90" s="119"/>
      <c r="B90" s="360" t="s">
        <v>201</v>
      </c>
      <c r="C90" s="361" t="s">
        <v>353</v>
      </c>
      <c r="D90" s="221" t="s">
        <v>119</v>
      </c>
      <c r="E90" s="123">
        <v>24</v>
      </c>
      <c r="F90" s="124">
        <v>600</v>
      </c>
      <c r="G90" s="125">
        <f t="shared" si="268"/>
        <v>14400</v>
      </c>
      <c r="H90" s="123">
        <v>24</v>
      </c>
      <c r="I90" s="124">
        <v>600</v>
      </c>
      <c r="J90" s="125">
        <f t="shared" si="269"/>
        <v>14400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/>
      <c r="W90" s="126">
        <f t="shared" si="274"/>
        <v>14400</v>
      </c>
      <c r="X90" s="127">
        <f t="shared" ref="X90:X91" si="276">J90+P90+V90</f>
        <v>14400</v>
      </c>
      <c r="Y90" s="127">
        <f t="shared" ref="Y90:Y91" si="277">W90-X90</f>
        <v>0</v>
      </c>
      <c r="Z90" s="128">
        <f t="shared" ref="Z90:Z91" si="278">Y90/W90</f>
        <v>0</v>
      </c>
      <c r="AA90" s="129"/>
      <c r="AB90" s="130"/>
      <c r="AC90" s="131"/>
      <c r="AD90" s="131"/>
      <c r="AE90" s="131"/>
      <c r="AF90" s="131"/>
      <c r="AG90" s="131"/>
    </row>
    <row r="91" spans="1:33" ht="30" customHeight="1" x14ac:dyDescent="0.2">
      <c r="A91" s="119"/>
      <c r="B91" s="362" t="s">
        <v>202</v>
      </c>
      <c r="C91" s="363" t="s">
        <v>354</v>
      </c>
      <c r="D91" s="221" t="s">
        <v>119</v>
      </c>
      <c r="E91" s="123">
        <v>12</v>
      </c>
      <c r="F91" s="124">
        <v>600</v>
      </c>
      <c r="G91" s="125">
        <f t="shared" si="268"/>
        <v>7200</v>
      </c>
      <c r="H91" s="123">
        <v>12</v>
      </c>
      <c r="I91" s="124">
        <v>600</v>
      </c>
      <c r="J91" s="125">
        <f t="shared" si="269"/>
        <v>7200</v>
      </c>
      <c r="K91" s="123"/>
      <c r="L91" s="124"/>
      <c r="M91" s="125">
        <f t="shared" si="270"/>
        <v>0</v>
      </c>
      <c r="N91" s="123"/>
      <c r="O91" s="124"/>
      <c r="P91" s="125">
        <f t="shared" si="271"/>
        <v>0</v>
      </c>
      <c r="Q91" s="123"/>
      <c r="R91" s="124"/>
      <c r="S91" s="125">
        <f t="shared" si="272"/>
        <v>0</v>
      </c>
      <c r="T91" s="123"/>
      <c r="U91" s="124"/>
      <c r="V91" s="125"/>
      <c r="W91" s="126">
        <f t="shared" si="274"/>
        <v>7200</v>
      </c>
      <c r="X91" s="127">
        <f t="shared" si="276"/>
        <v>7200</v>
      </c>
      <c r="Y91" s="127">
        <f t="shared" si="277"/>
        <v>0</v>
      </c>
      <c r="Z91" s="128">
        <f t="shared" si="278"/>
        <v>0</v>
      </c>
      <c r="AA91" s="129"/>
      <c r="AB91" s="130"/>
      <c r="AC91" s="131"/>
      <c r="AD91" s="131"/>
      <c r="AE91" s="131"/>
      <c r="AF91" s="131"/>
      <c r="AG91" s="131"/>
    </row>
    <row r="92" spans="1:33" ht="30" customHeight="1" x14ac:dyDescent="0.2">
      <c r="A92" s="119" t="s">
        <v>77</v>
      </c>
      <c r="B92" s="364" t="s">
        <v>202</v>
      </c>
      <c r="C92" s="363" t="s">
        <v>355</v>
      </c>
      <c r="D92" s="221" t="s">
        <v>119</v>
      </c>
      <c r="E92" s="123">
        <v>12</v>
      </c>
      <c r="F92" s="124">
        <v>600</v>
      </c>
      <c r="G92" s="125">
        <f t="shared" si="268"/>
        <v>7200</v>
      </c>
      <c r="H92" s="123">
        <v>12</v>
      </c>
      <c r="I92" s="124">
        <v>600</v>
      </c>
      <c r="J92" s="125">
        <f t="shared" si="269"/>
        <v>7200</v>
      </c>
      <c r="K92" s="123"/>
      <c r="L92" s="124"/>
      <c r="M92" s="125">
        <f t="shared" si="270"/>
        <v>0</v>
      </c>
      <c r="N92" s="123"/>
      <c r="O92" s="124"/>
      <c r="P92" s="125">
        <f t="shared" si="271"/>
        <v>0</v>
      </c>
      <c r="Q92" s="123"/>
      <c r="R92" s="124"/>
      <c r="S92" s="125">
        <f t="shared" si="272"/>
        <v>0</v>
      </c>
      <c r="T92" s="123"/>
      <c r="U92" s="124"/>
      <c r="V92" s="125">
        <f t="shared" si="273"/>
        <v>0</v>
      </c>
      <c r="W92" s="126">
        <f t="shared" si="274"/>
        <v>7200</v>
      </c>
      <c r="X92" s="127">
        <f t="shared" si="275"/>
        <v>7200</v>
      </c>
      <c r="Y92" s="127">
        <f t="shared" si="238"/>
        <v>0</v>
      </c>
      <c r="Z92" s="128">
        <f t="shared" si="239"/>
        <v>0</v>
      </c>
      <c r="AA92" s="129"/>
      <c r="AB92" s="131"/>
      <c r="AC92" s="131"/>
      <c r="AD92" s="131"/>
      <c r="AE92" s="131"/>
      <c r="AF92" s="131"/>
      <c r="AG92" s="131"/>
    </row>
    <row r="93" spans="1:33" ht="30" customHeight="1" thickBot="1" x14ac:dyDescent="0.25">
      <c r="A93" s="132" t="s">
        <v>77</v>
      </c>
      <c r="B93" s="364" t="s">
        <v>202</v>
      </c>
      <c r="C93" s="363" t="s">
        <v>542</v>
      </c>
      <c r="D93" s="221" t="s">
        <v>119</v>
      </c>
      <c r="E93" s="149">
        <v>12</v>
      </c>
      <c r="F93" s="124">
        <v>600</v>
      </c>
      <c r="G93" s="151">
        <f t="shared" si="268"/>
        <v>7200</v>
      </c>
      <c r="H93" s="149">
        <v>12</v>
      </c>
      <c r="I93" s="124">
        <v>600</v>
      </c>
      <c r="J93" s="151">
        <f t="shared" si="269"/>
        <v>7200</v>
      </c>
      <c r="K93" s="149"/>
      <c r="L93" s="150"/>
      <c r="M93" s="151">
        <f t="shared" si="270"/>
        <v>0</v>
      </c>
      <c r="N93" s="149"/>
      <c r="O93" s="150"/>
      <c r="P93" s="151">
        <f t="shared" si="271"/>
        <v>0</v>
      </c>
      <c r="Q93" s="149"/>
      <c r="R93" s="150"/>
      <c r="S93" s="151">
        <f t="shared" si="272"/>
        <v>0</v>
      </c>
      <c r="T93" s="149"/>
      <c r="U93" s="150"/>
      <c r="V93" s="151">
        <f t="shared" si="273"/>
        <v>0</v>
      </c>
      <c r="W93" s="138">
        <f t="shared" si="274"/>
        <v>7200</v>
      </c>
      <c r="X93" s="127">
        <f t="shared" si="275"/>
        <v>7200</v>
      </c>
      <c r="Y93" s="127">
        <f t="shared" si="238"/>
        <v>0</v>
      </c>
      <c r="Z93" s="128">
        <f t="shared" si="239"/>
        <v>0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thickBot="1" x14ac:dyDescent="0.25">
      <c r="A94" s="470" t="s">
        <v>203</v>
      </c>
      <c r="B94" s="451"/>
      <c r="C94" s="451"/>
      <c r="D94" s="452"/>
      <c r="E94" s="190"/>
      <c r="F94" s="190"/>
      <c r="G94" s="173">
        <f>G80+G84+G88</f>
        <v>64200</v>
      </c>
      <c r="H94" s="190"/>
      <c r="I94" s="190"/>
      <c r="J94" s="173">
        <f>J80+J84+J88</f>
        <v>64200</v>
      </c>
      <c r="K94" s="190"/>
      <c r="L94" s="190"/>
      <c r="M94" s="173">
        <f>M80+M84+M88</f>
        <v>0</v>
      </c>
      <c r="N94" s="190"/>
      <c r="O94" s="190"/>
      <c r="P94" s="173">
        <f>P80+P84+P88</f>
        <v>0</v>
      </c>
      <c r="Q94" s="190"/>
      <c r="R94" s="190"/>
      <c r="S94" s="173">
        <f>S80+S84+S88</f>
        <v>0</v>
      </c>
      <c r="T94" s="190"/>
      <c r="U94" s="190"/>
      <c r="V94" s="173">
        <f t="shared" ref="V94:X94" si="279">V80+V84+V88</f>
        <v>0</v>
      </c>
      <c r="W94" s="192">
        <f t="shared" si="279"/>
        <v>64200</v>
      </c>
      <c r="X94" s="192">
        <f t="shared" si="279"/>
        <v>64200</v>
      </c>
      <c r="Y94" s="192">
        <f t="shared" si="238"/>
        <v>0</v>
      </c>
      <c r="Z94" s="192">
        <f t="shared" si="239"/>
        <v>0</v>
      </c>
      <c r="AA94" s="178"/>
      <c r="AB94" s="5"/>
      <c r="AC94" s="7"/>
      <c r="AD94" s="7"/>
      <c r="AE94" s="7"/>
      <c r="AF94" s="7"/>
      <c r="AG94" s="7"/>
    </row>
    <row r="95" spans="1:33" ht="30" customHeight="1" x14ac:dyDescent="0.2">
      <c r="A95" s="179" t="s">
        <v>72</v>
      </c>
      <c r="B95" s="180">
        <v>6</v>
      </c>
      <c r="C95" s="181" t="s">
        <v>204</v>
      </c>
      <c r="D95" s="182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13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2">
      <c r="A96" s="108" t="s">
        <v>74</v>
      </c>
      <c r="B96" s="155" t="s">
        <v>205</v>
      </c>
      <c r="C96" s="223" t="s">
        <v>206</v>
      </c>
      <c r="D96" s="111"/>
      <c r="E96" s="112">
        <f>SUM(E97:E99)</f>
        <v>12</v>
      </c>
      <c r="F96" s="113"/>
      <c r="G96" s="114">
        <f t="shared" ref="G96:H96" si="280">SUM(G97:G99)</f>
        <v>912</v>
      </c>
      <c r="H96" s="112">
        <f t="shared" si="280"/>
        <v>12</v>
      </c>
      <c r="I96" s="113"/>
      <c r="J96" s="114">
        <f t="shared" ref="J96:K96" si="281">SUM(J97:J99)</f>
        <v>912</v>
      </c>
      <c r="K96" s="112">
        <f t="shared" si="281"/>
        <v>0</v>
      </c>
      <c r="L96" s="113"/>
      <c r="M96" s="114">
        <f t="shared" ref="M96:N96" si="282">SUM(M97:M99)</f>
        <v>0</v>
      </c>
      <c r="N96" s="112">
        <f t="shared" si="282"/>
        <v>0</v>
      </c>
      <c r="O96" s="113"/>
      <c r="P96" s="114">
        <f t="shared" ref="P96:Q96" si="283">SUM(P97:P99)</f>
        <v>0</v>
      </c>
      <c r="Q96" s="112">
        <f t="shared" si="283"/>
        <v>0</v>
      </c>
      <c r="R96" s="113"/>
      <c r="S96" s="114">
        <f t="shared" ref="S96:T96" si="284">SUM(S97:S99)</f>
        <v>0</v>
      </c>
      <c r="T96" s="112">
        <f t="shared" si="284"/>
        <v>0</v>
      </c>
      <c r="U96" s="113"/>
      <c r="V96" s="114">
        <f t="shared" ref="V96:X96" si="285">SUM(V97:V99)</f>
        <v>0</v>
      </c>
      <c r="W96" s="114">
        <f t="shared" si="285"/>
        <v>912</v>
      </c>
      <c r="X96" s="114">
        <f t="shared" si="285"/>
        <v>912</v>
      </c>
      <c r="Y96" s="114">
        <f t="shared" ref="Y96:Y108" si="286">W96-X96</f>
        <v>0</v>
      </c>
      <c r="Z96" s="116">
        <f t="shared" ref="Z96:Z108" si="287">Y96/W96</f>
        <v>0</v>
      </c>
      <c r="AA96" s="117"/>
      <c r="AB96" s="118"/>
      <c r="AC96" s="118"/>
      <c r="AD96" s="118"/>
      <c r="AE96" s="118"/>
      <c r="AF96" s="118"/>
      <c r="AG96" s="118"/>
    </row>
    <row r="97" spans="1:33" ht="30" customHeight="1" thickBot="1" x14ac:dyDescent="0.25">
      <c r="A97" s="119" t="s">
        <v>77</v>
      </c>
      <c r="B97" s="120" t="s">
        <v>207</v>
      </c>
      <c r="C97" s="358" t="s">
        <v>356</v>
      </c>
      <c r="D97" s="122" t="s">
        <v>112</v>
      </c>
      <c r="E97" s="123">
        <v>12</v>
      </c>
      <c r="F97" s="124">
        <v>76</v>
      </c>
      <c r="G97" s="125">
        <f t="shared" ref="G97:G99" si="288">E97*F97</f>
        <v>912</v>
      </c>
      <c r="H97" s="123">
        <v>12</v>
      </c>
      <c r="I97" s="124">
        <v>76</v>
      </c>
      <c r="J97" s="125">
        <f t="shared" ref="J97:J99" si="289">H97*I97</f>
        <v>912</v>
      </c>
      <c r="K97" s="123"/>
      <c r="L97" s="124"/>
      <c r="M97" s="125">
        <f t="shared" ref="M97:M99" si="290">K97*L97</f>
        <v>0</v>
      </c>
      <c r="N97" s="123"/>
      <c r="O97" s="124"/>
      <c r="P97" s="125">
        <f t="shared" ref="P97:P99" si="291">N97*O97</f>
        <v>0</v>
      </c>
      <c r="Q97" s="123"/>
      <c r="R97" s="124"/>
      <c r="S97" s="125">
        <f t="shared" ref="S97:S99" si="292">Q97*R97</f>
        <v>0</v>
      </c>
      <c r="T97" s="123"/>
      <c r="U97" s="124"/>
      <c r="V97" s="125">
        <f t="shared" ref="V97:V99" si="293">T97*U97</f>
        <v>0</v>
      </c>
      <c r="W97" s="126">
        <f t="shared" ref="W97:W99" si="294">G97+M97+S97</f>
        <v>912</v>
      </c>
      <c r="X97" s="127">
        <f t="shared" ref="X97:X99" si="295">J97+P97+V97</f>
        <v>912</v>
      </c>
      <c r="Y97" s="127">
        <f t="shared" si="286"/>
        <v>0</v>
      </c>
      <c r="Z97" s="128">
        <f t="shared" si="287"/>
        <v>0</v>
      </c>
      <c r="AA97" s="129"/>
      <c r="AB97" s="131"/>
      <c r="AC97" s="131"/>
      <c r="AD97" s="131"/>
      <c r="AE97" s="131"/>
      <c r="AF97" s="131"/>
      <c r="AG97" s="131"/>
    </row>
    <row r="98" spans="1:33" ht="30" hidden="1" customHeight="1" x14ac:dyDescent="0.2">
      <c r="A98" s="119" t="s">
        <v>77</v>
      </c>
      <c r="B98" s="120" t="s">
        <v>209</v>
      </c>
      <c r="C98" s="188" t="s">
        <v>208</v>
      </c>
      <c r="D98" s="122" t="s">
        <v>112</v>
      </c>
      <c r="E98" s="123"/>
      <c r="F98" s="124"/>
      <c r="G98" s="125">
        <f t="shared" si="288"/>
        <v>0</v>
      </c>
      <c r="H98" s="123"/>
      <c r="I98" s="124"/>
      <c r="J98" s="125">
        <f t="shared" si="289"/>
        <v>0</v>
      </c>
      <c r="K98" s="123"/>
      <c r="L98" s="124"/>
      <c r="M98" s="125">
        <f t="shared" si="290"/>
        <v>0</v>
      </c>
      <c r="N98" s="123"/>
      <c r="O98" s="124"/>
      <c r="P98" s="125">
        <f t="shared" si="291"/>
        <v>0</v>
      </c>
      <c r="Q98" s="123"/>
      <c r="R98" s="124"/>
      <c r="S98" s="125">
        <f t="shared" si="292"/>
        <v>0</v>
      </c>
      <c r="T98" s="123"/>
      <c r="U98" s="124"/>
      <c r="V98" s="125">
        <f t="shared" si="293"/>
        <v>0</v>
      </c>
      <c r="W98" s="126">
        <f t="shared" si="294"/>
        <v>0</v>
      </c>
      <c r="X98" s="127">
        <f t="shared" si="295"/>
        <v>0</v>
      </c>
      <c r="Y98" s="127">
        <f t="shared" si="286"/>
        <v>0</v>
      </c>
      <c r="Z98" s="128" t="e">
        <f t="shared" si="287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hidden="1" customHeight="1" x14ac:dyDescent="0.2">
      <c r="A99" s="132" t="s">
        <v>77</v>
      </c>
      <c r="B99" s="133" t="s">
        <v>210</v>
      </c>
      <c r="C99" s="164" t="s">
        <v>208</v>
      </c>
      <c r="D99" s="134" t="s">
        <v>112</v>
      </c>
      <c r="E99" s="135"/>
      <c r="F99" s="136"/>
      <c r="G99" s="137">
        <f t="shared" si="288"/>
        <v>0</v>
      </c>
      <c r="H99" s="135"/>
      <c r="I99" s="136"/>
      <c r="J99" s="137">
        <f t="shared" si="289"/>
        <v>0</v>
      </c>
      <c r="K99" s="135"/>
      <c r="L99" s="136"/>
      <c r="M99" s="137">
        <f t="shared" si="290"/>
        <v>0</v>
      </c>
      <c r="N99" s="135"/>
      <c r="O99" s="136"/>
      <c r="P99" s="137">
        <f t="shared" si="291"/>
        <v>0</v>
      </c>
      <c r="Q99" s="135"/>
      <c r="R99" s="136"/>
      <c r="S99" s="137">
        <f t="shared" si="292"/>
        <v>0</v>
      </c>
      <c r="T99" s="135"/>
      <c r="U99" s="136"/>
      <c r="V99" s="137">
        <f t="shared" si="293"/>
        <v>0</v>
      </c>
      <c r="W99" s="138">
        <f t="shared" si="294"/>
        <v>0</v>
      </c>
      <c r="X99" s="127">
        <f t="shared" si="295"/>
        <v>0</v>
      </c>
      <c r="Y99" s="127">
        <f t="shared" si="286"/>
        <v>0</v>
      </c>
      <c r="Z99" s="128" t="e">
        <f t="shared" si="287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hidden="1" customHeight="1" thickBot="1" x14ac:dyDescent="0.25">
      <c r="A100" s="108" t="s">
        <v>72</v>
      </c>
      <c r="B100" s="155" t="s">
        <v>211</v>
      </c>
      <c r="C100" s="224" t="s">
        <v>212</v>
      </c>
      <c r="D100" s="141"/>
      <c r="E100" s="142">
        <f>SUM(E101:E103)</f>
        <v>0</v>
      </c>
      <c r="F100" s="143"/>
      <c r="G100" s="144">
        <f t="shared" ref="G100:H100" si="296">SUM(G101:G103)</f>
        <v>0</v>
      </c>
      <c r="H100" s="142">
        <f t="shared" si="296"/>
        <v>0</v>
      </c>
      <c r="I100" s="143"/>
      <c r="J100" s="144">
        <f t="shared" ref="J100:K100" si="297">SUM(J101:J103)</f>
        <v>0</v>
      </c>
      <c r="K100" s="142">
        <f t="shared" si="297"/>
        <v>0</v>
      </c>
      <c r="L100" s="143"/>
      <c r="M100" s="144">
        <f t="shared" ref="M100:N100" si="298">SUM(M101:M103)</f>
        <v>0</v>
      </c>
      <c r="N100" s="142">
        <f t="shared" si="298"/>
        <v>0</v>
      </c>
      <c r="O100" s="143"/>
      <c r="P100" s="144">
        <f t="shared" ref="P100:Q100" si="299">SUM(P101:P103)</f>
        <v>0</v>
      </c>
      <c r="Q100" s="142">
        <f t="shared" si="299"/>
        <v>0</v>
      </c>
      <c r="R100" s="143"/>
      <c r="S100" s="144">
        <f t="shared" ref="S100:T100" si="300">SUM(S101:S103)</f>
        <v>0</v>
      </c>
      <c r="T100" s="142">
        <f t="shared" si="300"/>
        <v>0</v>
      </c>
      <c r="U100" s="143"/>
      <c r="V100" s="144">
        <f t="shared" ref="V100:X100" si="301">SUM(V101:V103)</f>
        <v>0</v>
      </c>
      <c r="W100" s="144">
        <f t="shared" si="301"/>
        <v>0</v>
      </c>
      <c r="X100" s="144">
        <f t="shared" si="301"/>
        <v>0</v>
      </c>
      <c r="Y100" s="144">
        <f t="shared" si="286"/>
        <v>0</v>
      </c>
      <c r="Z100" s="144" t="e">
        <f t="shared" si="287"/>
        <v>#DIV/0!</v>
      </c>
      <c r="AA100" s="146"/>
      <c r="AB100" s="118"/>
      <c r="AC100" s="118"/>
      <c r="AD100" s="118"/>
      <c r="AE100" s="118"/>
      <c r="AF100" s="118"/>
      <c r="AG100" s="118"/>
    </row>
    <row r="101" spans="1:33" ht="30" hidden="1" customHeight="1" x14ac:dyDescent="0.2">
      <c r="A101" s="119" t="s">
        <v>77</v>
      </c>
      <c r="B101" s="120" t="s">
        <v>213</v>
      </c>
      <c r="C101" s="188" t="s">
        <v>208</v>
      </c>
      <c r="D101" s="122" t="s">
        <v>112</v>
      </c>
      <c r="E101" s="123"/>
      <c r="F101" s="124"/>
      <c r="G101" s="125">
        <f t="shared" ref="G101:G103" si="302">E101*F101</f>
        <v>0</v>
      </c>
      <c r="H101" s="123"/>
      <c r="I101" s="124"/>
      <c r="J101" s="125">
        <f t="shared" ref="J101:J103" si="303">H101*I101</f>
        <v>0</v>
      </c>
      <c r="K101" s="123"/>
      <c r="L101" s="124"/>
      <c r="M101" s="125">
        <f t="shared" ref="M101:M103" si="304">K101*L101</f>
        <v>0</v>
      </c>
      <c r="N101" s="123"/>
      <c r="O101" s="124"/>
      <c r="P101" s="125">
        <f t="shared" ref="P101:P103" si="305">N101*O101</f>
        <v>0</v>
      </c>
      <c r="Q101" s="123"/>
      <c r="R101" s="124"/>
      <c r="S101" s="125">
        <f t="shared" ref="S101:S103" si="306">Q101*R101</f>
        <v>0</v>
      </c>
      <c r="T101" s="123"/>
      <c r="U101" s="124"/>
      <c r="V101" s="125">
        <f t="shared" ref="V101:V103" si="307">T101*U101</f>
        <v>0</v>
      </c>
      <c r="W101" s="126">
        <f t="shared" ref="W101:W103" si="308">G101+M101+S101</f>
        <v>0</v>
      </c>
      <c r="X101" s="127">
        <f t="shared" ref="X101:X103" si="309">J101+P101+V101</f>
        <v>0</v>
      </c>
      <c r="Y101" s="127">
        <f t="shared" si="286"/>
        <v>0</v>
      </c>
      <c r="Z101" s="128" t="e">
        <f t="shared" si="287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hidden="1" customHeight="1" x14ac:dyDescent="0.2">
      <c r="A102" s="119" t="s">
        <v>77</v>
      </c>
      <c r="B102" s="120" t="s">
        <v>214</v>
      </c>
      <c r="C102" s="188" t="s">
        <v>208</v>
      </c>
      <c r="D102" s="122" t="s">
        <v>112</v>
      </c>
      <c r="E102" s="123"/>
      <c r="F102" s="124"/>
      <c r="G102" s="125">
        <f t="shared" si="302"/>
        <v>0</v>
      </c>
      <c r="H102" s="123"/>
      <c r="I102" s="124"/>
      <c r="J102" s="125">
        <f t="shared" si="303"/>
        <v>0</v>
      </c>
      <c r="K102" s="123"/>
      <c r="L102" s="124"/>
      <c r="M102" s="125">
        <f t="shared" si="304"/>
        <v>0</v>
      </c>
      <c r="N102" s="123"/>
      <c r="O102" s="124"/>
      <c r="P102" s="125">
        <f t="shared" si="305"/>
        <v>0</v>
      </c>
      <c r="Q102" s="123"/>
      <c r="R102" s="124"/>
      <c r="S102" s="125">
        <f t="shared" si="306"/>
        <v>0</v>
      </c>
      <c r="T102" s="123"/>
      <c r="U102" s="124"/>
      <c r="V102" s="125">
        <f t="shared" si="307"/>
        <v>0</v>
      </c>
      <c r="W102" s="126">
        <f t="shared" si="308"/>
        <v>0</v>
      </c>
      <c r="X102" s="127">
        <f t="shared" si="309"/>
        <v>0</v>
      </c>
      <c r="Y102" s="127">
        <f t="shared" si="286"/>
        <v>0</v>
      </c>
      <c r="Z102" s="128" t="e">
        <f t="shared" si="287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hidden="1" customHeight="1" x14ac:dyDescent="0.2">
      <c r="A103" s="132" t="s">
        <v>77</v>
      </c>
      <c r="B103" s="133" t="s">
        <v>215</v>
      </c>
      <c r="C103" s="164" t="s">
        <v>208</v>
      </c>
      <c r="D103" s="134" t="s">
        <v>112</v>
      </c>
      <c r="E103" s="135"/>
      <c r="F103" s="136"/>
      <c r="G103" s="137">
        <f t="shared" si="302"/>
        <v>0</v>
      </c>
      <c r="H103" s="135"/>
      <c r="I103" s="136"/>
      <c r="J103" s="137">
        <f t="shared" si="303"/>
        <v>0</v>
      </c>
      <c r="K103" s="135"/>
      <c r="L103" s="136"/>
      <c r="M103" s="137">
        <f t="shared" si="304"/>
        <v>0</v>
      </c>
      <c r="N103" s="135"/>
      <c r="O103" s="136"/>
      <c r="P103" s="137">
        <f t="shared" si="305"/>
        <v>0</v>
      </c>
      <c r="Q103" s="135"/>
      <c r="R103" s="136"/>
      <c r="S103" s="137">
        <f t="shared" si="306"/>
        <v>0</v>
      </c>
      <c r="T103" s="135"/>
      <c r="U103" s="136"/>
      <c r="V103" s="137">
        <f t="shared" si="307"/>
        <v>0</v>
      </c>
      <c r="W103" s="138">
        <f t="shared" si="308"/>
        <v>0</v>
      </c>
      <c r="X103" s="127">
        <f t="shared" si="309"/>
        <v>0</v>
      </c>
      <c r="Y103" s="127">
        <f t="shared" si="286"/>
        <v>0</v>
      </c>
      <c r="Z103" s="128" t="e">
        <f t="shared" si="287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 x14ac:dyDescent="0.2">
      <c r="A104" s="108" t="s">
        <v>72</v>
      </c>
      <c r="B104" s="155" t="s">
        <v>216</v>
      </c>
      <c r="C104" s="224" t="s">
        <v>217</v>
      </c>
      <c r="D104" s="141"/>
      <c r="E104" s="142">
        <f>SUM(E105:E107)</f>
        <v>281</v>
      </c>
      <c r="F104" s="143"/>
      <c r="G104" s="144">
        <f t="shared" ref="G104:H104" si="310">SUM(G105:G107)</f>
        <v>481.4</v>
      </c>
      <c r="H104" s="142">
        <f t="shared" si="310"/>
        <v>281</v>
      </c>
      <c r="I104" s="143"/>
      <c r="J104" s="144">
        <f t="shared" ref="J104:K104" si="311">SUM(J105:J107)</f>
        <v>481.4</v>
      </c>
      <c r="K104" s="142">
        <f t="shared" si="311"/>
        <v>12</v>
      </c>
      <c r="L104" s="143"/>
      <c r="M104" s="144">
        <f t="shared" ref="M104:N104" si="312">SUM(M105:M107)</f>
        <v>4800</v>
      </c>
      <c r="N104" s="142">
        <f t="shared" si="312"/>
        <v>12</v>
      </c>
      <c r="O104" s="143"/>
      <c r="P104" s="144">
        <f t="shared" ref="P104:Q104" si="313">SUM(P105:P107)</f>
        <v>4479.9999600000001</v>
      </c>
      <c r="Q104" s="142">
        <f t="shared" si="313"/>
        <v>0</v>
      </c>
      <c r="R104" s="143"/>
      <c r="S104" s="144">
        <f t="shared" ref="S104:T104" si="314">SUM(S105:S107)</f>
        <v>0</v>
      </c>
      <c r="T104" s="142">
        <f t="shared" si="314"/>
        <v>0</v>
      </c>
      <c r="U104" s="143"/>
      <c r="V104" s="144">
        <f t="shared" ref="V104:X104" si="315">SUM(V105:V107)</f>
        <v>0</v>
      </c>
      <c r="W104" s="144">
        <f t="shared" si="315"/>
        <v>5281.4</v>
      </c>
      <c r="X104" s="144">
        <f t="shared" si="315"/>
        <v>4961.3999599999997</v>
      </c>
      <c r="Y104" s="144">
        <f t="shared" si="286"/>
        <v>320.0000399999999</v>
      </c>
      <c r="Z104" s="144">
        <f t="shared" si="287"/>
        <v>6.0590002650812269E-2</v>
      </c>
      <c r="AA104" s="146"/>
      <c r="AB104" s="118"/>
      <c r="AC104" s="118"/>
      <c r="AD104" s="118"/>
      <c r="AE104" s="118"/>
      <c r="AF104" s="118"/>
      <c r="AG104" s="118"/>
    </row>
    <row r="105" spans="1:33" ht="30" customHeight="1" x14ac:dyDescent="0.2">
      <c r="A105" s="119" t="s">
        <v>77</v>
      </c>
      <c r="B105" s="120" t="s">
        <v>218</v>
      </c>
      <c r="C105" s="358" t="s">
        <v>357</v>
      </c>
      <c r="D105" s="122" t="s">
        <v>112</v>
      </c>
      <c r="E105" s="123">
        <v>1</v>
      </c>
      <c r="F105" s="124">
        <v>263</v>
      </c>
      <c r="G105" s="125">
        <f t="shared" ref="G105:G107" si="316">E105*F105</f>
        <v>263</v>
      </c>
      <c r="H105" s="123">
        <v>1</v>
      </c>
      <c r="I105" s="124">
        <v>263</v>
      </c>
      <c r="J105" s="125">
        <f t="shared" ref="J105:J107" si="317">H105*I105</f>
        <v>263</v>
      </c>
      <c r="K105" s="123"/>
      <c r="L105" s="124"/>
      <c r="M105" s="125">
        <f t="shared" ref="M105:M107" si="318">K105*L105</f>
        <v>0</v>
      </c>
      <c r="N105" s="123"/>
      <c r="O105" s="124"/>
      <c r="P105" s="125">
        <f t="shared" ref="P105:P107" si="319">N105*O105</f>
        <v>0</v>
      </c>
      <c r="Q105" s="123"/>
      <c r="R105" s="124"/>
      <c r="S105" s="125">
        <f t="shared" ref="S105:S107" si="320">Q105*R105</f>
        <v>0</v>
      </c>
      <c r="T105" s="123"/>
      <c r="U105" s="124"/>
      <c r="V105" s="125">
        <f t="shared" ref="V105:V107" si="321">T105*U105</f>
        <v>0</v>
      </c>
      <c r="W105" s="126">
        <f t="shared" ref="W105:W107" si="322">G105+M105+S105</f>
        <v>263</v>
      </c>
      <c r="X105" s="127">
        <f t="shared" ref="X105:X107" si="323">J105+P105+V105</f>
        <v>263</v>
      </c>
      <c r="Y105" s="127">
        <f t="shared" si="286"/>
        <v>0</v>
      </c>
      <c r="Z105" s="128">
        <f t="shared" si="287"/>
        <v>0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2">
      <c r="A106" s="119" t="s">
        <v>77</v>
      </c>
      <c r="B106" s="120" t="s">
        <v>219</v>
      </c>
      <c r="C106" s="358" t="s">
        <v>358</v>
      </c>
      <c r="D106" s="122" t="s">
        <v>112</v>
      </c>
      <c r="E106" s="123">
        <v>280</v>
      </c>
      <c r="F106" s="124">
        <v>0.78</v>
      </c>
      <c r="G106" s="125">
        <f t="shared" si="316"/>
        <v>218.4</v>
      </c>
      <c r="H106" s="123">
        <v>280</v>
      </c>
      <c r="I106" s="124">
        <v>0.78</v>
      </c>
      <c r="J106" s="125">
        <f t="shared" si="317"/>
        <v>218.4</v>
      </c>
      <c r="K106" s="123"/>
      <c r="L106" s="124"/>
      <c r="M106" s="125">
        <f t="shared" si="318"/>
        <v>0</v>
      </c>
      <c r="N106" s="123"/>
      <c r="O106" s="124"/>
      <c r="P106" s="125">
        <f t="shared" si="319"/>
        <v>0</v>
      </c>
      <c r="Q106" s="123"/>
      <c r="R106" s="124"/>
      <c r="S106" s="125">
        <f t="shared" si="320"/>
        <v>0</v>
      </c>
      <c r="T106" s="123"/>
      <c r="U106" s="124"/>
      <c r="V106" s="125">
        <f t="shared" si="321"/>
        <v>0</v>
      </c>
      <c r="W106" s="126">
        <f t="shared" si="322"/>
        <v>218.4</v>
      </c>
      <c r="X106" s="127">
        <f t="shared" si="323"/>
        <v>218.4</v>
      </c>
      <c r="Y106" s="127">
        <f t="shared" si="286"/>
        <v>0</v>
      </c>
      <c r="Z106" s="128">
        <f t="shared" si="287"/>
        <v>0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2">
      <c r="A107" s="132" t="s">
        <v>77</v>
      </c>
      <c r="B107" s="133" t="s">
        <v>220</v>
      </c>
      <c r="C107" s="365" t="s">
        <v>359</v>
      </c>
      <c r="D107" s="134" t="s">
        <v>112</v>
      </c>
      <c r="E107" s="149"/>
      <c r="F107" s="150"/>
      <c r="G107" s="151">
        <f t="shared" si="316"/>
        <v>0</v>
      </c>
      <c r="H107" s="149"/>
      <c r="I107" s="150"/>
      <c r="J107" s="151">
        <f t="shared" si="317"/>
        <v>0</v>
      </c>
      <c r="K107" s="149">
        <v>12</v>
      </c>
      <c r="L107" s="150">
        <v>400</v>
      </c>
      <c r="M107" s="151">
        <f t="shared" si="318"/>
        <v>4800</v>
      </c>
      <c r="N107" s="149">
        <v>12</v>
      </c>
      <c r="O107" s="150">
        <v>373.33332999999999</v>
      </c>
      <c r="P107" s="151">
        <f t="shared" si="319"/>
        <v>4479.9999600000001</v>
      </c>
      <c r="Q107" s="149"/>
      <c r="R107" s="150"/>
      <c r="S107" s="151">
        <f t="shared" si="320"/>
        <v>0</v>
      </c>
      <c r="T107" s="149"/>
      <c r="U107" s="150"/>
      <c r="V107" s="151">
        <f t="shared" si="321"/>
        <v>0</v>
      </c>
      <c r="W107" s="138">
        <f t="shared" si="322"/>
        <v>4800</v>
      </c>
      <c r="X107" s="166">
        <f t="shared" si="323"/>
        <v>4479.9999600000001</v>
      </c>
      <c r="Y107" s="166">
        <f t="shared" si="286"/>
        <v>320.0000399999999</v>
      </c>
      <c r="Z107" s="225">
        <f t="shared" si="287"/>
        <v>6.6666674999999981E-2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 x14ac:dyDescent="0.2">
      <c r="A108" s="167" t="s">
        <v>221</v>
      </c>
      <c r="B108" s="168"/>
      <c r="C108" s="169"/>
      <c r="D108" s="170"/>
      <c r="E108" s="174">
        <f>E104+E100+E96</f>
        <v>293</v>
      </c>
      <c r="F108" s="190"/>
      <c r="G108" s="173">
        <f t="shared" ref="G108:H108" si="324">G104+G100+G96</f>
        <v>1393.4</v>
      </c>
      <c r="H108" s="174">
        <f t="shared" si="324"/>
        <v>293</v>
      </c>
      <c r="I108" s="190"/>
      <c r="J108" s="173">
        <f t="shared" ref="J108:K108" si="325">J104+J100+J96</f>
        <v>1393.4</v>
      </c>
      <c r="K108" s="191">
        <f t="shared" si="325"/>
        <v>12</v>
      </c>
      <c r="L108" s="190"/>
      <c r="M108" s="173">
        <f t="shared" ref="M108:N108" si="326">M104+M100+M96</f>
        <v>4800</v>
      </c>
      <c r="N108" s="191">
        <f t="shared" si="326"/>
        <v>12</v>
      </c>
      <c r="O108" s="190"/>
      <c r="P108" s="173">
        <f t="shared" ref="P108:Q108" si="327">P104+P100+P96</f>
        <v>4479.9999600000001</v>
      </c>
      <c r="Q108" s="191">
        <f t="shared" si="327"/>
        <v>0</v>
      </c>
      <c r="R108" s="190"/>
      <c r="S108" s="173">
        <f t="shared" ref="S108:T108" si="328">S104+S100+S96</f>
        <v>0</v>
      </c>
      <c r="T108" s="191">
        <f t="shared" si="328"/>
        <v>0</v>
      </c>
      <c r="U108" s="190"/>
      <c r="V108" s="175">
        <f t="shared" ref="V108:X108" si="329">V104+V100+V96</f>
        <v>0</v>
      </c>
      <c r="W108" s="226">
        <f t="shared" si="329"/>
        <v>6193.4</v>
      </c>
      <c r="X108" s="227">
        <f t="shared" si="329"/>
        <v>5873.3999599999997</v>
      </c>
      <c r="Y108" s="227">
        <f t="shared" si="286"/>
        <v>320.0000399999999</v>
      </c>
      <c r="Z108" s="227">
        <f t="shared" si="287"/>
        <v>5.1667911002034411E-2</v>
      </c>
      <c r="AA108" s="228"/>
      <c r="AB108" s="7"/>
      <c r="AC108" s="7"/>
      <c r="AD108" s="7"/>
      <c r="AE108" s="7"/>
      <c r="AF108" s="7"/>
      <c r="AG108" s="7"/>
    </row>
    <row r="109" spans="1:33" ht="30" customHeight="1" x14ac:dyDescent="0.2">
      <c r="A109" s="179" t="s">
        <v>72</v>
      </c>
      <c r="B109" s="211">
        <v>7</v>
      </c>
      <c r="C109" s="181" t="s">
        <v>222</v>
      </c>
      <c r="D109" s="182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229"/>
      <c r="X109" s="229"/>
      <c r="Y109" s="183"/>
      <c r="Z109" s="229"/>
      <c r="AA109" s="230"/>
      <c r="AB109" s="7"/>
      <c r="AC109" s="7"/>
      <c r="AD109" s="7"/>
      <c r="AE109" s="7"/>
      <c r="AF109" s="7"/>
      <c r="AG109" s="7"/>
    </row>
    <row r="110" spans="1:33" ht="30" customHeight="1" x14ac:dyDescent="0.2">
      <c r="A110" s="119" t="s">
        <v>77</v>
      </c>
      <c r="B110" s="120" t="s">
        <v>223</v>
      </c>
      <c r="C110" s="358" t="s">
        <v>360</v>
      </c>
      <c r="D110" s="122" t="s">
        <v>112</v>
      </c>
      <c r="E110" s="123">
        <v>12</v>
      </c>
      <c r="F110" s="124">
        <v>75</v>
      </c>
      <c r="G110" s="125">
        <f t="shared" ref="G110:G120" si="330">E110*F110</f>
        <v>900</v>
      </c>
      <c r="H110" s="123">
        <v>12</v>
      </c>
      <c r="I110" s="124">
        <v>75</v>
      </c>
      <c r="J110" s="125">
        <f t="shared" ref="J110:J120" si="331">H110*I110</f>
        <v>900</v>
      </c>
      <c r="K110" s="123"/>
      <c r="L110" s="124"/>
      <c r="M110" s="125">
        <f t="shared" ref="M110:M120" si="332">K110*L110</f>
        <v>0</v>
      </c>
      <c r="N110" s="123"/>
      <c r="O110" s="124"/>
      <c r="P110" s="125">
        <f t="shared" ref="P110:P120" si="333">N110*O110</f>
        <v>0</v>
      </c>
      <c r="Q110" s="123"/>
      <c r="R110" s="124"/>
      <c r="S110" s="125">
        <f t="shared" ref="S110:S120" si="334">Q110*R110</f>
        <v>0</v>
      </c>
      <c r="T110" s="123"/>
      <c r="U110" s="124"/>
      <c r="V110" s="231">
        <f t="shared" ref="V110:V120" si="335">T110*U110</f>
        <v>0</v>
      </c>
      <c r="W110" s="232">
        <f t="shared" ref="W110:W120" si="336">G110+M110+S110</f>
        <v>900</v>
      </c>
      <c r="X110" s="233">
        <f t="shared" ref="X110:X120" si="337">J110+P110+V110</f>
        <v>900</v>
      </c>
      <c r="Y110" s="233">
        <f t="shared" ref="Y110:Y121" si="338">W110-X110</f>
        <v>0</v>
      </c>
      <c r="Z110" s="234">
        <f t="shared" ref="Z110:Z121" si="339">Y110/W110</f>
        <v>0</v>
      </c>
      <c r="AA110" s="235"/>
      <c r="AB110" s="131"/>
      <c r="AC110" s="131"/>
      <c r="AD110" s="131"/>
      <c r="AE110" s="131"/>
      <c r="AF110" s="131"/>
      <c r="AG110" s="131"/>
    </row>
    <row r="111" spans="1:33" ht="30" hidden="1" customHeight="1" x14ac:dyDescent="0.2">
      <c r="A111" s="119" t="s">
        <v>77</v>
      </c>
      <c r="B111" s="120" t="s">
        <v>224</v>
      </c>
      <c r="C111" s="358" t="s">
        <v>361</v>
      </c>
      <c r="D111" s="122" t="s">
        <v>112</v>
      </c>
      <c r="E111" s="123"/>
      <c r="F111" s="124"/>
      <c r="G111" s="125">
        <f t="shared" si="330"/>
        <v>0</v>
      </c>
      <c r="H111" s="123"/>
      <c r="I111" s="124"/>
      <c r="J111" s="125">
        <f t="shared" si="331"/>
        <v>0</v>
      </c>
      <c r="K111" s="123"/>
      <c r="L111" s="124"/>
      <c r="M111" s="125">
        <f t="shared" si="332"/>
        <v>0</v>
      </c>
      <c r="N111" s="123"/>
      <c r="O111" s="124"/>
      <c r="P111" s="125">
        <f t="shared" si="333"/>
        <v>0</v>
      </c>
      <c r="Q111" s="123"/>
      <c r="R111" s="124"/>
      <c r="S111" s="125">
        <f t="shared" si="334"/>
        <v>0</v>
      </c>
      <c r="T111" s="123"/>
      <c r="U111" s="124"/>
      <c r="V111" s="231">
        <f t="shared" si="335"/>
        <v>0</v>
      </c>
      <c r="W111" s="236">
        <f t="shared" si="336"/>
        <v>0</v>
      </c>
      <c r="X111" s="127">
        <f t="shared" si="337"/>
        <v>0</v>
      </c>
      <c r="Y111" s="127">
        <f t="shared" si="338"/>
        <v>0</v>
      </c>
      <c r="Z111" s="128" t="e">
        <f t="shared" si="339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x14ac:dyDescent="0.2">
      <c r="A112" s="119" t="s">
        <v>77</v>
      </c>
      <c r="B112" s="120" t="s">
        <v>225</v>
      </c>
      <c r="C112" s="188" t="s">
        <v>226</v>
      </c>
      <c r="D112" s="122" t="s">
        <v>112</v>
      </c>
      <c r="E112" s="123"/>
      <c r="F112" s="124"/>
      <c r="G112" s="125">
        <f t="shared" si="330"/>
        <v>0</v>
      </c>
      <c r="H112" s="123"/>
      <c r="I112" s="124"/>
      <c r="J112" s="125">
        <f t="shared" si="331"/>
        <v>0</v>
      </c>
      <c r="K112" s="123"/>
      <c r="L112" s="124"/>
      <c r="M112" s="125">
        <f t="shared" si="332"/>
        <v>0</v>
      </c>
      <c r="N112" s="123"/>
      <c r="O112" s="124"/>
      <c r="P112" s="125">
        <f t="shared" si="333"/>
        <v>0</v>
      </c>
      <c r="Q112" s="123"/>
      <c r="R112" s="124"/>
      <c r="S112" s="125">
        <f t="shared" si="334"/>
        <v>0</v>
      </c>
      <c r="T112" s="123"/>
      <c r="U112" s="124"/>
      <c r="V112" s="231">
        <f t="shared" si="335"/>
        <v>0</v>
      </c>
      <c r="W112" s="236">
        <f t="shared" si="336"/>
        <v>0</v>
      </c>
      <c r="X112" s="127">
        <f t="shared" si="337"/>
        <v>0</v>
      </c>
      <c r="Y112" s="127">
        <f t="shared" si="338"/>
        <v>0</v>
      </c>
      <c r="Z112" s="128" t="e">
        <f t="shared" si="339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2">
      <c r="A113" s="119" t="s">
        <v>77</v>
      </c>
      <c r="B113" s="120" t="s">
        <v>227</v>
      </c>
      <c r="C113" s="188" t="s">
        <v>228</v>
      </c>
      <c r="D113" s="122" t="s">
        <v>112</v>
      </c>
      <c r="E113" s="123"/>
      <c r="F113" s="124"/>
      <c r="G113" s="125">
        <f t="shared" si="330"/>
        <v>0</v>
      </c>
      <c r="H113" s="123"/>
      <c r="I113" s="124"/>
      <c r="J113" s="125">
        <f t="shared" si="331"/>
        <v>0</v>
      </c>
      <c r="K113" s="123"/>
      <c r="L113" s="124"/>
      <c r="M113" s="125">
        <f t="shared" si="332"/>
        <v>0</v>
      </c>
      <c r="N113" s="123"/>
      <c r="O113" s="124"/>
      <c r="P113" s="125">
        <f t="shared" si="333"/>
        <v>0</v>
      </c>
      <c r="Q113" s="123"/>
      <c r="R113" s="124"/>
      <c r="S113" s="125">
        <f t="shared" si="334"/>
        <v>0</v>
      </c>
      <c r="T113" s="123"/>
      <c r="U113" s="124"/>
      <c r="V113" s="231">
        <f t="shared" si="335"/>
        <v>0</v>
      </c>
      <c r="W113" s="236">
        <f t="shared" si="336"/>
        <v>0</v>
      </c>
      <c r="X113" s="127">
        <f t="shared" si="337"/>
        <v>0</v>
      </c>
      <c r="Y113" s="127">
        <f t="shared" si="338"/>
        <v>0</v>
      </c>
      <c r="Z113" s="128" t="e">
        <f t="shared" si="339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2">
      <c r="A114" s="119" t="s">
        <v>77</v>
      </c>
      <c r="B114" s="120" t="s">
        <v>229</v>
      </c>
      <c r="C114" s="358" t="s">
        <v>362</v>
      </c>
      <c r="D114" s="122" t="s">
        <v>112</v>
      </c>
      <c r="E114" s="123">
        <v>5</v>
      </c>
      <c r="F114" s="124">
        <v>12</v>
      </c>
      <c r="G114" s="125">
        <f t="shared" si="330"/>
        <v>60</v>
      </c>
      <c r="H114" s="123">
        <v>5</v>
      </c>
      <c r="I114" s="124">
        <v>12</v>
      </c>
      <c r="J114" s="125">
        <f t="shared" si="331"/>
        <v>60</v>
      </c>
      <c r="K114" s="123"/>
      <c r="L114" s="124"/>
      <c r="M114" s="125">
        <f t="shared" si="332"/>
        <v>0</v>
      </c>
      <c r="N114" s="123"/>
      <c r="O114" s="124"/>
      <c r="P114" s="125">
        <f t="shared" si="333"/>
        <v>0</v>
      </c>
      <c r="Q114" s="123"/>
      <c r="R114" s="124"/>
      <c r="S114" s="125">
        <f t="shared" si="334"/>
        <v>0</v>
      </c>
      <c r="T114" s="123"/>
      <c r="U114" s="124"/>
      <c r="V114" s="231">
        <f t="shared" si="335"/>
        <v>0</v>
      </c>
      <c r="W114" s="236">
        <f t="shared" si="336"/>
        <v>60</v>
      </c>
      <c r="X114" s="127">
        <f t="shared" si="337"/>
        <v>60</v>
      </c>
      <c r="Y114" s="127">
        <f t="shared" si="338"/>
        <v>0</v>
      </c>
      <c r="Z114" s="128">
        <f t="shared" si="339"/>
        <v>0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x14ac:dyDescent="0.2">
      <c r="A115" s="119" t="s">
        <v>77</v>
      </c>
      <c r="B115" s="120" t="s">
        <v>230</v>
      </c>
      <c r="C115" s="188" t="s">
        <v>231</v>
      </c>
      <c r="D115" s="122" t="s">
        <v>112</v>
      </c>
      <c r="E115" s="123"/>
      <c r="F115" s="124"/>
      <c r="G115" s="125">
        <f t="shared" si="330"/>
        <v>0</v>
      </c>
      <c r="H115" s="123"/>
      <c r="I115" s="124"/>
      <c r="J115" s="125">
        <f t="shared" si="331"/>
        <v>0</v>
      </c>
      <c r="K115" s="123"/>
      <c r="L115" s="124"/>
      <c r="M115" s="125">
        <f t="shared" si="332"/>
        <v>0</v>
      </c>
      <c r="N115" s="123"/>
      <c r="O115" s="124"/>
      <c r="P115" s="125">
        <f t="shared" si="333"/>
        <v>0</v>
      </c>
      <c r="Q115" s="123"/>
      <c r="R115" s="124"/>
      <c r="S115" s="125">
        <f t="shared" si="334"/>
        <v>0</v>
      </c>
      <c r="T115" s="123"/>
      <c r="U115" s="124"/>
      <c r="V115" s="231">
        <f t="shared" si="335"/>
        <v>0</v>
      </c>
      <c r="W115" s="236">
        <f t="shared" si="336"/>
        <v>0</v>
      </c>
      <c r="X115" s="127">
        <f t="shared" si="337"/>
        <v>0</v>
      </c>
      <c r="Y115" s="127">
        <f t="shared" si="338"/>
        <v>0</v>
      </c>
      <c r="Z115" s="128" t="e">
        <f t="shared" si="339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2">
      <c r="A116" s="119" t="s">
        <v>77</v>
      </c>
      <c r="B116" s="120" t="s">
        <v>232</v>
      </c>
      <c r="C116" s="358" t="s">
        <v>363</v>
      </c>
      <c r="D116" s="122" t="s">
        <v>112</v>
      </c>
      <c r="E116" s="123">
        <v>1</v>
      </c>
      <c r="F116" s="124">
        <v>720</v>
      </c>
      <c r="G116" s="125">
        <f t="shared" si="330"/>
        <v>720</v>
      </c>
      <c r="H116" s="123">
        <v>1</v>
      </c>
      <c r="I116" s="124">
        <v>720</v>
      </c>
      <c r="J116" s="125">
        <f t="shared" si="331"/>
        <v>720</v>
      </c>
      <c r="K116" s="123"/>
      <c r="L116" s="124"/>
      <c r="M116" s="125">
        <f t="shared" si="332"/>
        <v>0</v>
      </c>
      <c r="N116" s="123"/>
      <c r="O116" s="124"/>
      <c r="P116" s="125">
        <f t="shared" si="333"/>
        <v>0</v>
      </c>
      <c r="Q116" s="123"/>
      <c r="R116" s="124"/>
      <c r="S116" s="125">
        <f t="shared" si="334"/>
        <v>0</v>
      </c>
      <c r="T116" s="123"/>
      <c r="U116" s="124"/>
      <c r="V116" s="231">
        <f t="shared" si="335"/>
        <v>0</v>
      </c>
      <c r="W116" s="236">
        <f t="shared" si="336"/>
        <v>720</v>
      </c>
      <c r="X116" s="127">
        <f t="shared" si="337"/>
        <v>720</v>
      </c>
      <c r="Y116" s="127">
        <f t="shared" si="338"/>
        <v>0</v>
      </c>
      <c r="Z116" s="128">
        <f t="shared" si="339"/>
        <v>0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thickBot="1" x14ac:dyDescent="0.25">
      <c r="A117" s="119" t="s">
        <v>77</v>
      </c>
      <c r="B117" s="120" t="s">
        <v>233</v>
      </c>
      <c r="C117" s="358" t="s">
        <v>364</v>
      </c>
      <c r="D117" s="122" t="s">
        <v>112</v>
      </c>
      <c r="E117" s="123">
        <v>12</v>
      </c>
      <c r="F117" s="124">
        <v>130</v>
      </c>
      <c r="G117" s="125">
        <f t="shared" si="330"/>
        <v>1560</v>
      </c>
      <c r="H117" s="123">
        <v>12</v>
      </c>
      <c r="I117" s="124">
        <v>130</v>
      </c>
      <c r="J117" s="125">
        <f t="shared" si="331"/>
        <v>1560</v>
      </c>
      <c r="K117" s="123"/>
      <c r="L117" s="124"/>
      <c r="M117" s="125">
        <f t="shared" si="332"/>
        <v>0</v>
      </c>
      <c r="N117" s="123"/>
      <c r="O117" s="124"/>
      <c r="P117" s="125">
        <f t="shared" si="333"/>
        <v>0</v>
      </c>
      <c r="Q117" s="123"/>
      <c r="R117" s="124"/>
      <c r="S117" s="125">
        <f t="shared" si="334"/>
        <v>0</v>
      </c>
      <c r="T117" s="123"/>
      <c r="U117" s="124"/>
      <c r="V117" s="231">
        <f t="shared" si="335"/>
        <v>0</v>
      </c>
      <c r="W117" s="236">
        <f t="shared" si="336"/>
        <v>1560</v>
      </c>
      <c r="X117" s="127">
        <f t="shared" si="337"/>
        <v>1560</v>
      </c>
      <c r="Y117" s="127">
        <f t="shared" si="338"/>
        <v>0</v>
      </c>
      <c r="Z117" s="128">
        <f t="shared" si="339"/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x14ac:dyDescent="0.2">
      <c r="A118" s="132" t="s">
        <v>77</v>
      </c>
      <c r="B118" s="120" t="s">
        <v>234</v>
      </c>
      <c r="C118" s="164" t="s">
        <v>235</v>
      </c>
      <c r="D118" s="122" t="s">
        <v>112</v>
      </c>
      <c r="E118" s="135"/>
      <c r="F118" s="136"/>
      <c r="G118" s="125">
        <f t="shared" si="330"/>
        <v>0</v>
      </c>
      <c r="H118" s="135"/>
      <c r="I118" s="136"/>
      <c r="J118" s="125">
        <f t="shared" si="331"/>
        <v>0</v>
      </c>
      <c r="K118" s="123"/>
      <c r="L118" s="124"/>
      <c r="M118" s="125">
        <f t="shared" si="332"/>
        <v>0</v>
      </c>
      <c r="N118" s="123"/>
      <c r="O118" s="124"/>
      <c r="P118" s="125">
        <f t="shared" si="333"/>
        <v>0</v>
      </c>
      <c r="Q118" s="123"/>
      <c r="R118" s="124"/>
      <c r="S118" s="125">
        <f t="shared" si="334"/>
        <v>0</v>
      </c>
      <c r="T118" s="123"/>
      <c r="U118" s="124"/>
      <c r="V118" s="231">
        <f t="shared" si="335"/>
        <v>0</v>
      </c>
      <c r="W118" s="236">
        <f t="shared" si="336"/>
        <v>0</v>
      </c>
      <c r="X118" s="127">
        <f t="shared" si="337"/>
        <v>0</v>
      </c>
      <c r="Y118" s="127">
        <f t="shared" si="338"/>
        <v>0</v>
      </c>
      <c r="Z118" s="128" t="e">
        <f t="shared" si="339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hidden="1" customHeight="1" x14ac:dyDescent="0.2">
      <c r="A119" s="132" t="s">
        <v>77</v>
      </c>
      <c r="B119" s="120" t="s">
        <v>236</v>
      </c>
      <c r="C119" s="164" t="s">
        <v>237</v>
      </c>
      <c r="D119" s="134" t="s">
        <v>112</v>
      </c>
      <c r="E119" s="123"/>
      <c r="F119" s="124"/>
      <c r="G119" s="125">
        <f t="shared" si="330"/>
        <v>0</v>
      </c>
      <c r="H119" s="123"/>
      <c r="I119" s="124"/>
      <c r="J119" s="125">
        <f t="shared" si="331"/>
        <v>0</v>
      </c>
      <c r="K119" s="123"/>
      <c r="L119" s="124"/>
      <c r="M119" s="125">
        <f t="shared" si="332"/>
        <v>0</v>
      </c>
      <c r="N119" s="123"/>
      <c r="O119" s="124"/>
      <c r="P119" s="125">
        <f t="shared" si="333"/>
        <v>0</v>
      </c>
      <c r="Q119" s="123"/>
      <c r="R119" s="124"/>
      <c r="S119" s="125">
        <f t="shared" si="334"/>
        <v>0</v>
      </c>
      <c r="T119" s="123"/>
      <c r="U119" s="124"/>
      <c r="V119" s="231">
        <f t="shared" si="335"/>
        <v>0</v>
      </c>
      <c r="W119" s="236">
        <f t="shared" si="336"/>
        <v>0</v>
      </c>
      <c r="X119" s="127">
        <f t="shared" si="337"/>
        <v>0</v>
      </c>
      <c r="Y119" s="127">
        <f t="shared" si="338"/>
        <v>0</v>
      </c>
      <c r="Z119" s="128" t="e">
        <f t="shared" si="339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hidden="1" customHeight="1" x14ac:dyDescent="0.2">
      <c r="A120" s="132" t="s">
        <v>77</v>
      </c>
      <c r="B120" s="120" t="s">
        <v>238</v>
      </c>
      <c r="C120" s="237" t="s">
        <v>239</v>
      </c>
      <c r="D120" s="134"/>
      <c r="E120" s="135"/>
      <c r="F120" s="136">
        <v>0.22</v>
      </c>
      <c r="G120" s="137">
        <f t="shared" si="330"/>
        <v>0</v>
      </c>
      <c r="H120" s="135"/>
      <c r="I120" s="136">
        <v>0.22</v>
      </c>
      <c r="J120" s="137">
        <f t="shared" si="331"/>
        <v>0</v>
      </c>
      <c r="K120" s="135"/>
      <c r="L120" s="136">
        <v>0.22</v>
      </c>
      <c r="M120" s="137">
        <f t="shared" si="332"/>
        <v>0</v>
      </c>
      <c r="N120" s="135"/>
      <c r="O120" s="136">
        <v>0.22</v>
      </c>
      <c r="P120" s="137">
        <f t="shared" si="333"/>
        <v>0</v>
      </c>
      <c r="Q120" s="135"/>
      <c r="R120" s="136">
        <v>0.22</v>
      </c>
      <c r="S120" s="137">
        <f t="shared" si="334"/>
        <v>0</v>
      </c>
      <c r="T120" s="135"/>
      <c r="U120" s="136">
        <v>0.22</v>
      </c>
      <c r="V120" s="238">
        <f t="shared" si="335"/>
        <v>0</v>
      </c>
      <c r="W120" s="239">
        <f t="shared" si="336"/>
        <v>0</v>
      </c>
      <c r="X120" s="240">
        <f t="shared" si="337"/>
        <v>0</v>
      </c>
      <c r="Y120" s="240">
        <f t="shared" si="338"/>
        <v>0</v>
      </c>
      <c r="Z120" s="241" t="e">
        <f t="shared" si="339"/>
        <v>#DIV/0!</v>
      </c>
      <c r="AA120" s="152"/>
      <c r="AB120" s="7"/>
      <c r="AC120" s="7"/>
      <c r="AD120" s="7"/>
      <c r="AE120" s="7"/>
      <c r="AF120" s="7"/>
      <c r="AG120" s="7"/>
    </row>
    <row r="121" spans="1:33" ht="30" customHeight="1" thickBot="1" x14ac:dyDescent="0.25">
      <c r="A121" s="167" t="s">
        <v>240</v>
      </c>
      <c r="B121" s="242"/>
      <c r="C121" s="169"/>
      <c r="D121" s="170"/>
      <c r="E121" s="174">
        <f>SUM(E110:E119)</f>
        <v>30</v>
      </c>
      <c r="F121" s="190"/>
      <c r="G121" s="173">
        <f>SUM(G110:G120)</f>
        <v>3240</v>
      </c>
      <c r="H121" s="174">
        <f>SUM(H110:H119)</f>
        <v>30</v>
      </c>
      <c r="I121" s="190"/>
      <c r="J121" s="173">
        <f>SUM(J110:J120)</f>
        <v>3240</v>
      </c>
      <c r="K121" s="191">
        <f>SUM(K110:K119)</f>
        <v>0</v>
      </c>
      <c r="L121" s="190"/>
      <c r="M121" s="173">
        <f>SUM(M110:M120)</f>
        <v>0</v>
      </c>
      <c r="N121" s="191">
        <f>SUM(N110:N119)</f>
        <v>0</v>
      </c>
      <c r="O121" s="190"/>
      <c r="P121" s="173">
        <f>SUM(P110:P120)</f>
        <v>0</v>
      </c>
      <c r="Q121" s="191">
        <f>SUM(Q110:Q119)</f>
        <v>0</v>
      </c>
      <c r="R121" s="190"/>
      <c r="S121" s="173">
        <f>SUM(S110:S120)</f>
        <v>0</v>
      </c>
      <c r="T121" s="191">
        <f>SUM(T110:T119)</f>
        <v>0</v>
      </c>
      <c r="U121" s="190"/>
      <c r="V121" s="175">
        <f t="shared" ref="V121:X121" si="340">SUM(V110:V120)</f>
        <v>0</v>
      </c>
      <c r="W121" s="226">
        <f t="shared" si="340"/>
        <v>3240</v>
      </c>
      <c r="X121" s="227">
        <f t="shared" si="340"/>
        <v>3240</v>
      </c>
      <c r="Y121" s="227">
        <f t="shared" si="338"/>
        <v>0</v>
      </c>
      <c r="Z121" s="227">
        <f t="shared" si="339"/>
        <v>0</v>
      </c>
      <c r="AA121" s="228"/>
      <c r="AB121" s="7"/>
      <c r="AC121" s="7"/>
      <c r="AD121" s="7"/>
      <c r="AE121" s="7"/>
      <c r="AF121" s="7"/>
      <c r="AG121" s="7"/>
    </row>
    <row r="122" spans="1:33" ht="30" customHeight="1" thickBot="1" x14ac:dyDescent="0.25">
      <c r="A122" s="243" t="s">
        <v>72</v>
      </c>
      <c r="B122" s="211">
        <v>8</v>
      </c>
      <c r="C122" s="244" t="s">
        <v>241</v>
      </c>
      <c r="D122" s="182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229"/>
      <c r="X122" s="229"/>
      <c r="Y122" s="183"/>
      <c r="Z122" s="229"/>
      <c r="AA122" s="230"/>
      <c r="AB122" s="118"/>
      <c r="AC122" s="118"/>
      <c r="AD122" s="118"/>
      <c r="AE122" s="118"/>
      <c r="AF122" s="118"/>
      <c r="AG122" s="118"/>
    </row>
    <row r="123" spans="1:33" ht="30" hidden="1" customHeight="1" x14ac:dyDescent="0.2">
      <c r="A123" s="119" t="s">
        <v>77</v>
      </c>
      <c r="B123" s="120" t="s">
        <v>242</v>
      </c>
      <c r="C123" s="188" t="s">
        <v>243</v>
      </c>
      <c r="D123" s="122" t="s">
        <v>244</v>
      </c>
      <c r="E123" s="123"/>
      <c r="F123" s="124"/>
      <c r="G123" s="125">
        <f t="shared" ref="G123:G128" si="341">E123*F123</f>
        <v>0</v>
      </c>
      <c r="H123" s="123"/>
      <c r="I123" s="124"/>
      <c r="J123" s="125">
        <f t="shared" ref="J123:J128" si="342">H123*I123</f>
        <v>0</v>
      </c>
      <c r="K123" s="123"/>
      <c r="L123" s="124"/>
      <c r="M123" s="125">
        <f t="shared" ref="M123:M128" si="343">K123*L123</f>
        <v>0</v>
      </c>
      <c r="N123" s="123"/>
      <c r="O123" s="124"/>
      <c r="P123" s="125">
        <f t="shared" ref="P123:P128" si="344">N123*O123</f>
        <v>0</v>
      </c>
      <c r="Q123" s="123"/>
      <c r="R123" s="124"/>
      <c r="S123" s="125">
        <f t="shared" ref="S123:S128" si="345">Q123*R123</f>
        <v>0</v>
      </c>
      <c r="T123" s="123"/>
      <c r="U123" s="124"/>
      <c r="V123" s="231">
        <f t="shared" ref="V123:V128" si="346">T123*U123</f>
        <v>0</v>
      </c>
      <c r="W123" s="232">
        <f t="shared" ref="W123:W128" si="347">G123+M123+S123</f>
        <v>0</v>
      </c>
      <c r="X123" s="233">
        <f t="shared" ref="X123:X128" si="348">J123+P123+V123</f>
        <v>0</v>
      </c>
      <c r="Y123" s="233">
        <f t="shared" ref="Y123:Y129" si="349">W123-X123</f>
        <v>0</v>
      </c>
      <c r="Z123" s="234" t="e">
        <f t="shared" ref="Z123:Z129" si="350">Y123/W123</f>
        <v>#DIV/0!</v>
      </c>
      <c r="AA123" s="235"/>
      <c r="AB123" s="131"/>
      <c r="AC123" s="131"/>
      <c r="AD123" s="131"/>
      <c r="AE123" s="131"/>
      <c r="AF123" s="131"/>
      <c r="AG123" s="131"/>
    </row>
    <row r="124" spans="1:33" ht="30" hidden="1" customHeight="1" x14ac:dyDescent="0.2">
      <c r="A124" s="119" t="s">
        <v>77</v>
      </c>
      <c r="B124" s="120" t="s">
        <v>245</v>
      </c>
      <c r="C124" s="188" t="s">
        <v>246</v>
      </c>
      <c r="D124" s="122" t="s">
        <v>244</v>
      </c>
      <c r="E124" s="123"/>
      <c r="F124" s="124"/>
      <c r="G124" s="125">
        <f t="shared" si="341"/>
        <v>0</v>
      </c>
      <c r="H124" s="123"/>
      <c r="I124" s="124"/>
      <c r="J124" s="125">
        <f t="shared" si="342"/>
        <v>0</v>
      </c>
      <c r="K124" s="123"/>
      <c r="L124" s="124"/>
      <c r="M124" s="125">
        <f t="shared" si="343"/>
        <v>0</v>
      </c>
      <c r="N124" s="123"/>
      <c r="O124" s="124"/>
      <c r="P124" s="125">
        <f t="shared" si="344"/>
        <v>0</v>
      </c>
      <c r="Q124" s="123"/>
      <c r="R124" s="124"/>
      <c r="S124" s="125">
        <f t="shared" si="345"/>
        <v>0</v>
      </c>
      <c r="T124" s="123"/>
      <c r="U124" s="124"/>
      <c r="V124" s="231">
        <f t="shared" si="346"/>
        <v>0</v>
      </c>
      <c r="W124" s="236">
        <f t="shared" si="347"/>
        <v>0</v>
      </c>
      <c r="X124" s="127">
        <f t="shared" si="348"/>
        <v>0</v>
      </c>
      <c r="Y124" s="127">
        <f t="shared" si="349"/>
        <v>0</v>
      </c>
      <c r="Z124" s="128" t="e">
        <f t="shared" si="350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2">
      <c r="A125" s="119" t="s">
        <v>77</v>
      </c>
      <c r="B125" s="120" t="s">
        <v>247</v>
      </c>
      <c r="C125" s="188" t="s">
        <v>248</v>
      </c>
      <c r="D125" s="122" t="s">
        <v>249</v>
      </c>
      <c r="E125" s="245"/>
      <c r="F125" s="246"/>
      <c r="G125" s="125">
        <f t="shared" si="341"/>
        <v>0</v>
      </c>
      <c r="H125" s="245"/>
      <c r="I125" s="246"/>
      <c r="J125" s="125">
        <f t="shared" si="342"/>
        <v>0</v>
      </c>
      <c r="K125" s="123"/>
      <c r="L125" s="124"/>
      <c r="M125" s="125">
        <f t="shared" si="343"/>
        <v>0</v>
      </c>
      <c r="N125" s="123"/>
      <c r="O125" s="124"/>
      <c r="P125" s="125">
        <f t="shared" si="344"/>
        <v>0</v>
      </c>
      <c r="Q125" s="123"/>
      <c r="R125" s="124"/>
      <c r="S125" s="125">
        <f t="shared" si="345"/>
        <v>0</v>
      </c>
      <c r="T125" s="123"/>
      <c r="U125" s="124"/>
      <c r="V125" s="231">
        <f t="shared" si="346"/>
        <v>0</v>
      </c>
      <c r="W125" s="247">
        <f t="shared" si="347"/>
        <v>0</v>
      </c>
      <c r="X125" s="127">
        <f t="shared" si="348"/>
        <v>0</v>
      </c>
      <c r="Y125" s="127">
        <f t="shared" si="349"/>
        <v>0</v>
      </c>
      <c r="Z125" s="128" t="e">
        <f t="shared" si="350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2">
      <c r="A126" s="119" t="s">
        <v>77</v>
      </c>
      <c r="B126" s="120" t="s">
        <v>250</v>
      </c>
      <c r="C126" s="188" t="s">
        <v>251</v>
      </c>
      <c r="D126" s="122" t="s">
        <v>249</v>
      </c>
      <c r="E126" s="123"/>
      <c r="F126" s="124"/>
      <c r="G126" s="125">
        <f t="shared" si="341"/>
        <v>0</v>
      </c>
      <c r="H126" s="123"/>
      <c r="I126" s="124"/>
      <c r="J126" s="125">
        <f t="shared" si="342"/>
        <v>0</v>
      </c>
      <c r="K126" s="245"/>
      <c r="L126" s="246"/>
      <c r="M126" s="125">
        <f t="shared" si="343"/>
        <v>0</v>
      </c>
      <c r="N126" s="245"/>
      <c r="O126" s="246"/>
      <c r="P126" s="125">
        <f t="shared" si="344"/>
        <v>0</v>
      </c>
      <c r="Q126" s="245"/>
      <c r="R126" s="246"/>
      <c r="S126" s="125">
        <f t="shared" si="345"/>
        <v>0</v>
      </c>
      <c r="T126" s="245"/>
      <c r="U126" s="246"/>
      <c r="V126" s="231">
        <f t="shared" si="346"/>
        <v>0</v>
      </c>
      <c r="W126" s="247">
        <f t="shared" si="347"/>
        <v>0</v>
      </c>
      <c r="X126" s="127">
        <f t="shared" si="348"/>
        <v>0</v>
      </c>
      <c r="Y126" s="127">
        <f t="shared" si="349"/>
        <v>0</v>
      </c>
      <c r="Z126" s="128" t="e">
        <f t="shared" si="350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hidden="1" customHeight="1" x14ac:dyDescent="0.2">
      <c r="A127" s="119" t="s">
        <v>77</v>
      </c>
      <c r="B127" s="120" t="s">
        <v>252</v>
      </c>
      <c r="C127" s="188" t="s">
        <v>253</v>
      </c>
      <c r="D127" s="122" t="s">
        <v>249</v>
      </c>
      <c r="E127" s="123"/>
      <c r="F127" s="124"/>
      <c r="G127" s="125">
        <f t="shared" si="341"/>
        <v>0</v>
      </c>
      <c r="H127" s="123"/>
      <c r="I127" s="124"/>
      <c r="J127" s="125">
        <f t="shared" si="342"/>
        <v>0</v>
      </c>
      <c r="K127" s="123"/>
      <c r="L127" s="124"/>
      <c r="M127" s="125">
        <f t="shared" si="343"/>
        <v>0</v>
      </c>
      <c r="N127" s="123"/>
      <c r="O127" s="124"/>
      <c r="P127" s="125">
        <f t="shared" si="344"/>
        <v>0</v>
      </c>
      <c r="Q127" s="123"/>
      <c r="R127" s="124"/>
      <c r="S127" s="125">
        <f t="shared" si="345"/>
        <v>0</v>
      </c>
      <c r="T127" s="123"/>
      <c r="U127" s="124"/>
      <c r="V127" s="231">
        <f t="shared" si="346"/>
        <v>0</v>
      </c>
      <c r="W127" s="236">
        <f t="shared" si="347"/>
        <v>0</v>
      </c>
      <c r="X127" s="127">
        <f t="shared" si="348"/>
        <v>0</v>
      </c>
      <c r="Y127" s="127">
        <f t="shared" si="349"/>
        <v>0</v>
      </c>
      <c r="Z127" s="128" t="e">
        <f t="shared" si="350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hidden="1" customHeight="1" x14ac:dyDescent="0.2">
      <c r="A128" s="132" t="s">
        <v>77</v>
      </c>
      <c r="B128" s="154" t="s">
        <v>254</v>
      </c>
      <c r="C128" s="165" t="s">
        <v>255</v>
      </c>
      <c r="D128" s="134"/>
      <c r="E128" s="135"/>
      <c r="F128" s="136">
        <v>0.22</v>
      </c>
      <c r="G128" s="137">
        <f t="shared" si="341"/>
        <v>0</v>
      </c>
      <c r="H128" s="135"/>
      <c r="I128" s="136">
        <v>0.22</v>
      </c>
      <c r="J128" s="137">
        <f t="shared" si="342"/>
        <v>0</v>
      </c>
      <c r="K128" s="135"/>
      <c r="L128" s="136">
        <v>0.22</v>
      </c>
      <c r="M128" s="137">
        <f t="shared" si="343"/>
        <v>0</v>
      </c>
      <c r="N128" s="135"/>
      <c r="O128" s="136">
        <v>0.22</v>
      </c>
      <c r="P128" s="137">
        <f t="shared" si="344"/>
        <v>0</v>
      </c>
      <c r="Q128" s="135"/>
      <c r="R128" s="136">
        <v>0.22</v>
      </c>
      <c r="S128" s="137">
        <f t="shared" si="345"/>
        <v>0</v>
      </c>
      <c r="T128" s="135"/>
      <c r="U128" s="136">
        <v>0.22</v>
      </c>
      <c r="V128" s="238">
        <f t="shared" si="346"/>
        <v>0</v>
      </c>
      <c r="W128" s="239">
        <f t="shared" si="347"/>
        <v>0</v>
      </c>
      <c r="X128" s="240">
        <f t="shared" si="348"/>
        <v>0</v>
      </c>
      <c r="Y128" s="240">
        <f t="shared" si="349"/>
        <v>0</v>
      </c>
      <c r="Z128" s="241" t="e">
        <f t="shared" si="350"/>
        <v>#DIV/0!</v>
      </c>
      <c r="AA128" s="152"/>
      <c r="AB128" s="7"/>
      <c r="AC128" s="7"/>
      <c r="AD128" s="7"/>
      <c r="AE128" s="7"/>
      <c r="AF128" s="7"/>
      <c r="AG128" s="7"/>
    </row>
    <row r="129" spans="1:33" ht="30" hidden="1" customHeight="1" thickBot="1" x14ac:dyDescent="0.25">
      <c r="A129" s="167" t="s">
        <v>256</v>
      </c>
      <c r="B129" s="248"/>
      <c r="C129" s="169"/>
      <c r="D129" s="170"/>
      <c r="E129" s="174">
        <f>SUM(E123:E127)</f>
        <v>0</v>
      </c>
      <c r="F129" s="190"/>
      <c r="G129" s="174">
        <f>SUM(G123:G128)</f>
        <v>0</v>
      </c>
      <c r="H129" s="174">
        <f>SUM(H123:H127)</f>
        <v>0</v>
      </c>
      <c r="I129" s="190"/>
      <c r="J129" s="174">
        <f>SUM(J123:J128)</f>
        <v>0</v>
      </c>
      <c r="K129" s="174">
        <f>SUM(K123:K127)</f>
        <v>0</v>
      </c>
      <c r="L129" s="190"/>
      <c r="M129" s="174">
        <f>SUM(M123:M128)</f>
        <v>0</v>
      </c>
      <c r="N129" s="174">
        <f>SUM(N123:N127)</f>
        <v>0</v>
      </c>
      <c r="O129" s="190"/>
      <c r="P129" s="174">
        <f>SUM(P123:P128)</f>
        <v>0</v>
      </c>
      <c r="Q129" s="174">
        <f>SUM(Q123:Q127)</f>
        <v>0</v>
      </c>
      <c r="R129" s="190"/>
      <c r="S129" s="174">
        <f>SUM(S123:S128)</f>
        <v>0</v>
      </c>
      <c r="T129" s="174">
        <f>SUM(T123:T127)</f>
        <v>0</v>
      </c>
      <c r="U129" s="190"/>
      <c r="V129" s="249">
        <f t="shared" ref="V129:X129" si="351">SUM(V123:V128)</f>
        <v>0</v>
      </c>
      <c r="W129" s="226">
        <f t="shared" si="351"/>
        <v>0</v>
      </c>
      <c r="X129" s="227">
        <f t="shared" si="351"/>
        <v>0</v>
      </c>
      <c r="Y129" s="227">
        <f t="shared" si="349"/>
        <v>0</v>
      </c>
      <c r="Z129" s="227" t="e">
        <f t="shared" si="350"/>
        <v>#DIV/0!</v>
      </c>
      <c r="AA129" s="228"/>
      <c r="AB129" s="7"/>
      <c r="AC129" s="7"/>
      <c r="AD129" s="7"/>
      <c r="AE129" s="7"/>
      <c r="AF129" s="7"/>
      <c r="AG129" s="7"/>
    </row>
    <row r="130" spans="1:33" ht="30" customHeight="1" thickBot="1" x14ac:dyDescent="0.25">
      <c r="A130" s="179" t="s">
        <v>72</v>
      </c>
      <c r="B130" s="180">
        <v>9</v>
      </c>
      <c r="C130" s="181" t="s">
        <v>257</v>
      </c>
      <c r="D130" s="182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50"/>
      <c r="X130" s="250"/>
      <c r="Y130" s="213"/>
      <c r="Z130" s="250"/>
      <c r="AA130" s="251"/>
      <c r="AB130" s="7"/>
      <c r="AC130" s="7"/>
      <c r="AD130" s="7"/>
      <c r="AE130" s="7"/>
      <c r="AF130" s="7"/>
      <c r="AG130" s="7"/>
    </row>
    <row r="131" spans="1:33" ht="30" customHeight="1" x14ac:dyDescent="0.2">
      <c r="A131" s="252" t="s">
        <v>77</v>
      </c>
      <c r="B131" s="253">
        <v>43839</v>
      </c>
      <c r="C131" s="254" t="s">
        <v>258</v>
      </c>
      <c r="D131" s="255" t="s">
        <v>275</v>
      </c>
      <c r="E131" s="256">
        <v>10</v>
      </c>
      <c r="F131" s="257">
        <v>900</v>
      </c>
      <c r="G131" s="258">
        <f t="shared" ref="G131:G136" si="352">E131*F131</f>
        <v>9000</v>
      </c>
      <c r="H131" s="256">
        <v>10</v>
      </c>
      <c r="I131" s="257">
        <v>900</v>
      </c>
      <c r="J131" s="258">
        <f t="shared" ref="J131:J136" si="353">H131*I131</f>
        <v>9000</v>
      </c>
      <c r="K131" s="259"/>
      <c r="L131" s="257"/>
      <c r="M131" s="258">
        <f t="shared" ref="M131:M136" si="354">K131*L131</f>
        <v>0</v>
      </c>
      <c r="N131" s="259"/>
      <c r="O131" s="257"/>
      <c r="P131" s="258">
        <f t="shared" ref="P131:P136" si="355">N131*O131</f>
        <v>0</v>
      </c>
      <c r="Q131" s="259"/>
      <c r="R131" s="257"/>
      <c r="S131" s="258">
        <f t="shared" ref="S131:S136" si="356">Q131*R131</f>
        <v>0</v>
      </c>
      <c r="T131" s="259"/>
      <c r="U131" s="257"/>
      <c r="V131" s="258">
        <f t="shared" ref="V131:V136" si="357">T131*U131</f>
        <v>0</v>
      </c>
      <c r="W131" s="233">
        <f t="shared" ref="W131:W136" si="358">G131+M131+S131</f>
        <v>9000</v>
      </c>
      <c r="X131" s="127">
        <f t="shared" ref="X131:X136" si="359">J131+P131+V131</f>
        <v>9000</v>
      </c>
      <c r="Y131" s="127">
        <f t="shared" ref="Y131:Y137" si="360">W131-X131</f>
        <v>0</v>
      </c>
      <c r="Z131" s="128">
        <f t="shared" ref="Z131:Z137" si="361">Y131/W131</f>
        <v>0</v>
      </c>
      <c r="AA131" s="235"/>
      <c r="AB131" s="130"/>
      <c r="AC131" s="131"/>
      <c r="AD131" s="131"/>
      <c r="AE131" s="131"/>
      <c r="AF131" s="131"/>
      <c r="AG131" s="131"/>
    </row>
    <row r="132" spans="1:33" ht="30" customHeight="1" x14ac:dyDescent="0.2">
      <c r="A132" s="119" t="s">
        <v>77</v>
      </c>
      <c r="B132" s="260">
        <v>43870</v>
      </c>
      <c r="C132" s="188" t="s">
        <v>259</v>
      </c>
      <c r="D132" s="366" t="s">
        <v>365</v>
      </c>
      <c r="E132" s="262">
        <v>60</v>
      </c>
      <c r="F132" s="124">
        <v>1300</v>
      </c>
      <c r="G132" s="125">
        <f t="shared" si="352"/>
        <v>78000</v>
      </c>
      <c r="H132" s="262">
        <v>60</v>
      </c>
      <c r="I132" s="124">
        <v>1300</v>
      </c>
      <c r="J132" s="125">
        <f t="shared" si="353"/>
        <v>78000</v>
      </c>
      <c r="K132" s="123"/>
      <c r="L132" s="124"/>
      <c r="M132" s="125">
        <f t="shared" si="354"/>
        <v>0</v>
      </c>
      <c r="N132" s="123"/>
      <c r="O132" s="124"/>
      <c r="P132" s="125">
        <f t="shared" si="355"/>
        <v>0</v>
      </c>
      <c r="Q132" s="123"/>
      <c r="R132" s="124"/>
      <c r="S132" s="125">
        <f t="shared" si="356"/>
        <v>0</v>
      </c>
      <c r="T132" s="123"/>
      <c r="U132" s="124"/>
      <c r="V132" s="125">
        <f t="shared" si="357"/>
        <v>0</v>
      </c>
      <c r="W132" s="126">
        <f t="shared" si="358"/>
        <v>78000</v>
      </c>
      <c r="X132" s="127">
        <f t="shared" si="359"/>
        <v>78000</v>
      </c>
      <c r="Y132" s="127">
        <f t="shared" si="360"/>
        <v>0</v>
      </c>
      <c r="Z132" s="128">
        <f t="shared" si="361"/>
        <v>0</v>
      </c>
      <c r="AA132" s="129"/>
      <c r="AB132" s="131"/>
      <c r="AC132" s="131"/>
      <c r="AD132" s="131"/>
      <c r="AE132" s="131"/>
      <c r="AF132" s="131"/>
      <c r="AG132" s="131"/>
    </row>
    <row r="133" spans="1:33" ht="30" hidden="1" customHeight="1" x14ac:dyDescent="0.2">
      <c r="A133" s="119" t="s">
        <v>77</v>
      </c>
      <c r="B133" s="260">
        <v>43899</v>
      </c>
      <c r="C133" s="188" t="s">
        <v>260</v>
      </c>
      <c r="D133" s="261"/>
      <c r="E133" s="262"/>
      <c r="F133" s="124"/>
      <c r="G133" s="125">
        <f t="shared" si="352"/>
        <v>0</v>
      </c>
      <c r="H133" s="262"/>
      <c r="I133" s="124"/>
      <c r="J133" s="125">
        <f t="shared" si="353"/>
        <v>0</v>
      </c>
      <c r="K133" s="123"/>
      <c r="L133" s="124"/>
      <c r="M133" s="125">
        <f t="shared" si="354"/>
        <v>0</v>
      </c>
      <c r="N133" s="123"/>
      <c r="O133" s="124"/>
      <c r="P133" s="125">
        <f t="shared" si="355"/>
        <v>0</v>
      </c>
      <c r="Q133" s="123"/>
      <c r="R133" s="124"/>
      <c r="S133" s="125">
        <f t="shared" si="356"/>
        <v>0</v>
      </c>
      <c r="T133" s="123"/>
      <c r="U133" s="124"/>
      <c r="V133" s="125">
        <f t="shared" si="357"/>
        <v>0</v>
      </c>
      <c r="W133" s="126">
        <f t="shared" si="358"/>
        <v>0</v>
      </c>
      <c r="X133" s="127">
        <f t="shared" si="359"/>
        <v>0</v>
      </c>
      <c r="Y133" s="127">
        <f t="shared" si="360"/>
        <v>0</v>
      </c>
      <c r="Z133" s="128" t="e">
        <f t="shared" si="361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thickBot="1" x14ac:dyDescent="0.25">
      <c r="A134" s="119" t="s">
        <v>77</v>
      </c>
      <c r="B134" s="260">
        <v>43930</v>
      </c>
      <c r="C134" s="188" t="s">
        <v>261</v>
      </c>
      <c r="D134" s="366" t="s">
        <v>366</v>
      </c>
      <c r="E134" s="262">
        <v>3</v>
      </c>
      <c r="F134" s="124">
        <v>10000</v>
      </c>
      <c r="G134" s="125">
        <f t="shared" si="352"/>
        <v>30000</v>
      </c>
      <c r="H134" s="262">
        <v>3</v>
      </c>
      <c r="I134" s="124">
        <v>10000</v>
      </c>
      <c r="J134" s="125">
        <f t="shared" si="353"/>
        <v>30000</v>
      </c>
      <c r="K134" s="123"/>
      <c r="L134" s="124"/>
      <c r="M134" s="125">
        <f t="shared" si="354"/>
        <v>0</v>
      </c>
      <c r="N134" s="123"/>
      <c r="O134" s="124"/>
      <c r="P134" s="125">
        <f t="shared" si="355"/>
        <v>0</v>
      </c>
      <c r="Q134" s="123"/>
      <c r="R134" s="124"/>
      <c r="S134" s="125">
        <f t="shared" si="356"/>
        <v>0</v>
      </c>
      <c r="T134" s="123"/>
      <c r="U134" s="124"/>
      <c r="V134" s="125">
        <f t="shared" si="357"/>
        <v>0</v>
      </c>
      <c r="W134" s="126">
        <f t="shared" si="358"/>
        <v>30000</v>
      </c>
      <c r="X134" s="127">
        <f t="shared" si="359"/>
        <v>30000</v>
      </c>
      <c r="Y134" s="127">
        <f t="shared" si="360"/>
        <v>0</v>
      </c>
      <c r="Z134" s="128">
        <f t="shared" si="361"/>
        <v>0</v>
      </c>
      <c r="AA134" s="129"/>
      <c r="AB134" s="131"/>
      <c r="AC134" s="131"/>
      <c r="AD134" s="131"/>
      <c r="AE134" s="131"/>
      <c r="AF134" s="131"/>
      <c r="AG134" s="131"/>
    </row>
    <row r="135" spans="1:33" ht="30" hidden="1" customHeight="1" x14ac:dyDescent="0.2">
      <c r="A135" s="132" t="s">
        <v>77</v>
      </c>
      <c r="B135" s="260">
        <v>43960</v>
      </c>
      <c r="C135" s="164" t="s">
        <v>262</v>
      </c>
      <c r="D135" s="263"/>
      <c r="E135" s="264"/>
      <c r="F135" s="136"/>
      <c r="G135" s="137">
        <f t="shared" si="352"/>
        <v>0</v>
      </c>
      <c r="H135" s="264"/>
      <c r="I135" s="136"/>
      <c r="J135" s="137">
        <f t="shared" si="353"/>
        <v>0</v>
      </c>
      <c r="K135" s="135"/>
      <c r="L135" s="136"/>
      <c r="M135" s="137">
        <f t="shared" si="354"/>
        <v>0</v>
      </c>
      <c r="N135" s="135"/>
      <c r="O135" s="136"/>
      <c r="P135" s="137">
        <f t="shared" si="355"/>
        <v>0</v>
      </c>
      <c r="Q135" s="135"/>
      <c r="R135" s="136"/>
      <c r="S135" s="137">
        <f t="shared" si="356"/>
        <v>0</v>
      </c>
      <c r="T135" s="135"/>
      <c r="U135" s="136"/>
      <c r="V135" s="137">
        <f t="shared" si="357"/>
        <v>0</v>
      </c>
      <c r="W135" s="138">
        <f t="shared" si="358"/>
        <v>0</v>
      </c>
      <c r="X135" s="127">
        <f t="shared" si="359"/>
        <v>0</v>
      </c>
      <c r="Y135" s="127">
        <f t="shared" si="360"/>
        <v>0</v>
      </c>
      <c r="Z135" s="128" t="e">
        <f t="shared" si="361"/>
        <v>#DIV/0!</v>
      </c>
      <c r="AA135" s="139"/>
      <c r="AB135" s="131"/>
      <c r="AC135" s="131"/>
      <c r="AD135" s="131"/>
      <c r="AE135" s="131"/>
      <c r="AF135" s="131"/>
      <c r="AG135" s="131"/>
    </row>
    <row r="136" spans="1:33" ht="30" hidden="1" customHeight="1" x14ac:dyDescent="0.2">
      <c r="A136" s="132" t="s">
        <v>77</v>
      </c>
      <c r="B136" s="260">
        <v>43991</v>
      </c>
      <c r="C136" s="237" t="s">
        <v>263</v>
      </c>
      <c r="D136" s="148"/>
      <c r="E136" s="135"/>
      <c r="F136" s="136">
        <v>0.22</v>
      </c>
      <c r="G136" s="137">
        <f t="shared" si="352"/>
        <v>0</v>
      </c>
      <c r="H136" s="135"/>
      <c r="I136" s="136">
        <v>0.22</v>
      </c>
      <c r="J136" s="137">
        <f t="shared" si="353"/>
        <v>0</v>
      </c>
      <c r="K136" s="135"/>
      <c r="L136" s="136">
        <v>0.22</v>
      </c>
      <c r="M136" s="137">
        <f t="shared" si="354"/>
        <v>0</v>
      </c>
      <c r="N136" s="135"/>
      <c r="O136" s="136">
        <v>0.22</v>
      </c>
      <c r="P136" s="137">
        <f t="shared" si="355"/>
        <v>0</v>
      </c>
      <c r="Q136" s="135"/>
      <c r="R136" s="136">
        <v>0.22</v>
      </c>
      <c r="S136" s="137">
        <f t="shared" si="356"/>
        <v>0</v>
      </c>
      <c r="T136" s="135"/>
      <c r="U136" s="136">
        <v>0.22</v>
      </c>
      <c r="V136" s="137">
        <f t="shared" si="357"/>
        <v>0</v>
      </c>
      <c r="W136" s="138">
        <f t="shared" si="358"/>
        <v>0</v>
      </c>
      <c r="X136" s="166">
        <f t="shared" si="359"/>
        <v>0</v>
      </c>
      <c r="Y136" s="166">
        <f t="shared" si="360"/>
        <v>0</v>
      </c>
      <c r="Z136" s="225" t="e">
        <f t="shared" si="361"/>
        <v>#DIV/0!</v>
      </c>
      <c r="AA136" s="139"/>
      <c r="AB136" s="7"/>
      <c r="AC136" s="7"/>
      <c r="AD136" s="7"/>
      <c r="AE136" s="7"/>
      <c r="AF136" s="7"/>
      <c r="AG136" s="7"/>
    </row>
    <row r="137" spans="1:33" ht="30" customHeight="1" thickBot="1" x14ac:dyDescent="0.25">
      <c r="A137" s="167" t="s">
        <v>264</v>
      </c>
      <c r="B137" s="168"/>
      <c r="C137" s="169"/>
      <c r="D137" s="170"/>
      <c r="E137" s="174">
        <f>SUM(E131:E135)</f>
        <v>73</v>
      </c>
      <c r="F137" s="190"/>
      <c r="G137" s="173">
        <f>SUM(G131:G136)</f>
        <v>117000</v>
      </c>
      <c r="H137" s="174">
        <f>SUM(H131:H135)</f>
        <v>73</v>
      </c>
      <c r="I137" s="190"/>
      <c r="J137" s="173">
        <f>SUM(J131:J136)</f>
        <v>117000</v>
      </c>
      <c r="K137" s="191">
        <f>SUM(K131:K135)</f>
        <v>0</v>
      </c>
      <c r="L137" s="190"/>
      <c r="M137" s="173">
        <f>SUM(M131:M136)</f>
        <v>0</v>
      </c>
      <c r="N137" s="191">
        <f>SUM(N131:N135)</f>
        <v>0</v>
      </c>
      <c r="O137" s="190"/>
      <c r="P137" s="173">
        <f>SUM(P131:P136)</f>
        <v>0</v>
      </c>
      <c r="Q137" s="191">
        <f>SUM(Q131:Q135)</f>
        <v>0</v>
      </c>
      <c r="R137" s="190"/>
      <c r="S137" s="173">
        <f>SUM(S131:S136)</f>
        <v>0</v>
      </c>
      <c r="T137" s="191">
        <f>SUM(T131:T135)</f>
        <v>0</v>
      </c>
      <c r="U137" s="190"/>
      <c r="V137" s="175">
        <f t="shared" ref="V137:X137" si="362">SUM(V131:V136)</f>
        <v>0</v>
      </c>
      <c r="W137" s="226">
        <f t="shared" si="362"/>
        <v>117000</v>
      </c>
      <c r="X137" s="227">
        <f t="shared" si="362"/>
        <v>117000</v>
      </c>
      <c r="Y137" s="227">
        <f t="shared" si="360"/>
        <v>0</v>
      </c>
      <c r="Z137" s="227">
        <f t="shared" si="361"/>
        <v>0</v>
      </c>
      <c r="AA137" s="228"/>
      <c r="AB137" s="7"/>
      <c r="AC137" s="7"/>
      <c r="AD137" s="7"/>
      <c r="AE137" s="7"/>
      <c r="AF137" s="7"/>
      <c r="AG137" s="7"/>
    </row>
    <row r="138" spans="1:33" ht="30" customHeight="1" thickBot="1" x14ac:dyDescent="0.25">
      <c r="A138" s="179" t="s">
        <v>72</v>
      </c>
      <c r="B138" s="211">
        <v>10</v>
      </c>
      <c r="C138" s="265" t="s">
        <v>265</v>
      </c>
      <c r="D138" s="182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29"/>
      <c r="X138" s="229"/>
      <c r="Y138" s="183"/>
      <c r="Z138" s="229"/>
      <c r="AA138" s="230"/>
      <c r="AB138" s="7"/>
      <c r="AC138" s="7"/>
      <c r="AD138" s="7"/>
      <c r="AE138" s="7"/>
      <c r="AF138" s="7"/>
      <c r="AG138" s="7"/>
    </row>
    <row r="139" spans="1:33" ht="30" hidden="1" customHeight="1" x14ac:dyDescent="0.2">
      <c r="A139" s="119" t="s">
        <v>77</v>
      </c>
      <c r="B139" s="260">
        <v>43840</v>
      </c>
      <c r="C139" s="266" t="s">
        <v>266</v>
      </c>
      <c r="D139" s="255"/>
      <c r="E139" s="267"/>
      <c r="F139" s="160"/>
      <c r="G139" s="161">
        <f t="shared" ref="G139:G143" si="363">E139*F139</f>
        <v>0</v>
      </c>
      <c r="H139" s="267"/>
      <c r="I139" s="160"/>
      <c r="J139" s="161">
        <f t="shared" ref="J139:J143" si="364">H139*I139</f>
        <v>0</v>
      </c>
      <c r="K139" s="159"/>
      <c r="L139" s="160"/>
      <c r="M139" s="161">
        <f t="shared" ref="M139:M143" si="365">K139*L139</f>
        <v>0</v>
      </c>
      <c r="N139" s="159"/>
      <c r="O139" s="160"/>
      <c r="P139" s="161">
        <f t="shared" ref="P139:P143" si="366">N139*O139</f>
        <v>0</v>
      </c>
      <c r="Q139" s="159"/>
      <c r="R139" s="160"/>
      <c r="S139" s="161">
        <f t="shared" ref="S139:S143" si="367">Q139*R139</f>
        <v>0</v>
      </c>
      <c r="T139" s="159"/>
      <c r="U139" s="160"/>
      <c r="V139" s="268">
        <f t="shared" ref="V139:V143" si="368">T139*U139</f>
        <v>0</v>
      </c>
      <c r="W139" s="269">
        <f t="shared" ref="W139:W143" si="369">G139+M139+S139</f>
        <v>0</v>
      </c>
      <c r="X139" s="233">
        <f t="shared" ref="X139:X143" si="370">J139+P139+V139</f>
        <v>0</v>
      </c>
      <c r="Y139" s="233">
        <f t="shared" ref="Y139:Y144" si="371">W139-X139</f>
        <v>0</v>
      </c>
      <c r="Z139" s="234" t="e">
        <f t="shared" ref="Z139:Z144" si="372">Y139/W139</f>
        <v>#DIV/0!</v>
      </c>
      <c r="AA139" s="270"/>
      <c r="AB139" s="131"/>
      <c r="AC139" s="131"/>
      <c r="AD139" s="131"/>
      <c r="AE139" s="131"/>
      <c r="AF139" s="131"/>
      <c r="AG139" s="131"/>
    </row>
    <row r="140" spans="1:33" ht="30" hidden="1" customHeight="1" x14ac:dyDescent="0.2">
      <c r="A140" s="119" t="s">
        <v>77</v>
      </c>
      <c r="B140" s="260">
        <v>43871</v>
      </c>
      <c r="C140" s="266" t="s">
        <v>266</v>
      </c>
      <c r="D140" s="261"/>
      <c r="E140" s="262"/>
      <c r="F140" s="124"/>
      <c r="G140" s="125">
        <f t="shared" si="363"/>
        <v>0</v>
      </c>
      <c r="H140" s="262"/>
      <c r="I140" s="124"/>
      <c r="J140" s="125">
        <f t="shared" si="364"/>
        <v>0</v>
      </c>
      <c r="K140" s="123"/>
      <c r="L140" s="124"/>
      <c r="M140" s="125">
        <f t="shared" si="365"/>
        <v>0</v>
      </c>
      <c r="N140" s="123"/>
      <c r="O140" s="124"/>
      <c r="P140" s="125">
        <f t="shared" si="366"/>
        <v>0</v>
      </c>
      <c r="Q140" s="123"/>
      <c r="R140" s="124"/>
      <c r="S140" s="125">
        <f t="shared" si="367"/>
        <v>0</v>
      </c>
      <c r="T140" s="123"/>
      <c r="U140" s="124"/>
      <c r="V140" s="231">
        <f t="shared" si="368"/>
        <v>0</v>
      </c>
      <c r="W140" s="236">
        <f t="shared" si="369"/>
        <v>0</v>
      </c>
      <c r="X140" s="127">
        <f t="shared" si="370"/>
        <v>0</v>
      </c>
      <c r="Y140" s="127">
        <f t="shared" si="371"/>
        <v>0</v>
      </c>
      <c r="Z140" s="128" t="e">
        <f t="shared" si="372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hidden="1" customHeight="1" x14ac:dyDescent="0.2">
      <c r="A141" s="119" t="s">
        <v>77</v>
      </c>
      <c r="B141" s="260">
        <v>43900</v>
      </c>
      <c r="C141" s="266" t="s">
        <v>266</v>
      </c>
      <c r="D141" s="261"/>
      <c r="E141" s="262"/>
      <c r="F141" s="124"/>
      <c r="G141" s="125">
        <f t="shared" si="363"/>
        <v>0</v>
      </c>
      <c r="H141" s="262"/>
      <c r="I141" s="124"/>
      <c r="J141" s="125">
        <f t="shared" si="364"/>
        <v>0</v>
      </c>
      <c r="K141" s="123"/>
      <c r="L141" s="124"/>
      <c r="M141" s="125">
        <f t="shared" si="365"/>
        <v>0</v>
      </c>
      <c r="N141" s="123"/>
      <c r="O141" s="124"/>
      <c r="P141" s="125">
        <f t="shared" si="366"/>
        <v>0</v>
      </c>
      <c r="Q141" s="123"/>
      <c r="R141" s="124"/>
      <c r="S141" s="125">
        <f t="shared" si="367"/>
        <v>0</v>
      </c>
      <c r="T141" s="123"/>
      <c r="U141" s="124"/>
      <c r="V141" s="231">
        <f t="shared" si="368"/>
        <v>0</v>
      </c>
      <c r="W141" s="236">
        <f t="shared" si="369"/>
        <v>0</v>
      </c>
      <c r="X141" s="127">
        <f t="shared" si="370"/>
        <v>0</v>
      </c>
      <c r="Y141" s="127">
        <f t="shared" si="371"/>
        <v>0</v>
      </c>
      <c r="Z141" s="128" t="e">
        <f t="shared" si="372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hidden="1" customHeight="1" x14ac:dyDescent="0.2">
      <c r="A142" s="132" t="s">
        <v>77</v>
      </c>
      <c r="B142" s="271">
        <v>43931</v>
      </c>
      <c r="C142" s="164" t="s">
        <v>267</v>
      </c>
      <c r="D142" s="263" t="s">
        <v>80</v>
      </c>
      <c r="E142" s="264"/>
      <c r="F142" s="136"/>
      <c r="G142" s="125">
        <f t="shared" si="363"/>
        <v>0</v>
      </c>
      <c r="H142" s="264"/>
      <c r="I142" s="136"/>
      <c r="J142" s="125">
        <f t="shared" si="364"/>
        <v>0</v>
      </c>
      <c r="K142" s="135"/>
      <c r="L142" s="136"/>
      <c r="M142" s="137">
        <f t="shared" si="365"/>
        <v>0</v>
      </c>
      <c r="N142" s="135"/>
      <c r="O142" s="136"/>
      <c r="P142" s="137">
        <f t="shared" si="366"/>
        <v>0</v>
      </c>
      <c r="Q142" s="135"/>
      <c r="R142" s="136"/>
      <c r="S142" s="137">
        <f t="shared" si="367"/>
        <v>0</v>
      </c>
      <c r="T142" s="135"/>
      <c r="U142" s="136"/>
      <c r="V142" s="238">
        <f t="shared" si="368"/>
        <v>0</v>
      </c>
      <c r="W142" s="272">
        <f t="shared" si="369"/>
        <v>0</v>
      </c>
      <c r="X142" s="127">
        <f t="shared" si="370"/>
        <v>0</v>
      </c>
      <c r="Y142" s="127">
        <f t="shared" si="371"/>
        <v>0</v>
      </c>
      <c r="Z142" s="128" t="e">
        <f t="shared" si="372"/>
        <v>#DIV/0!</v>
      </c>
      <c r="AA142" s="222"/>
      <c r="AB142" s="131"/>
      <c r="AC142" s="131"/>
      <c r="AD142" s="131"/>
      <c r="AE142" s="131"/>
      <c r="AF142" s="131"/>
      <c r="AG142" s="131"/>
    </row>
    <row r="143" spans="1:33" ht="30" hidden="1" customHeight="1" x14ac:dyDescent="0.2">
      <c r="A143" s="132" t="s">
        <v>77</v>
      </c>
      <c r="B143" s="273">
        <v>43961</v>
      </c>
      <c r="C143" s="237" t="s">
        <v>268</v>
      </c>
      <c r="D143" s="274"/>
      <c r="E143" s="135"/>
      <c r="F143" s="136">
        <v>0.22</v>
      </c>
      <c r="G143" s="137">
        <f t="shared" si="363"/>
        <v>0</v>
      </c>
      <c r="H143" s="135"/>
      <c r="I143" s="136">
        <v>0.22</v>
      </c>
      <c r="J143" s="137">
        <f t="shared" si="364"/>
        <v>0</v>
      </c>
      <c r="K143" s="135"/>
      <c r="L143" s="136">
        <v>0.22</v>
      </c>
      <c r="M143" s="137">
        <f t="shared" si="365"/>
        <v>0</v>
      </c>
      <c r="N143" s="135"/>
      <c r="O143" s="136">
        <v>0.22</v>
      </c>
      <c r="P143" s="137">
        <f t="shared" si="366"/>
        <v>0</v>
      </c>
      <c r="Q143" s="135"/>
      <c r="R143" s="136">
        <v>0.22</v>
      </c>
      <c r="S143" s="137">
        <f t="shared" si="367"/>
        <v>0</v>
      </c>
      <c r="T143" s="135"/>
      <c r="U143" s="136">
        <v>0.22</v>
      </c>
      <c r="V143" s="238">
        <f t="shared" si="368"/>
        <v>0</v>
      </c>
      <c r="W143" s="239">
        <f t="shared" si="369"/>
        <v>0</v>
      </c>
      <c r="X143" s="240">
        <f t="shared" si="370"/>
        <v>0</v>
      </c>
      <c r="Y143" s="240">
        <f t="shared" si="371"/>
        <v>0</v>
      </c>
      <c r="Z143" s="241" t="e">
        <f t="shared" si="372"/>
        <v>#DIV/0!</v>
      </c>
      <c r="AA143" s="275"/>
      <c r="AB143" s="7"/>
      <c r="AC143" s="7"/>
      <c r="AD143" s="7"/>
      <c r="AE143" s="7"/>
      <c r="AF143" s="7"/>
      <c r="AG143" s="7"/>
    </row>
    <row r="144" spans="1:33" ht="30" hidden="1" customHeight="1" thickBot="1" x14ac:dyDescent="0.25">
      <c r="A144" s="167" t="s">
        <v>269</v>
      </c>
      <c r="B144" s="168"/>
      <c r="C144" s="169"/>
      <c r="D144" s="170"/>
      <c r="E144" s="174">
        <f>SUM(E139:E142)</f>
        <v>0</v>
      </c>
      <c r="F144" s="190"/>
      <c r="G144" s="173">
        <f>SUM(G139:G143)</f>
        <v>0</v>
      </c>
      <c r="H144" s="174">
        <f>SUM(H139:H142)</f>
        <v>0</v>
      </c>
      <c r="I144" s="190"/>
      <c r="J144" s="173">
        <f>SUM(J139:J143)</f>
        <v>0</v>
      </c>
      <c r="K144" s="191">
        <f>SUM(K139:K142)</f>
        <v>0</v>
      </c>
      <c r="L144" s="190"/>
      <c r="M144" s="173">
        <f>SUM(M139:M143)</f>
        <v>0</v>
      </c>
      <c r="N144" s="191">
        <f>SUM(N139:N142)</f>
        <v>0</v>
      </c>
      <c r="O144" s="190"/>
      <c r="P144" s="173">
        <f>SUM(P139:P143)</f>
        <v>0</v>
      </c>
      <c r="Q144" s="191">
        <f>SUM(Q139:Q142)</f>
        <v>0</v>
      </c>
      <c r="R144" s="190"/>
      <c r="S144" s="173">
        <f>SUM(S139:S143)</f>
        <v>0</v>
      </c>
      <c r="T144" s="191">
        <f>SUM(T139:T142)</f>
        <v>0</v>
      </c>
      <c r="U144" s="190"/>
      <c r="V144" s="175">
        <f t="shared" ref="V144:X144" si="373">SUM(V139:V143)</f>
        <v>0</v>
      </c>
      <c r="W144" s="226">
        <f t="shared" si="373"/>
        <v>0</v>
      </c>
      <c r="X144" s="227">
        <f t="shared" si="373"/>
        <v>0</v>
      </c>
      <c r="Y144" s="227">
        <f t="shared" si="371"/>
        <v>0</v>
      </c>
      <c r="Z144" s="227" t="e">
        <f t="shared" si="372"/>
        <v>#DIV/0!</v>
      </c>
      <c r="AA144" s="228"/>
      <c r="AB144" s="7"/>
      <c r="AC144" s="7"/>
      <c r="AD144" s="7"/>
      <c r="AE144" s="7"/>
      <c r="AF144" s="7"/>
      <c r="AG144" s="7"/>
    </row>
    <row r="145" spans="1:33" ht="30" customHeight="1" thickBot="1" x14ac:dyDescent="0.25">
      <c r="A145" s="179" t="s">
        <v>72</v>
      </c>
      <c r="B145" s="211">
        <v>11</v>
      </c>
      <c r="C145" s="181" t="s">
        <v>270</v>
      </c>
      <c r="D145" s="182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29"/>
      <c r="X145" s="229"/>
      <c r="Y145" s="183"/>
      <c r="Z145" s="229"/>
      <c r="AA145" s="230"/>
      <c r="AB145" s="7"/>
      <c r="AC145" s="7"/>
      <c r="AD145" s="7"/>
      <c r="AE145" s="7"/>
      <c r="AF145" s="7"/>
      <c r="AG145" s="7"/>
    </row>
    <row r="146" spans="1:33" ht="30" hidden="1" customHeight="1" x14ac:dyDescent="0.2">
      <c r="A146" s="276" t="s">
        <v>77</v>
      </c>
      <c r="B146" s="260">
        <v>43841</v>
      </c>
      <c r="C146" s="266" t="s">
        <v>271</v>
      </c>
      <c r="D146" s="158" t="s">
        <v>112</v>
      </c>
      <c r="E146" s="159"/>
      <c r="F146" s="160"/>
      <c r="G146" s="161">
        <f t="shared" ref="G146:G147" si="374">E146*F146</f>
        <v>0</v>
      </c>
      <c r="H146" s="159"/>
      <c r="I146" s="160"/>
      <c r="J146" s="161">
        <f t="shared" ref="J146:J147" si="375">H146*I146</f>
        <v>0</v>
      </c>
      <c r="K146" s="159"/>
      <c r="L146" s="160"/>
      <c r="M146" s="161">
        <f t="shared" ref="M146:M147" si="376">K146*L146</f>
        <v>0</v>
      </c>
      <c r="N146" s="159"/>
      <c r="O146" s="160"/>
      <c r="P146" s="161">
        <f t="shared" ref="P146:P147" si="377">N146*O146</f>
        <v>0</v>
      </c>
      <c r="Q146" s="159"/>
      <c r="R146" s="160"/>
      <c r="S146" s="161">
        <f t="shared" ref="S146:S147" si="378">Q146*R146</f>
        <v>0</v>
      </c>
      <c r="T146" s="159"/>
      <c r="U146" s="160"/>
      <c r="V146" s="268">
        <f t="shared" ref="V146:V147" si="379">T146*U146</f>
        <v>0</v>
      </c>
      <c r="W146" s="269">
        <f t="shared" ref="W146:W147" si="380">G146+M146+S146</f>
        <v>0</v>
      </c>
      <c r="X146" s="233">
        <f t="shared" ref="X146:X147" si="381">J146+P146+V146</f>
        <v>0</v>
      </c>
      <c r="Y146" s="233">
        <f t="shared" ref="Y146:Y148" si="382">W146-X146</f>
        <v>0</v>
      </c>
      <c r="Z146" s="234" t="e">
        <f t="shared" ref="Z146:Z148" si="383">Y146/W146</f>
        <v>#DIV/0!</v>
      </c>
      <c r="AA146" s="270"/>
      <c r="AB146" s="131"/>
      <c r="AC146" s="131"/>
      <c r="AD146" s="131"/>
      <c r="AE146" s="131"/>
      <c r="AF146" s="131"/>
      <c r="AG146" s="131"/>
    </row>
    <row r="147" spans="1:33" ht="30" hidden="1" customHeight="1" x14ac:dyDescent="0.2">
      <c r="A147" s="277" t="s">
        <v>77</v>
      </c>
      <c r="B147" s="260">
        <v>43872</v>
      </c>
      <c r="C147" s="164" t="s">
        <v>271</v>
      </c>
      <c r="D147" s="134" t="s">
        <v>112</v>
      </c>
      <c r="E147" s="135"/>
      <c r="F147" s="136"/>
      <c r="G147" s="125">
        <f t="shared" si="374"/>
        <v>0</v>
      </c>
      <c r="H147" s="135"/>
      <c r="I147" s="136"/>
      <c r="J147" s="125">
        <f t="shared" si="375"/>
        <v>0</v>
      </c>
      <c r="K147" s="135"/>
      <c r="L147" s="136"/>
      <c r="M147" s="137">
        <f t="shared" si="376"/>
        <v>0</v>
      </c>
      <c r="N147" s="135"/>
      <c r="O147" s="136"/>
      <c r="P147" s="137">
        <f t="shared" si="377"/>
        <v>0</v>
      </c>
      <c r="Q147" s="135"/>
      <c r="R147" s="136"/>
      <c r="S147" s="137">
        <f t="shared" si="378"/>
        <v>0</v>
      </c>
      <c r="T147" s="135"/>
      <c r="U147" s="136"/>
      <c r="V147" s="238">
        <f t="shared" si="379"/>
        <v>0</v>
      </c>
      <c r="W147" s="278">
        <f t="shared" si="380"/>
        <v>0</v>
      </c>
      <c r="X147" s="240">
        <f t="shared" si="381"/>
        <v>0</v>
      </c>
      <c r="Y147" s="240">
        <f t="shared" si="382"/>
        <v>0</v>
      </c>
      <c r="Z147" s="241" t="e">
        <f t="shared" si="383"/>
        <v>#DIV/0!</v>
      </c>
      <c r="AA147" s="275"/>
      <c r="AB147" s="130"/>
      <c r="AC147" s="131"/>
      <c r="AD147" s="131"/>
      <c r="AE147" s="131"/>
      <c r="AF147" s="131"/>
      <c r="AG147" s="131"/>
    </row>
    <row r="148" spans="1:33" ht="30" hidden="1" customHeight="1" thickBot="1" x14ac:dyDescent="0.25">
      <c r="A148" s="460" t="s">
        <v>272</v>
      </c>
      <c r="B148" s="461"/>
      <c r="C148" s="461"/>
      <c r="D148" s="462"/>
      <c r="E148" s="174">
        <f>SUM(E146:E147)</f>
        <v>0</v>
      </c>
      <c r="F148" s="190"/>
      <c r="G148" s="173">
        <f t="shared" ref="G148:H148" si="384">SUM(G146:G147)</f>
        <v>0</v>
      </c>
      <c r="H148" s="174">
        <f t="shared" si="384"/>
        <v>0</v>
      </c>
      <c r="I148" s="190"/>
      <c r="J148" s="173">
        <f t="shared" ref="J148:K148" si="385">SUM(J146:J147)</f>
        <v>0</v>
      </c>
      <c r="K148" s="191">
        <f t="shared" si="385"/>
        <v>0</v>
      </c>
      <c r="L148" s="190"/>
      <c r="M148" s="173">
        <f t="shared" ref="M148:N148" si="386">SUM(M146:M147)</f>
        <v>0</v>
      </c>
      <c r="N148" s="191">
        <f t="shared" si="386"/>
        <v>0</v>
      </c>
      <c r="O148" s="190"/>
      <c r="P148" s="173">
        <f t="shared" ref="P148:Q148" si="387">SUM(P146:P147)</f>
        <v>0</v>
      </c>
      <c r="Q148" s="191">
        <f t="shared" si="387"/>
        <v>0</v>
      </c>
      <c r="R148" s="190"/>
      <c r="S148" s="173">
        <f t="shared" ref="S148:T148" si="388">SUM(S146:S147)</f>
        <v>0</v>
      </c>
      <c r="T148" s="191">
        <f t="shared" si="388"/>
        <v>0</v>
      </c>
      <c r="U148" s="190"/>
      <c r="V148" s="175">
        <f t="shared" ref="V148:X148" si="389">SUM(V146:V147)</f>
        <v>0</v>
      </c>
      <c r="W148" s="226">
        <f t="shared" si="389"/>
        <v>0</v>
      </c>
      <c r="X148" s="227">
        <f t="shared" si="389"/>
        <v>0</v>
      </c>
      <c r="Y148" s="227">
        <f t="shared" si="382"/>
        <v>0</v>
      </c>
      <c r="Z148" s="227" t="e">
        <f t="shared" si="383"/>
        <v>#DIV/0!</v>
      </c>
      <c r="AA148" s="228"/>
      <c r="AB148" s="7"/>
      <c r="AC148" s="7"/>
      <c r="AD148" s="7"/>
      <c r="AE148" s="7"/>
      <c r="AF148" s="7"/>
      <c r="AG148" s="7"/>
    </row>
    <row r="149" spans="1:33" ht="30" customHeight="1" thickBot="1" x14ac:dyDescent="0.25">
      <c r="A149" s="210" t="s">
        <v>72</v>
      </c>
      <c r="B149" s="211">
        <v>12</v>
      </c>
      <c r="C149" s="212" t="s">
        <v>273</v>
      </c>
      <c r="D149" s="27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29"/>
      <c r="X149" s="229"/>
      <c r="Y149" s="183"/>
      <c r="Z149" s="229"/>
      <c r="AA149" s="230"/>
      <c r="AB149" s="7"/>
      <c r="AC149" s="7"/>
      <c r="AD149" s="7"/>
      <c r="AE149" s="7"/>
      <c r="AF149" s="7"/>
      <c r="AG149" s="7"/>
    </row>
    <row r="150" spans="1:33" ht="30" hidden="1" customHeight="1" x14ac:dyDescent="0.2">
      <c r="A150" s="156" t="s">
        <v>77</v>
      </c>
      <c r="B150" s="280">
        <v>43842</v>
      </c>
      <c r="C150" s="281" t="s">
        <v>274</v>
      </c>
      <c r="D150" s="255" t="s">
        <v>275</v>
      </c>
      <c r="E150" s="267"/>
      <c r="F150" s="160"/>
      <c r="G150" s="161">
        <f t="shared" ref="G150:G153" si="390">E150*F150</f>
        <v>0</v>
      </c>
      <c r="H150" s="267"/>
      <c r="I150" s="160"/>
      <c r="J150" s="161">
        <f t="shared" ref="J150:J153" si="391">H150*I150</f>
        <v>0</v>
      </c>
      <c r="K150" s="159"/>
      <c r="L150" s="160"/>
      <c r="M150" s="161">
        <f t="shared" ref="M150:M153" si="392">K150*L150</f>
        <v>0</v>
      </c>
      <c r="N150" s="159"/>
      <c r="O150" s="160"/>
      <c r="P150" s="161">
        <f t="shared" ref="P150:P153" si="393">N150*O150</f>
        <v>0</v>
      </c>
      <c r="Q150" s="159"/>
      <c r="R150" s="160"/>
      <c r="S150" s="161">
        <f t="shared" ref="S150:S153" si="394">Q150*R150</f>
        <v>0</v>
      </c>
      <c r="T150" s="159"/>
      <c r="U150" s="160"/>
      <c r="V150" s="268">
        <f t="shared" ref="V150:V153" si="395">T150*U150</f>
        <v>0</v>
      </c>
      <c r="W150" s="269">
        <f t="shared" ref="W150:W153" si="396">G150+M150+S150</f>
        <v>0</v>
      </c>
      <c r="X150" s="233">
        <f t="shared" ref="X150:X153" si="397">J150+P150+V150</f>
        <v>0</v>
      </c>
      <c r="Y150" s="233">
        <f t="shared" ref="Y150:Y154" si="398">W150-X150</f>
        <v>0</v>
      </c>
      <c r="Z150" s="234" t="e">
        <f t="shared" ref="Z150:Z154" si="399">Y150/W150</f>
        <v>#DIV/0!</v>
      </c>
      <c r="AA150" s="282"/>
      <c r="AB150" s="130"/>
      <c r="AC150" s="131"/>
      <c r="AD150" s="131"/>
      <c r="AE150" s="131"/>
      <c r="AF150" s="131"/>
      <c r="AG150" s="131"/>
    </row>
    <row r="151" spans="1:33" ht="30" hidden="1" customHeight="1" x14ac:dyDescent="0.2">
      <c r="A151" s="119" t="s">
        <v>77</v>
      </c>
      <c r="B151" s="260">
        <v>43873</v>
      </c>
      <c r="C151" s="188" t="s">
        <v>276</v>
      </c>
      <c r="D151" s="261" t="s">
        <v>244</v>
      </c>
      <c r="E151" s="262"/>
      <c r="F151" s="124"/>
      <c r="G151" s="125">
        <f t="shared" si="390"/>
        <v>0</v>
      </c>
      <c r="H151" s="262"/>
      <c r="I151" s="124"/>
      <c r="J151" s="125">
        <f t="shared" si="391"/>
        <v>0</v>
      </c>
      <c r="K151" s="123"/>
      <c r="L151" s="124"/>
      <c r="M151" s="125">
        <f t="shared" si="392"/>
        <v>0</v>
      </c>
      <c r="N151" s="123"/>
      <c r="O151" s="124"/>
      <c r="P151" s="125">
        <f t="shared" si="393"/>
        <v>0</v>
      </c>
      <c r="Q151" s="123"/>
      <c r="R151" s="124"/>
      <c r="S151" s="125">
        <f t="shared" si="394"/>
        <v>0</v>
      </c>
      <c r="T151" s="123"/>
      <c r="U151" s="124"/>
      <c r="V151" s="231">
        <f t="shared" si="395"/>
        <v>0</v>
      </c>
      <c r="W151" s="283">
        <f t="shared" si="396"/>
        <v>0</v>
      </c>
      <c r="X151" s="127">
        <f t="shared" si="397"/>
        <v>0</v>
      </c>
      <c r="Y151" s="127">
        <f t="shared" si="398"/>
        <v>0</v>
      </c>
      <c r="Z151" s="128" t="e">
        <f t="shared" si="399"/>
        <v>#DIV/0!</v>
      </c>
      <c r="AA151" s="284"/>
      <c r="AB151" s="131"/>
      <c r="AC151" s="131"/>
      <c r="AD151" s="131"/>
      <c r="AE151" s="131"/>
      <c r="AF151" s="131"/>
      <c r="AG151" s="131"/>
    </row>
    <row r="152" spans="1:33" ht="30" hidden="1" customHeight="1" x14ac:dyDescent="0.2">
      <c r="A152" s="132" t="s">
        <v>77</v>
      </c>
      <c r="B152" s="271">
        <v>43902</v>
      </c>
      <c r="C152" s="164" t="s">
        <v>277</v>
      </c>
      <c r="D152" s="263" t="s">
        <v>244</v>
      </c>
      <c r="E152" s="264"/>
      <c r="F152" s="136"/>
      <c r="G152" s="137">
        <f t="shared" si="390"/>
        <v>0</v>
      </c>
      <c r="H152" s="264"/>
      <c r="I152" s="136"/>
      <c r="J152" s="137">
        <f t="shared" si="391"/>
        <v>0</v>
      </c>
      <c r="K152" s="135"/>
      <c r="L152" s="136"/>
      <c r="M152" s="137">
        <f t="shared" si="392"/>
        <v>0</v>
      </c>
      <c r="N152" s="135"/>
      <c r="O152" s="136"/>
      <c r="P152" s="137">
        <f t="shared" si="393"/>
        <v>0</v>
      </c>
      <c r="Q152" s="135"/>
      <c r="R152" s="136"/>
      <c r="S152" s="137">
        <f t="shared" si="394"/>
        <v>0</v>
      </c>
      <c r="T152" s="135"/>
      <c r="U152" s="136"/>
      <c r="V152" s="238">
        <f t="shared" si="395"/>
        <v>0</v>
      </c>
      <c r="W152" s="272">
        <f t="shared" si="396"/>
        <v>0</v>
      </c>
      <c r="X152" s="127">
        <f t="shared" si="397"/>
        <v>0</v>
      </c>
      <c r="Y152" s="127">
        <f t="shared" si="398"/>
        <v>0</v>
      </c>
      <c r="Z152" s="128" t="e">
        <f t="shared" si="399"/>
        <v>#DIV/0!</v>
      </c>
      <c r="AA152" s="285"/>
      <c r="AB152" s="131"/>
      <c r="AC152" s="131"/>
      <c r="AD152" s="131"/>
      <c r="AE152" s="131"/>
      <c r="AF152" s="131"/>
      <c r="AG152" s="131"/>
    </row>
    <row r="153" spans="1:33" ht="30" hidden="1" customHeight="1" x14ac:dyDescent="0.2">
      <c r="A153" s="132" t="s">
        <v>77</v>
      </c>
      <c r="B153" s="271">
        <v>43933</v>
      </c>
      <c r="C153" s="237" t="s">
        <v>278</v>
      </c>
      <c r="D153" s="274"/>
      <c r="E153" s="264"/>
      <c r="F153" s="136">
        <v>0.22</v>
      </c>
      <c r="G153" s="137">
        <f t="shared" si="390"/>
        <v>0</v>
      </c>
      <c r="H153" s="264"/>
      <c r="I153" s="136">
        <v>0.22</v>
      </c>
      <c r="J153" s="137">
        <f t="shared" si="391"/>
        <v>0</v>
      </c>
      <c r="K153" s="135"/>
      <c r="L153" s="136">
        <v>0.22</v>
      </c>
      <c r="M153" s="137">
        <f t="shared" si="392"/>
        <v>0</v>
      </c>
      <c r="N153" s="135"/>
      <c r="O153" s="136">
        <v>0.22</v>
      </c>
      <c r="P153" s="137">
        <f t="shared" si="393"/>
        <v>0</v>
      </c>
      <c r="Q153" s="135"/>
      <c r="R153" s="136">
        <v>0.22</v>
      </c>
      <c r="S153" s="137">
        <f t="shared" si="394"/>
        <v>0</v>
      </c>
      <c r="T153" s="135"/>
      <c r="U153" s="136">
        <v>0.22</v>
      </c>
      <c r="V153" s="238">
        <f t="shared" si="395"/>
        <v>0</v>
      </c>
      <c r="W153" s="239">
        <f t="shared" si="396"/>
        <v>0</v>
      </c>
      <c r="X153" s="240">
        <f t="shared" si="397"/>
        <v>0</v>
      </c>
      <c r="Y153" s="240">
        <f t="shared" si="398"/>
        <v>0</v>
      </c>
      <c r="Z153" s="241" t="e">
        <f t="shared" si="399"/>
        <v>#DIV/0!</v>
      </c>
      <c r="AA153" s="152"/>
      <c r="AB153" s="7"/>
      <c r="AC153" s="7"/>
      <c r="AD153" s="7"/>
      <c r="AE153" s="7"/>
      <c r="AF153" s="7"/>
      <c r="AG153" s="7"/>
    </row>
    <row r="154" spans="1:33" ht="30" hidden="1" customHeight="1" thickBot="1" x14ac:dyDescent="0.25">
      <c r="A154" s="167" t="s">
        <v>279</v>
      </c>
      <c r="B154" s="168"/>
      <c r="C154" s="169"/>
      <c r="D154" s="286"/>
      <c r="E154" s="174">
        <f>SUM(E150:E152)</f>
        <v>0</v>
      </c>
      <c r="F154" s="190"/>
      <c r="G154" s="173">
        <f>SUM(G150:G153)</f>
        <v>0</v>
      </c>
      <c r="H154" s="174">
        <f>SUM(H150:H152)</f>
        <v>0</v>
      </c>
      <c r="I154" s="190"/>
      <c r="J154" s="173">
        <f>SUM(J150:J153)</f>
        <v>0</v>
      </c>
      <c r="K154" s="191">
        <f>SUM(K150:K152)</f>
        <v>0</v>
      </c>
      <c r="L154" s="190"/>
      <c r="M154" s="173">
        <f>SUM(M150:M153)</f>
        <v>0</v>
      </c>
      <c r="N154" s="191">
        <f>SUM(N150:N152)</f>
        <v>0</v>
      </c>
      <c r="O154" s="190"/>
      <c r="P154" s="173">
        <f>SUM(P150:P153)</f>
        <v>0</v>
      </c>
      <c r="Q154" s="191">
        <f>SUM(Q150:Q152)</f>
        <v>0</v>
      </c>
      <c r="R154" s="190"/>
      <c r="S154" s="173">
        <f>SUM(S150:S153)</f>
        <v>0</v>
      </c>
      <c r="T154" s="191">
        <f>SUM(T150:T152)</f>
        <v>0</v>
      </c>
      <c r="U154" s="190"/>
      <c r="V154" s="175">
        <f t="shared" ref="V154:X154" si="400">SUM(V150:V153)</f>
        <v>0</v>
      </c>
      <c r="W154" s="226">
        <f t="shared" si="400"/>
        <v>0</v>
      </c>
      <c r="X154" s="227">
        <f t="shared" si="400"/>
        <v>0</v>
      </c>
      <c r="Y154" s="227">
        <f t="shared" si="398"/>
        <v>0</v>
      </c>
      <c r="Z154" s="227" t="e">
        <f t="shared" si="399"/>
        <v>#DIV/0!</v>
      </c>
      <c r="AA154" s="228"/>
      <c r="AB154" s="7"/>
      <c r="AC154" s="7"/>
      <c r="AD154" s="7"/>
      <c r="AE154" s="7"/>
      <c r="AF154" s="7"/>
      <c r="AG154" s="7"/>
    </row>
    <row r="155" spans="1:33" ht="30" customHeight="1" thickBot="1" x14ac:dyDescent="0.25">
      <c r="A155" s="210" t="s">
        <v>72</v>
      </c>
      <c r="B155" s="287">
        <v>13</v>
      </c>
      <c r="C155" s="212" t="s">
        <v>280</v>
      </c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29"/>
      <c r="X155" s="229"/>
      <c r="Y155" s="183"/>
      <c r="Z155" s="229"/>
      <c r="AA155" s="230"/>
      <c r="AB155" s="6"/>
      <c r="AC155" s="7"/>
      <c r="AD155" s="7"/>
      <c r="AE155" s="7"/>
      <c r="AF155" s="7"/>
      <c r="AG155" s="7"/>
    </row>
    <row r="156" spans="1:33" ht="30" customHeight="1" x14ac:dyDescent="0.2">
      <c r="A156" s="108" t="s">
        <v>74</v>
      </c>
      <c r="B156" s="288" t="s">
        <v>281</v>
      </c>
      <c r="C156" s="289" t="s">
        <v>282</v>
      </c>
      <c r="D156" s="141"/>
      <c r="E156" s="142">
        <f>SUM(E157:E159)</f>
        <v>4</v>
      </c>
      <c r="F156" s="143"/>
      <c r="G156" s="144">
        <f>SUM(G157:G160)</f>
        <v>24000</v>
      </c>
      <c r="H156" s="142">
        <f>SUM(H157:H159)</f>
        <v>4</v>
      </c>
      <c r="I156" s="143"/>
      <c r="J156" s="144">
        <f>SUM(J157:J160)</f>
        <v>24000</v>
      </c>
      <c r="K156" s="142">
        <f>SUM(K157:K159)</f>
        <v>0</v>
      </c>
      <c r="L156" s="143"/>
      <c r="M156" s="144">
        <f>SUM(M157:M160)</f>
        <v>0</v>
      </c>
      <c r="N156" s="142">
        <f>SUM(N157:N159)</f>
        <v>0</v>
      </c>
      <c r="O156" s="143"/>
      <c r="P156" s="144">
        <f>SUM(P157:P160)</f>
        <v>0</v>
      </c>
      <c r="Q156" s="142">
        <f>SUM(Q157:Q159)</f>
        <v>0</v>
      </c>
      <c r="R156" s="143"/>
      <c r="S156" s="144">
        <f>SUM(S157:S160)</f>
        <v>0</v>
      </c>
      <c r="T156" s="142">
        <f>SUM(T157:T159)</f>
        <v>0</v>
      </c>
      <c r="U156" s="143"/>
      <c r="V156" s="290">
        <f t="shared" ref="V156:X156" si="401">SUM(V157:V160)</f>
        <v>0</v>
      </c>
      <c r="W156" s="291">
        <f t="shared" si="401"/>
        <v>24000</v>
      </c>
      <c r="X156" s="144">
        <f t="shared" si="401"/>
        <v>24000</v>
      </c>
      <c r="Y156" s="144">
        <f t="shared" ref="Y156:Y179" si="402">W156-X156</f>
        <v>0</v>
      </c>
      <c r="Z156" s="144">
        <f t="shared" ref="Z156:Z180" si="403">Y156/W156</f>
        <v>0</v>
      </c>
      <c r="AA156" s="146"/>
      <c r="AB156" s="118"/>
      <c r="AC156" s="118"/>
      <c r="AD156" s="118"/>
      <c r="AE156" s="118"/>
      <c r="AF156" s="118"/>
      <c r="AG156" s="118"/>
    </row>
    <row r="157" spans="1:33" ht="30" customHeight="1" thickBot="1" x14ac:dyDescent="0.25">
      <c r="A157" s="119" t="s">
        <v>77</v>
      </c>
      <c r="B157" s="120" t="s">
        <v>283</v>
      </c>
      <c r="C157" s="292" t="s">
        <v>284</v>
      </c>
      <c r="D157" s="367" t="s">
        <v>143</v>
      </c>
      <c r="E157" s="123">
        <v>4</v>
      </c>
      <c r="F157" s="124">
        <v>6000</v>
      </c>
      <c r="G157" s="125">
        <f t="shared" ref="G157:G160" si="404">E157*F157</f>
        <v>24000</v>
      </c>
      <c r="H157" s="123">
        <v>4</v>
      </c>
      <c r="I157" s="124">
        <v>6000</v>
      </c>
      <c r="J157" s="125">
        <f t="shared" ref="J157:J160" si="405">H157*I157</f>
        <v>24000</v>
      </c>
      <c r="K157" s="123"/>
      <c r="L157" s="124"/>
      <c r="M157" s="125">
        <f t="shared" ref="M157:M160" si="406">K157*L157</f>
        <v>0</v>
      </c>
      <c r="N157" s="123"/>
      <c r="O157" s="124"/>
      <c r="P157" s="125">
        <f t="shared" ref="P157:P160" si="407">N157*O157</f>
        <v>0</v>
      </c>
      <c r="Q157" s="123"/>
      <c r="R157" s="124"/>
      <c r="S157" s="125">
        <f t="shared" ref="S157:S160" si="408">Q157*R157</f>
        <v>0</v>
      </c>
      <c r="T157" s="123"/>
      <c r="U157" s="124"/>
      <c r="V157" s="231">
        <f t="shared" ref="V157:V160" si="409">T157*U157</f>
        <v>0</v>
      </c>
      <c r="W157" s="236">
        <f t="shared" ref="W157:W160" si="410">G157+M157+S157</f>
        <v>24000</v>
      </c>
      <c r="X157" s="127">
        <f t="shared" ref="X157:X160" si="411">J157+P157+V157</f>
        <v>24000</v>
      </c>
      <c r="Y157" s="127">
        <f t="shared" si="402"/>
        <v>0</v>
      </c>
      <c r="Z157" s="128">
        <f t="shared" si="403"/>
        <v>0</v>
      </c>
      <c r="AA157" s="129"/>
      <c r="AB157" s="131"/>
      <c r="AC157" s="131"/>
      <c r="AD157" s="131"/>
      <c r="AE157" s="131"/>
      <c r="AF157" s="131"/>
      <c r="AG157" s="131"/>
    </row>
    <row r="158" spans="1:33" ht="30" hidden="1" customHeight="1" x14ac:dyDescent="0.2">
      <c r="A158" s="119" t="s">
        <v>77</v>
      </c>
      <c r="B158" s="120" t="s">
        <v>285</v>
      </c>
      <c r="C158" s="293" t="s">
        <v>286</v>
      </c>
      <c r="D158" s="122" t="s">
        <v>143</v>
      </c>
      <c r="E158" s="123"/>
      <c r="F158" s="124"/>
      <c r="G158" s="125">
        <f t="shared" si="404"/>
        <v>0</v>
      </c>
      <c r="H158" s="123"/>
      <c r="I158" s="124"/>
      <c r="J158" s="125">
        <f t="shared" si="405"/>
        <v>0</v>
      </c>
      <c r="K158" s="123"/>
      <c r="L158" s="124"/>
      <c r="M158" s="125">
        <f t="shared" si="406"/>
        <v>0</v>
      </c>
      <c r="N158" s="123"/>
      <c r="O158" s="124"/>
      <c r="P158" s="125">
        <f t="shared" si="407"/>
        <v>0</v>
      </c>
      <c r="Q158" s="123"/>
      <c r="R158" s="124"/>
      <c r="S158" s="125">
        <f t="shared" si="408"/>
        <v>0</v>
      </c>
      <c r="T158" s="123"/>
      <c r="U158" s="124"/>
      <c r="V158" s="231">
        <f t="shared" si="409"/>
        <v>0</v>
      </c>
      <c r="W158" s="236">
        <f t="shared" si="410"/>
        <v>0</v>
      </c>
      <c r="X158" s="127">
        <f t="shared" si="411"/>
        <v>0</v>
      </c>
      <c r="Y158" s="127">
        <f t="shared" si="402"/>
        <v>0</v>
      </c>
      <c r="Z158" s="128" t="e">
        <f t="shared" si="403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hidden="1" customHeight="1" x14ac:dyDescent="0.2">
      <c r="A159" s="119" t="s">
        <v>77</v>
      </c>
      <c r="B159" s="120" t="s">
        <v>287</v>
      </c>
      <c r="C159" s="293" t="s">
        <v>288</v>
      </c>
      <c r="D159" s="122" t="s">
        <v>143</v>
      </c>
      <c r="E159" s="123"/>
      <c r="F159" s="124"/>
      <c r="G159" s="125">
        <f t="shared" si="404"/>
        <v>0</v>
      </c>
      <c r="H159" s="123"/>
      <c r="I159" s="124"/>
      <c r="J159" s="125">
        <f t="shared" si="405"/>
        <v>0</v>
      </c>
      <c r="K159" s="123"/>
      <c r="L159" s="124"/>
      <c r="M159" s="125">
        <f t="shared" si="406"/>
        <v>0</v>
      </c>
      <c r="N159" s="123"/>
      <c r="O159" s="124"/>
      <c r="P159" s="125">
        <f t="shared" si="407"/>
        <v>0</v>
      </c>
      <c r="Q159" s="123"/>
      <c r="R159" s="124"/>
      <c r="S159" s="125">
        <f t="shared" si="408"/>
        <v>0</v>
      </c>
      <c r="T159" s="123"/>
      <c r="U159" s="124"/>
      <c r="V159" s="231">
        <f t="shared" si="409"/>
        <v>0</v>
      </c>
      <c r="W159" s="236">
        <f t="shared" si="410"/>
        <v>0</v>
      </c>
      <c r="X159" s="127">
        <f t="shared" si="411"/>
        <v>0</v>
      </c>
      <c r="Y159" s="127">
        <f t="shared" si="402"/>
        <v>0</v>
      </c>
      <c r="Z159" s="128" t="e">
        <f t="shared" si="403"/>
        <v>#DIV/0!</v>
      </c>
      <c r="AA159" s="129"/>
      <c r="AB159" s="131"/>
      <c r="AC159" s="131"/>
      <c r="AD159" s="131"/>
      <c r="AE159" s="131"/>
      <c r="AF159" s="131"/>
      <c r="AG159" s="131"/>
    </row>
    <row r="160" spans="1:33" ht="30" hidden="1" customHeight="1" x14ac:dyDescent="0.2">
      <c r="A160" s="147" t="s">
        <v>77</v>
      </c>
      <c r="B160" s="154" t="s">
        <v>289</v>
      </c>
      <c r="C160" s="293" t="s">
        <v>290</v>
      </c>
      <c r="D160" s="148"/>
      <c r="E160" s="149"/>
      <c r="F160" s="150">
        <v>0.22</v>
      </c>
      <c r="G160" s="151">
        <f t="shared" si="404"/>
        <v>0</v>
      </c>
      <c r="H160" s="149"/>
      <c r="I160" s="150">
        <v>0.22</v>
      </c>
      <c r="J160" s="151">
        <f t="shared" si="405"/>
        <v>0</v>
      </c>
      <c r="K160" s="149"/>
      <c r="L160" s="150">
        <v>0.22</v>
      </c>
      <c r="M160" s="151">
        <f t="shared" si="406"/>
        <v>0</v>
      </c>
      <c r="N160" s="149"/>
      <c r="O160" s="150">
        <v>0.22</v>
      </c>
      <c r="P160" s="151">
        <f t="shared" si="407"/>
        <v>0</v>
      </c>
      <c r="Q160" s="149"/>
      <c r="R160" s="150">
        <v>0.22</v>
      </c>
      <c r="S160" s="151">
        <f t="shared" si="408"/>
        <v>0</v>
      </c>
      <c r="T160" s="149"/>
      <c r="U160" s="150">
        <v>0.22</v>
      </c>
      <c r="V160" s="294">
        <f t="shared" si="409"/>
        <v>0</v>
      </c>
      <c r="W160" s="239">
        <f t="shared" si="410"/>
        <v>0</v>
      </c>
      <c r="X160" s="240">
        <f t="shared" si="411"/>
        <v>0</v>
      </c>
      <c r="Y160" s="240">
        <f t="shared" si="402"/>
        <v>0</v>
      </c>
      <c r="Z160" s="241" t="e">
        <f t="shared" si="403"/>
        <v>#DIV/0!</v>
      </c>
      <c r="AA160" s="152"/>
      <c r="AB160" s="131"/>
      <c r="AC160" s="131"/>
      <c r="AD160" s="131"/>
      <c r="AE160" s="131"/>
      <c r="AF160" s="131"/>
      <c r="AG160" s="131"/>
    </row>
    <row r="161" spans="1:33" ht="30" customHeight="1" x14ac:dyDescent="0.2">
      <c r="A161" s="295" t="s">
        <v>74</v>
      </c>
      <c r="B161" s="296" t="s">
        <v>291</v>
      </c>
      <c r="C161" s="224" t="s">
        <v>292</v>
      </c>
      <c r="D161" s="111"/>
      <c r="E161" s="112">
        <f>SUM(E162:E164)</f>
        <v>45</v>
      </c>
      <c r="F161" s="113"/>
      <c r="G161" s="114">
        <f>SUM(G162:G165)</f>
        <v>74250</v>
      </c>
      <c r="H161" s="112">
        <f>SUM(H162:H164)</f>
        <v>45</v>
      </c>
      <c r="I161" s="113"/>
      <c r="J161" s="114">
        <f>SUM(J162:J165)</f>
        <v>74250</v>
      </c>
      <c r="K161" s="112">
        <f>SUM(K162:K164)</f>
        <v>0</v>
      </c>
      <c r="L161" s="113"/>
      <c r="M161" s="114">
        <f>SUM(M162:M165)</f>
        <v>0</v>
      </c>
      <c r="N161" s="112">
        <f>SUM(N162:N164)</f>
        <v>0</v>
      </c>
      <c r="O161" s="113"/>
      <c r="P161" s="114">
        <f>SUM(P162:P165)</f>
        <v>0</v>
      </c>
      <c r="Q161" s="112">
        <f>SUM(Q162:Q164)</f>
        <v>0</v>
      </c>
      <c r="R161" s="113"/>
      <c r="S161" s="114">
        <f>SUM(S162:S165)</f>
        <v>0</v>
      </c>
      <c r="T161" s="112">
        <f>SUM(T162:T164)</f>
        <v>0</v>
      </c>
      <c r="U161" s="113"/>
      <c r="V161" s="114">
        <f t="shared" ref="V161:X161" si="412">SUM(V162:V165)</f>
        <v>0</v>
      </c>
      <c r="W161" s="114">
        <f t="shared" si="412"/>
        <v>74250</v>
      </c>
      <c r="X161" s="114">
        <f t="shared" si="412"/>
        <v>74250</v>
      </c>
      <c r="Y161" s="114">
        <f t="shared" si="402"/>
        <v>0</v>
      </c>
      <c r="Z161" s="114">
        <f t="shared" si="403"/>
        <v>0</v>
      </c>
      <c r="AA161" s="114"/>
      <c r="AB161" s="118"/>
      <c r="AC161" s="118"/>
      <c r="AD161" s="118"/>
      <c r="AE161" s="118"/>
      <c r="AF161" s="118"/>
      <c r="AG161" s="118"/>
    </row>
    <row r="162" spans="1:33" ht="30" customHeight="1" thickBot="1" x14ac:dyDescent="0.25">
      <c r="A162" s="119" t="s">
        <v>77</v>
      </c>
      <c r="B162" s="120" t="s">
        <v>293</v>
      </c>
      <c r="C162" s="368" t="s">
        <v>367</v>
      </c>
      <c r="D162" s="369" t="s">
        <v>368</v>
      </c>
      <c r="E162" s="370">
        <v>45</v>
      </c>
      <c r="F162" s="371">
        <v>1650</v>
      </c>
      <c r="G162" s="125">
        <f t="shared" ref="G162:G165" si="413">E162*F162</f>
        <v>74250</v>
      </c>
      <c r="H162" s="370">
        <v>45</v>
      </c>
      <c r="I162" s="371">
        <v>1650</v>
      </c>
      <c r="J162" s="125">
        <f t="shared" ref="J162" si="414">H162*I162</f>
        <v>74250</v>
      </c>
      <c r="K162" s="123"/>
      <c r="L162" s="124"/>
      <c r="M162" s="125">
        <f t="shared" ref="M162:M165" si="415">K162*L162</f>
        <v>0</v>
      </c>
      <c r="N162" s="123"/>
      <c r="O162" s="124"/>
      <c r="P162" s="125">
        <f t="shared" ref="P162:P165" si="416">N162*O162</f>
        <v>0</v>
      </c>
      <c r="Q162" s="123"/>
      <c r="R162" s="124"/>
      <c r="S162" s="125">
        <f t="shared" ref="S162:S165" si="417">Q162*R162</f>
        <v>0</v>
      </c>
      <c r="T162" s="123"/>
      <c r="U162" s="124"/>
      <c r="V162" s="125">
        <f t="shared" ref="V162:V165" si="418">T162*U162</f>
        <v>0</v>
      </c>
      <c r="W162" s="126">
        <f t="shared" ref="W162:W165" si="419">G162+M162+S162</f>
        <v>74250</v>
      </c>
      <c r="X162" s="127">
        <f t="shared" ref="X162:X165" si="420">J162+P162+V162</f>
        <v>74250</v>
      </c>
      <c r="Y162" s="127">
        <f t="shared" si="402"/>
        <v>0</v>
      </c>
      <c r="Z162" s="128">
        <f t="shared" si="403"/>
        <v>0</v>
      </c>
      <c r="AA162" s="129"/>
      <c r="AB162" s="131"/>
      <c r="AC162" s="131"/>
      <c r="AD162" s="131"/>
      <c r="AE162" s="131"/>
      <c r="AF162" s="131"/>
      <c r="AG162" s="131"/>
    </row>
    <row r="163" spans="1:33" ht="30" hidden="1" customHeight="1" x14ac:dyDescent="0.2">
      <c r="A163" s="119" t="s">
        <v>77</v>
      </c>
      <c r="B163" s="120" t="s">
        <v>295</v>
      </c>
      <c r="C163" s="188" t="s">
        <v>294</v>
      </c>
      <c r="D163" s="122"/>
      <c r="E163" s="123"/>
      <c r="F163" s="124"/>
      <c r="G163" s="125">
        <f t="shared" si="413"/>
        <v>0</v>
      </c>
      <c r="H163" s="123"/>
      <c r="I163" s="124"/>
      <c r="J163" s="125">
        <f t="shared" ref="J163:J165" si="421">H163*I163</f>
        <v>0</v>
      </c>
      <c r="K163" s="123"/>
      <c r="L163" s="124"/>
      <c r="M163" s="125">
        <f t="shared" si="415"/>
        <v>0</v>
      </c>
      <c r="N163" s="123"/>
      <c r="O163" s="124"/>
      <c r="P163" s="125">
        <f t="shared" si="416"/>
        <v>0</v>
      </c>
      <c r="Q163" s="123"/>
      <c r="R163" s="124"/>
      <c r="S163" s="125">
        <f t="shared" si="417"/>
        <v>0</v>
      </c>
      <c r="T163" s="123"/>
      <c r="U163" s="124"/>
      <c r="V163" s="125">
        <f t="shared" si="418"/>
        <v>0</v>
      </c>
      <c r="W163" s="126">
        <f t="shared" si="419"/>
        <v>0</v>
      </c>
      <c r="X163" s="127">
        <f t="shared" si="420"/>
        <v>0</v>
      </c>
      <c r="Y163" s="127">
        <f t="shared" si="402"/>
        <v>0</v>
      </c>
      <c r="Z163" s="128" t="e">
        <f t="shared" si="403"/>
        <v>#DIV/0!</v>
      </c>
      <c r="AA163" s="129"/>
      <c r="AB163" s="131"/>
      <c r="AC163" s="131"/>
      <c r="AD163" s="131"/>
      <c r="AE163" s="131"/>
      <c r="AF163" s="131"/>
      <c r="AG163" s="131"/>
    </row>
    <row r="164" spans="1:33" ht="30" hidden="1" customHeight="1" x14ac:dyDescent="0.2">
      <c r="A164" s="132" t="s">
        <v>77</v>
      </c>
      <c r="B164" s="133" t="s">
        <v>296</v>
      </c>
      <c r="C164" s="188" t="s">
        <v>294</v>
      </c>
      <c r="D164" s="134"/>
      <c r="E164" s="135"/>
      <c r="F164" s="136"/>
      <c r="G164" s="137">
        <f t="shared" si="413"/>
        <v>0</v>
      </c>
      <c r="H164" s="135"/>
      <c r="I164" s="136"/>
      <c r="J164" s="137">
        <f t="shared" si="421"/>
        <v>0</v>
      </c>
      <c r="K164" s="135"/>
      <c r="L164" s="136"/>
      <c r="M164" s="137">
        <f t="shared" si="415"/>
        <v>0</v>
      </c>
      <c r="N164" s="135"/>
      <c r="O164" s="136"/>
      <c r="P164" s="137">
        <f t="shared" si="416"/>
        <v>0</v>
      </c>
      <c r="Q164" s="135"/>
      <c r="R164" s="136"/>
      <c r="S164" s="137">
        <f t="shared" si="417"/>
        <v>0</v>
      </c>
      <c r="T164" s="135"/>
      <c r="U164" s="136"/>
      <c r="V164" s="137">
        <f t="shared" si="418"/>
        <v>0</v>
      </c>
      <c r="W164" s="138">
        <f t="shared" si="419"/>
        <v>0</v>
      </c>
      <c r="X164" s="127">
        <f t="shared" si="420"/>
        <v>0</v>
      </c>
      <c r="Y164" s="127">
        <f t="shared" si="402"/>
        <v>0</v>
      </c>
      <c r="Z164" s="128" t="e">
        <f t="shared" si="403"/>
        <v>#DIV/0!</v>
      </c>
      <c r="AA164" s="139"/>
      <c r="AB164" s="131"/>
      <c r="AC164" s="131"/>
      <c r="AD164" s="131"/>
      <c r="AE164" s="131"/>
      <c r="AF164" s="131"/>
      <c r="AG164" s="131"/>
    </row>
    <row r="165" spans="1:33" ht="30" hidden="1" customHeight="1" x14ac:dyDescent="0.2">
      <c r="A165" s="132" t="s">
        <v>77</v>
      </c>
      <c r="B165" s="133" t="s">
        <v>297</v>
      </c>
      <c r="C165" s="189" t="s">
        <v>298</v>
      </c>
      <c r="D165" s="148"/>
      <c r="E165" s="135"/>
      <c r="F165" s="136">
        <v>0.22</v>
      </c>
      <c r="G165" s="137">
        <f t="shared" si="413"/>
        <v>0</v>
      </c>
      <c r="H165" s="135"/>
      <c r="I165" s="136">
        <v>0.22</v>
      </c>
      <c r="J165" s="137">
        <f t="shared" si="421"/>
        <v>0</v>
      </c>
      <c r="K165" s="135"/>
      <c r="L165" s="136">
        <v>0.22</v>
      </c>
      <c r="M165" s="137">
        <f t="shared" si="415"/>
        <v>0</v>
      </c>
      <c r="N165" s="135"/>
      <c r="O165" s="136">
        <v>0.22</v>
      </c>
      <c r="P165" s="137">
        <f t="shared" si="416"/>
        <v>0</v>
      </c>
      <c r="Q165" s="135"/>
      <c r="R165" s="136">
        <v>0.22</v>
      </c>
      <c r="S165" s="137">
        <f t="shared" si="417"/>
        <v>0</v>
      </c>
      <c r="T165" s="135"/>
      <c r="U165" s="136">
        <v>0.22</v>
      </c>
      <c r="V165" s="137">
        <f t="shared" si="418"/>
        <v>0</v>
      </c>
      <c r="W165" s="138">
        <f t="shared" si="419"/>
        <v>0</v>
      </c>
      <c r="X165" s="127">
        <f t="shared" si="420"/>
        <v>0</v>
      </c>
      <c r="Y165" s="127">
        <f t="shared" si="402"/>
        <v>0</v>
      </c>
      <c r="Z165" s="128" t="e">
        <f t="shared" si="403"/>
        <v>#DIV/0!</v>
      </c>
      <c r="AA165" s="152"/>
      <c r="AB165" s="131"/>
      <c r="AC165" s="131"/>
      <c r="AD165" s="131"/>
      <c r="AE165" s="131"/>
      <c r="AF165" s="131"/>
      <c r="AG165" s="131"/>
    </row>
    <row r="166" spans="1:33" ht="30" customHeight="1" x14ac:dyDescent="0.2">
      <c r="A166" s="108" t="s">
        <v>74</v>
      </c>
      <c r="B166" s="155" t="s">
        <v>299</v>
      </c>
      <c r="C166" s="224" t="s">
        <v>300</v>
      </c>
      <c r="D166" s="141"/>
      <c r="E166" s="142">
        <f>SUM(E167:E169)</f>
        <v>0</v>
      </c>
      <c r="F166" s="143"/>
      <c r="G166" s="144">
        <f t="shared" ref="G166:H166" si="422">SUM(G167:G169)</f>
        <v>0</v>
      </c>
      <c r="H166" s="142">
        <f t="shared" si="422"/>
        <v>0</v>
      </c>
      <c r="I166" s="143"/>
      <c r="J166" s="144">
        <f t="shared" ref="J166:K166" si="423">SUM(J167:J169)</f>
        <v>0</v>
      </c>
      <c r="K166" s="142">
        <f t="shared" si="423"/>
        <v>16</v>
      </c>
      <c r="L166" s="143"/>
      <c r="M166" s="144">
        <f t="shared" ref="M166:N166" si="424">SUM(M167:M169)</f>
        <v>1600</v>
      </c>
      <c r="N166" s="142">
        <f t="shared" si="424"/>
        <v>16</v>
      </c>
      <c r="O166" s="143"/>
      <c r="P166" s="144">
        <f t="shared" ref="P166:Q166" si="425">SUM(P167:P169)</f>
        <v>1380.16</v>
      </c>
      <c r="Q166" s="142">
        <f t="shared" si="425"/>
        <v>0</v>
      </c>
      <c r="R166" s="143"/>
      <c r="S166" s="144">
        <f t="shared" ref="S166:T166" si="426">SUM(S167:S169)</f>
        <v>0</v>
      </c>
      <c r="T166" s="142">
        <f t="shared" si="426"/>
        <v>0</v>
      </c>
      <c r="U166" s="143"/>
      <c r="V166" s="144">
        <f t="shared" ref="V166:X166" si="427">SUM(V167:V169)</f>
        <v>0</v>
      </c>
      <c r="W166" s="144">
        <f t="shared" si="427"/>
        <v>1600</v>
      </c>
      <c r="X166" s="144">
        <f t="shared" si="427"/>
        <v>1380.16</v>
      </c>
      <c r="Y166" s="144">
        <f t="shared" si="402"/>
        <v>219.83999999999992</v>
      </c>
      <c r="Z166" s="144">
        <f t="shared" si="403"/>
        <v>0.13739999999999994</v>
      </c>
      <c r="AA166" s="297"/>
      <c r="AB166" s="118"/>
      <c r="AC166" s="118"/>
      <c r="AD166" s="118"/>
      <c r="AE166" s="118"/>
      <c r="AF166" s="118"/>
      <c r="AG166" s="118"/>
    </row>
    <row r="167" spans="1:33" ht="30" customHeight="1" thickBot="1" x14ac:dyDescent="0.25">
      <c r="A167" s="119" t="s">
        <v>77</v>
      </c>
      <c r="B167" s="120" t="s">
        <v>301</v>
      </c>
      <c r="C167" s="358" t="s">
        <v>369</v>
      </c>
      <c r="D167" s="367" t="s">
        <v>370</v>
      </c>
      <c r="E167" s="123"/>
      <c r="F167" s="124"/>
      <c r="G167" s="125">
        <f t="shared" ref="G167:G169" si="428">E167*F167</f>
        <v>0</v>
      </c>
      <c r="H167" s="123"/>
      <c r="I167" s="124"/>
      <c r="J167" s="125">
        <f t="shared" ref="J167:J169" si="429">H167*I167</f>
        <v>0</v>
      </c>
      <c r="K167" s="123">
        <v>16</v>
      </c>
      <c r="L167" s="124">
        <v>100</v>
      </c>
      <c r="M167" s="125">
        <f t="shared" ref="M167:M169" si="430">K167*L167</f>
        <v>1600</v>
      </c>
      <c r="N167" s="123">
        <v>16</v>
      </c>
      <c r="O167" s="124">
        <v>86.26</v>
      </c>
      <c r="P167" s="125">
        <f t="shared" ref="P167:P169" si="431">N167*O167</f>
        <v>1380.16</v>
      </c>
      <c r="Q167" s="123"/>
      <c r="R167" s="124"/>
      <c r="S167" s="125">
        <f t="shared" ref="S167:S169" si="432">Q167*R167</f>
        <v>0</v>
      </c>
      <c r="T167" s="123"/>
      <c r="U167" s="124"/>
      <c r="V167" s="125">
        <f t="shared" ref="V167:V169" si="433">T167*U167</f>
        <v>0</v>
      </c>
      <c r="W167" s="126">
        <f t="shared" ref="W167:W169" si="434">G167+M167+S167</f>
        <v>1600</v>
      </c>
      <c r="X167" s="127">
        <f t="shared" ref="X167:X169" si="435">J167+P167+V167</f>
        <v>1380.16</v>
      </c>
      <c r="Y167" s="127">
        <f t="shared" si="402"/>
        <v>219.83999999999992</v>
      </c>
      <c r="Z167" s="128">
        <f t="shared" si="403"/>
        <v>0.13739999999999994</v>
      </c>
      <c r="AA167" s="284"/>
      <c r="AB167" s="131"/>
      <c r="AC167" s="131"/>
      <c r="AD167" s="131"/>
      <c r="AE167" s="131"/>
      <c r="AF167" s="131"/>
      <c r="AG167" s="131"/>
    </row>
    <row r="168" spans="1:33" ht="30" hidden="1" customHeight="1" x14ac:dyDescent="0.2">
      <c r="A168" s="119" t="s">
        <v>77</v>
      </c>
      <c r="B168" s="120" t="s">
        <v>303</v>
      </c>
      <c r="C168" s="188" t="s">
        <v>302</v>
      </c>
      <c r="D168" s="122"/>
      <c r="E168" s="123"/>
      <c r="F168" s="124"/>
      <c r="G168" s="125">
        <f t="shared" si="428"/>
        <v>0</v>
      </c>
      <c r="H168" s="123"/>
      <c r="I168" s="124"/>
      <c r="J168" s="125">
        <f t="shared" si="429"/>
        <v>0</v>
      </c>
      <c r="K168" s="123"/>
      <c r="L168" s="124"/>
      <c r="M168" s="125">
        <f t="shared" si="430"/>
        <v>0</v>
      </c>
      <c r="N168" s="123"/>
      <c r="O168" s="124"/>
      <c r="P168" s="125">
        <f t="shared" si="431"/>
        <v>0</v>
      </c>
      <c r="Q168" s="123"/>
      <c r="R168" s="124"/>
      <c r="S168" s="125">
        <f t="shared" si="432"/>
        <v>0</v>
      </c>
      <c r="T168" s="123"/>
      <c r="U168" s="124"/>
      <c r="V168" s="125">
        <f t="shared" si="433"/>
        <v>0</v>
      </c>
      <c r="W168" s="126">
        <f t="shared" si="434"/>
        <v>0</v>
      </c>
      <c r="X168" s="127">
        <f t="shared" si="435"/>
        <v>0</v>
      </c>
      <c r="Y168" s="127">
        <f t="shared" si="402"/>
        <v>0</v>
      </c>
      <c r="Z168" s="128" t="e">
        <f t="shared" si="403"/>
        <v>#DIV/0!</v>
      </c>
      <c r="AA168" s="284"/>
      <c r="AB168" s="131"/>
      <c r="AC168" s="131"/>
      <c r="AD168" s="131"/>
      <c r="AE168" s="131"/>
      <c r="AF168" s="131"/>
      <c r="AG168" s="131"/>
    </row>
    <row r="169" spans="1:33" ht="30" hidden="1" customHeight="1" x14ac:dyDescent="0.2">
      <c r="A169" s="132" t="s">
        <v>77</v>
      </c>
      <c r="B169" s="133" t="s">
        <v>304</v>
      </c>
      <c r="C169" s="164" t="s">
        <v>302</v>
      </c>
      <c r="D169" s="134"/>
      <c r="E169" s="135"/>
      <c r="F169" s="136"/>
      <c r="G169" s="137">
        <f t="shared" si="428"/>
        <v>0</v>
      </c>
      <c r="H169" s="135"/>
      <c r="I169" s="136"/>
      <c r="J169" s="137">
        <f t="shared" si="429"/>
        <v>0</v>
      </c>
      <c r="K169" s="135"/>
      <c r="L169" s="136"/>
      <c r="M169" s="137">
        <f t="shared" si="430"/>
        <v>0</v>
      </c>
      <c r="N169" s="135"/>
      <c r="O169" s="136"/>
      <c r="P169" s="137">
        <f t="shared" si="431"/>
        <v>0</v>
      </c>
      <c r="Q169" s="135"/>
      <c r="R169" s="136"/>
      <c r="S169" s="137">
        <f t="shared" si="432"/>
        <v>0</v>
      </c>
      <c r="T169" s="135"/>
      <c r="U169" s="136"/>
      <c r="V169" s="137">
        <f t="shared" si="433"/>
        <v>0</v>
      </c>
      <c r="W169" s="138">
        <f t="shared" si="434"/>
        <v>0</v>
      </c>
      <c r="X169" s="127">
        <f t="shared" si="435"/>
        <v>0</v>
      </c>
      <c r="Y169" s="127">
        <f t="shared" si="402"/>
        <v>0</v>
      </c>
      <c r="Z169" s="128" t="e">
        <f t="shared" si="403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customHeight="1" x14ac:dyDescent="0.2">
      <c r="A170" s="108" t="s">
        <v>74</v>
      </c>
      <c r="B170" s="155" t="s">
        <v>305</v>
      </c>
      <c r="C170" s="298" t="s">
        <v>280</v>
      </c>
      <c r="D170" s="141"/>
      <c r="E170" s="142">
        <f>SUM(E171:E177)</f>
        <v>2517</v>
      </c>
      <c r="F170" s="143"/>
      <c r="G170" s="144">
        <f>SUM(G171:G178)</f>
        <v>64726</v>
      </c>
      <c r="H170" s="142">
        <f>SUM(H171:H177)</f>
        <v>2476</v>
      </c>
      <c r="I170" s="143"/>
      <c r="J170" s="144">
        <f>SUM(J171:J178)</f>
        <v>64622.74</v>
      </c>
      <c r="K170" s="142">
        <f>SUM(K171:K177)</f>
        <v>0</v>
      </c>
      <c r="L170" s="143"/>
      <c r="M170" s="144">
        <f>SUM(M171:M178)</f>
        <v>0</v>
      </c>
      <c r="N170" s="142">
        <f>SUM(N171:N177)</f>
        <v>4</v>
      </c>
      <c r="O170" s="143"/>
      <c r="P170" s="144">
        <f>SUM(P171:P178)</f>
        <v>410</v>
      </c>
      <c r="Q170" s="142">
        <f>SUM(Q171:Q177)</f>
        <v>0</v>
      </c>
      <c r="R170" s="143"/>
      <c r="S170" s="144">
        <f>SUM(S171:S178)</f>
        <v>0</v>
      </c>
      <c r="T170" s="142">
        <f>SUM(T171:T177)</f>
        <v>0</v>
      </c>
      <c r="U170" s="143"/>
      <c r="V170" s="144">
        <f t="shared" ref="V170:X170" si="436">SUM(V171:V178)</f>
        <v>0</v>
      </c>
      <c r="W170" s="144">
        <f t="shared" si="436"/>
        <v>64726</v>
      </c>
      <c r="X170" s="144">
        <f t="shared" si="436"/>
        <v>65032.74</v>
      </c>
      <c r="Y170" s="144">
        <f t="shared" si="402"/>
        <v>-306.73999999999796</v>
      </c>
      <c r="Z170" s="144">
        <f t="shared" si="403"/>
        <v>-4.7390538578005433E-3</v>
      </c>
      <c r="AA170" s="297"/>
      <c r="AB170" s="118"/>
      <c r="AC170" s="118"/>
      <c r="AD170" s="118"/>
      <c r="AE170" s="118"/>
      <c r="AF170" s="118"/>
      <c r="AG170" s="118"/>
    </row>
    <row r="171" spans="1:33" ht="30" hidden="1" customHeight="1" x14ac:dyDescent="0.2">
      <c r="A171" s="119" t="s">
        <v>77</v>
      </c>
      <c r="B171" s="120" t="s">
        <v>306</v>
      </c>
      <c r="C171" s="188" t="s">
        <v>307</v>
      </c>
      <c r="D171" s="122"/>
      <c r="E171" s="123"/>
      <c r="F171" s="124"/>
      <c r="G171" s="125">
        <f t="shared" ref="G171:G178" si="437">E171*F171</f>
        <v>0</v>
      </c>
      <c r="H171" s="123"/>
      <c r="I171" s="124"/>
      <c r="J171" s="125">
        <f t="shared" ref="J171:J178" si="438">H171*I171</f>
        <v>0</v>
      </c>
      <c r="K171" s="123"/>
      <c r="L171" s="124"/>
      <c r="M171" s="125">
        <f t="shared" ref="M171:M178" si="439">K171*L171</f>
        <v>0</v>
      </c>
      <c r="N171" s="123"/>
      <c r="O171" s="124"/>
      <c r="P171" s="125">
        <f t="shared" ref="P171:P178" si="440">N171*O171</f>
        <v>0</v>
      </c>
      <c r="Q171" s="123"/>
      <c r="R171" s="124"/>
      <c r="S171" s="125">
        <f t="shared" ref="S171:S178" si="441">Q171*R171</f>
        <v>0</v>
      </c>
      <c r="T171" s="123"/>
      <c r="U171" s="124"/>
      <c r="V171" s="125">
        <f t="shared" ref="V171:V178" si="442">T171*U171</f>
        <v>0</v>
      </c>
      <c r="W171" s="126">
        <f t="shared" ref="W171:W178" si="443">G171+M171+S171</f>
        <v>0</v>
      </c>
      <c r="X171" s="127">
        <f t="shared" ref="X171:X178" si="444">J171+P171+V171</f>
        <v>0</v>
      </c>
      <c r="Y171" s="127">
        <f t="shared" si="402"/>
        <v>0</v>
      </c>
      <c r="Z171" s="128" t="e">
        <f t="shared" si="403"/>
        <v>#DIV/0!</v>
      </c>
      <c r="AA171" s="284"/>
      <c r="AB171" s="131"/>
      <c r="AC171" s="131"/>
      <c r="AD171" s="131"/>
      <c r="AE171" s="131"/>
      <c r="AF171" s="131"/>
      <c r="AG171" s="131"/>
    </row>
    <row r="172" spans="1:33" ht="30" customHeight="1" x14ac:dyDescent="0.2">
      <c r="A172" s="119" t="s">
        <v>77</v>
      </c>
      <c r="B172" s="120" t="s">
        <v>308</v>
      </c>
      <c r="C172" s="358" t="s">
        <v>309</v>
      </c>
      <c r="D172" s="372" t="s">
        <v>371</v>
      </c>
      <c r="E172" s="373">
        <v>62</v>
      </c>
      <c r="F172" s="374">
        <v>3</v>
      </c>
      <c r="G172" s="125">
        <f t="shared" si="437"/>
        <v>186</v>
      </c>
      <c r="H172" s="123">
        <v>22</v>
      </c>
      <c r="I172" s="124">
        <v>2</v>
      </c>
      <c r="J172" s="125">
        <f t="shared" si="438"/>
        <v>44</v>
      </c>
      <c r="K172" s="123"/>
      <c r="L172" s="124"/>
      <c r="M172" s="125">
        <f t="shared" si="439"/>
        <v>0</v>
      </c>
      <c r="N172" s="123">
        <v>2</v>
      </c>
      <c r="O172" s="124">
        <v>2</v>
      </c>
      <c r="P172" s="125">
        <f t="shared" si="440"/>
        <v>4</v>
      </c>
      <c r="Q172" s="123"/>
      <c r="R172" s="124"/>
      <c r="S172" s="125">
        <f t="shared" si="441"/>
        <v>0</v>
      </c>
      <c r="T172" s="123"/>
      <c r="U172" s="124"/>
      <c r="V172" s="125">
        <f t="shared" si="442"/>
        <v>0</v>
      </c>
      <c r="W172" s="138">
        <f t="shared" si="443"/>
        <v>186</v>
      </c>
      <c r="X172" s="127">
        <f t="shared" si="444"/>
        <v>48</v>
      </c>
      <c r="Y172" s="127">
        <f t="shared" si="402"/>
        <v>138</v>
      </c>
      <c r="Z172" s="128">
        <f t="shared" si="403"/>
        <v>0.74193548387096775</v>
      </c>
      <c r="AA172" s="284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77</v>
      </c>
      <c r="B173" s="120" t="s">
        <v>310</v>
      </c>
      <c r="C173" s="358" t="s">
        <v>311</v>
      </c>
      <c r="D173" s="372" t="s">
        <v>366</v>
      </c>
      <c r="E173" s="373">
        <v>4</v>
      </c>
      <c r="F173" s="374">
        <v>100</v>
      </c>
      <c r="G173" s="125">
        <f t="shared" si="437"/>
        <v>400</v>
      </c>
      <c r="H173" s="123">
        <v>2</v>
      </c>
      <c r="I173" s="124">
        <v>200</v>
      </c>
      <c r="J173" s="125">
        <f t="shared" si="438"/>
        <v>400</v>
      </c>
      <c r="K173" s="123"/>
      <c r="L173" s="124"/>
      <c r="M173" s="125">
        <f t="shared" si="439"/>
        <v>0</v>
      </c>
      <c r="N173" s="123">
        <v>2</v>
      </c>
      <c r="O173" s="124">
        <v>200</v>
      </c>
      <c r="P173" s="125">
        <f>N173*O173+6</f>
        <v>406</v>
      </c>
      <c r="Q173" s="123"/>
      <c r="R173" s="124"/>
      <c r="S173" s="125">
        <f t="shared" si="441"/>
        <v>0</v>
      </c>
      <c r="T173" s="123"/>
      <c r="U173" s="124"/>
      <c r="V173" s="125">
        <f t="shared" si="442"/>
        <v>0</v>
      </c>
      <c r="W173" s="138">
        <f t="shared" si="443"/>
        <v>400</v>
      </c>
      <c r="X173" s="127">
        <f t="shared" si="444"/>
        <v>806</v>
      </c>
      <c r="Y173" s="127">
        <f t="shared" si="402"/>
        <v>-406</v>
      </c>
      <c r="Z173" s="128">
        <f t="shared" si="403"/>
        <v>-1.0149999999999999</v>
      </c>
      <c r="AA173" s="284"/>
      <c r="AB173" s="131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120" t="s">
        <v>312</v>
      </c>
      <c r="C174" s="358" t="s">
        <v>375</v>
      </c>
      <c r="D174" s="372" t="s">
        <v>371</v>
      </c>
      <c r="E174" s="373">
        <v>0</v>
      </c>
      <c r="F174" s="374">
        <v>0</v>
      </c>
      <c r="G174" s="125">
        <f t="shared" si="437"/>
        <v>0</v>
      </c>
      <c r="H174" s="123">
        <v>1</v>
      </c>
      <c r="I174" s="124">
        <v>38.74</v>
      </c>
      <c r="J174" s="125">
        <f t="shared" si="438"/>
        <v>38.74</v>
      </c>
      <c r="K174" s="123"/>
      <c r="L174" s="124"/>
      <c r="M174" s="125">
        <f t="shared" si="439"/>
        <v>0</v>
      </c>
      <c r="N174" s="123"/>
      <c r="O174" s="124"/>
      <c r="P174" s="125">
        <f t="shared" si="440"/>
        <v>0</v>
      </c>
      <c r="Q174" s="123"/>
      <c r="R174" s="124"/>
      <c r="S174" s="125">
        <f t="shared" si="441"/>
        <v>0</v>
      </c>
      <c r="T174" s="123"/>
      <c r="U174" s="124"/>
      <c r="V174" s="125">
        <f t="shared" si="442"/>
        <v>0</v>
      </c>
      <c r="W174" s="138">
        <f t="shared" si="443"/>
        <v>0</v>
      </c>
      <c r="X174" s="127">
        <f t="shared" si="444"/>
        <v>38.74</v>
      </c>
      <c r="Y174" s="127">
        <f t="shared" si="402"/>
        <v>-38.74</v>
      </c>
      <c r="Z174" s="128" t="e">
        <f t="shared" si="403"/>
        <v>#DIV/0!</v>
      </c>
      <c r="AA174" s="284"/>
      <c r="AB174" s="131"/>
      <c r="AC174" s="131"/>
      <c r="AD174" s="131"/>
      <c r="AE174" s="131"/>
      <c r="AF174" s="131"/>
      <c r="AG174" s="131"/>
    </row>
    <row r="175" spans="1:33" ht="65.25" customHeight="1" x14ac:dyDescent="0.2">
      <c r="A175" s="119" t="s">
        <v>77</v>
      </c>
      <c r="B175" s="120" t="s">
        <v>313</v>
      </c>
      <c r="C175" s="365" t="s">
        <v>372</v>
      </c>
      <c r="D175" s="375" t="s">
        <v>373</v>
      </c>
      <c r="E175" s="376">
        <v>2325</v>
      </c>
      <c r="F175" s="377">
        <v>20</v>
      </c>
      <c r="G175" s="125">
        <f t="shared" si="437"/>
        <v>46500</v>
      </c>
      <c r="H175" s="376">
        <v>2325</v>
      </c>
      <c r="I175" s="377">
        <v>20</v>
      </c>
      <c r="J175" s="125">
        <f t="shared" si="438"/>
        <v>46500</v>
      </c>
      <c r="K175" s="123"/>
      <c r="L175" s="124"/>
      <c r="M175" s="125">
        <f t="shared" si="439"/>
        <v>0</v>
      </c>
      <c r="N175" s="123"/>
      <c r="O175" s="124"/>
      <c r="P175" s="125">
        <f t="shared" si="440"/>
        <v>0</v>
      </c>
      <c r="Q175" s="123"/>
      <c r="R175" s="124"/>
      <c r="S175" s="125">
        <f t="shared" si="441"/>
        <v>0</v>
      </c>
      <c r="T175" s="123"/>
      <c r="U175" s="124"/>
      <c r="V175" s="125">
        <f t="shared" si="442"/>
        <v>0</v>
      </c>
      <c r="W175" s="138">
        <f t="shared" si="443"/>
        <v>46500</v>
      </c>
      <c r="X175" s="127">
        <f t="shared" si="444"/>
        <v>46500</v>
      </c>
      <c r="Y175" s="127">
        <f t="shared" si="402"/>
        <v>0</v>
      </c>
      <c r="Z175" s="128">
        <f t="shared" si="403"/>
        <v>0</v>
      </c>
      <c r="AA175" s="284"/>
      <c r="AB175" s="130"/>
      <c r="AC175" s="131"/>
      <c r="AD175" s="131"/>
      <c r="AE175" s="131"/>
      <c r="AF175" s="131"/>
      <c r="AG175" s="131"/>
    </row>
    <row r="176" spans="1:33" ht="30" customHeight="1" thickBot="1" x14ac:dyDescent="0.25">
      <c r="A176" s="119" t="s">
        <v>77</v>
      </c>
      <c r="B176" s="120" t="s">
        <v>315</v>
      </c>
      <c r="C176" s="365" t="s">
        <v>374</v>
      </c>
      <c r="D176" s="378" t="s">
        <v>365</v>
      </c>
      <c r="E176" s="373">
        <v>126</v>
      </c>
      <c r="F176" s="374">
        <v>140</v>
      </c>
      <c r="G176" s="125">
        <f t="shared" si="437"/>
        <v>17640</v>
      </c>
      <c r="H176" s="373">
        <v>126</v>
      </c>
      <c r="I176" s="374">
        <v>140</v>
      </c>
      <c r="J176" s="125">
        <f t="shared" si="438"/>
        <v>17640</v>
      </c>
      <c r="K176" s="123"/>
      <c r="L176" s="124"/>
      <c r="M176" s="125">
        <f t="shared" si="439"/>
        <v>0</v>
      </c>
      <c r="N176" s="123"/>
      <c r="O176" s="124"/>
      <c r="P176" s="125">
        <f t="shared" si="440"/>
        <v>0</v>
      </c>
      <c r="Q176" s="123"/>
      <c r="R176" s="124"/>
      <c r="S176" s="125">
        <f t="shared" si="441"/>
        <v>0</v>
      </c>
      <c r="T176" s="123"/>
      <c r="U176" s="124"/>
      <c r="V176" s="125">
        <f t="shared" si="442"/>
        <v>0</v>
      </c>
      <c r="W176" s="138">
        <f t="shared" si="443"/>
        <v>17640</v>
      </c>
      <c r="X176" s="127">
        <f t="shared" si="444"/>
        <v>17640</v>
      </c>
      <c r="Y176" s="127">
        <f t="shared" si="402"/>
        <v>0</v>
      </c>
      <c r="Z176" s="128">
        <f t="shared" si="403"/>
        <v>0</v>
      </c>
      <c r="AA176" s="284"/>
      <c r="AB176" s="131"/>
      <c r="AC176" s="131"/>
      <c r="AD176" s="131"/>
      <c r="AE176" s="131"/>
      <c r="AF176" s="131"/>
      <c r="AG176" s="131"/>
    </row>
    <row r="177" spans="1:33" ht="30" hidden="1" customHeight="1" x14ac:dyDescent="0.2">
      <c r="A177" s="132" t="s">
        <v>77</v>
      </c>
      <c r="B177" s="133" t="s">
        <v>316</v>
      </c>
      <c r="C177" s="164" t="s">
        <v>314</v>
      </c>
      <c r="D177" s="134"/>
      <c r="E177" s="135"/>
      <c r="F177" s="136"/>
      <c r="G177" s="137">
        <f t="shared" si="437"/>
        <v>0</v>
      </c>
      <c r="H177" s="135"/>
      <c r="I177" s="136"/>
      <c r="J177" s="137">
        <f t="shared" si="438"/>
        <v>0</v>
      </c>
      <c r="K177" s="135"/>
      <c r="L177" s="136"/>
      <c r="M177" s="137">
        <f t="shared" si="439"/>
        <v>0</v>
      </c>
      <c r="N177" s="135"/>
      <c r="O177" s="136"/>
      <c r="P177" s="137">
        <f t="shared" si="440"/>
        <v>0</v>
      </c>
      <c r="Q177" s="135"/>
      <c r="R177" s="136"/>
      <c r="S177" s="137">
        <f t="shared" si="441"/>
        <v>0</v>
      </c>
      <c r="T177" s="135"/>
      <c r="U177" s="136"/>
      <c r="V177" s="137">
        <f t="shared" si="442"/>
        <v>0</v>
      </c>
      <c r="W177" s="138">
        <f t="shared" si="443"/>
        <v>0</v>
      </c>
      <c r="X177" s="127">
        <f t="shared" si="444"/>
        <v>0</v>
      </c>
      <c r="Y177" s="127">
        <f t="shared" si="402"/>
        <v>0</v>
      </c>
      <c r="Z177" s="128" t="e">
        <f t="shared" si="403"/>
        <v>#DIV/0!</v>
      </c>
      <c r="AA177" s="285"/>
      <c r="AB177" s="131"/>
      <c r="AC177" s="131"/>
      <c r="AD177" s="131"/>
      <c r="AE177" s="131"/>
      <c r="AF177" s="131"/>
      <c r="AG177" s="131"/>
    </row>
    <row r="178" spans="1:33" ht="30" hidden="1" customHeight="1" x14ac:dyDescent="0.2">
      <c r="A178" s="132" t="s">
        <v>77</v>
      </c>
      <c r="B178" s="154" t="s">
        <v>317</v>
      </c>
      <c r="C178" s="189" t="s">
        <v>318</v>
      </c>
      <c r="D178" s="148"/>
      <c r="E178" s="135"/>
      <c r="F178" s="136">
        <v>0.22</v>
      </c>
      <c r="G178" s="137">
        <f t="shared" si="437"/>
        <v>0</v>
      </c>
      <c r="H178" s="135"/>
      <c r="I178" s="136">
        <v>0.22</v>
      </c>
      <c r="J178" s="137">
        <f t="shared" si="438"/>
        <v>0</v>
      </c>
      <c r="K178" s="135"/>
      <c r="L178" s="136">
        <v>0.22</v>
      </c>
      <c r="M178" s="137">
        <f t="shared" si="439"/>
        <v>0</v>
      </c>
      <c r="N178" s="135"/>
      <c r="O178" s="136">
        <v>0.22</v>
      </c>
      <c r="P178" s="137">
        <f t="shared" si="440"/>
        <v>0</v>
      </c>
      <c r="Q178" s="135"/>
      <c r="R178" s="136">
        <v>0.22</v>
      </c>
      <c r="S178" s="137">
        <f t="shared" si="441"/>
        <v>0</v>
      </c>
      <c r="T178" s="135"/>
      <c r="U178" s="136">
        <v>0.22</v>
      </c>
      <c r="V178" s="137">
        <f t="shared" si="442"/>
        <v>0</v>
      </c>
      <c r="W178" s="138">
        <f t="shared" si="443"/>
        <v>0</v>
      </c>
      <c r="X178" s="127">
        <f t="shared" si="444"/>
        <v>0</v>
      </c>
      <c r="Y178" s="127">
        <f t="shared" si="402"/>
        <v>0</v>
      </c>
      <c r="Z178" s="128" t="e">
        <f t="shared" si="403"/>
        <v>#DIV/0!</v>
      </c>
      <c r="AA178" s="152"/>
      <c r="AB178" s="7"/>
      <c r="AC178" s="7"/>
      <c r="AD178" s="7"/>
      <c r="AE178" s="7"/>
      <c r="AF178" s="7"/>
      <c r="AG178" s="7"/>
    </row>
    <row r="179" spans="1:33" ht="30" customHeight="1" thickBot="1" x14ac:dyDescent="0.25">
      <c r="A179" s="299" t="s">
        <v>319</v>
      </c>
      <c r="B179" s="300"/>
      <c r="C179" s="301"/>
      <c r="D179" s="302"/>
      <c r="E179" s="174">
        <f>E170+E166+E161+E156</f>
        <v>2566</v>
      </c>
      <c r="F179" s="190"/>
      <c r="G179" s="303">
        <f t="shared" ref="G179:H179" si="445">G170+G166+G161+G156</f>
        <v>162976</v>
      </c>
      <c r="H179" s="174">
        <f t="shared" si="445"/>
        <v>2525</v>
      </c>
      <c r="I179" s="190"/>
      <c r="J179" s="303">
        <f t="shared" ref="J179:K179" si="446">J170+J166+J161+J156</f>
        <v>162872.74</v>
      </c>
      <c r="K179" s="174">
        <f t="shared" si="446"/>
        <v>16</v>
      </c>
      <c r="L179" s="190"/>
      <c r="M179" s="303">
        <f t="shared" ref="M179:N179" si="447">M170+M166+M161+M156</f>
        <v>1600</v>
      </c>
      <c r="N179" s="174">
        <f t="shared" si="447"/>
        <v>20</v>
      </c>
      <c r="O179" s="190"/>
      <c r="P179" s="303">
        <f t="shared" ref="P179:Q179" si="448">P170+P166+P161+P156</f>
        <v>1790.16</v>
      </c>
      <c r="Q179" s="174">
        <f t="shared" si="448"/>
        <v>0</v>
      </c>
      <c r="R179" s="190"/>
      <c r="S179" s="303">
        <f t="shared" ref="S179:T179" si="449">S170+S166+S161+S156</f>
        <v>0</v>
      </c>
      <c r="T179" s="174">
        <f t="shared" si="449"/>
        <v>0</v>
      </c>
      <c r="U179" s="190"/>
      <c r="V179" s="303">
        <f>V170+V166+V161+V156</f>
        <v>0</v>
      </c>
      <c r="W179" s="227">
        <f t="shared" ref="W179:X179" si="450">W170+W156+W166+W161</f>
        <v>164576</v>
      </c>
      <c r="X179" s="227">
        <f t="shared" si="450"/>
        <v>164662.9</v>
      </c>
      <c r="Y179" s="227">
        <f t="shared" si="402"/>
        <v>-86.899999999994179</v>
      </c>
      <c r="Z179" s="227">
        <f t="shared" si="403"/>
        <v>-5.2802352712421122E-4</v>
      </c>
      <c r="AA179" s="228"/>
      <c r="AB179" s="7"/>
      <c r="AC179" s="7"/>
      <c r="AD179" s="7"/>
      <c r="AE179" s="7"/>
      <c r="AF179" s="7"/>
      <c r="AG179" s="7"/>
    </row>
    <row r="180" spans="1:33" ht="30" customHeight="1" thickBot="1" x14ac:dyDescent="0.25">
      <c r="A180" s="304" t="s">
        <v>320</v>
      </c>
      <c r="B180" s="305"/>
      <c r="C180" s="306"/>
      <c r="D180" s="307"/>
      <c r="E180" s="308"/>
      <c r="F180" s="309"/>
      <c r="G180" s="310">
        <f>G33+G47+G56+G78+G94+G108+G121+G129+G137+G144+G148+G154+G179</f>
        <v>471109.4</v>
      </c>
      <c r="H180" s="308"/>
      <c r="I180" s="309"/>
      <c r="J180" s="310">
        <f>J33+J47+J56+J78+J94+J108+J121+J129+J137+J144+J148+J154+J179</f>
        <v>471006.14</v>
      </c>
      <c r="K180" s="308"/>
      <c r="L180" s="309"/>
      <c r="M180" s="310">
        <f>M33+M47+M56+M78+M94+M108+M121+M129+M137+M144+M148+M154+M179</f>
        <v>7710</v>
      </c>
      <c r="N180" s="308"/>
      <c r="O180" s="309"/>
      <c r="P180" s="310">
        <f>P33+P47+P56+P78+P94+P108+P121+P129+P137+P144+P148+P154+P179</f>
        <v>7580.15996</v>
      </c>
      <c r="Q180" s="308"/>
      <c r="R180" s="309"/>
      <c r="S180" s="310">
        <f>S33+S47+S56+S78+S94+S108+S121+S129+S137+S144+S148+S154+S179</f>
        <v>0</v>
      </c>
      <c r="T180" s="308"/>
      <c r="U180" s="309"/>
      <c r="V180" s="310">
        <f t="shared" ref="V180:Y180" si="451">V33+V47+V56+V78+V94+V108+V121+V129+V137+V144+V148+V154+V179</f>
        <v>0</v>
      </c>
      <c r="W180" s="310">
        <f t="shared" si="451"/>
        <v>478819.4</v>
      </c>
      <c r="X180" s="310">
        <f t="shared" si="451"/>
        <v>478586.29995999997</v>
      </c>
      <c r="Y180" s="310">
        <f t="shared" si="451"/>
        <v>233.10004000000572</v>
      </c>
      <c r="Z180" s="311">
        <f t="shared" si="403"/>
        <v>4.8682246375148061E-4</v>
      </c>
      <c r="AA180" s="312"/>
      <c r="AB180" s="7"/>
      <c r="AC180" s="7"/>
      <c r="AD180" s="7"/>
      <c r="AE180" s="7"/>
      <c r="AF180" s="7"/>
      <c r="AG180" s="7"/>
    </row>
    <row r="181" spans="1:33" ht="15" customHeight="1" x14ac:dyDescent="0.2">
      <c r="A181" s="463"/>
      <c r="B181" s="439"/>
      <c r="C181" s="439"/>
      <c r="D181" s="74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313"/>
      <c r="X181" s="313"/>
      <c r="Y181" s="313"/>
      <c r="Z181" s="313"/>
      <c r="AA181" s="83"/>
      <c r="AB181" s="7"/>
      <c r="AC181" s="7"/>
      <c r="AD181" s="7"/>
      <c r="AE181" s="7"/>
      <c r="AF181" s="7"/>
      <c r="AG181" s="7"/>
    </row>
    <row r="182" spans="1:33" ht="30" customHeight="1" x14ac:dyDescent="0.2">
      <c r="A182" s="464" t="s">
        <v>321</v>
      </c>
      <c r="B182" s="451"/>
      <c r="C182" s="465"/>
      <c r="D182" s="314"/>
      <c r="E182" s="308"/>
      <c r="F182" s="309"/>
      <c r="G182" s="315">
        <f>Фінансування!C27-'Кошторис  витрат'!G180</f>
        <v>0</v>
      </c>
      <c r="H182" s="308"/>
      <c r="I182" s="309"/>
      <c r="J182" s="315">
        <f>Фінансування!C28-'Кошторис  витрат'!J180</f>
        <v>0</v>
      </c>
      <c r="K182" s="308"/>
      <c r="L182" s="309"/>
      <c r="M182" s="315">
        <f>Фінансування!J27-'Кошторис  витрат'!M180</f>
        <v>0</v>
      </c>
      <c r="N182" s="308"/>
      <c r="O182" s="309"/>
      <c r="P182" s="315">
        <f>Фінансування!J28-'Кошторис  витрат'!P180</f>
        <v>0</v>
      </c>
      <c r="Q182" s="308"/>
      <c r="R182" s="309"/>
      <c r="S182" s="315">
        <f>Фінансування!L27-'Кошторис  витрат'!S180</f>
        <v>0</v>
      </c>
      <c r="T182" s="308"/>
      <c r="U182" s="309"/>
      <c r="V182" s="315">
        <f>Фінансування!L28-'Кошторис  витрат'!V180</f>
        <v>0</v>
      </c>
      <c r="W182" s="316">
        <f>Фінансування!N27-'Кошторис  витрат'!W180</f>
        <v>0</v>
      </c>
      <c r="X182" s="316">
        <f>Фінансування!N28-'Кошторис  витрат'!X180</f>
        <v>0</v>
      </c>
      <c r="Y182" s="316"/>
      <c r="Z182" s="316"/>
      <c r="AA182" s="317"/>
      <c r="AB182" s="7"/>
      <c r="AC182" s="7"/>
      <c r="AD182" s="7"/>
      <c r="AE182" s="7"/>
      <c r="AF182" s="7"/>
      <c r="AG182" s="7"/>
    </row>
    <row r="183" spans="1:33" ht="15.75" customHeight="1" x14ac:dyDescent="0.2">
      <c r="A183" s="1"/>
      <c r="B183" s="318"/>
      <c r="C183" s="2"/>
      <c r="D183" s="31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1"/>
      <c r="B184" s="318"/>
      <c r="C184" s="2"/>
      <c r="D184" s="319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318"/>
      <c r="C185" s="2"/>
      <c r="D185" s="319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">
      <c r="A186" s="320"/>
      <c r="B186" s="321"/>
      <c r="C186" s="322"/>
      <c r="D186" s="319"/>
      <c r="E186" s="323"/>
      <c r="F186" s="323"/>
      <c r="G186" s="70"/>
      <c r="H186" s="324"/>
      <c r="I186" s="320"/>
      <c r="J186" s="323"/>
      <c r="K186" s="325"/>
      <c r="L186" s="2"/>
      <c r="M186" s="70"/>
      <c r="N186" s="325"/>
      <c r="O186" s="2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2"/>
      <c r="AD186" s="1"/>
      <c r="AE186" s="1"/>
      <c r="AF186" s="1"/>
      <c r="AG186" s="1"/>
    </row>
    <row r="187" spans="1:33" ht="15.75" customHeight="1" x14ac:dyDescent="0.2">
      <c r="A187" s="326"/>
      <c r="B187" s="327"/>
      <c r="C187" s="328" t="s">
        <v>322</v>
      </c>
      <c r="D187" s="329"/>
      <c r="E187" s="330" t="s">
        <v>323</v>
      </c>
      <c r="F187" s="330"/>
      <c r="G187" s="331"/>
      <c r="H187" s="332"/>
      <c r="I187" s="333" t="s">
        <v>324</v>
      </c>
      <c r="J187" s="331"/>
      <c r="K187" s="332"/>
      <c r="L187" s="333"/>
      <c r="M187" s="331"/>
      <c r="N187" s="332"/>
      <c r="O187" s="333"/>
      <c r="P187" s="331"/>
      <c r="Q187" s="331"/>
      <c r="R187" s="331"/>
      <c r="S187" s="331"/>
      <c r="T187" s="331"/>
      <c r="U187" s="331"/>
      <c r="V187" s="331"/>
      <c r="W187" s="334"/>
      <c r="X187" s="334"/>
      <c r="Y187" s="334"/>
      <c r="Z187" s="334"/>
      <c r="AA187" s="335"/>
      <c r="AB187" s="336"/>
      <c r="AC187" s="335"/>
      <c r="AD187" s="336"/>
      <c r="AE187" s="336"/>
      <c r="AF187" s="336"/>
      <c r="AG187" s="336"/>
    </row>
    <row r="188" spans="1:33" ht="15.75" customHeight="1" x14ac:dyDescent="0.2">
      <c r="A188" s="1"/>
      <c r="B188" s="318"/>
      <c r="C188" s="2"/>
      <c r="D188" s="31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8"/>
      <c r="C189" s="2"/>
      <c r="D189" s="31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8"/>
      <c r="C190" s="2"/>
      <c r="D190" s="31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8"/>
      <c r="C191" s="2"/>
      <c r="D191" s="31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7"/>
      <c r="X191" s="337"/>
      <c r="Y191" s="337"/>
      <c r="Z191" s="33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8"/>
      <c r="C192" s="2"/>
      <c r="D192" s="31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7"/>
      <c r="X192" s="337"/>
      <c r="Y192" s="337"/>
      <c r="Z192" s="33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8"/>
      <c r="C193" s="2"/>
      <c r="D193" s="31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7"/>
      <c r="X193" s="337"/>
      <c r="Y193" s="337"/>
      <c r="Z193" s="33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8"/>
      <c r="C194" s="2"/>
      <c r="D194" s="31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7"/>
      <c r="X194" s="337"/>
      <c r="Y194" s="337"/>
      <c r="Z194" s="33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8"/>
      <c r="C195" s="2"/>
      <c r="D195" s="31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7"/>
      <c r="X195" s="337"/>
      <c r="Y195" s="337"/>
      <c r="Z195" s="33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8"/>
      <c r="C196" s="2"/>
      <c r="D196" s="319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7"/>
      <c r="X196" s="337"/>
      <c r="Y196" s="337"/>
      <c r="Z196" s="33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8"/>
      <c r="C197" s="2"/>
      <c r="D197" s="31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7"/>
      <c r="X197" s="337"/>
      <c r="Y197" s="337"/>
      <c r="Z197" s="33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8"/>
      <c r="C198" s="2"/>
      <c r="D198" s="31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7"/>
      <c r="X198" s="337"/>
      <c r="Y198" s="337"/>
      <c r="Z198" s="33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8"/>
      <c r="C199" s="2"/>
      <c r="D199" s="31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7"/>
      <c r="X199" s="337"/>
      <c r="Y199" s="337"/>
      <c r="Z199" s="33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8"/>
      <c r="C200" s="2"/>
      <c r="D200" s="31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7"/>
      <c r="X200" s="337"/>
      <c r="Y200" s="337"/>
      <c r="Z200" s="33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8"/>
      <c r="C201" s="2"/>
      <c r="D201" s="31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7"/>
      <c r="X201" s="337"/>
      <c r="Y201" s="337"/>
      <c r="Z201" s="33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8"/>
      <c r="C202" s="2"/>
      <c r="D202" s="31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7"/>
      <c r="X202" s="337"/>
      <c r="Y202" s="337"/>
      <c r="Z202" s="33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8"/>
      <c r="C203" s="2"/>
      <c r="D203" s="31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7"/>
      <c r="X203" s="337"/>
      <c r="Y203" s="337"/>
      <c r="Z203" s="33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8"/>
      <c r="C204" s="2"/>
      <c r="D204" s="31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7"/>
      <c r="X204" s="337"/>
      <c r="Y204" s="337"/>
      <c r="Z204" s="33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8"/>
      <c r="C205" s="2"/>
      <c r="D205" s="31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7"/>
      <c r="X205" s="337"/>
      <c r="Y205" s="337"/>
      <c r="Z205" s="33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8"/>
      <c r="C206" s="2"/>
      <c r="D206" s="31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7"/>
      <c r="X206" s="337"/>
      <c r="Y206" s="337"/>
      <c r="Z206" s="33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8"/>
      <c r="C207" s="2"/>
      <c r="D207" s="31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8"/>
      <c r="C208" s="2"/>
      <c r="D208" s="31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8"/>
      <c r="C209" s="2"/>
      <c r="D209" s="31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8"/>
      <c r="C210" s="2"/>
      <c r="D210" s="31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8"/>
      <c r="C211" s="2"/>
      <c r="D211" s="31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8"/>
      <c r="C212" s="2"/>
      <c r="D212" s="31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8"/>
      <c r="C213" s="2"/>
      <c r="D213" s="31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8"/>
      <c r="C214" s="2"/>
      <c r="D214" s="31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8"/>
      <c r="C215" s="2"/>
      <c r="D215" s="31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8"/>
      <c r="C216" s="2"/>
      <c r="D216" s="31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8"/>
      <c r="C217" s="2"/>
      <c r="D217" s="31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8"/>
      <c r="C218" s="2"/>
      <c r="D218" s="31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8"/>
      <c r="C219" s="2"/>
      <c r="D219" s="31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8"/>
      <c r="C220" s="2"/>
      <c r="D220" s="31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8"/>
      <c r="C221" s="2"/>
      <c r="D221" s="31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8"/>
      <c r="C222" s="2"/>
      <c r="D222" s="31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8"/>
      <c r="C223" s="2"/>
      <c r="D223" s="31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8"/>
      <c r="C224" s="2"/>
      <c r="D224" s="31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8"/>
      <c r="C225" s="2"/>
      <c r="D225" s="31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8"/>
      <c r="C226" s="2"/>
      <c r="D226" s="31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8"/>
      <c r="C227" s="2"/>
      <c r="D227" s="31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8"/>
      <c r="C228" s="2"/>
      <c r="D228" s="31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8"/>
      <c r="C229" s="2"/>
      <c r="D229" s="31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8"/>
      <c r="C230" s="2"/>
      <c r="D230" s="31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8"/>
      <c r="C231" s="2"/>
      <c r="D231" s="31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8"/>
      <c r="C232" s="2"/>
      <c r="D232" s="31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8"/>
      <c r="C233" s="2"/>
      <c r="D233" s="31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8"/>
      <c r="C234" s="2"/>
      <c r="D234" s="31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8"/>
      <c r="C235" s="2"/>
      <c r="D235" s="31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8"/>
      <c r="C236" s="2"/>
      <c r="D236" s="31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8"/>
      <c r="C237" s="2"/>
      <c r="D237" s="31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8"/>
      <c r="C238" s="2"/>
      <c r="D238" s="31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8"/>
      <c r="C239" s="2"/>
      <c r="D239" s="31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8"/>
      <c r="C240" s="2"/>
      <c r="D240" s="31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8"/>
      <c r="C241" s="2"/>
      <c r="D241" s="31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8"/>
      <c r="C242" s="2"/>
      <c r="D242" s="31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8"/>
      <c r="C243" s="2"/>
      <c r="D243" s="31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8"/>
      <c r="C244" s="2"/>
      <c r="D244" s="31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8"/>
      <c r="C245" s="2"/>
      <c r="D245" s="31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8"/>
      <c r="C246" s="2"/>
      <c r="D246" s="31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8"/>
      <c r="C247" s="2"/>
      <c r="D247" s="31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8"/>
      <c r="C248" s="2"/>
      <c r="D248" s="31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8"/>
      <c r="C249" s="2"/>
      <c r="D249" s="31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8"/>
      <c r="C250" s="2"/>
      <c r="D250" s="31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8"/>
      <c r="C251" s="2"/>
      <c r="D251" s="31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8"/>
      <c r="C252" s="2"/>
      <c r="D252" s="31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8"/>
      <c r="C253" s="2"/>
      <c r="D253" s="31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8"/>
      <c r="C254" s="2"/>
      <c r="D254" s="31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8"/>
      <c r="C255" s="2"/>
      <c r="D255" s="31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8"/>
      <c r="C256" s="2"/>
      <c r="D256" s="31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8"/>
      <c r="C257" s="2"/>
      <c r="D257" s="31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8"/>
      <c r="C258" s="2"/>
      <c r="D258" s="31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8"/>
      <c r="C259" s="2"/>
      <c r="D259" s="31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8"/>
      <c r="C260" s="2"/>
      <c r="D260" s="31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8"/>
      <c r="C261" s="2"/>
      <c r="D261" s="31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8"/>
      <c r="C262" s="2"/>
      <c r="D262" s="31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8"/>
      <c r="C263" s="2"/>
      <c r="D263" s="31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8"/>
      <c r="C264" s="2"/>
      <c r="D264" s="31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8"/>
      <c r="C265" s="2"/>
      <c r="D265" s="31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8"/>
      <c r="C266" s="2"/>
      <c r="D266" s="31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8"/>
      <c r="C267" s="2"/>
      <c r="D267" s="31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8"/>
      <c r="C268" s="2"/>
      <c r="D268" s="31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8"/>
      <c r="C269" s="2"/>
      <c r="D269" s="31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8"/>
      <c r="C270" s="2"/>
      <c r="D270" s="31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8"/>
      <c r="C271" s="2"/>
      <c r="D271" s="31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8"/>
      <c r="C272" s="2"/>
      <c r="D272" s="31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8"/>
      <c r="C273" s="2"/>
      <c r="D273" s="31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8"/>
      <c r="C274" s="2"/>
      <c r="D274" s="31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8"/>
      <c r="C275" s="2"/>
      <c r="D275" s="31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8"/>
      <c r="C276" s="2"/>
      <c r="D276" s="31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8"/>
      <c r="C277" s="2"/>
      <c r="D277" s="31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8"/>
      <c r="C278" s="2"/>
      <c r="D278" s="31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8"/>
      <c r="C279" s="2"/>
      <c r="D279" s="31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8"/>
      <c r="C280" s="2"/>
      <c r="D280" s="31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8"/>
      <c r="C281" s="2"/>
      <c r="D281" s="31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8"/>
      <c r="C282" s="2"/>
      <c r="D282" s="31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8"/>
      <c r="C283" s="2"/>
      <c r="D283" s="31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8"/>
      <c r="C284" s="2"/>
      <c r="D284" s="31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8"/>
      <c r="C285" s="2"/>
      <c r="D285" s="31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8"/>
      <c r="C286" s="2"/>
      <c r="D286" s="31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8"/>
      <c r="C287" s="2"/>
      <c r="D287" s="31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8"/>
      <c r="C288" s="2"/>
      <c r="D288" s="31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8"/>
      <c r="C289" s="2"/>
      <c r="D289" s="31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8"/>
      <c r="C290" s="2"/>
      <c r="D290" s="31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8"/>
      <c r="C291" s="2"/>
      <c r="D291" s="31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8"/>
      <c r="C292" s="2"/>
      <c r="D292" s="31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8"/>
      <c r="C293" s="2"/>
      <c r="D293" s="31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8"/>
      <c r="C294" s="2"/>
      <c r="D294" s="31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8"/>
      <c r="C295" s="2"/>
      <c r="D295" s="31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8"/>
      <c r="C296" s="2"/>
      <c r="D296" s="31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8"/>
      <c r="C297" s="2"/>
      <c r="D297" s="31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8"/>
      <c r="C298" s="2"/>
      <c r="D298" s="31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8"/>
      <c r="C299" s="2"/>
      <c r="D299" s="31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8"/>
      <c r="C300" s="2"/>
      <c r="D300" s="31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8"/>
      <c r="C301" s="2"/>
      <c r="D301" s="31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8"/>
      <c r="C302" s="2"/>
      <c r="D302" s="31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8"/>
      <c r="C303" s="2"/>
      <c r="D303" s="31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8"/>
      <c r="C304" s="2"/>
      <c r="D304" s="31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8"/>
      <c r="C305" s="2"/>
      <c r="D305" s="31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8"/>
      <c r="C306" s="2"/>
      <c r="D306" s="31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8"/>
      <c r="C307" s="2"/>
      <c r="D307" s="31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8"/>
      <c r="C308" s="2"/>
      <c r="D308" s="31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8"/>
      <c r="C309" s="2"/>
      <c r="D309" s="31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8"/>
      <c r="C310" s="2"/>
      <c r="D310" s="31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8"/>
      <c r="C311" s="2"/>
      <c r="D311" s="31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8"/>
      <c r="C312" s="2"/>
      <c r="D312" s="31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8"/>
      <c r="C313" s="2"/>
      <c r="D313" s="31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8"/>
      <c r="C314" s="2"/>
      <c r="D314" s="31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8"/>
      <c r="C315" s="2"/>
      <c r="D315" s="31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8"/>
      <c r="C316" s="2"/>
      <c r="D316" s="31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8"/>
      <c r="C317" s="2"/>
      <c r="D317" s="31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8"/>
      <c r="C318" s="2"/>
      <c r="D318" s="31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8"/>
      <c r="C319" s="2"/>
      <c r="D319" s="31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8"/>
      <c r="C320" s="2"/>
      <c r="D320" s="31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8"/>
      <c r="C321" s="2"/>
      <c r="D321" s="31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8"/>
      <c r="C322" s="2"/>
      <c r="D322" s="31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8"/>
      <c r="C323" s="2"/>
      <c r="D323" s="31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8"/>
      <c r="C324" s="2"/>
      <c r="D324" s="31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8"/>
      <c r="C325" s="2"/>
      <c r="D325" s="31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8"/>
      <c r="C326" s="2"/>
      <c r="D326" s="31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8"/>
      <c r="C327" s="2"/>
      <c r="D327" s="31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8"/>
      <c r="C328" s="2"/>
      <c r="D328" s="31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8"/>
      <c r="C329" s="2"/>
      <c r="D329" s="31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8"/>
      <c r="C330" s="2"/>
      <c r="D330" s="31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8"/>
      <c r="C331" s="2"/>
      <c r="D331" s="31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8"/>
      <c r="C332" s="2"/>
      <c r="D332" s="31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8"/>
      <c r="C333" s="2"/>
      <c r="D333" s="31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8"/>
      <c r="C334" s="2"/>
      <c r="D334" s="31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8"/>
      <c r="C335" s="2"/>
      <c r="D335" s="31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8"/>
      <c r="C336" s="2"/>
      <c r="D336" s="31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8"/>
      <c r="C337" s="2"/>
      <c r="D337" s="31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8"/>
      <c r="C338" s="2"/>
      <c r="D338" s="31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8"/>
      <c r="C339" s="2"/>
      <c r="D339" s="31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8"/>
      <c r="C340" s="2"/>
      <c r="D340" s="31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8"/>
      <c r="C341" s="2"/>
      <c r="D341" s="31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8"/>
      <c r="C342" s="2"/>
      <c r="D342" s="31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8"/>
      <c r="C343" s="2"/>
      <c r="D343" s="31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8"/>
      <c r="C344" s="2"/>
      <c r="D344" s="31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8"/>
      <c r="C345" s="2"/>
      <c r="D345" s="31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8"/>
      <c r="C346" s="2"/>
      <c r="D346" s="31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8"/>
      <c r="C347" s="2"/>
      <c r="D347" s="31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8"/>
      <c r="C348" s="2"/>
      <c r="D348" s="31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8"/>
      <c r="C349" s="2"/>
      <c r="D349" s="31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8"/>
      <c r="C350" s="2"/>
      <c r="D350" s="31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8"/>
      <c r="C351" s="2"/>
      <c r="D351" s="31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8"/>
      <c r="C352" s="2"/>
      <c r="D352" s="31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8"/>
      <c r="C353" s="2"/>
      <c r="D353" s="31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8"/>
      <c r="C354" s="2"/>
      <c r="D354" s="31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8"/>
      <c r="C355" s="2"/>
      <c r="D355" s="31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8"/>
      <c r="C356" s="2"/>
      <c r="D356" s="31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8"/>
      <c r="C357" s="2"/>
      <c r="D357" s="31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8"/>
      <c r="C358" s="2"/>
      <c r="D358" s="31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8"/>
      <c r="C359" s="2"/>
      <c r="D359" s="31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8"/>
      <c r="C360" s="2"/>
      <c r="D360" s="31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8"/>
      <c r="C361" s="2"/>
      <c r="D361" s="31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8"/>
      <c r="C362" s="2"/>
      <c r="D362" s="31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8"/>
      <c r="C363" s="2"/>
      <c r="D363" s="31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8"/>
      <c r="C364" s="2"/>
      <c r="D364" s="31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8"/>
      <c r="C365" s="2"/>
      <c r="D365" s="31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8"/>
      <c r="C366" s="2"/>
      <c r="D366" s="31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8"/>
      <c r="C367" s="2"/>
      <c r="D367" s="31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8"/>
      <c r="C368" s="2"/>
      <c r="D368" s="31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8"/>
      <c r="C369" s="2"/>
      <c r="D369" s="31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8"/>
      <c r="C370" s="2"/>
      <c r="D370" s="31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8"/>
      <c r="C371" s="2"/>
      <c r="D371" s="31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8"/>
      <c r="C372" s="2"/>
      <c r="D372" s="31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8"/>
      <c r="C373" s="2"/>
      <c r="D373" s="31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8"/>
      <c r="C374" s="2"/>
      <c r="D374" s="31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8"/>
      <c r="C375" s="2"/>
      <c r="D375" s="31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8"/>
      <c r="C376" s="2"/>
      <c r="D376" s="31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8"/>
      <c r="C377" s="2"/>
      <c r="D377" s="31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8"/>
      <c r="C378" s="2"/>
      <c r="D378" s="31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8"/>
      <c r="C379" s="2"/>
      <c r="D379" s="31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8"/>
      <c r="C380" s="2"/>
      <c r="D380" s="31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18"/>
      <c r="C381" s="2"/>
      <c r="D381" s="31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18"/>
      <c r="C382" s="2"/>
      <c r="D382" s="31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1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1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1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31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7"/>
      <c r="X386" s="337"/>
      <c r="Y386" s="337"/>
      <c r="Z386" s="337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31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7"/>
      <c r="X387" s="337"/>
      <c r="Y387" s="337"/>
      <c r="Z387" s="337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48:D148"/>
    <mergeCell ref="A181:C181"/>
    <mergeCell ref="A182:C182"/>
    <mergeCell ref="K8:M8"/>
    <mergeCell ref="N8:P8"/>
    <mergeCell ref="E8:G8"/>
    <mergeCell ref="H8:J8"/>
    <mergeCell ref="E54:G55"/>
    <mergeCell ref="H54:J55"/>
    <mergeCell ref="A94:D94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6"/>
  <sheetViews>
    <sheetView tabSelected="1" topLeftCell="B93" workbookViewId="0">
      <selection activeCell="J71" sqref="J71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16.75" customWidth="1"/>
    <col min="6" max="6" width="14.375" customWidth="1"/>
    <col min="7" max="7" width="14.625" customWidth="1"/>
    <col min="8" max="8" width="20.125" customWidth="1"/>
    <col min="9" max="9" width="12" customWidth="1"/>
    <col min="10" max="10" width="38.875" customWidth="1"/>
    <col min="11" max="26" width="7.625" customWidth="1"/>
  </cols>
  <sheetData>
    <row r="1" spans="1:26" ht="14.25" customHeight="1" x14ac:dyDescent="0.25">
      <c r="A1" s="338"/>
      <c r="B1" s="338"/>
      <c r="C1" s="338"/>
      <c r="D1" s="339"/>
      <c r="E1" s="338"/>
      <c r="F1" s="339"/>
      <c r="G1" s="338"/>
      <c r="H1" s="338"/>
      <c r="I1" s="5"/>
      <c r="J1" s="340" t="s">
        <v>325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8"/>
      <c r="B2" s="338"/>
      <c r="C2" s="338"/>
      <c r="D2" s="339"/>
      <c r="E2" s="338"/>
      <c r="F2" s="339"/>
      <c r="G2" s="338"/>
      <c r="H2" s="527" t="s">
        <v>326</v>
      </c>
      <c r="I2" s="439"/>
      <c r="J2" s="43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8"/>
      <c r="B3" s="338"/>
      <c r="C3" s="338"/>
      <c r="D3" s="339"/>
      <c r="E3" s="338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8"/>
      <c r="B4" s="528" t="s">
        <v>327</v>
      </c>
      <c r="C4" s="439"/>
      <c r="D4" s="439"/>
      <c r="E4" s="439"/>
      <c r="F4" s="439"/>
      <c r="G4" s="439"/>
      <c r="H4" s="439"/>
      <c r="I4" s="439"/>
      <c r="J4" s="43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 x14ac:dyDescent="0.3">
      <c r="A5" s="338"/>
      <c r="B5" s="529" t="s">
        <v>376</v>
      </c>
      <c r="C5" s="439"/>
      <c r="D5" s="439"/>
      <c r="E5" s="439"/>
      <c r="F5" s="439"/>
      <c r="G5" s="439"/>
      <c r="H5" s="439"/>
      <c r="I5" s="439"/>
      <c r="J5" s="43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4.75" customHeight="1" x14ac:dyDescent="0.3">
      <c r="A6" s="338"/>
      <c r="B6" s="530" t="s">
        <v>328</v>
      </c>
      <c r="C6" s="439"/>
      <c r="D6" s="439"/>
      <c r="E6" s="439"/>
      <c r="F6" s="439"/>
      <c r="G6" s="439"/>
      <c r="H6" s="439"/>
      <c r="I6" s="439"/>
      <c r="J6" s="43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8"/>
      <c r="B7" s="529" t="s">
        <v>539</v>
      </c>
      <c r="C7" s="439"/>
      <c r="D7" s="439"/>
      <c r="E7" s="439"/>
      <c r="F7" s="439"/>
      <c r="G7" s="439"/>
      <c r="H7" s="439"/>
      <c r="I7" s="439"/>
      <c r="J7" s="43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8"/>
      <c r="B8" s="338"/>
      <c r="C8" s="338"/>
      <c r="D8" s="339"/>
      <c r="E8" s="338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86" t="s">
        <v>329</v>
      </c>
      <c r="C9" s="506"/>
      <c r="D9" s="507"/>
      <c r="E9" s="483" t="s">
        <v>330</v>
      </c>
      <c r="F9" s="506"/>
      <c r="G9" s="506"/>
      <c r="H9" s="506"/>
      <c r="I9" s="506"/>
      <c r="J9" s="50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1.5" customHeight="1" x14ac:dyDescent="0.2">
      <c r="A10" s="341" t="s">
        <v>331</v>
      </c>
      <c r="B10" s="341" t="s">
        <v>332</v>
      </c>
      <c r="C10" s="341" t="s">
        <v>48</v>
      </c>
      <c r="D10" s="342" t="s">
        <v>333</v>
      </c>
      <c r="E10" s="341" t="s">
        <v>334</v>
      </c>
      <c r="F10" s="342" t="s">
        <v>333</v>
      </c>
      <c r="G10" s="343" t="s">
        <v>335</v>
      </c>
      <c r="H10" s="343" t="s">
        <v>336</v>
      </c>
      <c r="I10" s="341" t="s">
        <v>337</v>
      </c>
      <c r="J10" s="341" t="s">
        <v>338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.5" customHeight="1" x14ac:dyDescent="0.2">
      <c r="A11" s="344"/>
      <c r="B11" s="539" t="s">
        <v>90</v>
      </c>
      <c r="C11" s="537" t="s">
        <v>401</v>
      </c>
      <c r="D11" s="543">
        <f>'Кошторис  витрат'!J22</f>
        <v>28000</v>
      </c>
      <c r="E11" s="491" t="s">
        <v>446</v>
      </c>
      <c r="F11" s="543">
        <v>28000</v>
      </c>
      <c r="G11" s="491" t="s">
        <v>408</v>
      </c>
      <c r="H11" s="551" t="s">
        <v>409</v>
      </c>
      <c r="I11" s="549">
        <v>11270</v>
      </c>
      <c r="J11" s="547" t="s">
        <v>411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344"/>
      <c r="B12" s="540"/>
      <c r="C12" s="538"/>
      <c r="D12" s="544"/>
      <c r="E12" s="546"/>
      <c r="F12" s="544"/>
      <c r="G12" s="546"/>
      <c r="H12" s="552"/>
      <c r="I12" s="550"/>
      <c r="J12" s="54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7.75" customHeight="1" x14ac:dyDescent="0.2">
      <c r="A13" s="344"/>
      <c r="B13" s="540"/>
      <c r="C13" s="538"/>
      <c r="D13" s="544"/>
      <c r="E13" s="546"/>
      <c r="F13" s="544"/>
      <c r="G13" s="546"/>
      <c r="H13" s="552"/>
      <c r="I13" s="394">
        <v>210</v>
      </c>
      <c r="J13" s="395" t="s">
        <v>412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8.5" customHeight="1" x14ac:dyDescent="0.2">
      <c r="A14" s="344"/>
      <c r="B14" s="540"/>
      <c r="C14" s="538"/>
      <c r="D14" s="544"/>
      <c r="E14" s="546"/>
      <c r="F14" s="544"/>
      <c r="G14" s="546"/>
      <c r="H14" s="553"/>
      <c r="I14" s="394">
        <v>2520</v>
      </c>
      <c r="J14" s="395" t="s">
        <v>413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0.75" customHeight="1" x14ac:dyDescent="0.2">
      <c r="A15" s="344"/>
      <c r="B15" s="540"/>
      <c r="C15" s="538"/>
      <c r="D15" s="544"/>
      <c r="E15" s="546"/>
      <c r="F15" s="544"/>
      <c r="G15" s="546"/>
      <c r="H15" s="396" t="s">
        <v>419</v>
      </c>
      <c r="I15" s="394">
        <v>5635</v>
      </c>
      <c r="J15" s="395" t="s">
        <v>415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9.25" customHeight="1" x14ac:dyDescent="0.2">
      <c r="A16" s="344"/>
      <c r="B16" s="540"/>
      <c r="C16" s="538"/>
      <c r="D16" s="544"/>
      <c r="E16" s="546"/>
      <c r="F16" s="544"/>
      <c r="G16" s="546"/>
      <c r="H16" s="396" t="s">
        <v>410</v>
      </c>
      <c r="I16" s="394">
        <v>5635</v>
      </c>
      <c r="J16" s="395" t="s">
        <v>416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.75" customHeight="1" x14ac:dyDescent="0.2">
      <c r="A17" s="344"/>
      <c r="B17" s="540"/>
      <c r="C17" s="538"/>
      <c r="D17" s="544"/>
      <c r="E17" s="546"/>
      <c r="F17" s="544"/>
      <c r="G17" s="546"/>
      <c r="H17" s="554" t="s">
        <v>414</v>
      </c>
      <c r="I17" s="394">
        <v>210</v>
      </c>
      <c r="J17" s="395" t="s">
        <v>417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1.5" customHeight="1" x14ac:dyDescent="0.2">
      <c r="A18" s="344"/>
      <c r="B18" s="541"/>
      <c r="C18" s="542"/>
      <c r="D18" s="545"/>
      <c r="E18" s="492"/>
      <c r="F18" s="545"/>
      <c r="G18" s="492"/>
      <c r="H18" s="555"/>
      <c r="I18" s="394">
        <v>2520</v>
      </c>
      <c r="J18" s="395" t="s">
        <v>418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8.5" customHeight="1" x14ac:dyDescent="0.2">
      <c r="A19" s="344"/>
      <c r="B19" s="539" t="s">
        <v>92</v>
      </c>
      <c r="C19" s="537" t="s">
        <v>402</v>
      </c>
      <c r="D19" s="543">
        <f>'Кошторис  витрат'!J23</f>
        <v>48000</v>
      </c>
      <c r="E19" s="491" t="s">
        <v>447</v>
      </c>
      <c r="F19" s="543">
        <v>48000</v>
      </c>
      <c r="G19" s="491" t="s">
        <v>429</v>
      </c>
      <c r="H19" s="556" t="s">
        <v>430</v>
      </c>
      <c r="I19" s="397">
        <v>19320</v>
      </c>
      <c r="J19" s="398" t="s">
        <v>420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0" customHeight="1" x14ac:dyDescent="0.2">
      <c r="A20" s="344"/>
      <c r="B20" s="540"/>
      <c r="C20" s="538"/>
      <c r="D20" s="544"/>
      <c r="E20" s="546"/>
      <c r="F20" s="544"/>
      <c r="G20" s="546"/>
      <c r="H20" s="557"/>
      <c r="I20" s="397">
        <v>360</v>
      </c>
      <c r="J20" s="396" t="s">
        <v>421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8.5" customHeight="1" x14ac:dyDescent="0.2">
      <c r="A21" s="344"/>
      <c r="B21" s="540"/>
      <c r="C21" s="538"/>
      <c r="D21" s="544"/>
      <c r="E21" s="546"/>
      <c r="F21" s="544"/>
      <c r="G21" s="546"/>
      <c r="H21" s="558"/>
      <c r="I21" s="399">
        <v>4320</v>
      </c>
      <c r="J21" s="400" t="s">
        <v>432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2.25" customHeight="1" x14ac:dyDescent="0.2">
      <c r="A22" s="344"/>
      <c r="B22" s="540"/>
      <c r="C22" s="538"/>
      <c r="D22" s="544"/>
      <c r="E22" s="546"/>
      <c r="F22" s="544"/>
      <c r="G22" s="546"/>
      <c r="H22" s="396" t="s">
        <v>431</v>
      </c>
      <c r="I22" s="401">
        <v>9660</v>
      </c>
      <c r="J22" s="396" t="s">
        <v>422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1.5" customHeight="1" x14ac:dyDescent="0.2">
      <c r="A23" s="344"/>
      <c r="B23" s="540"/>
      <c r="C23" s="538"/>
      <c r="D23" s="544"/>
      <c r="E23" s="546"/>
      <c r="F23" s="544"/>
      <c r="G23" s="546"/>
      <c r="H23" s="396" t="s">
        <v>410</v>
      </c>
      <c r="I23" s="402">
        <v>9660</v>
      </c>
      <c r="J23" s="396" t="s">
        <v>423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7.75" customHeight="1" x14ac:dyDescent="0.2">
      <c r="A24" s="344"/>
      <c r="B24" s="540"/>
      <c r="C24" s="538"/>
      <c r="D24" s="544"/>
      <c r="E24" s="546"/>
      <c r="F24" s="544"/>
      <c r="G24" s="546"/>
      <c r="H24" s="491" t="s">
        <v>434</v>
      </c>
      <c r="I24" s="402">
        <v>360</v>
      </c>
      <c r="J24" s="396" t="s">
        <v>433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9.25" customHeight="1" x14ac:dyDescent="0.2">
      <c r="A25" s="344"/>
      <c r="B25" s="541"/>
      <c r="C25" s="542"/>
      <c r="D25" s="545"/>
      <c r="E25" s="492"/>
      <c r="F25" s="545"/>
      <c r="G25" s="492"/>
      <c r="H25" s="492"/>
      <c r="I25" s="402">
        <v>4320</v>
      </c>
      <c r="J25" s="396" t="s">
        <v>418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9.25" customHeight="1" x14ac:dyDescent="0.2">
      <c r="A26" s="344"/>
      <c r="B26" s="533" t="s">
        <v>403</v>
      </c>
      <c r="C26" s="537" t="s">
        <v>404</v>
      </c>
      <c r="D26" s="543">
        <f>'Кошторис  витрат'!J24</f>
        <v>14000</v>
      </c>
      <c r="E26" s="491" t="s">
        <v>448</v>
      </c>
      <c r="F26" s="543">
        <v>14000</v>
      </c>
      <c r="G26" s="491" t="s">
        <v>435</v>
      </c>
      <c r="H26" s="395" t="s">
        <v>436</v>
      </c>
      <c r="I26" s="394">
        <v>5635</v>
      </c>
      <c r="J26" s="395" t="s">
        <v>424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9.25" customHeight="1" x14ac:dyDescent="0.2">
      <c r="A27" s="344"/>
      <c r="B27" s="534"/>
      <c r="C27" s="538"/>
      <c r="D27" s="544"/>
      <c r="E27" s="546"/>
      <c r="F27" s="544"/>
      <c r="G27" s="546"/>
      <c r="H27" s="395" t="s">
        <v>437</v>
      </c>
      <c r="I27" s="394">
        <v>5635</v>
      </c>
      <c r="J27" s="395" t="s">
        <v>425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7.75" customHeight="1" x14ac:dyDescent="0.2">
      <c r="A28" s="344"/>
      <c r="B28" s="534"/>
      <c r="C28" s="538"/>
      <c r="D28" s="544"/>
      <c r="E28" s="546"/>
      <c r="F28" s="544"/>
      <c r="G28" s="546"/>
      <c r="H28" s="554" t="s">
        <v>440</v>
      </c>
      <c r="I28" s="394">
        <v>210</v>
      </c>
      <c r="J28" s="395" t="s">
        <v>438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8.5" customHeight="1" x14ac:dyDescent="0.2">
      <c r="A29" s="344"/>
      <c r="B29" s="534"/>
      <c r="C29" s="538"/>
      <c r="D29" s="544"/>
      <c r="E29" s="546"/>
      <c r="F29" s="544"/>
      <c r="G29" s="546"/>
      <c r="H29" s="559"/>
      <c r="I29" s="403">
        <v>2520</v>
      </c>
      <c r="J29" s="404" t="s">
        <v>439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42.75" customHeight="1" x14ac:dyDescent="0.2">
      <c r="A30" s="384"/>
      <c r="B30" s="532" t="s">
        <v>100</v>
      </c>
      <c r="C30" s="560" t="s">
        <v>405</v>
      </c>
      <c r="D30" s="522">
        <f>'Кошторис  витрат'!J28</f>
        <v>19800</v>
      </c>
      <c r="E30" s="503" t="s">
        <v>441</v>
      </c>
      <c r="F30" s="561">
        <v>19800</v>
      </c>
      <c r="G30" s="388" t="s">
        <v>442</v>
      </c>
      <c r="H30" s="388" t="s">
        <v>443</v>
      </c>
      <c r="I30" s="407">
        <v>8360</v>
      </c>
      <c r="J30" s="388" t="s">
        <v>426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74.25" customHeight="1" x14ac:dyDescent="0.2">
      <c r="A31" s="384"/>
      <c r="B31" s="532"/>
      <c r="C31" s="560"/>
      <c r="D31" s="522"/>
      <c r="E31" s="503"/>
      <c r="F31" s="522"/>
      <c r="G31" s="388" t="s">
        <v>445</v>
      </c>
      <c r="H31" s="388" t="s">
        <v>444</v>
      </c>
      <c r="I31" s="407">
        <v>11440</v>
      </c>
      <c r="J31" s="388" t="s">
        <v>427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.75" customHeight="1" x14ac:dyDescent="0.2">
      <c r="A32" s="384"/>
      <c r="B32" s="385" t="s">
        <v>103</v>
      </c>
      <c r="C32" s="386" t="s">
        <v>348</v>
      </c>
      <c r="D32" s="399">
        <f>'Кошторис  витрат'!J30</f>
        <v>8000</v>
      </c>
      <c r="E32" s="391" t="s">
        <v>406</v>
      </c>
      <c r="F32" s="399">
        <v>8000</v>
      </c>
      <c r="G32" s="388" t="s">
        <v>449</v>
      </c>
      <c r="H32" s="388" t="s">
        <v>450</v>
      </c>
      <c r="I32" s="408">
        <v>8000</v>
      </c>
      <c r="J32" s="389" t="s">
        <v>428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8" s="381" customFormat="1" ht="36.75" customHeight="1" x14ac:dyDescent="0.2">
      <c r="A33" s="384"/>
      <c r="B33" s="385" t="s">
        <v>133</v>
      </c>
      <c r="C33" s="388" t="s">
        <v>349</v>
      </c>
      <c r="D33" s="399">
        <v>4500</v>
      </c>
      <c r="E33" s="391" t="s">
        <v>453</v>
      </c>
      <c r="F33" s="399">
        <v>4500</v>
      </c>
      <c r="G33" s="388" t="s">
        <v>452</v>
      </c>
      <c r="H33" s="388" t="s">
        <v>454</v>
      </c>
      <c r="I33" s="408">
        <v>4500</v>
      </c>
      <c r="J33" s="389" t="s">
        <v>451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8" s="381" customFormat="1" ht="36" customHeight="1" x14ac:dyDescent="0.2">
      <c r="A34" s="384"/>
      <c r="B34" s="385" t="s">
        <v>187</v>
      </c>
      <c r="C34" s="392" t="s">
        <v>351</v>
      </c>
      <c r="D34" s="399">
        <v>21000</v>
      </c>
      <c r="E34" s="391" t="s">
        <v>457</v>
      </c>
      <c r="F34" s="399">
        <v>21000</v>
      </c>
      <c r="G34" s="388" t="s">
        <v>456</v>
      </c>
      <c r="H34" s="388" t="s">
        <v>458</v>
      </c>
      <c r="I34" s="409">
        <v>21000</v>
      </c>
      <c r="J34" s="389" t="s">
        <v>455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8" s="381" customFormat="1" ht="40.5" customHeight="1" x14ac:dyDescent="0.2">
      <c r="A35" s="384"/>
      <c r="B35" s="385" t="s">
        <v>200</v>
      </c>
      <c r="C35" s="393" t="s">
        <v>352</v>
      </c>
      <c r="D35" s="399">
        <v>7200</v>
      </c>
      <c r="E35" s="391" t="s">
        <v>459</v>
      </c>
      <c r="F35" s="399">
        <v>7200</v>
      </c>
      <c r="G35" s="388" t="s">
        <v>461</v>
      </c>
      <c r="H35" s="388" t="s">
        <v>460</v>
      </c>
      <c r="I35" s="407">
        <v>7200</v>
      </c>
      <c r="J35" s="390" t="s">
        <v>462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8" s="381" customFormat="1" ht="39.75" customHeight="1" x14ac:dyDescent="0.2">
      <c r="A36" s="384"/>
      <c r="B36" s="385" t="s">
        <v>201</v>
      </c>
      <c r="C36" s="393" t="s">
        <v>353</v>
      </c>
      <c r="D36" s="399">
        <v>14400</v>
      </c>
      <c r="E36" s="391" t="s">
        <v>464</v>
      </c>
      <c r="F36" s="399">
        <v>14400</v>
      </c>
      <c r="G36" s="388" t="s">
        <v>465</v>
      </c>
      <c r="H36" s="388" t="s">
        <v>466</v>
      </c>
      <c r="I36" s="407">
        <v>14400</v>
      </c>
      <c r="J36" s="390" t="s">
        <v>463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8" s="381" customFormat="1" ht="54" customHeight="1" x14ac:dyDescent="0.2">
      <c r="A37" s="384"/>
      <c r="B37" s="413" t="s">
        <v>202</v>
      </c>
      <c r="C37" s="393" t="s">
        <v>354</v>
      </c>
      <c r="D37" s="399">
        <v>7200</v>
      </c>
      <c r="E37" s="391" t="s">
        <v>467</v>
      </c>
      <c r="F37" s="399">
        <v>7200</v>
      </c>
      <c r="G37" s="388" t="s">
        <v>469</v>
      </c>
      <c r="H37" s="388" t="s">
        <v>470</v>
      </c>
      <c r="I37" s="407">
        <v>7200</v>
      </c>
      <c r="J37" s="390" t="s">
        <v>475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8" s="381" customFormat="1" ht="45.75" customHeight="1" x14ac:dyDescent="0.2">
      <c r="A38" s="384"/>
      <c r="B38" s="385" t="s">
        <v>540</v>
      </c>
      <c r="C38" s="393" t="s">
        <v>355</v>
      </c>
      <c r="D38" s="399">
        <v>7200</v>
      </c>
      <c r="E38" s="391" t="s">
        <v>468</v>
      </c>
      <c r="F38" s="399">
        <v>7200</v>
      </c>
      <c r="G38" s="388" t="s">
        <v>471</v>
      </c>
      <c r="H38" s="388" t="s">
        <v>472</v>
      </c>
      <c r="I38" s="407">
        <v>7200</v>
      </c>
      <c r="J38" s="390" t="s">
        <v>476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8" ht="32.25" customHeight="1" x14ac:dyDescent="0.2">
      <c r="A39" s="384"/>
      <c r="B39" s="385" t="s">
        <v>541</v>
      </c>
      <c r="C39" s="393" t="s">
        <v>542</v>
      </c>
      <c r="D39" s="399">
        <v>7200</v>
      </c>
      <c r="E39" s="391" t="s">
        <v>477</v>
      </c>
      <c r="F39" s="399">
        <v>7200</v>
      </c>
      <c r="G39" s="388" t="s">
        <v>473</v>
      </c>
      <c r="H39" s="388" t="s">
        <v>474</v>
      </c>
      <c r="I39" s="410">
        <v>7200</v>
      </c>
      <c r="J39" s="405" t="s">
        <v>478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8" s="381" customFormat="1" ht="29.25" customHeight="1" x14ac:dyDescent="0.2">
      <c r="A40" s="384"/>
      <c r="B40" s="385" t="s">
        <v>207</v>
      </c>
      <c r="C40" s="388" t="s">
        <v>356</v>
      </c>
      <c r="D40" s="399">
        <v>912</v>
      </c>
      <c r="E40" s="391" t="s">
        <v>479</v>
      </c>
      <c r="F40" s="399">
        <v>912</v>
      </c>
      <c r="G40" s="388" t="s">
        <v>480</v>
      </c>
      <c r="H40" s="388" t="s">
        <v>481</v>
      </c>
      <c r="I40" s="407">
        <v>912</v>
      </c>
      <c r="J40" s="406" t="s">
        <v>482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8" s="381" customFormat="1" ht="23.25" customHeight="1" x14ac:dyDescent="0.2">
      <c r="A41" s="384"/>
      <c r="B41" s="385" t="s">
        <v>218</v>
      </c>
      <c r="C41" s="388" t="s">
        <v>357</v>
      </c>
      <c r="D41" s="399">
        <v>263</v>
      </c>
      <c r="E41" s="503" t="s">
        <v>486</v>
      </c>
      <c r="F41" s="399">
        <v>263</v>
      </c>
      <c r="G41" s="526" t="s">
        <v>484</v>
      </c>
      <c r="H41" s="526" t="s">
        <v>485</v>
      </c>
      <c r="I41" s="523">
        <v>481.4</v>
      </c>
      <c r="J41" s="493" t="s">
        <v>483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8" s="381" customFormat="1" ht="21.75" customHeight="1" x14ac:dyDescent="0.2">
      <c r="A42" s="384"/>
      <c r="B42" s="385" t="s">
        <v>219</v>
      </c>
      <c r="C42" s="388" t="s">
        <v>358</v>
      </c>
      <c r="D42" s="399">
        <v>218.4</v>
      </c>
      <c r="E42" s="503"/>
      <c r="F42" s="399">
        <v>218.4</v>
      </c>
      <c r="G42" s="526"/>
      <c r="H42" s="526"/>
      <c r="I42" s="525"/>
      <c r="J42" s="49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8" s="381" customFormat="1" ht="27.75" customHeight="1" x14ac:dyDescent="0.2">
      <c r="A43" s="384"/>
      <c r="B43" s="385" t="s">
        <v>223</v>
      </c>
      <c r="C43" s="388" t="s">
        <v>360</v>
      </c>
      <c r="D43" s="399">
        <v>900</v>
      </c>
      <c r="E43" s="503" t="s">
        <v>487</v>
      </c>
      <c r="F43" s="522">
        <v>3240</v>
      </c>
      <c r="G43" s="503" t="s">
        <v>488</v>
      </c>
      <c r="H43" s="388" t="s">
        <v>491</v>
      </c>
      <c r="I43" s="523">
        <v>3240</v>
      </c>
      <c r="J43" s="493" t="s">
        <v>489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8" s="381" customFormat="1" ht="27.75" customHeight="1" x14ac:dyDescent="0.2">
      <c r="A44" s="384"/>
      <c r="B44" s="385" t="s">
        <v>229</v>
      </c>
      <c r="C44" s="388" t="s">
        <v>362</v>
      </c>
      <c r="D44" s="399">
        <v>60</v>
      </c>
      <c r="E44" s="503"/>
      <c r="F44" s="522"/>
      <c r="G44" s="503"/>
      <c r="H44" s="388" t="s">
        <v>490</v>
      </c>
      <c r="I44" s="524"/>
      <c r="J44" s="49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8" s="381" customFormat="1" ht="24" customHeight="1" x14ac:dyDescent="0.2">
      <c r="A45" s="384"/>
      <c r="B45" s="385" t="s">
        <v>232</v>
      </c>
      <c r="C45" s="388" t="s">
        <v>363</v>
      </c>
      <c r="D45" s="399">
        <v>720</v>
      </c>
      <c r="E45" s="503"/>
      <c r="F45" s="522"/>
      <c r="G45" s="503"/>
      <c r="H45" s="388" t="s">
        <v>490</v>
      </c>
      <c r="I45" s="524"/>
      <c r="J45" s="49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8" s="381" customFormat="1" ht="27.75" customHeight="1" x14ac:dyDescent="0.2">
      <c r="A46" s="384"/>
      <c r="B46" s="385" t="s">
        <v>233</v>
      </c>
      <c r="C46" s="388" t="s">
        <v>364</v>
      </c>
      <c r="D46" s="399">
        <v>1560</v>
      </c>
      <c r="E46" s="503"/>
      <c r="F46" s="522"/>
      <c r="G46" s="503"/>
      <c r="H46" s="388" t="s">
        <v>491</v>
      </c>
      <c r="I46" s="525"/>
      <c r="J46" s="49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8" ht="16.5" customHeight="1" x14ac:dyDescent="0.2">
      <c r="A47" s="384"/>
      <c r="B47" s="514">
        <v>43839</v>
      </c>
      <c r="C47" s="520" t="s">
        <v>258</v>
      </c>
      <c r="D47" s="517">
        <v>9000</v>
      </c>
      <c r="E47" s="493" t="s">
        <v>492</v>
      </c>
      <c r="F47" s="511">
        <v>9000</v>
      </c>
      <c r="G47" s="493" t="s">
        <v>493</v>
      </c>
      <c r="H47" s="511" t="s">
        <v>497</v>
      </c>
      <c r="I47" s="421">
        <v>4500</v>
      </c>
      <c r="J47" s="387" t="s">
        <v>495</v>
      </c>
      <c r="K47" s="416"/>
      <c r="L47" s="41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s="381" customFormat="1" ht="17.25" customHeight="1" x14ac:dyDescent="0.2">
      <c r="A48" s="384"/>
      <c r="B48" s="519"/>
      <c r="C48" s="521"/>
      <c r="D48" s="518"/>
      <c r="E48" s="495"/>
      <c r="F48" s="512"/>
      <c r="G48" s="495"/>
      <c r="H48" s="512"/>
      <c r="I48" s="421">
        <v>4500</v>
      </c>
      <c r="J48" s="387" t="s">
        <v>496</v>
      </c>
      <c r="K48" s="416"/>
      <c r="L48" s="41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.75" customHeight="1" x14ac:dyDescent="0.2">
      <c r="A49" s="384"/>
      <c r="B49" s="513">
        <v>43870</v>
      </c>
      <c r="C49" s="515" t="s">
        <v>259</v>
      </c>
      <c r="D49" s="517">
        <v>78000</v>
      </c>
      <c r="E49" s="493" t="s">
        <v>492</v>
      </c>
      <c r="F49" s="511">
        <v>78000</v>
      </c>
      <c r="G49" s="493" t="s">
        <v>494</v>
      </c>
      <c r="H49" s="511" t="s">
        <v>497</v>
      </c>
      <c r="I49" s="421">
        <v>30000</v>
      </c>
      <c r="J49" s="387" t="s">
        <v>498</v>
      </c>
      <c r="K49" s="416"/>
      <c r="L49" s="41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s="381" customFormat="1" ht="21" customHeight="1" x14ac:dyDescent="0.2">
      <c r="A50" s="384"/>
      <c r="B50" s="514"/>
      <c r="C50" s="516"/>
      <c r="D50" s="518"/>
      <c r="E50" s="495"/>
      <c r="F50" s="512"/>
      <c r="G50" s="495"/>
      <c r="H50" s="512"/>
      <c r="I50" s="421">
        <v>48000</v>
      </c>
      <c r="J50" s="387" t="s">
        <v>499</v>
      </c>
      <c r="K50" s="416"/>
      <c r="L50" s="41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s="381" customFormat="1" ht="30" customHeight="1" x14ac:dyDescent="0.2">
      <c r="A51" s="384"/>
      <c r="B51" s="417">
        <v>43930</v>
      </c>
      <c r="C51" s="418" t="s">
        <v>261</v>
      </c>
      <c r="D51" s="422">
        <v>30000</v>
      </c>
      <c r="E51" s="391" t="s">
        <v>500</v>
      </c>
      <c r="F51" s="399">
        <v>30000</v>
      </c>
      <c r="G51" s="391" t="s">
        <v>501</v>
      </c>
      <c r="H51" s="420" t="s">
        <v>502</v>
      </c>
      <c r="I51" s="422">
        <v>0</v>
      </c>
      <c r="J51" s="387"/>
      <c r="K51" s="416"/>
      <c r="L51" s="41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s="381" customFormat="1" ht="30.75" customHeight="1" x14ac:dyDescent="0.2">
      <c r="A52" s="384"/>
      <c r="B52" s="385" t="s">
        <v>283</v>
      </c>
      <c r="C52" s="418" t="s">
        <v>284</v>
      </c>
      <c r="D52" s="423">
        <v>24000</v>
      </c>
      <c r="E52" s="391" t="s">
        <v>503</v>
      </c>
      <c r="F52" s="419">
        <v>24000</v>
      </c>
      <c r="G52" s="424" t="s">
        <v>504</v>
      </c>
      <c r="H52" s="424" t="s">
        <v>505</v>
      </c>
      <c r="I52" s="422">
        <v>0</v>
      </c>
      <c r="J52" s="387"/>
      <c r="K52" s="416"/>
      <c r="L52" s="41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s="381" customFormat="1" ht="31.5" customHeight="1" x14ac:dyDescent="0.2">
      <c r="A53" s="384"/>
      <c r="B53" s="385" t="s">
        <v>293</v>
      </c>
      <c r="C53" s="425" t="s">
        <v>367</v>
      </c>
      <c r="D53" s="423">
        <v>74250</v>
      </c>
      <c r="E53" s="391" t="s">
        <v>492</v>
      </c>
      <c r="F53" s="419">
        <v>74250</v>
      </c>
      <c r="G53" s="391" t="s">
        <v>507</v>
      </c>
      <c r="H53" s="433" t="s">
        <v>508</v>
      </c>
      <c r="I53" s="422">
        <v>10000</v>
      </c>
      <c r="J53" s="387" t="s">
        <v>506</v>
      </c>
      <c r="K53" s="416"/>
      <c r="L53" s="41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2.75" customHeight="1" x14ac:dyDescent="0.2">
      <c r="A54" s="384"/>
      <c r="B54" s="532" t="s">
        <v>308</v>
      </c>
      <c r="C54" s="503" t="s">
        <v>309</v>
      </c>
      <c r="D54" s="511">
        <v>44</v>
      </c>
      <c r="E54" s="387" t="s">
        <v>377</v>
      </c>
      <c r="F54" s="414">
        <v>2</v>
      </c>
      <c r="G54" s="493" t="s">
        <v>407</v>
      </c>
      <c r="H54" s="387"/>
      <c r="I54" s="427">
        <v>2</v>
      </c>
      <c r="J54" s="426" t="s">
        <v>378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8" ht="15.75" customHeight="1" x14ac:dyDescent="0.2">
      <c r="A55" s="384"/>
      <c r="B55" s="532"/>
      <c r="C55" s="503"/>
      <c r="D55" s="531"/>
      <c r="E55" s="387" t="s">
        <v>377</v>
      </c>
      <c r="F55" s="414">
        <v>2</v>
      </c>
      <c r="G55" s="494"/>
      <c r="H55" s="387"/>
      <c r="I55" s="427">
        <v>2</v>
      </c>
      <c r="J55" s="426" t="s">
        <v>379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8" ht="14.25" customHeight="1" x14ac:dyDescent="0.2">
      <c r="A56" s="384"/>
      <c r="B56" s="532"/>
      <c r="C56" s="503"/>
      <c r="D56" s="531"/>
      <c r="E56" s="387" t="s">
        <v>377</v>
      </c>
      <c r="F56" s="414">
        <v>2</v>
      </c>
      <c r="G56" s="494"/>
      <c r="H56" s="387"/>
      <c r="I56" s="427">
        <v>2</v>
      </c>
      <c r="J56" s="426" t="s">
        <v>380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8" ht="16.5" customHeight="1" x14ac:dyDescent="0.2">
      <c r="A57" s="384"/>
      <c r="B57" s="532"/>
      <c r="C57" s="503"/>
      <c r="D57" s="531"/>
      <c r="E57" s="387" t="s">
        <v>377</v>
      </c>
      <c r="F57" s="414">
        <v>2</v>
      </c>
      <c r="G57" s="494"/>
      <c r="H57" s="387"/>
      <c r="I57" s="427">
        <v>2</v>
      </c>
      <c r="J57" s="426" t="s">
        <v>381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8" ht="17.25" customHeight="1" x14ac:dyDescent="0.2">
      <c r="A58" s="384"/>
      <c r="B58" s="532"/>
      <c r="C58" s="503"/>
      <c r="D58" s="531"/>
      <c r="E58" s="387" t="s">
        <v>377</v>
      </c>
      <c r="F58" s="414">
        <v>2</v>
      </c>
      <c r="G58" s="494"/>
      <c r="H58" s="387"/>
      <c r="I58" s="427">
        <v>2</v>
      </c>
      <c r="J58" s="426" t="s">
        <v>382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8" ht="18" customHeight="1" x14ac:dyDescent="0.2">
      <c r="A59" s="384"/>
      <c r="B59" s="532"/>
      <c r="C59" s="503"/>
      <c r="D59" s="531"/>
      <c r="E59" s="387" t="s">
        <v>377</v>
      </c>
      <c r="F59" s="414">
        <v>2</v>
      </c>
      <c r="G59" s="494"/>
      <c r="H59" s="387"/>
      <c r="I59" s="427">
        <v>2</v>
      </c>
      <c r="J59" s="426" t="s">
        <v>383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8" ht="16.5" customHeight="1" x14ac:dyDescent="0.2">
      <c r="A60" s="384"/>
      <c r="B60" s="532"/>
      <c r="C60" s="503"/>
      <c r="D60" s="531"/>
      <c r="E60" s="387" t="s">
        <v>377</v>
      </c>
      <c r="F60" s="414">
        <v>2</v>
      </c>
      <c r="G60" s="494"/>
      <c r="H60" s="387"/>
      <c r="I60" s="427">
        <v>2</v>
      </c>
      <c r="J60" s="426" t="s">
        <v>384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8" ht="18.75" customHeight="1" x14ac:dyDescent="0.2">
      <c r="A61" s="384"/>
      <c r="B61" s="532"/>
      <c r="C61" s="503"/>
      <c r="D61" s="531"/>
      <c r="E61" s="387" t="s">
        <v>377</v>
      </c>
      <c r="F61" s="414">
        <v>2</v>
      </c>
      <c r="G61" s="494"/>
      <c r="H61" s="387"/>
      <c r="I61" s="427">
        <v>2</v>
      </c>
      <c r="J61" s="426" t="s">
        <v>385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8" ht="16.5" customHeight="1" x14ac:dyDescent="0.2">
      <c r="A62" s="384"/>
      <c r="B62" s="532"/>
      <c r="C62" s="503"/>
      <c r="D62" s="531"/>
      <c r="E62" s="387" t="s">
        <v>377</v>
      </c>
      <c r="F62" s="414">
        <v>2</v>
      </c>
      <c r="G62" s="494"/>
      <c r="H62" s="387"/>
      <c r="I62" s="427">
        <v>2</v>
      </c>
      <c r="J62" s="426" t="s">
        <v>386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8" ht="18.75" customHeight="1" x14ac:dyDescent="0.2">
      <c r="A63" s="384"/>
      <c r="B63" s="532"/>
      <c r="C63" s="503"/>
      <c r="D63" s="531"/>
      <c r="E63" s="387" t="s">
        <v>377</v>
      </c>
      <c r="F63" s="414">
        <v>2</v>
      </c>
      <c r="G63" s="494"/>
      <c r="H63" s="387"/>
      <c r="I63" s="427">
        <v>2</v>
      </c>
      <c r="J63" s="426" t="s">
        <v>387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8" ht="16.5" customHeight="1" x14ac:dyDescent="0.2">
      <c r="A64" s="384"/>
      <c r="B64" s="532"/>
      <c r="C64" s="503"/>
      <c r="D64" s="531"/>
      <c r="E64" s="387" t="s">
        <v>377</v>
      </c>
      <c r="F64" s="414">
        <v>2</v>
      </c>
      <c r="G64" s="494"/>
      <c r="H64" s="387"/>
      <c r="I64" s="427">
        <v>2</v>
      </c>
      <c r="J64" s="426" t="s">
        <v>388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384"/>
      <c r="B65" s="532"/>
      <c r="C65" s="503"/>
      <c r="D65" s="531"/>
      <c r="E65" s="387" t="s">
        <v>377</v>
      </c>
      <c r="F65" s="414">
        <v>2</v>
      </c>
      <c r="G65" s="494"/>
      <c r="H65" s="387"/>
      <c r="I65" s="427">
        <v>2</v>
      </c>
      <c r="J65" s="426" t="s">
        <v>389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384"/>
      <c r="B66" s="532"/>
      <c r="C66" s="503"/>
      <c r="D66" s="531"/>
      <c r="E66" s="387" t="s">
        <v>377</v>
      </c>
      <c r="F66" s="414">
        <v>2</v>
      </c>
      <c r="G66" s="494"/>
      <c r="H66" s="387"/>
      <c r="I66" s="427">
        <v>2</v>
      </c>
      <c r="J66" s="426" t="s">
        <v>390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" customHeight="1" x14ac:dyDescent="0.2">
      <c r="A67" s="384"/>
      <c r="B67" s="532"/>
      <c r="C67" s="503"/>
      <c r="D67" s="531"/>
      <c r="E67" s="387" t="s">
        <v>377</v>
      </c>
      <c r="F67" s="414">
        <v>2</v>
      </c>
      <c r="G67" s="494"/>
      <c r="H67" s="387"/>
      <c r="I67" s="427">
        <v>2</v>
      </c>
      <c r="J67" s="426" t="s">
        <v>545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7.25" customHeight="1" x14ac:dyDescent="0.2">
      <c r="A68" s="384"/>
      <c r="B68" s="532"/>
      <c r="C68" s="503"/>
      <c r="D68" s="531"/>
      <c r="E68" s="387" t="s">
        <v>377</v>
      </c>
      <c r="F68" s="414">
        <v>2</v>
      </c>
      <c r="G68" s="494"/>
      <c r="H68" s="387"/>
      <c r="I68" s="427">
        <v>2</v>
      </c>
      <c r="J68" s="426" t="s">
        <v>391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6.5" customHeight="1" x14ac:dyDescent="0.2">
      <c r="A69" s="384"/>
      <c r="B69" s="532"/>
      <c r="C69" s="503"/>
      <c r="D69" s="531"/>
      <c r="E69" s="387" t="s">
        <v>377</v>
      </c>
      <c r="F69" s="414">
        <v>2</v>
      </c>
      <c r="G69" s="494"/>
      <c r="H69" s="387"/>
      <c r="I69" s="427">
        <v>2</v>
      </c>
      <c r="J69" s="426" t="s">
        <v>392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6.5" customHeight="1" x14ac:dyDescent="0.2">
      <c r="A70" s="384"/>
      <c r="B70" s="532"/>
      <c r="C70" s="503"/>
      <c r="D70" s="531"/>
      <c r="E70" s="387" t="s">
        <v>377</v>
      </c>
      <c r="F70" s="414">
        <v>2</v>
      </c>
      <c r="G70" s="494"/>
      <c r="H70" s="387"/>
      <c r="I70" s="427">
        <v>2</v>
      </c>
      <c r="J70" s="426" t="s">
        <v>393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6.5" customHeight="1" x14ac:dyDescent="0.2">
      <c r="A71" s="384"/>
      <c r="B71" s="532"/>
      <c r="C71" s="503"/>
      <c r="D71" s="531"/>
      <c r="E71" s="387" t="s">
        <v>377</v>
      </c>
      <c r="F71" s="414">
        <v>2</v>
      </c>
      <c r="G71" s="494"/>
      <c r="H71" s="387"/>
      <c r="I71" s="427">
        <v>2</v>
      </c>
      <c r="J71" s="426" t="s">
        <v>394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 x14ac:dyDescent="0.2">
      <c r="A72" s="384"/>
      <c r="B72" s="532"/>
      <c r="C72" s="503"/>
      <c r="D72" s="531"/>
      <c r="E72" s="387" t="s">
        <v>377</v>
      </c>
      <c r="F72" s="414">
        <v>2</v>
      </c>
      <c r="G72" s="494"/>
      <c r="H72" s="387"/>
      <c r="I72" s="427">
        <v>2</v>
      </c>
      <c r="J72" s="426" t="s">
        <v>395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9.5" customHeight="1" x14ac:dyDescent="0.2">
      <c r="A73" s="384"/>
      <c r="B73" s="532"/>
      <c r="C73" s="503"/>
      <c r="D73" s="531"/>
      <c r="E73" s="387" t="s">
        <v>377</v>
      </c>
      <c r="F73" s="414">
        <v>2</v>
      </c>
      <c r="G73" s="494"/>
      <c r="H73" s="387"/>
      <c r="I73" s="427">
        <v>2</v>
      </c>
      <c r="J73" s="426" t="s">
        <v>396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7.25" customHeight="1" x14ac:dyDescent="0.2">
      <c r="A74" s="384"/>
      <c r="B74" s="532"/>
      <c r="C74" s="503"/>
      <c r="D74" s="531"/>
      <c r="E74" s="387" t="s">
        <v>377</v>
      </c>
      <c r="F74" s="414">
        <v>2</v>
      </c>
      <c r="G74" s="494"/>
      <c r="H74" s="387"/>
      <c r="I74" s="427">
        <v>2</v>
      </c>
      <c r="J74" s="426" t="s">
        <v>397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" customHeight="1" x14ac:dyDescent="0.2">
      <c r="A75" s="384"/>
      <c r="B75" s="532"/>
      <c r="C75" s="503"/>
      <c r="D75" s="512"/>
      <c r="E75" s="387" t="s">
        <v>377</v>
      </c>
      <c r="F75" s="414">
        <v>2</v>
      </c>
      <c r="G75" s="495"/>
      <c r="H75" s="387"/>
      <c r="I75" s="427">
        <v>2</v>
      </c>
      <c r="J75" s="426" t="s">
        <v>398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" customHeight="1" x14ac:dyDescent="0.2">
      <c r="A76" s="384"/>
      <c r="B76" s="502" t="s">
        <v>310</v>
      </c>
      <c r="C76" s="503" t="s">
        <v>311</v>
      </c>
      <c r="D76" s="511">
        <f>'Кошторис  витрат'!J173</f>
        <v>400</v>
      </c>
      <c r="E76" s="387" t="s">
        <v>377</v>
      </c>
      <c r="F76" s="414">
        <v>200</v>
      </c>
      <c r="G76" s="496" t="s">
        <v>407</v>
      </c>
      <c r="H76" s="387"/>
      <c r="I76" s="427">
        <v>200</v>
      </c>
      <c r="J76" s="426" t="s">
        <v>509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6.5" customHeight="1" x14ac:dyDescent="0.2">
      <c r="A77" s="384"/>
      <c r="B77" s="532"/>
      <c r="C77" s="503"/>
      <c r="D77" s="531"/>
      <c r="E77" s="387" t="s">
        <v>377</v>
      </c>
      <c r="F77" s="414">
        <v>200</v>
      </c>
      <c r="G77" s="497"/>
      <c r="H77" s="387"/>
      <c r="I77" s="427">
        <v>200</v>
      </c>
      <c r="J77" s="426" t="s">
        <v>510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9.25" customHeight="1" x14ac:dyDescent="0.2">
      <c r="A78" s="384"/>
      <c r="B78" s="385" t="s">
        <v>313</v>
      </c>
      <c r="C78" s="388" t="s">
        <v>375</v>
      </c>
      <c r="D78" s="399">
        <f>'Кошторис  витрат'!J174</f>
        <v>38.74</v>
      </c>
      <c r="E78" s="388" t="s">
        <v>377</v>
      </c>
      <c r="F78" s="399">
        <v>38.74</v>
      </c>
      <c r="G78" s="387"/>
      <c r="H78" s="387"/>
      <c r="I78" s="427">
        <v>38.74</v>
      </c>
      <c r="J78" s="426" t="s">
        <v>399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77.25" customHeight="1" x14ac:dyDescent="0.2">
      <c r="A79" s="384"/>
      <c r="B79" s="385" t="s">
        <v>313</v>
      </c>
      <c r="C79" s="388" t="s">
        <v>372</v>
      </c>
      <c r="D79" s="399">
        <f>'Кошторис  витрат'!J175</f>
        <v>46500</v>
      </c>
      <c r="E79" s="388" t="s">
        <v>400</v>
      </c>
      <c r="F79" s="399">
        <v>46500</v>
      </c>
      <c r="G79" s="429" t="s">
        <v>515</v>
      </c>
      <c r="H79" s="429" t="s">
        <v>516</v>
      </c>
      <c r="I79" s="427">
        <v>46500</v>
      </c>
      <c r="J79" s="428" t="s">
        <v>513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51" customHeight="1" x14ac:dyDescent="0.2">
      <c r="A80" s="384"/>
      <c r="B80" s="385" t="s">
        <v>315</v>
      </c>
      <c r="C80" s="388" t="s">
        <v>374</v>
      </c>
      <c r="D80" s="399">
        <f>'Кошторис  витрат'!J176</f>
        <v>17640</v>
      </c>
      <c r="E80" s="388" t="s">
        <v>400</v>
      </c>
      <c r="F80" s="399">
        <v>17640</v>
      </c>
      <c r="G80" s="429" t="s">
        <v>515</v>
      </c>
      <c r="H80" s="429" t="s">
        <v>517</v>
      </c>
      <c r="I80" s="427">
        <v>17460</v>
      </c>
      <c r="J80" s="428" t="s">
        <v>514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47"/>
      <c r="B81" s="535" t="s">
        <v>339</v>
      </c>
      <c r="C81" s="536"/>
      <c r="D81" s="411">
        <f>SUM(D11:D80)</f>
        <v>471006.14</v>
      </c>
      <c r="E81" s="412"/>
      <c r="F81" s="411">
        <f>SUM(F11:F80)</f>
        <v>471006.14</v>
      </c>
      <c r="G81" s="412"/>
      <c r="H81" s="412"/>
      <c r="I81" s="348">
        <f>SUM(I11:I80)</f>
        <v>352576.14</v>
      </c>
      <c r="J81" s="349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</row>
    <row r="82" spans="1:26" ht="14.25" customHeight="1" x14ac:dyDescent="0.2">
      <c r="A82" s="338"/>
      <c r="B82" s="338"/>
      <c r="C82" s="338"/>
      <c r="D82" s="339"/>
      <c r="E82" s="338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15"/>
      <c r="B83" s="486" t="s">
        <v>340</v>
      </c>
      <c r="C83" s="506"/>
      <c r="D83" s="507"/>
      <c r="E83" s="483" t="s">
        <v>330</v>
      </c>
      <c r="F83" s="506"/>
      <c r="G83" s="506"/>
      <c r="H83" s="506"/>
      <c r="I83" s="506"/>
      <c r="J83" s="507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4.25" customHeight="1" x14ac:dyDescent="0.2">
      <c r="A84" s="341" t="s">
        <v>331</v>
      </c>
      <c r="B84" s="341" t="s">
        <v>332</v>
      </c>
      <c r="C84" s="341" t="s">
        <v>48</v>
      </c>
      <c r="D84" s="342" t="s">
        <v>333</v>
      </c>
      <c r="E84" s="341" t="s">
        <v>334</v>
      </c>
      <c r="F84" s="342" t="s">
        <v>333</v>
      </c>
      <c r="G84" s="343" t="s">
        <v>335</v>
      </c>
      <c r="H84" s="343" t="s">
        <v>336</v>
      </c>
      <c r="I84" s="341" t="s">
        <v>337</v>
      </c>
      <c r="J84" s="341" t="s">
        <v>338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34.5" customHeight="1" x14ac:dyDescent="0.2">
      <c r="A85" s="344"/>
      <c r="B85" s="206" t="s">
        <v>135</v>
      </c>
      <c r="C85" s="358" t="s">
        <v>350</v>
      </c>
      <c r="D85" s="402">
        <v>1310</v>
      </c>
      <c r="E85" s="396" t="s">
        <v>527</v>
      </c>
      <c r="F85" s="402">
        <v>1310</v>
      </c>
      <c r="G85" s="396"/>
      <c r="H85" s="396" t="s">
        <v>528</v>
      </c>
      <c r="I85" s="402">
        <v>1310</v>
      </c>
      <c r="J85" s="396" t="s">
        <v>528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7.75" customHeight="1" x14ac:dyDescent="0.2">
      <c r="A86" s="344"/>
      <c r="B86" s="207" t="s">
        <v>220</v>
      </c>
      <c r="C86" s="365" t="s">
        <v>359</v>
      </c>
      <c r="D86" s="402">
        <v>4480</v>
      </c>
      <c r="E86" s="396" t="s">
        <v>520</v>
      </c>
      <c r="F86" s="402">
        <v>4480</v>
      </c>
      <c r="G86" s="396"/>
      <c r="H86" s="396" t="s">
        <v>522</v>
      </c>
      <c r="I86" s="402">
        <v>4480</v>
      </c>
      <c r="J86" s="396" t="s">
        <v>521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9.25" customHeight="1" x14ac:dyDescent="0.2">
      <c r="A87" s="384"/>
      <c r="B87" s="413" t="s">
        <v>519</v>
      </c>
      <c r="C87" s="388" t="s">
        <v>369</v>
      </c>
      <c r="D87" s="402">
        <v>1380.16</v>
      </c>
      <c r="E87" s="395" t="s">
        <v>523</v>
      </c>
      <c r="F87" s="402">
        <v>1380.16</v>
      </c>
      <c r="G87" s="428" t="s">
        <v>525</v>
      </c>
      <c r="H87" s="428" t="s">
        <v>526</v>
      </c>
      <c r="I87" s="402">
        <v>1380.16</v>
      </c>
      <c r="J87" s="428" t="s">
        <v>524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381" customFormat="1" ht="27" customHeight="1" x14ac:dyDescent="0.2">
      <c r="A88" s="384"/>
      <c r="B88" s="502" t="s">
        <v>310</v>
      </c>
      <c r="C88" s="503" t="s">
        <v>518</v>
      </c>
      <c r="D88" s="427">
        <v>200</v>
      </c>
      <c r="E88" s="387" t="s">
        <v>377</v>
      </c>
      <c r="F88" s="399">
        <v>200</v>
      </c>
      <c r="G88" s="504" t="s">
        <v>407</v>
      </c>
      <c r="H88" s="504" t="s">
        <v>407</v>
      </c>
      <c r="I88" s="427">
        <v>200</v>
      </c>
      <c r="J88" s="430" t="s">
        <v>529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s="431" customFormat="1" ht="27.75" customHeight="1" x14ac:dyDescent="0.2">
      <c r="A89" s="384"/>
      <c r="B89" s="502"/>
      <c r="C89" s="503"/>
      <c r="D89" s="427">
        <v>6</v>
      </c>
      <c r="E89" s="387" t="s">
        <v>377</v>
      </c>
      <c r="F89" s="432">
        <v>6</v>
      </c>
      <c r="G89" s="494"/>
      <c r="H89" s="494"/>
      <c r="I89" s="427">
        <v>6</v>
      </c>
      <c r="J89" s="430" t="s">
        <v>530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381" customFormat="1" ht="24.75" customHeight="1" x14ac:dyDescent="0.2">
      <c r="A90" s="384"/>
      <c r="B90" s="502"/>
      <c r="C90" s="503"/>
      <c r="D90" s="427">
        <v>200</v>
      </c>
      <c r="E90" s="387" t="s">
        <v>377</v>
      </c>
      <c r="F90" s="399">
        <v>200</v>
      </c>
      <c r="G90" s="505"/>
      <c r="H90" s="495"/>
      <c r="I90" s="427">
        <v>200</v>
      </c>
      <c r="J90" s="430" t="s">
        <v>544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0.75" customHeight="1" x14ac:dyDescent="0.2">
      <c r="A91" s="344"/>
      <c r="B91" s="489" t="s">
        <v>308</v>
      </c>
      <c r="C91" s="509" t="s">
        <v>309</v>
      </c>
      <c r="D91" s="500">
        <v>4</v>
      </c>
      <c r="E91" s="387" t="s">
        <v>377</v>
      </c>
      <c r="F91" s="383">
        <v>2</v>
      </c>
      <c r="G91" s="491" t="s">
        <v>407</v>
      </c>
      <c r="H91" s="498" t="s">
        <v>407</v>
      </c>
      <c r="I91" s="402">
        <v>2</v>
      </c>
      <c r="J91" s="382" t="s">
        <v>511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4.5" customHeight="1" x14ac:dyDescent="0.2">
      <c r="A92" s="344"/>
      <c r="B92" s="490"/>
      <c r="C92" s="510"/>
      <c r="D92" s="501"/>
      <c r="E92" s="387" t="s">
        <v>377</v>
      </c>
      <c r="F92" s="383">
        <v>2</v>
      </c>
      <c r="G92" s="492"/>
      <c r="H92" s="499"/>
      <c r="I92" s="402">
        <v>2</v>
      </c>
      <c r="J92" s="382" t="s">
        <v>512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47"/>
      <c r="B93" s="508" t="s">
        <v>339</v>
      </c>
      <c r="C93" s="506"/>
      <c r="D93" s="348">
        <f>SUM(D85:D92)</f>
        <v>7580.16</v>
      </c>
      <c r="E93" s="349"/>
      <c r="F93" s="348">
        <f>SUM(F85:F92)</f>
        <v>7580.16</v>
      </c>
      <c r="G93" s="349"/>
      <c r="H93" s="349"/>
      <c r="I93" s="348">
        <f>SUM(I85:I92)</f>
        <v>7580.16</v>
      </c>
      <c r="J93" s="349"/>
      <c r="K93" s="350"/>
      <c r="L93" s="350"/>
      <c r="M93" s="350"/>
      <c r="N93" s="350"/>
      <c r="O93" s="350"/>
      <c r="P93" s="350"/>
      <c r="Q93" s="350"/>
      <c r="R93" s="350"/>
      <c r="S93" s="350"/>
      <c r="T93" s="350"/>
      <c r="U93" s="350"/>
      <c r="V93" s="350"/>
      <c r="W93" s="350"/>
      <c r="X93" s="350"/>
      <c r="Y93" s="350"/>
      <c r="Z93" s="350"/>
    </row>
    <row r="94" spans="1:26" ht="14.25" customHeight="1" x14ac:dyDescent="0.2">
      <c r="A94" s="338"/>
      <c r="B94" s="338"/>
      <c r="C94" s="338"/>
      <c r="D94" s="339"/>
      <c r="E94" s="338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15"/>
      <c r="B95" s="486" t="s">
        <v>341</v>
      </c>
      <c r="C95" s="487"/>
      <c r="D95" s="488"/>
      <c r="E95" s="483" t="s">
        <v>330</v>
      </c>
      <c r="F95" s="484"/>
      <c r="G95" s="484"/>
      <c r="H95" s="484"/>
      <c r="I95" s="484"/>
      <c r="J95" s="48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4.25" customHeight="1" x14ac:dyDescent="0.2">
      <c r="A96" s="341" t="s">
        <v>331</v>
      </c>
      <c r="B96" s="341" t="s">
        <v>332</v>
      </c>
      <c r="C96" s="341" t="s">
        <v>48</v>
      </c>
      <c r="D96" s="342" t="s">
        <v>333</v>
      </c>
      <c r="E96" s="341" t="s">
        <v>334</v>
      </c>
      <c r="F96" s="342" t="s">
        <v>333</v>
      </c>
      <c r="G96" s="343" t="s">
        <v>335</v>
      </c>
      <c r="H96" s="343" t="s">
        <v>336</v>
      </c>
      <c r="I96" s="341" t="s">
        <v>337</v>
      </c>
      <c r="J96" s="341" t="s">
        <v>338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4.25" hidden="1" customHeight="1" x14ac:dyDescent="0.2">
      <c r="A97" s="344"/>
      <c r="B97" s="344" t="s">
        <v>75</v>
      </c>
      <c r="C97" s="345"/>
      <c r="D97" s="346"/>
      <c r="E97" s="345"/>
      <c r="F97" s="346"/>
      <c r="G97" s="345"/>
      <c r="H97" s="345"/>
      <c r="I97" s="346"/>
      <c r="J97" s="34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hidden="1" customHeight="1" x14ac:dyDescent="0.2">
      <c r="A98" s="344"/>
      <c r="B98" s="344" t="s">
        <v>108</v>
      </c>
      <c r="C98" s="345"/>
      <c r="D98" s="346"/>
      <c r="E98" s="345"/>
      <c r="F98" s="346"/>
      <c r="G98" s="345"/>
      <c r="H98" s="345"/>
      <c r="I98" s="346"/>
      <c r="J98" s="34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hidden="1" customHeight="1" x14ac:dyDescent="0.2">
      <c r="A99" s="344"/>
      <c r="B99" s="344" t="s">
        <v>115</v>
      </c>
      <c r="C99" s="345"/>
      <c r="D99" s="346"/>
      <c r="E99" s="345"/>
      <c r="F99" s="346"/>
      <c r="G99" s="345"/>
      <c r="H99" s="345"/>
      <c r="I99" s="346"/>
      <c r="J99" s="34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hidden="1" customHeight="1" x14ac:dyDescent="0.2">
      <c r="A100" s="344"/>
      <c r="B100" s="344" t="s">
        <v>131</v>
      </c>
      <c r="C100" s="345"/>
      <c r="D100" s="346"/>
      <c r="E100" s="345"/>
      <c r="F100" s="346"/>
      <c r="G100" s="345"/>
      <c r="H100" s="345"/>
      <c r="I100" s="346"/>
      <c r="J100" s="34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hidden="1" customHeight="1" x14ac:dyDescent="0.2">
      <c r="A101" s="344"/>
      <c r="B101" s="344" t="s">
        <v>149</v>
      </c>
      <c r="C101" s="345"/>
      <c r="D101" s="346"/>
      <c r="E101" s="345"/>
      <c r="F101" s="346"/>
      <c r="G101" s="345"/>
      <c r="H101" s="345"/>
      <c r="I101" s="346"/>
      <c r="J101" s="34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44"/>
      <c r="B102" s="344"/>
      <c r="C102" s="345"/>
      <c r="D102" s="346"/>
      <c r="E102" s="345"/>
      <c r="F102" s="346"/>
      <c r="G102" s="345"/>
      <c r="H102" s="345"/>
      <c r="I102" s="346"/>
      <c r="J102" s="34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47"/>
      <c r="B103" s="508" t="s">
        <v>339</v>
      </c>
      <c r="C103" s="506"/>
      <c r="D103" s="348">
        <f>SUM(D97:D102)</f>
        <v>0</v>
      </c>
      <c r="E103" s="349"/>
      <c r="F103" s="348">
        <f>SUM(F97:F102)</f>
        <v>0</v>
      </c>
      <c r="G103" s="349"/>
      <c r="H103" s="349"/>
      <c r="I103" s="348">
        <f>SUM(I97:I102)</f>
        <v>0</v>
      </c>
      <c r="J103" s="349"/>
      <c r="K103" s="350"/>
      <c r="L103" s="350"/>
      <c r="M103" s="350"/>
      <c r="N103" s="350"/>
      <c r="O103" s="350"/>
      <c r="P103" s="350"/>
      <c r="Q103" s="350"/>
      <c r="R103" s="350"/>
      <c r="S103" s="350"/>
      <c r="T103" s="350"/>
      <c r="U103" s="350"/>
      <c r="V103" s="350"/>
      <c r="W103" s="350"/>
      <c r="X103" s="350"/>
      <c r="Y103" s="350"/>
      <c r="Z103" s="350"/>
    </row>
    <row r="104" spans="1:26" ht="14.25" customHeight="1" x14ac:dyDescent="0.2">
      <c r="A104" s="338"/>
      <c r="B104" s="338"/>
      <c r="C104" s="338"/>
      <c r="D104" s="339"/>
      <c r="E104" s="338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51"/>
      <c r="B105" s="352" t="s">
        <v>342</v>
      </c>
      <c r="C105" s="351"/>
      <c r="D105" s="353"/>
      <c r="E105" s="351"/>
      <c r="F105" s="353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</row>
    <row r="106" spans="1:26" ht="14.25" customHeight="1" x14ac:dyDescent="0.2">
      <c r="A106" s="338"/>
      <c r="B106" s="338"/>
      <c r="C106" s="338"/>
      <c r="D106" s="339"/>
      <c r="E106" s="338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8"/>
      <c r="B107" s="338"/>
      <c r="C107" s="338"/>
      <c r="D107" s="339"/>
      <c r="E107" s="338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8"/>
      <c r="B108" s="338"/>
      <c r="C108" s="338"/>
      <c r="D108" s="339"/>
      <c r="E108" s="338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8"/>
      <c r="B109" s="338"/>
      <c r="C109" s="338"/>
      <c r="D109" s="339"/>
      <c r="E109" s="338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8"/>
      <c r="B110" s="338"/>
      <c r="C110" s="338"/>
      <c r="D110" s="339"/>
      <c r="E110" s="338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8"/>
      <c r="B111" s="338"/>
      <c r="C111" s="338"/>
      <c r="D111" s="339"/>
      <c r="E111" s="338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8"/>
      <c r="B112" s="338"/>
      <c r="C112" s="338"/>
      <c r="D112" s="339"/>
      <c r="E112" s="338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8"/>
      <c r="B113" s="338"/>
      <c r="C113" s="338"/>
      <c r="D113" s="339"/>
      <c r="E113" s="338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8"/>
      <c r="B114" s="338"/>
      <c r="C114" s="338"/>
      <c r="D114" s="339"/>
      <c r="E114" s="338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8"/>
      <c r="B115" s="338"/>
      <c r="C115" s="338"/>
      <c r="D115" s="339"/>
      <c r="E115" s="338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8"/>
      <c r="B116" s="338"/>
      <c r="C116" s="338"/>
      <c r="D116" s="339"/>
      <c r="E116" s="338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8"/>
      <c r="B117" s="338"/>
      <c r="C117" s="338"/>
      <c r="D117" s="339"/>
      <c r="E117" s="338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8"/>
      <c r="B118" s="338"/>
      <c r="C118" s="338"/>
      <c r="D118" s="339"/>
      <c r="E118" s="338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8"/>
      <c r="B119" s="338"/>
      <c r="C119" s="338"/>
      <c r="D119" s="339"/>
      <c r="E119" s="338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8"/>
      <c r="B120" s="338"/>
      <c r="C120" s="338"/>
      <c r="D120" s="339"/>
      <c r="E120" s="338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8"/>
      <c r="B121" s="338"/>
      <c r="C121" s="338"/>
      <c r="D121" s="339"/>
      <c r="E121" s="338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8"/>
      <c r="B122" s="338"/>
      <c r="C122" s="338"/>
      <c r="D122" s="339"/>
      <c r="E122" s="338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8"/>
      <c r="B123" s="338"/>
      <c r="C123" s="338"/>
      <c r="D123" s="339"/>
      <c r="E123" s="338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8"/>
      <c r="B124" s="338"/>
      <c r="C124" s="338"/>
      <c r="D124" s="339"/>
      <c r="E124" s="338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8"/>
      <c r="B125" s="338"/>
      <c r="C125" s="338"/>
      <c r="D125" s="339"/>
      <c r="E125" s="338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8"/>
      <c r="B126" s="338"/>
      <c r="C126" s="338"/>
      <c r="D126" s="339"/>
      <c r="E126" s="338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8"/>
      <c r="B127" s="338"/>
      <c r="C127" s="338"/>
      <c r="D127" s="339"/>
      <c r="E127" s="338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8"/>
      <c r="B128" s="338"/>
      <c r="C128" s="338"/>
      <c r="D128" s="339"/>
      <c r="E128" s="338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8"/>
      <c r="B129" s="338"/>
      <c r="C129" s="338"/>
      <c r="D129" s="339"/>
      <c r="E129" s="338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8"/>
      <c r="B130" s="338"/>
      <c r="C130" s="338"/>
      <c r="D130" s="339"/>
      <c r="E130" s="338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8"/>
      <c r="B131" s="338"/>
      <c r="C131" s="338"/>
      <c r="D131" s="339"/>
      <c r="E131" s="338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8"/>
      <c r="B132" s="338"/>
      <c r="C132" s="338"/>
      <c r="D132" s="339"/>
      <c r="E132" s="338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8"/>
      <c r="B133" s="338"/>
      <c r="C133" s="338"/>
      <c r="D133" s="339"/>
      <c r="E133" s="338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8"/>
      <c r="B134" s="338"/>
      <c r="C134" s="338"/>
      <c r="D134" s="339"/>
      <c r="E134" s="338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8"/>
      <c r="B135" s="338"/>
      <c r="C135" s="338"/>
      <c r="D135" s="339"/>
      <c r="E135" s="338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8"/>
      <c r="B136" s="338"/>
      <c r="C136" s="338"/>
      <c r="D136" s="339"/>
      <c r="E136" s="338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8"/>
      <c r="B137" s="338"/>
      <c r="C137" s="338"/>
      <c r="D137" s="339"/>
      <c r="E137" s="338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8"/>
      <c r="B138" s="338"/>
      <c r="C138" s="338"/>
      <c r="D138" s="339"/>
      <c r="E138" s="338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8"/>
      <c r="B139" s="338"/>
      <c r="C139" s="338"/>
      <c r="D139" s="339"/>
      <c r="E139" s="338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8"/>
      <c r="B140" s="338"/>
      <c r="C140" s="338"/>
      <c r="D140" s="339"/>
      <c r="E140" s="338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8"/>
      <c r="B141" s="338"/>
      <c r="C141" s="338"/>
      <c r="D141" s="339"/>
      <c r="E141" s="338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8"/>
      <c r="B142" s="338"/>
      <c r="C142" s="338"/>
      <c r="D142" s="339"/>
      <c r="E142" s="338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8"/>
      <c r="B143" s="338"/>
      <c r="C143" s="338"/>
      <c r="D143" s="339"/>
      <c r="E143" s="338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8"/>
      <c r="B144" s="338"/>
      <c r="C144" s="338"/>
      <c r="D144" s="339"/>
      <c r="E144" s="338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8"/>
      <c r="B145" s="338"/>
      <c r="C145" s="338"/>
      <c r="D145" s="339"/>
      <c r="E145" s="338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8"/>
      <c r="B146" s="338"/>
      <c r="C146" s="338"/>
      <c r="D146" s="339"/>
      <c r="E146" s="338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8"/>
      <c r="B147" s="338"/>
      <c r="C147" s="338"/>
      <c r="D147" s="339"/>
      <c r="E147" s="338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8"/>
      <c r="B148" s="338"/>
      <c r="C148" s="338"/>
      <c r="D148" s="339"/>
      <c r="E148" s="338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8"/>
      <c r="B149" s="338"/>
      <c r="C149" s="338"/>
      <c r="D149" s="339"/>
      <c r="E149" s="338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8"/>
      <c r="B150" s="338"/>
      <c r="C150" s="338"/>
      <c r="D150" s="339"/>
      <c r="E150" s="338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8"/>
      <c r="B151" s="338"/>
      <c r="C151" s="338"/>
      <c r="D151" s="339"/>
      <c r="E151" s="338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8"/>
      <c r="B152" s="338"/>
      <c r="C152" s="338"/>
      <c r="D152" s="339"/>
      <c r="E152" s="338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8"/>
      <c r="B153" s="338"/>
      <c r="C153" s="338"/>
      <c r="D153" s="339"/>
      <c r="E153" s="338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8"/>
      <c r="B154" s="338"/>
      <c r="C154" s="338"/>
      <c r="D154" s="339"/>
      <c r="E154" s="338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8"/>
      <c r="B155" s="338"/>
      <c r="C155" s="338"/>
      <c r="D155" s="339"/>
      <c r="E155" s="338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8"/>
      <c r="B156" s="338"/>
      <c r="C156" s="338"/>
      <c r="D156" s="339"/>
      <c r="E156" s="338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8"/>
      <c r="B157" s="338"/>
      <c r="C157" s="338"/>
      <c r="D157" s="339"/>
      <c r="E157" s="338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8"/>
      <c r="B158" s="338"/>
      <c r="C158" s="338"/>
      <c r="D158" s="339"/>
      <c r="E158" s="338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8"/>
      <c r="B159" s="338"/>
      <c r="C159" s="338"/>
      <c r="D159" s="339"/>
      <c r="E159" s="338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8"/>
      <c r="B160" s="338"/>
      <c r="C160" s="338"/>
      <c r="D160" s="339"/>
      <c r="E160" s="338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8"/>
      <c r="B161" s="338"/>
      <c r="C161" s="338"/>
      <c r="D161" s="339"/>
      <c r="E161" s="338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8"/>
      <c r="B162" s="338"/>
      <c r="C162" s="338"/>
      <c r="D162" s="339"/>
      <c r="E162" s="338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8"/>
      <c r="B163" s="338"/>
      <c r="C163" s="338"/>
      <c r="D163" s="339"/>
      <c r="E163" s="338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8"/>
      <c r="B164" s="338"/>
      <c r="C164" s="338"/>
      <c r="D164" s="339"/>
      <c r="E164" s="338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8"/>
      <c r="B165" s="338"/>
      <c r="C165" s="338"/>
      <c r="D165" s="339"/>
      <c r="E165" s="338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8"/>
      <c r="B166" s="338"/>
      <c r="C166" s="338"/>
      <c r="D166" s="339"/>
      <c r="E166" s="338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8"/>
      <c r="B167" s="338"/>
      <c r="C167" s="338"/>
      <c r="D167" s="339"/>
      <c r="E167" s="338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8"/>
      <c r="B168" s="338"/>
      <c r="C168" s="338"/>
      <c r="D168" s="339"/>
      <c r="E168" s="338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8"/>
      <c r="B169" s="338"/>
      <c r="C169" s="338"/>
      <c r="D169" s="339"/>
      <c r="E169" s="338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8"/>
      <c r="B170" s="338"/>
      <c r="C170" s="338"/>
      <c r="D170" s="339"/>
      <c r="E170" s="338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8"/>
      <c r="B171" s="338"/>
      <c r="C171" s="338"/>
      <c r="D171" s="339"/>
      <c r="E171" s="338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8"/>
      <c r="B172" s="338"/>
      <c r="C172" s="338"/>
      <c r="D172" s="339"/>
      <c r="E172" s="338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8"/>
      <c r="B173" s="338"/>
      <c r="C173" s="338"/>
      <c r="D173" s="339"/>
      <c r="E173" s="338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8"/>
      <c r="B174" s="338"/>
      <c r="C174" s="338"/>
      <c r="D174" s="339"/>
      <c r="E174" s="338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8"/>
      <c r="B175" s="338"/>
      <c r="C175" s="338"/>
      <c r="D175" s="339"/>
      <c r="E175" s="338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8"/>
      <c r="B176" s="338"/>
      <c r="C176" s="338"/>
      <c r="D176" s="339"/>
      <c r="E176" s="338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8"/>
      <c r="B177" s="338"/>
      <c r="C177" s="338"/>
      <c r="D177" s="339"/>
      <c r="E177" s="338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8"/>
      <c r="B178" s="338"/>
      <c r="C178" s="338"/>
      <c r="D178" s="339"/>
      <c r="E178" s="338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8"/>
      <c r="B179" s="338"/>
      <c r="C179" s="338"/>
      <c r="D179" s="339"/>
      <c r="E179" s="338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8"/>
      <c r="B180" s="338"/>
      <c r="C180" s="338"/>
      <c r="D180" s="339"/>
      <c r="E180" s="338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8"/>
      <c r="B181" s="338"/>
      <c r="C181" s="338"/>
      <c r="D181" s="339"/>
      <c r="E181" s="338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8"/>
      <c r="B182" s="338"/>
      <c r="C182" s="338"/>
      <c r="D182" s="339"/>
      <c r="E182" s="338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8"/>
      <c r="B183" s="338"/>
      <c r="C183" s="338"/>
      <c r="D183" s="339"/>
      <c r="E183" s="338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8"/>
      <c r="B184" s="338"/>
      <c r="C184" s="338"/>
      <c r="D184" s="339"/>
      <c r="E184" s="338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8"/>
      <c r="B185" s="338"/>
      <c r="C185" s="338"/>
      <c r="D185" s="339"/>
      <c r="E185" s="338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8"/>
      <c r="B186" s="338"/>
      <c r="C186" s="338"/>
      <c r="D186" s="339"/>
      <c r="E186" s="338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8"/>
      <c r="B187" s="338"/>
      <c r="C187" s="338"/>
      <c r="D187" s="339"/>
      <c r="E187" s="338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8"/>
      <c r="B188" s="338"/>
      <c r="C188" s="338"/>
      <c r="D188" s="339"/>
      <c r="E188" s="338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8"/>
      <c r="B189" s="338"/>
      <c r="C189" s="338"/>
      <c r="D189" s="339"/>
      <c r="E189" s="338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8"/>
      <c r="B190" s="338"/>
      <c r="C190" s="338"/>
      <c r="D190" s="339"/>
      <c r="E190" s="338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8"/>
      <c r="B191" s="338"/>
      <c r="C191" s="338"/>
      <c r="D191" s="339"/>
      <c r="E191" s="338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8"/>
      <c r="B192" s="338"/>
      <c r="C192" s="338"/>
      <c r="D192" s="339"/>
      <c r="E192" s="338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8"/>
      <c r="B193" s="338"/>
      <c r="C193" s="338"/>
      <c r="D193" s="339"/>
      <c r="E193" s="338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8"/>
      <c r="B194" s="338"/>
      <c r="C194" s="338"/>
      <c r="D194" s="339"/>
      <c r="E194" s="338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8"/>
      <c r="B195" s="338"/>
      <c r="C195" s="338"/>
      <c r="D195" s="339"/>
      <c r="E195" s="338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8"/>
      <c r="B196" s="338"/>
      <c r="C196" s="338"/>
      <c r="D196" s="339"/>
      <c r="E196" s="338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8"/>
      <c r="B197" s="338"/>
      <c r="C197" s="338"/>
      <c r="D197" s="339"/>
      <c r="E197" s="338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8"/>
      <c r="B198" s="338"/>
      <c r="C198" s="338"/>
      <c r="D198" s="339"/>
      <c r="E198" s="338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8"/>
      <c r="B199" s="338"/>
      <c r="C199" s="338"/>
      <c r="D199" s="339"/>
      <c r="E199" s="338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8"/>
      <c r="B200" s="338"/>
      <c r="C200" s="338"/>
      <c r="D200" s="339"/>
      <c r="E200" s="338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8"/>
      <c r="B201" s="338"/>
      <c r="C201" s="338"/>
      <c r="D201" s="339"/>
      <c r="E201" s="338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8"/>
      <c r="B202" s="338"/>
      <c r="C202" s="338"/>
      <c r="D202" s="339"/>
      <c r="E202" s="338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8"/>
      <c r="B203" s="338"/>
      <c r="C203" s="338"/>
      <c r="D203" s="339"/>
      <c r="E203" s="338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8"/>
      <c r="B204" s="338"/>
      <c r="C204" s="338"/>
      <c r="D204" s="339"/>
      <c r="E204" s="338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8"/>
      <c r="B205" s="338"/>
      <c r="C205" s="338"/>
      <c r="D205" s="339"/>
      <c r="E205" s="338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8"/>
      <c r="B206" s="338"/>
      <c r="C206" s="338"/>
      <c r="D206" s="339"/>
      <c r="E206" s="338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8"/>
      <c r="B207" s="338"/>
      <c r="C207" s="338"/>
      <c r="D207" s="339"/>
      <c r="E207" s="338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8"/>
      <c r="B208" s="338"/>
      <c r="C208" s="338"/>
      <c r="D208" s="339"/>
      <c r="E208" s="338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8"/>
      <c r="B209" s="338"/>
      <c r="C209" s="338"/>
      <c r="D209" s="339"/>
      <c r="E209" s="338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8"/>
      <c r="B210" s="338"/>
      <c r="C210" s="338"/>
      <c r="D210" s="339"/>
      <c r="E210" s="338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8"/>
      <c r="B211" s="338"/>
      <c r="C211" s="338"/>
      <c r="D211" s="339"/>
      <c r="E211" s="338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8"/>
      <c r="B212" s="338"/>
      <c r="C212" s="338"/>
      <c r="D212" s="339"/>
      <c r="E212" s="338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8"/>
      <c r="B213" s="338"/>
      <c r="C213" s="338"/>
      <c r="D213" s="339"/>
      <c r="E213" s="338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8"/>
      <c r="B214" s="338"/>
      <c r="C214" s="338"/>
      <c r="D214" s="339"/>
      <c r="E214" s="338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8"/>
      <c r="B215" s="338"/>
      <c r="C215" s="338"/>
      <c r="D215" s="339"/>
      <c r="E215" s="338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8"/>
      <c r="B216" s="338"/>
      <c r="C216" s="338"/>
      <c r="D216" s="339"/>
      <c r="E216" s="338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8"/>
      <c r="B217" s="338"/>
      <c r="C217" s="338"/>
      <c r="D217" s="339"/>
      <c r="E217" s="338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8"/>
      <c r="B218" s="338"/>
      <c r="C218" s="338"/>
      <c r="D218" s="339"/>
      <c r="E218" s="338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8"/>
      <c r="B219" s="338"/>
      <c r="C219" s="338"/>
      <c r="D219" s="339"/>
      <c r="E219" s="338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8"/>
      <c r="B220" s="338"/>
      <c r="C220" s="338"/>
      <c r="D220" s="339"/>
      <c r="E220" s="338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8"/>
      <c r="B221" s="338"/>
      <c r="C221" s="338"/>
      <c r="D221" s="339"/>
      <c r="E221" s="338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8"/>
      <c r="B222" s="338"/>
      <c r="C222" s="338"/>
      <c r="D222" s="339"/>
      <c r="E222" s="338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8"/>
      <c r="B223" s="338"/>
      <c r="C223" s="338"/>
      <c r="D223" s="339"/>
      <c r="E223" s="338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8"/>
      <c r="B224" s="338"/>
      <c r="C224" s="338"/>
      <c r="D224" s="339"/>
      <c r="E224" s="338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8"/>
      <c r="B225" s="338"/>
      <c r="C225" s="338"/>
      <c r="D225" s="339"/>
      <c r="E225" s="338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8"/>
      <c r="B226" s="338"/>
      <c r="C226" s="338"/>
      <c r="D226" s="339"/>
      <c r="E226" s="338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8"/>
      <c r="B227" s="338"/>
      <c r="C227" s="338"/>
      <c r="D227" s="339"/>
      <c r="E227" s="338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8"/>
      <c r="B228" s="338"/>
      <c r="C228" s="338"/>
      <c r="D228" s="339"/>
      <c r="E228" s="338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8"/>
      <c r="B229" s="338"/>
      <c r="C229" s="338"/>
      <c r="D229" s="339"/>
      <c r="E229" s="338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8"/>
      <c r="B230" s="338"/>
      <c r="C230" s="338"/>
      <c r="D230" s="339"/>
      <c r="E230" s="338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8"/>
      <c r="B231" s="338"/>
      <c r="C231" s="338"/>
      <c r="D231" s="339"/>
      <c r="E231" s="338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8"/>
      <c r="B232" s="338"/>
      <c r="C232" s="338"/>
      <c r="D232" s="339"/>
      <c r="E232" s="338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8"/>
      <c r="B233" s="338"/>
      <c r="C233" s="338"/>
      <c r="D233" s="339"/>
      <c r="E233" s="338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8"/>
      <c r="B234" s="338"/>
      <c r="C234" s="338"/>
      <c r="D234" s="339"/>
      <c r="E234" s="338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8"/>
      <c r="B235" s="338"/>
      <c r="C235" s="338"/>
      <c r="D235" s="339"/>
      <c r="E235" s="338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8"/>
      <c r="B236" s="338"/>
      <c r="C236" s="338"/>
      <c r="D236" s="339"/>
      <c r="E236" s="338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8"/>
      <c r="B237" s="338"/>
      <c r="C237" s="338"/>
      <c r="D237" s="339"/>
      <c r="E237" s="338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8"/>
      <c r="B238" s="338"/>
      <c r="C238" s="338"/>
      <c r="D238" s="339"/>
      <c r="E238" s="338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8"/>
      <c r="B239" s="338"/>
      <c r="C239" s="338"/>
      <c r="D239" s="339"/>
      <c r="E239" s="338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8"/>
      <c r="B240" s="338"/>
      <c r="C240" s="338"/>
      <c r="D240" s="339"/>
      <c r="E240" s="338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8"/>
      <c r="B241" s="338"/>
      <c r="C241" s="338"/>
      <c r="D241" s="339"/>
      <c r="E241" s="338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8"/>
      <c r="B242" s="338"/>
      <c r="C242" s="338"/>
      <c r="D242" s="339"/>
      <c r="E242" s="338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8"/>
      <c r="B243" s="338"/>
      <c r="C243" s="338"/>
      <c r="D243" s="339"/>
      <c r="E243" s="338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8"/>
      <c r="B244" s="338"/>
      <c r="C244" s="338"/>
      <c r="D244" s="339"/>
      <c r="E244" s="338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8"/>
      <c r="B245" s="338"/>
      <c r="C245" s="338"/>
      <c r="D245" s="339"/>
      <c r="E245" s="338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8"/>
      <c r="B246" s="338"/>
      <c r="C246" s="338"/>
      <c r="D246" s="339"/>
      <c r="E246" s="338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8"/>
      <c r="B247" s="338"/>
      <c r="C247" s="338"/>
      <c r="D247" s="339"/>
      <c r="E247" s="338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8"/>
      <c r="B248" s="338"/>
      <c r="C248" s="338"/>
      <c r="D248" s="339"/>
      <c r="E248" s="338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8"/>
      <c r="B249" s="338"/>
      <c r="C249" s="338"/>
      <c r="D249" s="339"/>
      <c r="E249" s="338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8"/>
      <c r="B250" s="338"/>
      <c r="C250" s="338"/>
      <c r="D250" s="339"/>
      <c r="E250" s="338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8"/>
      <c r="B251" s="338"/>
      <c r="C251" s="338"/>
      <c r="D251" s="339"/>
      <c r="E251" s="338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8"/>
      <c r="B252" s="338"/>
      <c r="C252" s="338"/>
      <c r="D252" s="339"/>
      <c r="E252" s="338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8"/>
      <c r="B253" s="338"/>
      <c r="C253" s="338"/>
      <c r="D253" s="339"/>
      <c r="E253" s="338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8"/>
      <c r="B254" s="338"/>
      <c r="C254" s="338"/>
      <c r="D254" s="339"/>
      <c r="E254" s="338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8"/>
      <c r="B255" s="338"/>
      <c r="C255" s="338"/>
      <c r="D255" s="339"/>
      <c r="E255" s="338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8"/>
      <c r="B256" s="338"/>
      <c r="C256" s="338"/>
      <c r="D256" s="339"/>
      <c r="E256" s="338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8"/>
      <c r="B257" s="338"/>
      <c r="C257" s="338"/>
      <c r="D257" s="339"/>
      <c r="E257" s="338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8"/>
      <c r="B258" s="338"/>
      <c r="C258" s="338"/>
      <c r="D258" s="339"/>
      <c r="E258" s="338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8"/>
      <c r="B259" s="338"/>
      <c r="C259" s="338"/>
      <c r="D259" s="339"/>
      <c r="E259" s="338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8"/>
      <c r="B260" s="338"/>
      <c r="C260" s="338"/>
      <c r="D260" s="339"/>
      <c r="E260" s="338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8"/>
      <c r="B261" s="338"/>
      <c r="C261" s="338"/>
      <c r="D261" s="339"/>
      <c r="E261" s="338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8"/>
      <c r="B262" s="338"/>
      <c r="C262" s="338"/>
      <c r="D262" s="339"/>
      <c r="E262" s="338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8"/>
      <c r="B263" s="338"/>
      <c r="C263" s="338"/>
      <c r="D263" s="339"/>
      <c r="E263" s="338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8"/>
      <c r="B264" s="338"/>
      <c r="C264" s="338"/>
      <c r="D264" s="339"/>
      <c r="E264" s="338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8"/>
      <c r="B265" s="338"/>
      <c r="C265" s="338"/>
      <c r="D265" s="339"/>
      <c r="E265" s="338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8"/>
      <c r="B266" s="338"/>
      <c r="C266" s="338"/>
      <c r="D266" s="339"/>
      <c r="E266" s="338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8"/>
      <c r="B267" s="338"/>
      <c r="C267" s="338"/>
      <c r="D267" s="339"/>
      <c r="E267" s="338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8"/>
      <c r="B268" s="338"/>
      <c r="C268" s="338"/>
      <c r="D268" s="339"/>
      <c r="E268" s="338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8"/>
      <c r="B269" s="338"/>
      <c r="C269" s="338"/>
      <c r="D269" s="339"/>
      <c r="E269" s="338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8"/>
      <c r="B270" s="338"/>
      <c r="C270" s="338"/>
      <c r="D270" s="339"/>
      <c r="E270" s="338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8"/>
      <c r="B271" s="338"/>
      <c r="C271" s="338"/>
      <c r="D271" s="339"/>
      <c r="E271" s="338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8"/>
      <c r="B272" s="338"/>
      <c r="C272" s="338"/>
      <c r="D272" s="339"/>
      <c r="E272" s="338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8"/>
      <c r="B273" s="338"/>
      <c r="C273" s="338"/>
      <c r="D273" s="339"/>
      <c r="E273" s="338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8"/>
      <c r="B274" s="338"/>
      <c r="C274" s="338"/>
      <c r="D274" s="339"/>
      <c r="E274" s="338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8"/>
      <c r="B275" s="338"/>
      <c r="C275" s="338"/>
      <c r="D275" s="339"/>
      <c r="E275" s="338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8"/>
      <c r="B276" s="338"/>
      <c r="C276" s="338"/>
      <c r="D276" s="339"/>
      <c r="E276" s="338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8"/>
      <c r="B277" s="338"/>
      <c r="C277" s="338"/>
      <c r="D277" s="339"/>
      <c r="E277" s="338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8"/>
      <c r="B278" s="338"/>
      <c r="C278" s="338"/>
      <c r="D278" s="339"/>
      <c r="E278" s="338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8"/>
      <c r="B279" s="338"/>
      <c r="C279" s="338"/>
      <c r="D279" s="339"/>
      <c r="E279" s="338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8"/>
      <c r="B280" s="338"/>
      <c r="C280" s="338"/>
      <c r="D280" s="339"/>
      <c r="E280" s="338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8"/>
      <c r="B281" s="338"/>
      <c r="C281" s="338"/>
      <c r="D281" s="339"/>
      <c r="E281" s="338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8"/>
      <c r="B282" s="338"/>
      <c r="C282" s="338"/>
      <c r="D282" s="339"/>
      <c r="E282" s="338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8"/>
      <c r="B283" s="338"/>
      <c r="C283" s="338"/>
      <c r="D283" s="339"/>
      <c r="E283" s="338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8"/>
      <c r="B284" s="338"/>
      <c r="C284" s="338"/>
      <c r="D284" s="339"/>
      <c r="E284" s="338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8"/>
      <c r="B285" s="338"/>
      <c r="C285" s="338"/>
      <c r="D285" s="339"/>
      <c r="E285" s="338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8"/>
      <c r="B286" s="338"/>
      <c r="C286" s="338"/>
      <c r="D286" s="339"/>
      <c r="E286" s="338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8"/>
      <c r="B287" s="338"/>
      <c r="C287" s="338"/>
      <c r="D287" s="339"/>
      <c r="E287" s="338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8"/>
      <c r="B288" s="338"/>
      <c r="C288" s="338"/>
      <c r="D288" s="339"/>
      <c r="E288" s="338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8"/>
      <c r="B289" s="338"/>
      <c r="C289" s="338"/>
      <c r="D289" s="339"/>
      <c r="E289" s="338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8"/>
      <c r="B290" s="338"/>
      <c r="C290" s="338"/>
      <c r="D290" s="339"/>
      <c r="E290" s="338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8"/>
      <c r="B291" s="338"/>
      <c r="C291" s="338"/>
      <c r="D291" s="339"/>
      <c r="E291" s="338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8"/>
      <c r="B292" s="338"/>
      <c r="C292" s="338"/>
      <c r="D292" s="339"/>
      <c r="E292" s="338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8"/>
      <c r="B293" s="338"/>
      <c r="C293" s="338"/>
      <c r="D293" s="339"/>
      <c r="E293" s="338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8"/>
      <c r="B294" s="338"/>
      <c r="C294" s="338"/>
      <c r="D294" s="339"/>
      <c r="E294" s="338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8"/>
      <c r="B295" s="338"/>
      <c r="C295" s="338"/>
      <c r="D295" s="339"/>
      <c r="E295" s="338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8"/>
      <c r="B296" s="338"/>
      <c r="C296" s="338"/>
      <c r="D296" s="339"/>
      <c r="E296" s="338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8"/>
      <c r="B297" s="338"/>
      <c r="C297" s="338"/>
      <c r="D297" s="339"/>
      <c r="E297" s="338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8"/>
      <c r="B298" s="338"/>
      <c r="C298" s="338"/>
      <c r="D298" s="339"/>
      <c r="E298" s="338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8"/>
      <c r="B299" s="338"/>
      <c r="C299" s="338"/>
      <c r="D299" s="339"/>
      <c r="E299" s="338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8"/>
      <c r="B300" s="338"/>
      <c r="C300" s="338"/>
      <c r="D300" s="339"/>
      <c r="E300" s="338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8"/>
      <c r="B301" s="338"/>
      <c r="C301" s="338"/>
      <c r="D301" s="339"/>
      <c r="E301" s="338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8"/>
      <c r="B302" s="338"/>
      <c r="C302" s="338"/>
      <c r="D302" s="339"/>
      <c r="E302" s="338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8"/>
      <c r="B303" s="338"/>
      <c r="C303" s="338"/>
      <c r="D303" s="339"/>
      <c r="E303" s="338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8"/>
      <c r="B304" s="338"/>
      <c r="C304" s="338"/>
      <c r="D304" s="339"/>
      <c r="E304" s="338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8"/>
      <c r="B305" s="338"/>
      <c r="C305" s="338"/>
      <c r="D305" s="339"/>
      <c r="E305" s="338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8"/>
      <c r="B306" s="338"/>
      <c r="C306" s="338"/>
      <c r="D306" s="339"/>
      <c r="E306" s="338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8"/>
      <c r="B307" s="338"/>
      <c r="C307" s="338"/>
      <c r="D307" s="339"/>
      <c r="E307" s="338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8"/>
      <c r="B308" s="338"/>
      <c r="C308" s="338"/>
      <c r="D308" s="339"/>
      <c r="E308" s="338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8"/>
      <c r="B309" s="338"/>
      <c r="C309" s="338"/>
      <c r="D309" s="339"/>
      <c r="E309" s="338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8"/>
      <c r="B310" s="338"/>
      <c r="C310" s="338"/>
      <c r="D310" s="339"/>
      <c r="E310" s="338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8"/>
      <c r="B311" s="338"/>
      <c r="C311" s="338"/>
      <c r="D311" s="339"/>
      <c r="E311" s="338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8"/>
      <c r="B312" s="338"/>
      <c r="C312" s="338"/>
      <c r="D312" s="339"/>
      <c r="E312" s="338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8"/>
      <c r="B313" s="338"/>
      <c r="C313" s="338"/>
      <c r="D313" s="339"/>
      <c r="E313" s="338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8"/>
      <c r="B314" s="338"/>
      <c r="C314" s="338"/>
      <c r="D314" s="339"/>
      <c r="E314" s="338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8"/>
      <c r="B315" s="338"/>
      <c r="C315" s="338"/>
      <c r="D315" s="339"/>
      <c r="E315" s="338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8"/>
      <c r="B316" s="338"/>
      <c r="C316" s="338"/>
      <c r="D316" s="339"/>
      <c r="E316" s="338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8"/>
      <c r="B317" s="338"/>
      <c r="C317" s="338"/>
      <c r="D317" s="339"/>
      <c r="E317" s="338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8"/>
      <c r="B318" s="338"/>
      <c r="C318" s="338"/>
      <c r="D318" s="339"/>
      <c r="E318" s="338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8"/>
      <c r="B319" s="338"/>
      <c r="C319" s="338"/>
      <c r="D319" s="339"/>
      <c r="E319" s="338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8"/>
      <c r="B320" s="338"/>
      <c r="C320" s="338"/>
      <c r="D320" s="339"/>
      <c r="E320" s="338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8"/>
      <c r="B321" s="338"/>
      <c r="C321" s="338"/>
      <c r="D321" s="339"/>
      <c r="E321" s="338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8"/>
      <c r="B322" s="338"/>
      <c r="C322" s="338"/>
      <c r="D322" s="339"/>
      <c r="E322" s="338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8"/>
      <c r="B323" s="338"/>
      <c r="C323" s="338"/>
      <c r="D323" s="339"/>
      <c r="E323" s="338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8"/>
      <c r="B324" s="338"/>
      <c r="C324" s="338"/>
      <c r="D324" s="339"/>
      <c r="E324" s="338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8"/>
      <c r="B325" s="338"/>
      <c r="C325" s="338"/>
      <c r="D325" s="339"/>
      <c r="E325" s="338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8"/>
      <c r="B326" s="338"/>
      <c r="C326" s="338"/>
      <c r="D326" s="339"/>
      <c r="E326" s="338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8"/>
      <c r="B327" s="338"/>
      <c r="C327" s="338"/>
      <c r="D327" s="339"/>
      <c r="E327" s="338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8"/>
      <c r="B328" s="338"/>
      <c r="C328" s="338"/>
      <c r="D328" s="339"/>
      <c r="E328" s="338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8"/>
      <c r="B329" s="338"/>
      <c r="C329" s="338"/>
      <c r="D329" s="339"/>
      <c r="E329" s="338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8"/>
      <c r="B330" s="338"/>
      <c r="C330" s="338"/>
      <c r="D330" s="339"/>
      <c r="E330" s="338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8"/>
      <c r="B331" s="338"/>
      <c r="C331" s="338"/>
      <c r="D331" s="339"/>
      <c r="E331" s="338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8"/>
      <c r="B332" s="338"/>
      <c r="C332" s="338"/>
      <c r="D332" s="339"/>
      <c r="E332" s="338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8"/>
      <c r="B333" s="338"/>
      <c r="C333" s="338"/>
      <c r="D333" s="339"/>
      <c r="E333" s="338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8"/>
      <c r="B334" s="338"/>
      <c r="C334" s="338"/>
      <c r="D334" s="339"/>
      <c r="E334" s="338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8"/>
      <c r="B335" s="338"/>
      <c r="C335" s="338"/>
      <c r="D335" s="339"/>
      <c r="E335" s="338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8"/>
      <c r="B336" s="338"/>
      <c r="C336" s="338"/>
      <c r="D336" s="339"/>
      <c r="E336" s="338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8"/>
      <c r="B337" s="338"/>
      <c r="C337" s="338"/>
      <c r="D337" s="339"/>
      <c r="E337" s="338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8"/>
      <c r="B338" s="338"/>
      <c r="C338" s="338"/>
      <c r="D338" s="339"/>
      <c r="E338" s="338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8"/>
      <c r="B339" s="338"/>
      <c r="C339" s="338"/>
      <c r="D339" s="339"/>
      <c r="E339" s="338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8"/>
      <c r="B340" s="338"/>
      <c r="C340" s="338"/>
      <c r="D340" s="339"/>
      <c r="E340" s="338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8"/>
      <c r="B341" s="338"/>
      <c r="C341" s="338"/>
      <c r="D341" s="339"/>
      <c r="E341" s="338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8"/>
      <c r="B342" s="338"/>
      <c r="C342" s="338"/>
      <c r="D342" s="339"/>
      <c r="E342" s="338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8"/>
      <c r="B343" s="338"/>
      <c r="C343" s="338"/>
      <c r="D343" s="339"/>
      <c r="E343" s="338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8"/>
      <c r="B344" s="338"/>
      <c r="C344" s="338"/>
      <c r="D344" s="339"/>
      <c r="E344" s="338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8"/>
      <c r="B345" s="338"/>
      <c r="C345" s="338"/>
      <c r="D345" s="339"/>
      <c r="E345" s="338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8"/>
      <c r="B346" s="338"/>
      <c r="C346" s="338"/>
      <c r="D346" s="339"/>
      <c r="E346" s="338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8"/>
      <c r="B347" s="338"/>
      <c r="C347" s="338"/>
      <c r="D347" s="339"/>
      <c r="E347" s="338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8"/>
      <c r="B348" s="338"/>
      <c r="C348" s="338"/>
      <c r="D348" s="339"/>
      <c r="E348" s="338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8"/>
      <c r="B349" s="338"/>
      <c r="C349" s="338"/>
      <c r="D349" s="339"/>
      <c r="E349" s="338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8"/>
      <c r="B350" s="338"/>
      <c r="C350" s="338"/>
      <c r="D350" s="339"/>
      <c r="E350" s="338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8"/>
      <c r="B351" s="338"/>
      <c r="C351" s="338"/>
      <c r="D351" s="339"/>
      <c r="E351" s="338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8"/>
      <c r="B352" s="338"/>
      <c r="C352" s="338"/>
      <c r="D352" s="339"/>
      <c r="E352" s="338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8"/>
      <c r="B353" s="338"/>
      <c r="C353" s="338"/>
      <c r="D353" s="339"/>
      <c r="E353" s="338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8"/>
      <c r="B354" s="338"/>
      <c r="C354" s="338"/>
      <c r="D354" s="339"/>
      <c r="E354" s="338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8"/>
      <c r="B355" s="338"/>
      <c r="C355" s="338"/>
      <c r="D355" s="339"/>
      <c r="E355" s="338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8"/>
      <c r="B356" s="338"/>
      <c r="C356" s="338"/>
      <c r="D356" s="339"/>
      <c r="E356" s="338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8"/>
      <c r="B357" s="338"/>
      <c r="C357" s="338"/>
      <c r="D357" s="339"/>
      <c r="E357" s="338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8"/>
      <c r="B358" s="338"/>
      <c r="C358" s="338"/>
      <c r="D358" s="339"/>
      <c r="E358" s="338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8"/>
      <c r="B359" s="338"/>
      <c r="C359" s="338"/>
      <c r="D359" s="339"/>
      <c r="E359" s="338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8"/>
      <c r="B360" s="338"/>
      <c r="C360" s="338"/>
      <c r="D360" s="339"/>
      <c r="E360" s="338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8"/>
      <c r="B361" s="338"/>
      <c r="C361" s="338"/>
      <c r="D361" s="339"/>
      <c r="E361" s="338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8"/>
      <c r="B362" s="338"/>
      <c r="C362" s="338"/>
      <c r="D362" s="339"/>
      <c r="E362" s="338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8"/>
      <c r="B363" s="338"/>
      <c r="C363" s="338"/>
      <c r="D363" s="339"/>
      <c r="E363" s="338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8"/>
      <c r="B364" s="338"/>
      <c r="C364" s="338"/>
      <c r="D364" s="339"/>
      <c r="E364" s="338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8"/>
      <c r="B365" s="338"/>
      <c r="C365" s="338"/>
      <c r="D365" s="339"/>
      <c r="E365" s="338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8"/>
      <c r="B366" s="338"/>
      <c r="C366" s="338"/>
      <c r="D366" s="339"/>
      <c r="E366" s="338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8"/>
      <c r="B367" s="338"/>
      <c r="C367" s="338"/>
      <c r="D367" s="339"/>
      <c r="E367" s="338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8"/>
      <c r="B368" s="338"/>
      <c r="C368" s="338"/>
      <c r="D368" s="339"/>
      <c r="E368" s="338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8"/>
      <c r="B369" s="338"/>
      <c r="C369" s="338"/>
      <c r="D369" s="339"/>
      <c r="E369" s="338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8"/>
      <c r="B370" s="338"/>
      <c r="C370" s="338"/>
      <c r="D370" s="339"/>
      <c r="E370" s="338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8"/>
      <c r="B371" s="338"/>
      <c r="C371" s="338"/>
      <c r="D371" s="339"/>
      <c r="E371" s="338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8"/>
      <c r="B372" s="338"/>
      <c r="C372" s="338"/>
      <c r="D372" s="339"/>
      <c r="E372" s="338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8"/>
      <c r="B373" s="338"/>
      <c r="C373" s="338"/>
      <c r="D373" s="339"/>
      <c r="E373" s="338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8"/>
      <c r="B374" s="338"/>
      <c r="C374" s="338"/>
      <c r="D374" s="339"/>
      <c r="E374" s="338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8"/>
      <c r="B375" s="338"/>
      <c r="C375" s="338"/>
      <c r="D375" s="339"/>
      <c r="E375" s="338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8"/>
      <c r="B376" s="338"/>
      <c r="C376" s="338"/>
      <c r="D376" s="339"/>
      <c r="E376" s="338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8"/>
      <c r="B377" s="338"/>
      <c r="C377" s="338"/>
      <c r="D377" s="339"/>
      <c r="E377" s="338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8"/>
      <c r="B378" s="338"/>
      <c r="C378" s="338"/>
      <c r="D378" s="339"/>
      <c r="E378" s="338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8"/>
      <c r="B379" s="338"/>
      <c r="C379" s="338"/>
      <c r="D379" s="339"/>
      <c r="E379" s="338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8"/>
      <c r="B380" s="338"/>
      <c r="C380" s="338"/>
      <c r="D380" s="339"/>
      <c r="E380" s="338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8"/>
      <c r="B381" s="338"/>
      <c r="C381" s="338"/>
      <c r="D381" s="339"/>
      <c r="E381" s="338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8"/>
      <c r="B382" s="338"/>
      <c r="C382" s="338"/>
      <c r="D382" s="339"/>
      <c r="E382" s="338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8"/>
      <c r="B383" s="338"/>
      <c r="C383" s="338"/>
      <c r="D383" s="339"/>
      <c r="E383" s="338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8"/>
      <c r="B384" s="338"/>
      <c r="C384" s="338"/>
      <c r="D384" s="339"/>
      <c r="E384" s="338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8"/>
      <c r="B385" s="338"/>
      <c r="C385" s="338"/>
      <c r="D385" s="339"/>
      <c r="E385" s="338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8"/>
      <c r="B386" s="338"/>
      <c r="C386" s="338"/>
      <c r="D386" s="339"/>
      <c r="E386" s="338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8"/>
      <c r="B387" s="338"/>
      <c r="C387" s="338"/>
      <c r="D387" s="339"/>
      <c r="E387" s="338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8"/>
      <c r="B388" s="338"/>
      <c r="C388" s="338"/>
      <c r="D388" s="339"/>
      <c r="E388" s="338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8"/>
      <c r="B389" s="338"/>
      <c r="C389" s="338"/>
      <c r="D389" s="339"/>
      <c r="E389" s="338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8"/>
      <c r="B390" s="338"/>
      <c r="C390" s="338"/>
      <c r="D390" s="339"/>
      <c r="E390" s="338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8"/>
      <c r="B391" s="338"/>
      <c r="C391" s="338"/>
      <c r="D391" s="339"/>
      <c r="E391" s="338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8"/>
      <c r="B392" s="338"/>
      <c r="C392" s="338"/>
      <c r="D392" s="339"/>
      <c r="E392" s="338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8"/>
      <c r="B393" s="338"/>
      <c r="C393" s="338"/>
      <c r="D393" s="339"/>
      <c r="E393" s="338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8"/>
      <c r="B394" s="338"/>
      <c r="C394" s="338"/>
      <c r="D394" s="339"/>
      <c r="E394" s="338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8"/>
      <c r="B395" s="338"/>
      <c r="C395" s="338"/>
      <c r="D395" s="339"/>
      <c r="E395" s="338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8"/>
      <c r="B396" s="338"/>
      <c r="C396" s="338"/>
      <c r="D396" s="339"/>
      <c r="E396" s="338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8"/>
      <c r="B397" s="338"/>
      <c r="C397" s="338"/>
      <c r="D397" s="339"/>
      <c r="E397" s="338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8"/>
      <c r="B398" s="338"/>
      <c r="C398" s="338"/>
      <c r="D398" s="339"/>
      <c r="E398" s="338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8"/>
      <c r="B399" s="338"/>
      <c r="C399" s="338"/>
      <c r="D399" s="339"/>
      <c r="E399" s="338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8"/>
      <c r="B400" s="338"/>
      <c r="C400" s="338"/>
      <c r="D400" s="339"/>
      <c r="E400" s="338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8"/>
      <c r="B401" s="338"/>
      <c r="C401" s="338"/>
      <c r="D401" s="339"/>
      <c r="E401" s="338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8"/>
      <c r="B402" s="338"/>
      <c r="C402" s="338"/>
      <c r="D402" s="339"/>
      <c r="E402" s="338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8"/>
      <c r="B403" s="338"/>
      <c r="C403" s="338"/>
      <c r="D403" s="339"/>
      <c r="E403" s="338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8"/>
      <c r="B404" s="338"/>
      <c r="C404" s="338"/>
      <c r="D404" s="339"/>
      <c r="E404" s="338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8"/>
      <c r="B405" s="338"/>
      <c r="C405" s="338"/>
      <c r="D405" s="339"/>
      <c r="E405" s="338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8"/>
      <c r="B406" s="338"/>
      <c r="C406" s="338"/>
      <c r="D406" s="339"/>
      <c r="E406" s="338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8"/>
      <c r="B407" s="338"/>
      <c r="C407" s="338"/>
      <c r="D407" s="339"/>
      <c r="E407" s="338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8"/>
      <c r="B408" s="338"/>
      <c r="C408" s="338"/>
      <c r="D408" s="339"/>
      <c r="E408" s="338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8"/>
      <c r="B409" s="338"/>
      <c r="C409" s="338"/>
      <c r="D409" s="339"/>
      <c r="E409" s="338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8"/>
      <c r="B410" s="338"/>
      <c r="C410" s="338"/>
      <c r="D410" s="339"/>
      <c r="E410" s="338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8"/>
      <c r="B411" s="338"/>
      <c r="C411" s="338"/>
      <c r="D411" s="339"/>
      <c r="E411" s="338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8"/>
      <c r="B412" s="338"/>
      <c r="C412" s="338"/>
      <c r="D412" s="339"/>
      <c r="E412" s="338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8"/>
      <c r="B413" s="338"/>
      <c r="C413" s="338"/>
      <c r="D413" s="339"/>
      <c r="E413" s="338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8"/>
      <c r="B414" s="338"/>
      <c r="C414" s="338"/>
      <c r="D414" s="339"/>
      <c r="E414" s="338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8"/>
      <c r="B415" s="338"/>
      <c r="C415" s="338"/>
      <c r="D415" s="339"/>
      <c r="E415" s="338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8"/>
      <c r="B416" s="338"/>
      <c r="C416" s="338"/>
      <c r="D416" s="339"/>
      <c r="E416" s="338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8"/>
      <c r="B417" s="338"/>
      <c r="C417" s="338"/>
      <c r="D417" s="339"/>
      <c r="E417" s="338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8"/>
      <c r="B418" s="338"/>
      <c r="C418" s="338"/>
      <c r="D418" s="339"/>
      <c r="E418" s="338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8"/>
      <c r="B419" s="338"/>
      <c r="C419" s="338"/>
      <c r="D419" s="339"/>
      <c r="E419" s="338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8"/>
      <c r="B420" s="338"/>
      <c r="C420" s="338"/>
      <c r="D420" s="339"/>
      <c r="E420" s="338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8"/>
      <c r="B421" s="338"/>
      <c r="C421" s="338"/>
      <c r="D421" s="339"/>
      <c r="E421" s="338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8"/>
      <c r="B422" s="338"/>
      <c r="C422" s="338"/>
      <c r="D422" s="339"/>
      <c r="E422" s="338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8"/>
      <c r="B423" s="338"/>
      <c r="C423" s="338"/>
      <c r="D423" s="339"/>
      <c r="E423" s="338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8"/>
      <c r="B424" s="338"/>
      <c r="C424" s="338"/>
      <c r="D424" s="339"/>
      <c r="E424" s="338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8"/>
      <c r="B425" s="338"/>
      <c r="C425" s="338"/>
      <c r="D425" s="339"/>
      <c r="E425" s="338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8"/>
      <c r="B426" s="338"/>
      <c r="C426" s="338"/>
      <c r="D426" s="339"/>
      <c r="E426" s="338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8"/>
      <c r="B427" s="338"/>
      <c r="C427" s="338"/>
      <c r="D427" s="339"/>
      <c r="E427" s="338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8"/>
      <c r="B428" s="338"/>
      <c r="C428" s="338"/>
      <c r="D428" s="339"/>
      <c r="E428" s="338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8"/>
      <c r="B429" s="338"/>
      <c r="C429" s="338"/>
      <c r="D429" s="339"/>
      <c r="E429" s="338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8"/>
      <c r="B430" s="338"/>
      <c r="C430" s="338"/>
      <c r="D430" s="339"/>
      <c r="E430" s="338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8"/>
      <c r="B431" s="338"/>
      <c r="C431" s="338"/>
      <c r="D431" s="339"/>
      <c r="E431" s="338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8"/>
      <c r="B432" s="338"/>
      <c r="C432" s="338"/>
      <c r="D432" s="339"/>
      <c r="E432" s="338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8"/>
      <c r="B433" s="338"/>
      <c r="C433" s="338"/>
      <c r="D433" s="339"/>
      <c r="E433" s="338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8"/>
      <c r="B434" s="338"/>
      <c r="C434" s="338"/>
      <c r="D434" s="339"/>
      <c r="E434" s="338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8"/>
      <c r="B435" s="338"/>
      <c r="C435" s="338"/>
      <c r="D435" s="339"/>
      <c r="E435" s="338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8"/>
      <c r="B436" s="338"/>
      <c r="C436" s="338"/>
      <c r="D436" s="339"/>
      <c r="E436" s="338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8"/>
      <c r="B437" s="338"/>
      <c r="C437" s="338"/>
      <c r="D437" s="339"/>
      <c r="E437" s="338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8"/>
      <c r="B438" s="338"/>
      <c r="C438" s="338"/>
      <c r="D438" s="339"/>
      <c r="E438" s="338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8"/>
      <c r="B439" s="338"/>
      <c r="C439" s="338"/>
      <c r="D439" s="339"/>
      <c r="E439" s="338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8"/>
      <c r="B440" s="338"/>
      <c r="C440" s="338"/>
      <c r="D440" s="339"/>
      <c r="E440" s="338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8"/>
      <c r="B441" s="338"/>
      <c r="C441" s="338"/>
      <c r="D441" s="339"/>
      <c r="E441" s="338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8"/>
      <c r="B442" s="338"/>
      <c r="C442" s="338"/>
      <c r="D442" s="339"/>
      <c r="E442" s="338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8"/>
      <c r="B443" s="338"/>
      <c r="C443" s="338"/>
      <c r="D443" s="339"/>
      <c r="E443" s="338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8"/>
      <c r="B444" s="338"/>
      <c r="C444" s="338"/>
      <c r="D444" s="339"/>
      <c r="E444" s="338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8"/>
      <c r="B445" s="338"/>
      <c r="C445" s="338"/>
      <c r="D445" s="339"/>
      <c r="E445" s="338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8"/>
      <c r="B446" s="338"/>
      <c r="C446" s="338"/>
      <c r="D446" s="339"/>
      <c r="E446" s="338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8"/>
      <c r="B447" s="338"/>
      <c r="C447" s="338"/>
      <c r="D447" s="339"/>
      <c r="E447" s="338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8"/>
      <c r="B448" s="338"/>
      <c r="C448" s="338"/>
      <c r="D448" s="339"/>
      <c r="E448" s="338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8"/>
      <c r="B449" s="338"/>
      <c r="C449" s="338"/>
      <c r="D449" s="339"/>
      <c r="E449" s="338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8"/>
      <c r="B450" s="338"/>
      <c r="C450" s="338"/>
      <c r="D450" s="339"/>
      <c r="E450" s="338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8"/>
      <c r="B451" s="338"/>
      <c r="C451" s="338"/>
      <c r="D451" s="339"/>
      <c r="E451" s="338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8"/>
      <c r="B452" s="338"/>
      <c r="C452" s="338"/>
      <c r="D452" s="339"/>
      <c r="E452" s="338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8"/>
      <c r="B453" s="338"/>
      <c r="C453" s="338"/>
      <c r="D453" s="339"/>
      <c r="E453" s="338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8"/>
      <c r="B454" s="338"/>
      <c r="C454" s="338"/>
      <c r="D454" s="339"/>
      <c r="E454" s="338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8"/>
      <c r="B455" s="338"/>
      <c r="C455" s="338"/>
      <c r="D455" s="339"/>
      <c r="E455" s="338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8"/>
      <c r="B456" s="338"/>
      <c r="C456" s="338"/>
      <c r="D456" s="339"/>
      <c r="E456" s="338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8"/>
      <c r="B457" s="338"/>
      <c r="C457" s="338"/>
      <c r="D457" s="339"/>
      <c r="E457" s="338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8"/>
      <c r="B458" s="338"/>
      <c r="C458" s="338"/>
      <c r="D458" s="339"/>
      <c r="E458" s="338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8"/>
      <c r="B459" s="338"/>
      <c r="C459" s="338"/>
      <c r="D459" s="339"/>
      <c r="E459" s="338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8"/>
      <c r="B460" s="338"/>
      <c r="C460" s="338"/>
      <c r="D460" s="339"/>
      <c r="E460" s="338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8"/>
      <c r="B461" s="338"/>
      <c r="C461" s="338"/>
      <c r="D461" s="339"/>
      <c r="E461" s="338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8"/>
      <c r="B462" s="338"/>
      <c r="C462" s="338"/>
      <c r="D462" s="339"/>
      <c r="E462" s="338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8"/>
      <c r="B463" s="338"/>
      <c r="C463" s="338"/>
      <c r="D463" s="339"/>
      <c r="E463" s="338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8"/>
      <c r="B464" s="338"/>
      <c r="C464" s="338"/>
      <c r="D464" s="339"/>
      <c r="E464" s="338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8"/>
      <c r="B465" s="338"/>
      <c r="C465" s="338"/>
      <c r="D465" s="339"/>
      <c r="E465" s="338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8"/>
      <c r="B466" s="338"/>
      <c r="C466" s="338"/>
      <c r="D466" s="339"/>
      <c r="E466" s="338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8"/>
      <c r="B467" s="338"/>
      <c r="C467" s="338"/>
      <c r="D467" s="339"/>
      <c r="E467" s="338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8"/>
      <c r="B468" s="338"/>
      <c r="C468" s="338"/>
      <c r="D468" s="339"/>
      <c r="E468" s="338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8"/>
      <c r="B469" s="338"/>
      <c r="C469" s="338"/>
      <c r="D469" s="339"/>
      <c r="E469" s="338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8"/>
      <c r="B470" s="338"/>
      <c r="C470" s="338"/>
      <c r="D470" s="339"/>
      <c r="E470" s="338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8"/>
      <c r="B471" s="338"/>
      <c r="C471" s="338"/>
      <c r="D471" s="339"/>
      <c r="E471" s="338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8"/>
      <c r="B472" s="338"/>
      <c r="C472" s="338"/>
      <c r="D472" s="339"/>
      <c r="E472" s="338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8"/>
      <c r="B473" s="338"/>
      <c r="C473" s="338"/>
      <c r="D473" s="339"/>
      <c r="E473" s="338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8"/>
      <c r="B474" s="338"/>
      <c r="C474" s="338"/>
      <c r="D474" s="339"/>
      <c r="E474" s="338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8"/>
      <c r="B475" s="338"/>
      <c r="C475" s="338"/>
      <c r="D475" s="339"/>
      <c r="E475" s="338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8"/>
      <c r="B476" s="338"/>
      <c r="C476" s="338"/>
      <c r="D476" s="339"/>
      <c r="E476" s="338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8"/>
      <c r="B477" s="338"/>
      <c r="C477" s="338"/>
      <c r="D477" s="339"/>
      <c r="E477" s="338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8"/>
      <c r="B478" s="338"/>
      <c r="C478" s="338"/>
      <c r="D478" s="339"/>
      <c r="E478" s="338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8"/>
      <c r="B479" s="338"/>
      <c r="C479" s="338"/>
      <c r="D479" s="339"/>
      <c r="E479" s="338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8"/>
      <c r="B480" s="338"/>
      <c r="C480" s="338"/>
      <c r="D480" s="339"/>
      <c r="E480" s="338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8"/>
      <c r="B481" s="338"/>
      <c r="C481" s="338"/>
      <c r="D481" s="339"/>
      <c r="E481" s="338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8"/>
      <c r="B482" s="338"/>
      <c r="C482" s="338"/>
      <c r="D482" s="339"/>
      <c r="E482" s="338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8"/>
      <c r="B483" s="338"/>
      <c r="C483" s="338"/>
      <c r="D483" s="339"/>
      <c r="E483" s="338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8"/>
      <c r="B484" s="338"/>
      <c r="C484" s="338"/>
      <c r="D484" s="339"/>
      <c r="E484" s="338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8"/>
      <c r="B485" s="338"/>
      <c r="C485" s="338"/>
      <c r="D485" s="339"/>
      <c r="E485" s="338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8"/>
      <c r="B486" s="338"/>
      <c r="C486" s="338"/>
      <c r="D486" s="339"/>
      <c r="E486" s="338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8"/>
      <c r="B487" s="338"/>
      <c r="C487" s="338"/>
      <c r="D487" s="339"/>
      <c r="E487" s="338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8"/>
      <c r="B488" s="338"/>
      <c r="C488" s="338"/>
      <c r="D488" s="339"/>
      <c r="E488" s="338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8"/>
      <c r="B489" s="338"/>
      <c r="C489" s="338"/>
      <c r="D489" s="339"/>
      <c r="E489" s="338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8"/>
      <c r="B490" s="338"/>
      <c r="C490" s="338"/>
      <c r="D490" s="339"/>
      <c r="E490" s="338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8"/>
      <c r="B491" s="338"/>
      <c r="C491" s="338"/>
      <c r="D491" s="339"/>
      <c r="E491" s="338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8"/>
      <c r="B492" s="338"/>
      <c r="C492" s="338"/>
      <c r="D492" s="339"/>
      <c r="E492" s="338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8"/>
      <c r="B493" s="338"/>
      <c r="C493" s="338"/>
      <c r="D493" s="339"/>
      <c r="E493" s="338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8"/>
      <c r="B494" s="338"/>
      <c r="C494" s="338"/>
      <c r="D494" s="339"/>
      <c r="E494" s="338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8"/>
      <c r="B495" s="338"/>
      <c r="C495" s="338"/>
      <c r="D495" s="339"/>
      <c r="E495" s="338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8"/>
      <c r="B496" s="338"/>
      <c r="C496" s="338"/>
      <c r="D496" s="339"/>
      <c r="E496" s="338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8"/>
      <c r="B497" s="338"/>
      <c r="C497" s="338"/>
      <c r="D497" s="339"/>
      <c r="E497" s="338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8"/>
      <c r="B498" s="338"/>
      <c r="C498" s="338"/>
      <c r="D498" s="339"/>
      <c r="E498" s="338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8"/>
      <c r="B499" s="338"/>
      <c r="C499" s="338"/>
      <c r="D499" s="339"/>
      <c r="E499" s="338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8"/>
      <c r="B500" s="338"/>
      <c r="C500" s="338"/>
      <c r="D500" s="339"/>
      <c r="E500" s="338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8"/>
      <c r="B501" s="338"/>
      <c r="C501" s="338"/>
      <c r="D501" s="339"/>
      <c r="E501" s="338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8"/>
      <c r="B502" s="338"/>
      <c r="C502" s="338"/>
      <c r="D502" s="339"/>
      <c r="E502" s="338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8"/>
      <c r="B503" s="338"/>
      <c r="C503" s="338"/>
      <c r="D503" s="339"/>
      <c r="E503" s="338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8"/>
      <c r="B504" s="338"/>
      <c r="C504" s="338"/>
      <c r="D504" s="339"/>
      <c r="E504" s="338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8"/>
      <c r="B505" s="338"/>
      <c r="C505" s="338"/>
      <c r="D505" s="339"/>
      <c r="E505" s="338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8"/>
      <c r="B506" s="338"/>
      <c r="C506" s="338"/>
      <c r="D506" s="339"/>
      <c r="E506" s="338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8"/>
      <c r="B507" s="338"/>
      <c r="C507" s="338"/>
      <c r="D507" s="339"/>
      <c r="E507" s="338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8"/>
      <c r="B508" s="338"/>
      <c r="C508" s="338"/>
      <c r="D508" s="339"/>
      <c r="E508" s="338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8"/>
      <c r="B509" s="338"/>
      <c r="C509" s="338"/>
      <c r="D509" s="339"/>
      <c r="E509" s="338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8"/>
      <c r="B510" s="338"/>
      <c r="C510" s="338"/>
      <c r="D510" s="339"/>
      <c r="E510" s="338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8"/>
      <c r="B511" s="338"/>
      <c r="C511" s="338"/>
      <c r="D511" s="339"/>
      <c r="E511" s="338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8"/>
      <c r="B512" s="338"/>
      <c r="C512" s="338"/>
      <c r="D512" s="339"/>
      <c r="E512" s="338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8"/>
      <c r="B513" s="338"/>
      <c r="C513" s="338"/>
      <c r="D513" s="339"/>
      <c r="E513" s="338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8"/>
      <c r="B514" s="338"/>
      <c r="C514" s="338"/>
      <c r="D514" s="339"/>
      <c r="E514" s="338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8"/>
      <c r="B515" s="338"/>
      <c r="C515" s="338"/>
      <c r="D515" s="339"/>
      <c r="E515" s="338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8"/>
      <c r="B516" s="338"/>
      <c r="C516" s="338"/>
      <c r="D516" s="339"/>
      <c r="E516" s="338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8"/>
      <c r="B517" s="338"/>
      <c r="C517" s="338"/>
      <c r="D517" s="339"/>
      <c r="E517" s="338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8"/>
      <c r="B518" s="338"/>
      <c r="C518" s="338"/>
      <c r="D518" s="339"/>
      <c r="E518" s="338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8"/>
      <c r="B519" s="338"/>
      <c r="C519" s="338"/>
      <c r="D519" s="339"/>
      <c r="E519" s="338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8"/>
      <c r="B520" s="338"/>
      <c r="C520" s="338"/>
      <c r="D520" s="339"/>
      <c r="E520" s="338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8"/>
      <c r="B521" s="338"/>
      <c r="C521" s="338"/>
      <c r="D521" s="339"/>
      <c r="E521" s="338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8"/>
      <c r="B522" s="338"/>
      <c r="C522" s="338"/>
      <c r="D522" s="339"/>
      <c r="E522" s="338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8"/>
      <c r="B523" s="338"/>
      <c r="C523" s="338"/>
      <c r="D523" s="339"/>
      <c r="E523" s="338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8"/>
      <c r="B524" s="338"/>
      <c r="C524" s="338"/>
      <c r="D524" s="339"/>
      <c r="E524" s="338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8"/>
      <c r="B525" s="338"/>
      <c r="C525" s="338"/>
      <c r="D525" s="339"/>
      <c r="E525" s="338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8"/>
      <c r="B526" s="338"/>
      <c r="C526" s="338"/>
      <c r="D526" s="339"/>
      <c r="E526" s="338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8"/>
      <c r="B527" s="338"/>
      <c r="C527" s="338"/>
      <c r="D527" s="339"/>
      <c r="E527" s="338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8"/>
      <c r="B528" s="338"/>
      <c r="C528" s="338"/>
      <c r="D528" s="339"/>
      <c r="E528" s="338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8"/>
      <c r="B529" s="338"/>
      <c r="C529" s="338"/>
      <c r="D529" s="339"/>
      <c r="E529" s="338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8"/>
      <c r="B530" s="338"/>
      <c r="C530" s="338"/>
      <c r="D530" s="339"/>
      <c r="E530" s="338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8"/>
      <c r="B531" s="338"/>
      <c r="C531" s="338"/>
      <c r="D531" s="339"/>
      <c r="E531" s="338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8"/>
      <c r="B532" s="338"/>
      <c r="C532" s="338"/>
      <c r="D532" s="339"/>
      <c r="E532" s="338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8"/>
      <c r="B533" s="338"/>
      <c r="C533" s="338"/>
      <c r="D533" s="339"/>
      <c r="E533" s="338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8"/>
      <c r="B534" s="338"/>
      <c r="C534" s="338"/>
      <c r="D534" s="339"/>
      <c r="E534" s="338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8"/>
      <c r="B535" s="338"/>
      <c r="C535" s="338"/>
      <c r="D535" s="339"/>
      <c r="E535" s="338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8"/>
      <c r="B536" s="338"/>
      <c r="C536" s="338"/>
      <c r="D536" s="339"/>
      <c r="E536" s="338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8"/>
      <c r="B537" s="338"/>
      <c r="C537" s="338"/>
      <c r="D537" s="339"/>
      <c r="E537" s="338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8"/>
      <c r="B538" s="338"/>
      <c r="C538" s="338"/>
      <c r="D538" s="339"/>
      <c r="E538" s="338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8"/>
      <c r="B539" s="338"/>
      <c r="C539" s="338"/>
      <c r="D539" s="339"/>
      <c r="E539" s="338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8"/>
      <c r="B540" s="338"/>
      <c r="C540" s="338"/>
      <c r="D540" s="339"/>
      <c r="E540" s="338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8"/>
      <c r="B541" s="338"/>
      <c r="C541" s="338"/>
      <c r="D541" s="339"/>
      <c r="E541" s="338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8"/>
      <c r="B542" s="338"/>
      <c r="C542" s="338"/>
      <c r="D542" s="339"/>
      <c r="E542" s="338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8"/>
      <c r="B543" s="338"/>
      <c r="C543" s="338"/>
      <c r="D543" s="339"/>
      <c r="E543" s="338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8"/>
      <c r="B544" s="338"/>
      <c r="C544" s="338"/>
      <c r="D544" s="339"/>
      <c r="E544" s="338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8"/>
      <c r="B545" s="338"/>
      <c r="C545" s="338"/>
      <c r="D545" s="339"/>
      <c r="E545" s="338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8"/>
      <c r="B546" s="338"/>
      <c r="C546" s="338"/>
      <c r="D546" s="339"/>
      <c r="E546" s="338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8"/>
      <c r="B547" s="338"/>
      <c r="C547" s="338"/>
      <c r="D547" s="339"/>
      <c r="E547" s="338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8"/>
      <c r="B548" s="338"/>
      <c r="C548" s="338"/>
      <c r="D548" s="339"/>
      <c r="E548" s="338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8"/>
      <c r="B549" s="338"/>
      <c r="C549" s="338"/>
      <c r="D549" s="339"/>
      <c r="E549" s="338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8"/>
      <c r="B550" s="338"/>
      <c r="C550" s="338"/>
      <c r="D550" s="339"/>
      <c r="E550" s="338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8"/>
      <c r="B551" s="338"/>
      <c r="C551" s="338"/>
      <c r="D551" s="339"/>
      <c r="E551" s="338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8"/>
      <c r="B552" s="338"/>
      <c r="C552" s="338"/>
      <c r="D552" s="339"/>
      <c r="E552" s="338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8"/>
      <c r="B553" s="338"/>
      <c r="C553" s="338"/>
      <c r="D553" s="339"/>
      <c r="E553" s="338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8"/>
      <c r="B554" s="338"/>
      <c r="C554" s="338"/>
      <c r="D554" s="339"/>
      <c r="E554" s="338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8"/>
      <c r="B555" s="338"/>
      <c r="C555" s="338"/>
      <c r="D555" s="339"/>
      <c r="E555" s="338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8"/>
      <c r="B556" s="338"/>
      <c r="C556" s="338"/>
      <c r="D556" s="339"/>
      <c r="E556" s="338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8"/>
      <c r="B557" s="338"/>
      <c r="C557" s="338"/>
      <c r="D557" s="339"/>
      <c r="E557" s="338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8"/>
      <c r="B558" s="338"/>
      <c r="C558" s="338"/>
      <c r="D558" s="339"/>
      <c r="E558" s="338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8"/>
      <c r="B559" s="338"/>
      <c r="C559" s="338"/>
      <c r="D559" s="339"/>
      <c r="E559" s="338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8"/>
      <c r="B560" s="338"/>
      <c r="C560" s="338"/>
      <c r="D560" s="339"/>
      <c r="E560" s="338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8"/>
      <c r="B561" s="338"/>
      <c r="C561" s="338"/>
      <c r="D561" s="339"/>
      <c r="E561" s="338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8"/>
      <c r="B562" s="338"/>
      <c r="C562" s="338"/>
      <c r="D562" s="339"/>
      <c r="E562" s="338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8"/>
      <c r="B563" s="338"/>
      <c r="C563" s="338"/>
      <c r="D563" s="339"/>
      <c r="E563" s="338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8"/>
      <c r="B564" s="338"/>
      <c r="C564" s="338"/>
      <c r="D564" s="339"/>
      <c r="E564" s="338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8"/>
      <c r="B565" s="338"/>
      <c r="C565" s="338"/>
      <c r="D565" s="339"/>
      <c r="E565" s="338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8"/>
      <c r="B566" s="338"/>
      <c r="C566" s="338"/>
      <c r="D566" s="339"/>
      <c r="E566" s="338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8"/>
      <c r="B567" s="338"/>
      <c r="C567" s="338"/>
      <c r="D567" s="339"/>
      <c r="E567" s="338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8"/>
      <c r="B568" s="338"/>
      <c r="C568" s="338"/>
      <c r="D568" s="339"/>
      <c r="E568" s="338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8"/>
      <c r="B569" s="338"/>
      <c r="C569" s="338"/>
      <c r="D569" s="339"/>
      <c r="E569" s="338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8"/>
      <c r="B570" s="338"/>
      <c r="C570" s="338"/>
      <c r="D570" s="339"/>
      <c r="E570" s="338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8"/>
      <c r="B571" s="338"/>
      <c r="C571" s="338"/>
      <c r="D571" s="339"/>
      <c r="E571" s="338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8"/>
      <c r="B572" s="338"/>
      <c r="C572" s="338"/>
      <c r="D572" s="339"/>
      <c r="E572" s="338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8"/>
      <c r="B573" s="338"/>
      <c r="C573" s="338"/>
      <c r="D573" s="339"/>
      <c r="E573" s="338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8"/>
      <c r="B574" s="338"/>
      <c r="C574" s="338"/>
      <c r="D574" s="339"/>
      <c r="E574" s="338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8"/>
      <c r="B575" s="338"/>
      <c r="C575" s="338"/>
      <c r="D575" s="339"/>
      <c r="E575" s="338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8"/>
      <c r="B576" s="338"/>
      <c r="C576" s="338"/>
      <c r="D576" s="339"/>
      <c r="E576" s="338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8"/>
      <c r="B577" s="338"/>
      <c r="C577" s="338"/>
      <c r="D577" s="339"/>
      <c r="E577" s="338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8"/>
      <c r="B578" s="338"/>
      <c r="C578" s="338"/>
      <c r="D578" s="339"/>
      <c r="E578" s="338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8"/>
      <c r="B579" s="338"/>
      <c r="C579" s="338"/>
      <c r="D579" s="339"/>
      <c r="E579" s="338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8"/>
      <c r="B580" s="338"/>
      <c r="C580" s="338"/>
      <c r="D580" s="339"/>
      <c r="E580" s="338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8"/>
      <c r="B581" s="338"/>
      <c r="C581" s="338"/>
      <c r="D581" s="339"/>
      <c r="E581" s="338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8"/>
      <c r="B582" s="338"/>
      <c r="C582" s="338"/>
      <c r="D582" s="339"/>
      <c r="E582" s="338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8"/>
      <c r="B583" s="338"/>
      <c r="C583" s="338"/>
      <c r="D583" s="339"/>
      <c r="E583" s="338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8"/>
      <c r="B584" s="338"/>
      <c r="C584" s="338"/>
      <c r="D584" s="339"/>
      <c r="E584" s="338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8"/>
      <c r="B585" s="338"/>
      <c r="C585" s="338"/>
      <c r="D585" s="339"/>
      <c r="E585" s="338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8"/>
      <c r="B586" s="338"/>
      <c r="C586" s="338"/>
      <c r="D586" s="339"/>
      <c r="E586" s="338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8"/>
      <c r="B587" s="338"/>
      <c r="C587" s="338"/>
      <c r="D587" s="339"/>
      <c r="E587" s="338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8"/>
      <c r="B588" s="338"/>
      <c r="C588" s="338"/>
      <c r="D588" s="339"/>
      <c r="E588" s="338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8"/>
      <c r="B589" s="338"/>
      <c r="C589" s="338"/>
      <c r="D589" s="339"/>
      <c r="E589" s="338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8"/>
      <c r="B590" s="338"/>
      <c r="C590" s="338"/>
      <c r="D590" s="339"/>
      <c r="E590" s="338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8"/>
      <c r="B591" s="338"/>
      <c r="C591" s="338"/>
      <c r="D591" s="339"/>
      <c r="E591" s="338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8"/>
      <c r="B592" s="338"/>
      <c r="C592" s="338"/>
      <c r="D592" s="339"/>
      <c r="E592" s="338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8"/>
      <c r="B593" s="338"/>
      <c r="C593" s="338"/>
      <c r="D593" s="339"/>
      <c r="E593" s="338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8"/>
      <c r="B594" s="338"/>
      <c r="C594" s="338"/>
      <c r="D594" s="339"/>
      <c r="E594" s="338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8"/>
      <c r="B595" s="338"/>
      <c r="C595" s="338"/>
      <c r="D595" s="339"/>
      <c r="E595" s="338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8"/>
      <c r="B596" s="338"/>
      <c r="C596" s="338"/>
      <c r="D596" s="339"/>
      <c r="E596" s="338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8"/>
      <c r="B597" s="338"/>
      <c r="C597" s="338"/>
      <c r="D597" s="339"/>
      <c r="E597" s="338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8"/>
      <c r="B598" s="338"/>
      <c r="C598" s="338"/>
      <c r="D598" s="339"/>
      <c r="E598" s="338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8"/>
      <c r="B599" s="338"/>
      <c r="C599" s="338"/>
      <c r="D599" s="339"/>
      <c r="E599" s="338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8"/>
      <c r="B600" s="338"/>
      <c r="C600" s="338"/>
      <c r="D600" s="339"/>
      <c r="E600" s="338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8"/>
      <c r="B601" s="338"/>
      <c r="C601" s="338"/>
      <c r="D601" s="339"/>
      <c r="E601" s="338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8"/>
      <c r="B602" s="338"/>
      <c r="C602" s="338"/>
      <c r="D602" s="339"/>
      <c r="E602" s="338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8"/>
      <c r="B603" s="338"/>
      <c r="C603" s="338"/>
      <c r="D603" s="339"/>
      <c r="E603" s="338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8"/>
      <c r="B604" s="338"/>
      <c r="C604" s="338"/>
      <c r="D604" s="339"/>
      <c r="E604" s="338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8"/>
      <c r="B605" s="338"/>
      <c r="C605" s="338"/>
      <c r="D605" s="339"/>
      <c r="E605" s="338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8"/>
      <c r="B606" s="338"/>
      <c r="C606" s="338"/>
      <c r="D606" s="339"/>
      <c r="E606" s="338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8"/>
      <c r="B607" s="338"/>
      <c r="C607" s="338"/>
      <c r="D607" s="339"/>
      <c r="E607" s="338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8"/>
      <c r="B608" s="338"/>
      <c r="C608" s="338"/>
      <c r="D608" s="339"/>
      <c r="E608" s="338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8"/>
      <c r="B609" s="338"/>
      <c r="C609" s="338"/>
      <c r="D609" s="339"/>
      <c r="E609" s="338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8"/>
      <c r="B610" s="338"/>
      <c r="C610" s="338"/>
      <c r="D610" s="339"/>
      <c r="E610" s="338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8"/>
      <c r="B611" s="338"/>
      <c r="C611" s="338"/>
      <c r="D611" s="339"/>
      <c r="E611" s="338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8"/>
      <c r="B612" s="338"/>
      <c r="C612" s="338"/>
      <c r="D612" s="339"/>
      <c r="E612" s="338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8"/>
      <c r="B613" s="338"/>
      <c r="C613" s="338"/>
      <c r="D613" s="339"/>
      <c r="E613" s="338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8"/>
      <c r="B614" s="338"/>
      <c r="C614" s="338"/>
      <c r="D614" s="339"/>
      <c r="E614" s="338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8"/>
      <c r="B615" s="338"/>
      <c r="C615" s="338"/>
      <c r="D615" s="339"/>
      <c r="E615" s="338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8"/>
      <c r="B616" s="338"/>
      <c r="C616" s="338"/>
      <c r="D616" s="339"/>
      <c r="E616" s="338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8"/>
      <c r="B617" s="338"/>
      <c r="C617" s="338"/>
      <c r="D617" s="339"/>
      <c r="E617" s="338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8"/>
      <c r="B618" s="338"/>
      <c r="C618" s="338"/>
      <c r="D618" s="339"/>
      <c r="E618" s="338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8"/>
      <c r="B619" s="338"/>
      <c r="C619" s="338"/>
      <c r="D619" s="339"/>
      <c r="E619" s="338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8"/>
      <c r="B620" s="338"/>
      <c r="C620" s="338"/>
      <c r="D620" s="339"/>
      <c r="E620" s="338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8"/>
      <c r="B621" s="338"/>
      <c r="C621" s="338"/>
      <c r="D621" s="339"/>
      <c r="E621" s="338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8"/>
      <c r="B622" s="338"/>
      <c r="C622" s="338"/>
      <c r="D622" s="339"/>
      <c r="E622" s="338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8"/>
      <c r="B623" s="338"/>
      <c r="C623" s="338"/>
      <c r="D623" s="339"/>
      <c r="E623" s="338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8"/>
      <c r="B624" s="338"/>
      <c r="C624" s="338"/>
      <c r="D624" s="339"/>
      <c r="E624" s="338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8"/>
      <c r="B625" s="338"/>
      <c r="C625" s="338"/>
      <c r="D625" s="339"/>
      <c r="E625" s="338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8"/>
      <c r="B626" s="338"/>
      <c r="C626" s="338"/>
      <c r="D626" s="339"/>
      <c r="E626" s="338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8"/>
      <c r="B627" s="338"/>
      <c r="C627" s="338"/>
      <c r="D627" s="339"/>
      <c r="E627" s="338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8"/>
      <c r="B628" s="338"/>
      <c r="C628" s="338"/>
      <c r="D628" s="339"/>
      <c r="E628" s="338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8"/>
      <c r="B629" s="338"/>
      <c r="C629" s="338"/>
      <c r="D629" s="339"/>
      <c r="E629" s="338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8"/>
      <c r="B630" s="338"/>
      <c r="C630" s="338"/>
      <c r="D630" s="339"/>
      <c r="E630" s="338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8"/>
      <c r="B631" s="338"/>
      <c r="C631" s="338"/>
      <c r="D631" s="339"/>
      <c r="E631" s="338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8"/>
      <c r="B632" s="338"/>
      <c r="C632" s="338"/>
      <c r="D632" s="339"/>
      <c r="E632" s="338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8"/>
      <c r="B633" s="338"/>
      <c r="C633" s="338"/>
      <c r="D633" s="339"/>
      <c r="E633" s="338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8"/>
      <c r="B634" s="338"/>
      <c r="C634" s="338"/>
      <c r="D634" s="339"/>
      <c r="E634" s="338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8"/>
      <c r="B635" s="338"/>
      <c r="C635" s="338"/>
      <c r="D635" s="339"/>
      <c r="E635" s="338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8"/>
      <c r="B636" s="338"/>
      <c r="C636" s="338"/>
      <c r="D636" s="339"/>
      <c r="E636" s="338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8"/>
      <c r="B637" s="338"/>
      <c r="C637" s="338"/>
      <c r="D637" s="339"/>
      <c r="E637" s="338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8"/>
      <c r="B638" s="338"/>
      <c r="C638" s="338"/>
      <c r="D638" s="339"/>
      <c r="E638" s="338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8"/>
      <c r="B639" s="338"/>
      <c r="C639" s="338"/>
      <c r="D639" s="339"/>
      <c r="E639" s="338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8"/>
      <c r="B640" s="338"/>
      <c r="C640" s="338"/>
      <c r="D640" s="339"/>
      <c r="E640" s="338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8"/>
      <c r="B641" s="338"/>
      <c r="C641" s="338"/>
      <c r="D641" s="339"/>
      <c r="E641" s="338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8"/>
      <c r="B642" s="338"/>
      <c r="C642" s="338"/>
      <c r="D642" s="339"/>
      <c r="E642" s="338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8"/>
      <c r="B643" s="338"/>
      <c r="C643" s="338"/>
      <c r="D643" s="339"/>
      <c r="E643" s="338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8"/>
      <c r="B644" s="338"/>
      <c r="C644" s="338"/>
      <c r="D644" s="339"/>
      <c r="E644" s="338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8"/>
      <c r="B645" s="338"/>
      <c r="C645" s="338"/>
      <c r="D645" s="339"/>
      <c r="E645" s="338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8"/>
      <c r="B646" s="338"/>
      <c r="C646" s="338"/>
      <c r="D646" s="339"/>
      <c r="E646" s="338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8"/>
      <c r="B647" s="338"/>
      <c r="C647" s="338"/>
      <c r="D647" s="339"/>
      <c r="E647" s="338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8"/>
      <c r="B648" s="338"/>
      <c r="C648" s="338"/>
      <c r="D648" s="339"/>
      <c r="E648" s="338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8"/>
      <c r="B649" s="338"/>
      <c r="C649" s="338"/>
      <c r="D649" s="339"/>
      <c r="E649" s="338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8"/>
      <c r="B650" s="338"/>
      <c r="C650" s="338"/>
      <c r="D650" s="339"/>
      <c r="E650" s="338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8"/>
      <c r="B651" s="338"/>
      <c r="C651" s="338"/>
      <c r="D651" s="339"/>
      <c r="E651" s="338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8"/>
      <c r="B652" s="338"/>
      <c r="C652" s="338"/>
      <c r="D652" s="339"/>
      <c r="E652" s="338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8"/>
      <c r="B653" s="338"/>
      <c r="C653" s="338"/>
      <c r="D653" s="339"/>
      <c r="E653" s="338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8"/>
      <c r="B654" s="338"/>
      <c r="C654" s="338"/>
      <c r="D654" s="339"/>
      <c r="E654" s="338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8"/>
      <c r="B655" s="338"/>
      <c r="C655" s="338"/>
      <c r="D655" s="339"/>
      <c r="E655" s="338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8"/>
      <c r="B656" s="338"/>
      <c r="C656" s="338"/>
      <c r="D656" s="339"/>
      <c r="E656" s="338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8"/>
      <c r="B657" s="338"/>
      <c r="C657" s="338"/>
      <c r="D657" s="339"/>
      <c r="E657" s="338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8"/>
      <c r="B658" s="338"/>
      <c r="C658" s="338"/>
      <c r="D658" s="339"/>
      <c r="E658" s="338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8"/>
      <c r="B659" s="338"/>
      <c r="C659" s="338"/>
      <c r="D659" s="339"/>
      <c r="E659" s="338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8"/>
      <c r="B660" s="338"/>
      <c r="C660" s="338"/>
      <c r="D660" s="339"/>
      <c r="E660" s="338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8"/>
      <c r="B661" s="338"/>
      <c r="C661" s="338"/>
      <c r="D661" s="339"/>
      <c r="E661" s="338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8"/>
      <c r="B662" s="338"/>
      <c r="C662" s="338"/>
      <c r="D662" s="339"/>
      <c r="E662" s="338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8"/>
      <c r="B663" s="338"/>
      <c r="C663" s="338"/>
      <c r="D663" s="339"/>
      <c r="E663" s="338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8"/>
      <c r="B664" s="338"/>
      <c r="C664" s="338"/>
      <c r="D664" s="339"/>
      <c r="E664" s="338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8"/>
      <c r="B665" s="338"/>
      <c r="C665" s="338"/>
      <c r="D665" s="339"/>
      <c r="E665" s="338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8"/>
      <c r="B666" s="338"/>
      <c r="C666" s="338"/>
      <c r="D666" s="339"/>
      <c r="E666" s="338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8"/>
      <c r="B667" s="338"/>
      <c r="C667" s="338"/>
      <c r="D667" s="339"/>
      <c r="E667" s="338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8"/>
      <c r="B668" s="338"/>
      <c r="C668" s="338"/>
      <c r="D668" s="339"/>
      <c r="E668" s="338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8"/>
      <c r="B669" s="338"/>
      <c r="C669" s="338"/>
      <c r="D669" s="339"/>
      <c r="E669" s="338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8"/>
      <c r="B670" s="338"/>
      <c r="C670" s="338"/>
      <c r="D670" s="339"/>
      <c r="E670" s="338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8"/>
      <c r="B671" s="338"/>
      <c r="C671" s="338"/>
      <c r="D671" s="339"/>
      <c r="E671" s="338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8"/>
      <c r="B672" s="338"/>
      <c r="C672" s="338"/>
      <c r="D672" s="339"/>
      <c r="E672" s="338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8"/>
      <c r="B673" s="338"/>
      <c r="C673" s="338"/>
      <c r="D673" s="339"/>
      <c r="E673" s="338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8"/>
      <c r="B674" s="338"/>
      <c r="C674" s="338"/>
      <c r="D674" s="339"/>
      <c r="E674" s="338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8"/>
      <c r="B675" s="338"/>
      <c r="C675" s="338"/>
      <c r="D675" s="339"/>
      <c r="E675" s="338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8"/>
      <c r="B676" s="338"/>
      <c r="C676" s="338"/>
      <c r="D676" s="339"/>
      <c r="E676" s="338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8"/>
      <c r="B677" s="338"/>
      <c r="C677" s="338"/>
      <c r="D677" s="339"/>
      <c r="E677" s="338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8"/>
      <c r="B678" s="338"/>
      <c r="C678" s="338"/>
      <c r="D678" s="339"/>
      <c r="E678" s="338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8"/>
      <c r="B679" s="338"/>
      <c r="C679" s="338"/>
      <c r="D679" s="339"/>
      <c r="E679" s="338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8"/>
      <c r="B680" s="338"/>
      <c r="C680" s="338"/>
      <c r="D680" s="339"/>
      <c r="E680" s="338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8"/>
      <c r="B681" s="338"/>
      <c r="C681" s="338"/>
      <c r="D681" s="339"/>
      <c r="E681" s="338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8"/>
      <c r="B682" s="338"/>
      <c r="C682" s="338"/>
      <c r="D682" s="339"/>
      <c r="E682" s="338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8"/>
      <c r="B683" s="338"/>
      <c r="C683" s="338"/>
      <c r="D683" s="339"/>
      <c r="E683" s="338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8"/>
      <c r="B684" s="338"/>
      <c r="C684" s="338"/>
      <c r="D684" s="339"/>
      <c r="E684" s="338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8"/>
      <c r="B685" s="338"/>
      <c r="C685" s="338"/>
      <c r="D685" s="339"/>
      <c r="E685" s="338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8"/>
      <c r="B686" s="338"/>
      <c r="C686" s="338"/>
      <c r="D686" s="339"/>
      <c r="E686" s="338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8"/>
      <c r="B687" s="338"/>
      <c r="C687" s="338"/>
      <c r="D687" s="339"/>
      <c r="E687" s="338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8"/>
      <c r="B688" s="338"/>
      <c r="C688" s="338"/>
      <c r="D688" s="339"/>
      <c r="E688" s="338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8"/>
      <c r="B689" s="338"/>
      <c r="C689" s="338"/>
      <c r="D689" s="339"/>
      <c r="E689" s="338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8"/>
      <c r="B690" s="338"/>
      <c r="C690" s="338"/>
      <c r="D690" s="339"/>
      <c r="E690" s="338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8"/>
      <c r="B691" s="338"/>
      <c r="C691" s="338"/>
      <c r="D691" s="339"/>
      <c r="E691" s="338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8"/>
      <c r="B692" s="338"/>
      <c r="C692" s="338"/>
      <c r="D692" s="339"/>
      <c r="E692" s="338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8"/>
      <c r="B693" s="338"/>
      <c r="C693" s="338"/>
      <c r="D693" s="339"/>
      <c r="E693" s="338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8"/>
      <c r="B694" s="338"/>
      <c r="C694" s="338"/>
      <c r="D694" s="339"/>
      <c r="E694" s="338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8"/>
      <c r="B695" s="338"/>
      <c r="C695" s="338"/>
      <c r="D695" s="339"/>
      <c r="E695" s="338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8"/>
      <c r="B696" s="338"/>
      <c r="C696" s="338"/>
      <c r="D696" s="339"/>
      <c r="E696" s="338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8"/>
      <c r="B697" s="338"/>
      <c r="C697" s="338"/>
      <c r="D697" s="339"/>
      <c r="E697" s="338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8"/>
      <c r="B698" s="338"/>
      <c r="C698" s="338"/>
      <c r="D698" s="339"/>
      <c r="E698" s="338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8"/>
      <c r="B699" s="338"/>
      <c r="C699" s="338"/>
      <c r="D699" s="339"/>
      <c r="E699" s="338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8"/>
      <c r="B700" s="338"/>
      <c r="C700" s="338"/>
      <c r="D700" s="339"/>
      <c r="E700" s="338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8"/>
      <c r="B701" s="338"/>
      <c r="C701" s="338"/>
      <c r="D701" s="339"/>
      <c r="E701" s="338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8"/>
      <c r="B702" s="338"/>
      <c r="C702" s="338"/>
      <c r="D702" s="339"/>
      <c r="E702" s="338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8"/>
      <c r="B703" s="338"/>
      <c r="C703" s="338"/>
      <c r="D703" s="339"/>
      <c r="E703" s="338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8"/>
      <c r="B704" s="338"/>
      <c r="C704" s="338"/>
      <c r="D704" s="339"/>
      <c r="E704" s="338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8"/>
      <c r="B705" s="338"/>
      <c r="C705" s="338"/>
      <c r="D705" s="339"/>
      <c r="E705" s="338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8"/>
      <c r="B706" s="338"/>
      <c r="C706" s="338"/>
      <c r="D706" s="339"/>
      <c r="E706" s="338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8"/>
      <c r="B707" s="338"/>
      <c r="C707" s="338"/>
      <c r="D707" s="339"/>
      <c r="E707" s="338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8"/>
      <c r="B708" s="338"/>
      <c r="C708" s="338"/>
      <c r="D708" s="339"/>
      <c r="E708" s="338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8"/>
      <c r="B709" s="338"/>
      <c r="C709" s="338"/>
      <c r="D709" s="339"/>
      <c r="E709" s="338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8"/>
      <c r="B710" s="338"/>
      <c r="C710" s="338"/>
      <c r="D710" s="339"/>
      <c r="E710" s="338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8"/>
      <c r="B711" s="338"/>
      <c r="C711" s="338"/>
      <c r="D711" s="339"/>
      <c r="E711" s="338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8"/>
      <c r="B712" s="338"/>
      <c r="C712" s="338"/>
      <c r="D712" s="339"/>
      <c r="E712" s="338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8"/>
      <c r="B713" s="338"/>
      <c r="C713" s="338"/>
      <c r="D713" s="339"/>
      <c r="E713" s="338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8"/>
      <c r="B714" s="338"/>
      <c r="C714" s="338"/>
      <c r="D714" s="339"/>
      <c r="E714" s="338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8"/>
      <c r="B715" s="338"/>
      <c r="C715" s="338"/>
      <c r="D715" s="339"/>
      <c r="E715" s="338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8"/>
      <c r="B716" s="338"/>
      <c r="C716" s="338"/>
      <c r="D716" s="339"/>
      <c r="E716" s="338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8"/>
      <c r="B717" s="338"/>
      <c r="C717" s="338"/>
      <c r="D717" s="339"/>
      <c r="E717" s="338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8"/>
      <c r="B718" s="338"/>
      <c r="C718" s="338"/>
      <c r="D718" s="339"/>
      <c r="E718" s="338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8"/>
      <c r="B719" s="338"/>
      <c r="C719" s="338"/>
      <c r="D719" s="339"/>
      <c r="E719" s="338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8"/>
      <c r="B720" s="338"/>
      <c r="C720" s="338"/>
      <c r="D720" s="339"/>
      <c r="E720" s="338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8"/>
      <c r="B721" s="338"/>
      <c r="C721" s="338"/>
      <c r="D721" s="339"/>
      <c r="E721" s="338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8"/>
      <c r="B722" s="338"/>
      <c r="C722" s="338"/>
      <c r="D722" s="339"/>
      <c r="E722" s="338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8"/>
      <c r="B723" s="338"/>
      <c r="C723" s="338"/>
      <c r="D723" s="339"/>
      <c r="E723" s="338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8"/>
      <c r="B724" s="338"/>
      <c r="C724" s="338"/>
      <c r="D724" s="339"/>
      <c r="E724" s="338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8"/>
      <c r="B725" s="338"/>
      <c r="C725" s="338"/>
      <c r="D725" s="339"/>
      <c r="E725" s="338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8"/>
      <c r="B726" s="338"/>
      <c r="C726" s="338"/>
      <c r="D726" s="339"/>
      <c r="E726" s="338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8"/>
      <c r="B727" s="338"/>
      <c r="C727" s="338"/>
      <c r="D727" s="339"/>
      <c r="E727" s="338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8"/>
      <c r="B728" s="338"/>
      <c r="C728" s="338"/>
      <c r="D728" s="339"/>
      <c r="E728" s="338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8"/>
      <c r="B729" s="338"/>
      <c r="C729" s="338"/>
      <c r="D729" s="339"/>
      <c r="E729" s="338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8"/>
      <c r="B730" s="338"/>
      <c r="C730" s="338"/>
      <c r="D730" s="339"/>
      <c r="E730" s="338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8"/>
      <c r="B731" s="338"/>
      <c r="C731" s="338"/>
      <c r="D731" s="339"/>
      <c r="E731" s="338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8"/>
      <c r="B732" s="338"/>
      <c r="C732" s="338"/>
      <c r="D732" s="339"/>
      <c r="E732" s="338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8"/>
      <c r="B733" s="338"/>
      <c r="C733" s="338"/>
      <c r="D733" s="339"/>
      <c r="E733" s="338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8"/>
      <c r="B734" s="338"/>
      <c r="C734" s="338"/>
      <c r="D734" s="339"/>
      <c r="E734" s="338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8"/>
      <c r="B735" s="338"/>
      <c r="C735" s="338"/>
      <c r="D735" s="339"/>
      <c r="E735" s="338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8"/>
      <c r="B736" s="338"/>
      <c r="C736" s="338"/>
      <c r="D736" s="339"/>
      <c r="E736" s="338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8"/>
      <c r="B737" s="338"/>
      <c r="C737" s="338"/>
      <c r="D737" s="339"/>
      <c r="E737" s="338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8"/>
      <c r="B738" s="338"/>
      <c r="C738" s="338"/>
      <c r="D738" s="339"/>
      <c r="E738" s="338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8"/>
      <c r="B739" s="338"/>
      <c r="C739" s="338"/>
      <c r="D739" s="339"/>
      <c r="E739" s="338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8"/>
      <c r="B740" s="338"/>
      <c r="C740" s="338"/>
      <c r="D740" s="339"/>
      <c r="E740" s="338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8"/>
      <c r="B741" s="338"/>
      <c r="C741" s="338"/>
      <c r="D741" s="339"/>
      <c r="E741" s="338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8"/>
      <c r="B742" s="338"/>
      <c r="C742" s="338"/>
      <c r="D742" s="339"/>
      <c r="E742" s="338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8"/>
      <c r="B743" s="338"/>
      <c r="C743" s="338"/>
      <c r="D743" s="339"/>
      <c r="E743" s="338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8"/>
      <c r="B744" s="338"/>
      <c r="C744" s="338"/>
      <c r="D744" s="339"/>
      <c r="E744" s="338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8"/>
      <c r="B745" s="338"/>
      <c r="C745" s="338"/>
      <c r="D745" s="339"/>
      <c r="E745" s="338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8"/>
      <c r="B746" s="338"/>
      <c r="C746" s="338"/>
      <c r="D746" s="339"/>
      <c r="E746" s="338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8"/>
      <c r="B747" s="338"/>
      <c r="C747" s="338"/>
      <c r="D747" s="339"/>
      <c r="E747" s="338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8"/>
      <c r="B748" s="338"/>
      <c r="C748" s="338"/>
      <c r="D748" s="339"/>
      <c r="E748" s="338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8"/>
      <c r="B749" s="338"/>
      <c r="C749" s="338"/>
      <c r="D749" s="339"/>
      <c r="E749" s="338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8"/>
      <c r="B750" s="338"/>
      <c r="C750" s="338"/>
      <c r="D750" s="339"/>
      <c r="E750" s="338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8"/>
      <c r="B751" s="338"/>
      <c r="C751" s="338"/>
      <c r="D751" s="339"/>
      <c r="E751" s="338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8"/>
      <c r="B752" s="338"/>
      <c r="C752" s="338"/>
      <c r="D752" s="339"/>
      <c r="E752" s="338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8"/>
      <c r="B753" s="338"/>
      <c r="C753" s="338"/>
      <c r="D753" s="339"/>
      <c r="E753" s="338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8"/>
      <c r="B754" s="338"/>
      <c r="C754" s="338"/>
      <c r="D754" s="339"/>
      <c r="E754" s="338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8"/>
      <c r="B755" s="338"/>
      <c r="C755" s="338"/>
      <c r="D755" s="339"/>
      <c r="E755" s="338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8"/>
      <c r="B756" s="338"/>
      <c r="C756" s="338"/>
      <c r="D756" s="339"/>
      <c r="E756" s="338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8"/>
      <c r="B757" s="338"/>
      <c r="C757" s="338"/>
      <c r="D757" s="339"/>
      <c r="E757" s="338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8"/>
      <c r="B758" s="338"/>
      <c r="C758" s="338"/>
      <c r="D758" s="339"/>
      <c r="E758" s="338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8"/>
      <c r="B759" s="338"/>
      <c r="C759" s="338"/>
      <c r="D759" s="339"/>
      <c r="E759" s="338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8"/>
      <c r="B760" s="338"/>
      <c r="C760" s="338"/>
      <c r="D760" s="339"/>
      <c r="E760" s="338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8"/>
      <c r="B761" s="338"/>
      <c r="C761" s="338"/>
      <c r="D761" s="339"/>
      <c r="E761" s="338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8"/>
      <c r="B762" s="338"/>
      <c r="C762" s="338"/>
      <c r="D762" s="339"/>
      <c r="E762" s="338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8"/>
      <c r="B763" s="338"/>
      <c r="C763" s="338"/>
      <c r="D763" s="339"/>
      <c r="E763" s="338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8"/>
      <c r="B764" s="338"/>
      <c r="C764" s="338"/>
      <c r="D764" s="339"/>
      <c r="E764" s="338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8"/>
      <c r="B765" s="338"/>
      <c r="C765" s="338"/>
      <c r="D765" s="339"/>
      <c r="E765" s="338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8"/>
      <c r="B766" s="338"/>
      <c r="C766" s="338"/>
      <c r="D766" s="339"/>
      <c r="E766" s="338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8"/>
      <c r="B767" s="338"/>
      <c r="C767" s="338"/>
      <c r="D767" s="339"/>
      <c r="E767" s="338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8"/>
      <c r="B768" s="338"/>
      <c r="C768" s="338"/>
      <c r="D768" s="339"/>
      <c r="E768" s="338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8"/>
      <c r="B769" s="338"/>
      <c r="C769" s="338"/>
      <c r="D769" s="339"/>
      <c r="E769" s="338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8"/>
      <c r="B770" s="338"/>
      <c r="C770" s="338"/>
      <c r="D770" s="339"/>
      <c r="E770" s="338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8"/>
      <c r="B771" s="338"/>
      <c r="C771" s="338"/>
      <c r="D771" s="339"/>
      <c r="E771" s="338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8"/>
      <c r="B772" s="338"/>
      <c r="C772" s="338"/>
      <c r="D772" s="339"/>
      <c r="E772" s="338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8"/>
      <c r="B773" s="338"/>
      <c r="C773" s="338"/>
      <c r="D773" s="339"/>
      <c r="E773" s="338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8"/>
      <c r="B774" s="338"/>
      <c r="C774" s="338"/>
      <c r="D774" s="339"/>
      <c r="E774" s="338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8"/>
      <c r="B775" s="338"/>
      <c r="C775" s="338"/>
      <c r="D775" s="339"/>
      <c r="E775" s="338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8"/>
      <c r="B776" s="338"/>
      <c r="C776" s="338"/>
      <c r="D776" s="339"/>
      <c r="E776" s="338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8"/>
      <c r="B777" s="338"/>
      <c r="C777" s="338"/>
      <c r="D777" s="339"/>
      <c r="E777" s="338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8"/>
      <c r="B778" s="338"/>
      <c r="C778" s="338"/>
      <c r="D778" s="339"/>
      <c r="E778" s="338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8"/>
      <c r="B779" s="338"/>
      <c r="C779" s="338"/>
      <c r="D779" s="339"/>
      <c r="E779" s="338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8"/>
      <c r="B780" s="338"/>
      <c r="C780" s="338"/>
      <c r="D780" s="339"/>
      <c r="E780" s="338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8"/>
      <c r="B781" s="338"/>
      <c r="C781" s="338"/>
      <c r="D781" s="339"/>
      <c r="E781" s="338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8"/>
      <c r="B782" s="338"/>
      <c r="C782" s="338"/>
      <c r="D782" s="339"/>
      <c r="E782" s="338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8"/>
      <c r="B783" s="338"/>
      <c r="C783" s="338"/>
      <c r="D783" s="339"/>
      <c r="E783" s="338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8"/>
      <c r="B784" s="338"/>
      <c r="C784" s="338"/>
      <c r="D784" s="339"/>
      <c r="E784" s="338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8"/>
      <c r="B785" s="338"/>
      <c r="C785" s="338"/>
      <c r="D785" s="339"/>
      <c r="E785" s="338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8"/>
      <c r="B786" s="338"/>
      <c r="C786" s="338"/>
      <c r="D786" s="339"/>
      <c r="E786" s="338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8"/>
      <c r="B787" s="338"/>
      <c r="C787" s="338"/>
      <c r="D787" s="339"/>
      <c r="E787" s="338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8"/>
      <c r="B788" s="338"/>
      <c r="C788" s="338"/>
      <c r="D788" s="339"/>
      <c r="E788" s="338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8"/>
      <c r="B789" s="338"/>
      <c r="C789" s="338"/>
      <c r="D789" s="339"/>
      <c r="E789" s="338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8"/>
      <c r="B790" s="338"/>
      <c r="C790" s="338"/>
      <c r="D790" s="339"/>
      <c r="E790" s="338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8"/>
      <c r="B791" s="338"/>
      <c r="C791" s="338"/>
      <c r="D791" s="339"/>
      <c r="E791" s="338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8"/>
      <c r="B792" s="338"/>
      <c r="C792" s="338"/>
      <c r="D792" s="339"/>
      <c r="E792" s="338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8"/>
      <c r="B793" s="338"/>
      <c r="C793" s="338"/>
      <c r="D793" s="339"/>
      <c r="E793" s="338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8"/>
      <c r="B794" s="338"/>
      <c r="C794" s="338"/>
      <c r="D794" s="339"/>
      <c r="E794" s="338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8"/>
      <c r="B795" s="338"/>
      <c r="C795" s="338"/>
      <c r="D795" s="339"/>
      <c r="E795" s="338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8"/>
      <c r="B796" s="338"/>
      <c r="C796" s="338"/>
      <c r="D796" s="339"/>
      <c r="E796" s="338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8"/>
      <c r="B797" s="338"/>
      <c r="C797" s="338"/>
      <c r="D797" s="339"/>
      <c r="E797" s="338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8"/>
      <c r="B798" s="338"/>
      <c r="C798" s="338"/>
      <c r="D798" s="339"/>
      <c r="E798" s="338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8"/>
      <c r="B799" s="338"/>
      <c r="C799" s="338"/>
      <c r="D799" s="339"/>
      <c r="E799" s="338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8"/>
      <c r="B800" s="338"/>
      <c r="C800" s="338"/>
      <c r="D800" s="339"/>
      <c r="E800" s="338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8"/>
      <c r="B801" s="338"/>
      <c r="C801" s="338"/>
      <c r="D801" s="339"/>
      <c r="E801" s="338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8"/>
      <c r="B802" s="338"/>
      <c r="C802" s="338"/>
      <c r="D802" s="339"/>
      <c r="E802" s="338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8"/>
      <c r="B803" s="338"/>
      <c r="C803" s="338"/>
      <c r="D803" s="339"/>
      <c r="E803" s="338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8"/>
      <c r="B804" s="338"/>
      <c r="C804" s="338"/>
      <c r="D804" s="339"/>
      <c r="E804" s="338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8"/>
      <c r="B805" s="338"/>
      <c r="C805" s="338"/>
      <c r="D805" s="339"/>
      <c r="E805" s="338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8"/>
      <c r="B806" s="338"/>
      <c r="C806" s="338"/>
      <c r="D806" s="339"/>
      <c r="E806" s="338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8"/>
      <c r="B807" s="338"/>
      <c r="C807" s="338"/>
      <c r="D807" s="339"/>
      <c r="E807" s="338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8"/>
      <c r="B808" s="338"/>
      <c r="C808" s="338"/>
      <c r="D808" s="339"/>
      <c r="E808" s="338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8"/>
      <c r="B809" s="338"/>
      <c r="C809" s="338"/>
      <c r="D809" s="339"/>
      <c r="E809" s="338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8"/>
      <c r="B810" s="338"/>
      <c r="C810" s="338"/>
      <c r="D810" s="339"/>
      <c r="E810" s="338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8"/>
      <c r="B811" s="338"/>
      <c r="C811" s="338"/>
      <c r="D811" s="339"/>
      <c r="E811" s="338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8"/>
      <c r="B812" s="338"/>
      <c r="C812" s="338"/>
      <c r="D812" s="339"/>
      <c r="E812" s="338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8"/>
      <c r="B813" s="338"/>
      <c r="C813" s="338"/>
      <c r="D813" s="339"/>
      <c r="E813" s="338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8"/>
      <c r="B814" s="338"/>
      <c r="C814" s="338"/>
      <c r="D814" s="339"/>
      <c r="E814" s="338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8"/>
      <c r="B815" s="338"/>
      <c r="C815" s="338"/>
      <c r="D815" s="339"/>
      <c r="E815" s="338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8"/>
      <c r="B816" s="338"/>
      <c r="C816" s="338"/>
      <c r="D816" s="339"/>
      <c r="E816" s="338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8"/>
      <c r="B817" s="338"/>
      <c r="C817" s="338"/>
      <c r="D817" s="339"/>
      <c r="E817" s="338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8"/>
      <c r="B818" s="338"/>
      <c r="C818" s="338"/>
      <c r="D818" s="339"/>
      <c r="E818" s="338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8"/>
      <c r="B819" s="338"/>
      <c r="C819" s="338"/>
      <c r="D819" s="339"/>
      <c r="E819" s="338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8"/>
      <c r="B820" s="338"/>
      <c r="C820" s="338"/>
      <c r="D820" s="339"/>
      <c r="E820" s="338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8"/>
      <c r="B821" s="338"/>
      <c r="C821" s="338"/>
      <c r="D821" s="339"/>
      <c r="E821" s="338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8"/>
      <c r="B822" s="338"/>
      <c r="C822" s="338"/>
      <c r="D822" s="339"/>
      <c r="E822" s="338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8"/>
      <c r="B823" s="338"/>
      <c r="C823" s="338"/>
      <c r="D823" s="339"/>
      <c r="E823" s="338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8"/>
      <c r="B824" s="338"/>
      <c r="C824" s="338"/>
      <c r="D824" s="339"/>
      <c r="E824" s="338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8"/>
      <c r="B825" s="338"/>
      <c r="C825" s="338"/>
      <c r="D825" s="339"/>
      <c r="E825" s="338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8"/>
      <c r="B826" s="338"/>
      <c r="C826" s="338"/>
      <c r="D826" s="339"/>
      <c r="E826" s="338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8"/>
      <c r="B827" s="338"/>
      <c r="C827" s="338"/>
      <c r="D827" s="339"/>
      <c r="E827" s="338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8"/>
      <c r="B828" s="338"/>
      <c r="C828" s="338"/>
      <c r="D828" s="339"/>
      <c r="E828" s="338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8"/>
      <c r="B829" s="338"/>
      <c r="C829" s="338"/>
      <c r="D829" s="339"/>
      <c r="E829" s="338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8"/>
      <c r="B830" s="338"/>
      <c r="C830" s="338"/>
      <c r="D830" s="339"/>
      <c r="E830" s="338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8"/>
      <c r="B831" s="338"/>
      <c r="C831" s="338"/>
      <c r="D831" s="339"/>
      <c r="E831" s="338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8"/>
      <c r="B832" s="338"/>
      <c r="C832" s="338"/>
      <c r="D832" s="339"/>
      <c r="E832" s="338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8"/>
      <c r="B833" s="338"/>
      <c r="C833" s="338"/>
      <c r="D833" s="339"/>
      <c r="E833" s="338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8"/>
      <c r="B834" s="338"/>
      <c r="C834" s="338"/>
      <c r="D834" s="339"/>
      <c r="E834" s="338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8"/>
      <c r="B835" s="338"/>
      <c r="C835" s="338"/>
      <c r="D835" s="339"/>
      <c r="E835" s="338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8"/>
      <c r="B836" s="338"/>
      <c r="C836" s="338"/>
      <c r="D836" s="339"/>
      <c r="E836" s="338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8"/>
      <c r="B837" s="338"/>
      <c r="C837" s="338"/>
      <c r="D837" s="339"/>
      <c r="E837" s="338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8"/>
      <c r="B838" s="338"/>
      <c r="C838" s="338"/>
      <c r="D838" s="339"/>
      <c r="E838" s="338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8"/>
      <c r="B839" s="338"/>
      <c r="C839" s="338"/>
      <c r="D839" s="339"/>
      <c r="E839" s="338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8"/>
      <c r="B840" s="338"/>
      <c r="C840" s="338"/>
      <c r="D840" s="339"/>
      <c r="E840" s="338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8"/>
      <c r="B841" s="338"/>
      <c r="C841" s="338"/>
      <c r="D841" s="339"/>
      <c r="E841" s="338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8"/>
      <c r="B842" s="338"/>
      <c r="C842" s="338"/>
      <c r="D842" s="339"/>
      <c r="E842" s="338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8"/>
      <c r="B843" s="338"/>
      <c r="C843" s="338"/>
      <c r="D843" s="339"/>
      <c r="E843" s="338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8"/>
      <c r="B844" s="338"/>
      <c r="C844" s="338"/>
      <c r="D844" s="339"/>
      <c r="E844" s="338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8"/>
      <c r="B845" s="338"/>
      <c r="C845" s="338"/>
      <c r="D845" s="339"/>
      <c r="E845" s="338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8"/>
      <c r="B846" s="338"/>
      <c r="C846" s="338"/>
      <c r="D846" s="339"/>
      <c r="E846" s="338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8"/>
      <c r="B847" s="338"/>
      <c r="C847" s="338"/>
      <c r="D847" s="339"/>
      <c r="E847" s="338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8"/>
      <c r="B848" s="338"/>
      <c r="C848" s="338"/>
      <c r="D848" s="339"/>
      <c r="E848" s="338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8"/>
      <c r="B849" s="338"/>
      <c r="C849" s="338"/>
      <c r="D849" s="339"/>
      <c r="E849" s="338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8"/>
      <c r="B850" s="338"/>
      <c r="C850" s="338"/>
      <c r="D850" s="339"/>
      <c r="E850" s="338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8"/>
      <c r="B851" s="338"/>
      <c r="C851" s="338"/>
      <c r="D851" s="339"/>
      <c r="E851" s="338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8"/>
      <c r="B852" s="338"/>
      <c r="C852" s="338"/>
      <c r="D852" s="339"/>
      <c r="E852" s="338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8"/>
      <c r="B853" s="338"/>
      <c r="C853" s="338"/>
      <c r="D853" s="339"/>
      <c r="E853" s="338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8"/>
      <c r="B854" s="338"/>
      <c r="C854" s="338"/>
      <c r="D854" s="339"/>
      <c r="E854" s="338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8"/>
      <c r="B855" s="338"/>
      <c r="C855" s="338"/>
      <c r="D855" s="339"/>
      <c r="E855" s="338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8"/>
      <c r="B856" s="338"/>
      <c r="C856" s="338"/>
      <c r="D856" s="339"/>
      <c r="E856" s="338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8"/>
      <c r="B857" s="338"/>
      <c r="C857" s="338"/>
      <c r="D857" s="339"/>
      <c r="E857" s="338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8"/>
      <c r="B858" s="338"/>
      <c r="C858" s="338"/>
      <c r="D858" s="339"/>
      <c r="E858" s="338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8"/>
      <c r="B859" s="338"/>
      <c r="C859" s="338"/>
      <c r="D859" s="339"/>
      <c r="E859" s="338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8"/>
      <c r="B860" s="338"/>
      <c r="C860" s="338"/>
      <c r="D860" s="339"/>
      <c r="E860" s="338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8"/>
      <c r="B861" s="338"/>
      <c r="C861" s="338"/>
      <c r="D861" s="339"/>
      <c r="E861" s="338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8"/>
      <c r="B862" s="338"/>
      <c r="C862" s="338"/>
      <c r="D862" s="339"/>
      <c r="E862" s="338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8"/>
      <c r="B863" s="338"/>
      <c r="C863" s="338"/>
      <c r="D863" s="339"/>
      <c r="E863" s="338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8"/>
      <c r="B864" s="338"/>
      <c r="C864" s="338"/>
      <c r="D864" s="339"/>
      <c r="E864" s="338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8"/>
      <c r="B865" s="338"/>
      <c r="C865" s="338"/>
      <c r="D865" s="339"/>
      <c r="E865" s="338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8"/>
      <c r="B866" s="338"/>
      <c r="C866" s="338"/>
      <c r="D866" s="339"/>
      <c r="E866" s="338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8"/>
      <c r="B867" s="338"/>
      <c r="C867" s="338"/>
      <c r="D867" s="339"/>
      <c r="E867" s="338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8"/>
      <c r="B868" s="338"/>
      <c r="C868" s="338"/>
      <c r="D868" s="339"/>
      <c r="E868" s="338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8"/>
      <c r="B869" s="338"/>
      <c r="C869" s="338"/>
      <c r="D869" s="339"/>
      <c r="E869" s="338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8"/>
      <c r="B870" s="338"/>
      <c r="C870" s="338"/>
      <c r="D870" s="339"/>
      <c r="E870" s="338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8"/>
      <c r="B871" s="338"/>
      <c r="C871" s="338"/>
      <c r="D871" s="339"/>
      <c r="E871" s="338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8"/>
      <c r="B872" s="338"/>
      <c r="C872" s="338"/>
      <c r="D872" s="339"/>
      <c r="E872" s="338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8"/>
      <c r="B873" s="338"/>
      <c r="C873" s="338"/>
      <c r="D873" s="339"/>
      <c r="E873" s="338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8"/>
      <c r="B874" s="338"/>
      <c r="C874" s="338"/>
      <c r="D874" s="339"/>
      <c r="E874" s="338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8"/>
      <c r="B875" s="338"/>
      <c r="C875" s="338"/>
      <c r="D875" s="339"/>
      <c r="E875" s="338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8"/>
      <c r="B876" s="338"/>
      <c r="C876" s="338"/>
      <c r="D876" s="339"/>
      <c r="E876" s="338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8"/>
      <c r="B877" s="338"/>
      <c r="C877" s="338"/>
      <c r="D877" s="339"/>
      <c r="E877" s="338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8"/>
      <c r="B878" s="338"/>
      <c r="C878" s="338"/>
      <c r="D878" s="339"/>
      <c r="E878" s="338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8"/>
      <c r="B879" s="338"/>
      <c r="C879" s="338"/>
      <c r="D879" s="339"/>
      <c r="E879" s="338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8"/>
      <c r="B880" s="338"/>
      <c r="C880" s="338"/>
      <c r="D880" s="339"/>
      <c r="E880" s="338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8"/>
      <c r="B881" s="338"/>
      <c r="C881" s="338"/>
      <c r="D881" s="339"/>
      <c r="E881" s="338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8"/>
      <c r="B882" s="338"/>
      <c r="C882" s="338"/>
      <c r="D882" s="339"/>
      <c r="E882" s="338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8"/>
      <c r="B883" s="338"/>
      <c r="C883" s="338"/>
      <c r="D883" s="339"/>
      <c r="E883" s="338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8"/>
      <c r="B884" s="338"/>
      <c r="C884" s="338"/>
      <c r="D884" s="339"/>
      <c r="E884" s="338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8"/>
      <c r="B885" s="338"/>
      <c r="C885" s="338"/>
      <c r="D885" s="339"/>
      <c r="E885" s="338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8"/>
      <c r="B886" s="338"/>
      <c r="C886" s="338"/>
      <c r="D886" s="339"/>
      <c r="E886" s="338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8"/>
      <c r="B887" s="338"/>
      <c r="C887" s="338"/>
      <c r="D887" s="339"/>
      <c r="E887" s="338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8"/>
      <c r="B888" s="338"/>
      <c r="C888" s="338"/>
      <c r="D888" s="339"/>
      <c r="E888" s="338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8"/>
      <c r="B889" s="338"/>
      <c r="C889" s="338"/>
      <c r="D889" s="339"/>
      <c r="E889" s="338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8"/>
      <c r="B890" s="338"/>
      <c r="C890" s="338"/>
      <c r="D890" s="339"/>
      <c r="E890" s="338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8"/>
      <c r="B891" s="338"/>
      <c r="C891" s="338"/>
      <c r="D891" s="339"/>
      <c r="E891" s="338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8"/>
      <c r="B892" s="338"/>
      <c r="C892" s="338"/>
      <c r="D892" s="339"/>
      <c r="E892" s="338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8"/>
      <c r="B893" s="338"/>
      <c r="C893" s="338"/>
      <c r="D893" s="339"/>
      <c r="E893" s="338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8"/>
      <c r="B894" s="338"/>
      <c r="C894" s="338"/>
      <c r="D894" s="339"/>
      <c r="E894" s="338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8"/>
      <c r="B895" s="338"/>
      <c r="C895" s="338"/>
      <c r="D895" s="339"/>
      <c r="E895" s="338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8"/>
      <c r="B896" s="338"/>
      <c r="C896" s="338"/>
      <c r="D896" s="339"/>
      <c r="E896" s="338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8"/>
      <c r="B897" s="338"/>
      <c r="C897" s="338"/>
      <c r="D897" s="339"/>
      <c r="E897" s="338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8"/>
      <c r="B898" s="338"/>
      <c r="C898" s="338"/>
      <c r="D898" s="339"/>
      <c r="E898" s="338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8"/>
      <c r="B899" s="338"/>
      <c r="C899" s="338"/>
      <c r="D899" s="339"/>
      <c r="E899" s="338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8"/>
      <c r="B900" s="338"/>
      <c r="C900" s="338"/>
      <c r="D900" s="339"/>
      <c r="E900" s="338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8"/>
      <c r="B901" s="338"/>
      <c r="C901" s="338"/>
      <c r="D901" s="339"/>
      <c r="E901" s="338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8"/>
      <c r="B902" s="338"/>
      <c r="C902" s="338"/>
      <c r="D902" s="339"/>
      <c r="E902" s="338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8"/>
      <c r="B903" s="338"/>
      <c r="C903" s="338"/>
      <c r="D903" s="339"/>
      <c r="E903" s="338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8"/>
      <c r="B904" s="338"/>
      <c r="C904" s="338"/>
      <c r="D904" s="339"/>
      <c r="E904" s="338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8"/>
      <c r="B905" s="338"/>
      <c r="C905" s="338"/>
      <c r="D905" s="339"/>
      <c r="E905" s="338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8"/>
      <c r="B906" s="338"/>
      <c r="C906" s="338"/>
      <c r="D906" s="339"/>
      <c r="E906" s="338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8"/>
      <c r="B907" s="338"/>
      <c r="C907" s="338"/>
      <c r="D907" s="339"/>
      <c r="E907" s="338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8"/>
      <c r="B908" s="338"/>
      <c r="C908" s="338"/>
      <c r="D908" s="339"/>
      <c r="E908" s="338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8"/>
      <c r="B909" s="338"/>
      <c r="C909" s="338"/>
      <c r="D909" s="339"/>
      <c r="E909" s="338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8"/>
      <c r="B910" s="338"/>
      <c r="C910" s="338"/>
      <c r="D910" s="339"/>
      <c r="E910" s="338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8"/>
      <c r="B911" s="338"/>
      <c r="C911" s="338"/>
      <c r="D911" s="339"/>
      <c r="E911" s="338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8"/>
      <c r="B912" s="338"/>
      <c r="C912" s="338"/>
      <c r="D912" s="339"/>
      <c r="E912" s="338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8"/>
      <c r="B913" s="338"/>
      <c r="C913" s="338"/>
      <c r="D913" s="339"/>
      <c r="E913" s="338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8"/>
      <c r="B914" s="338"/>
      <c r="C914" s="338"/>
      <c r="D914" s="339"/>
      <c r="E914" s="338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8"/>
      <c r="B915" s="338"/>
      <c r="C915" s="338"/>
      <c r="D915" s="339"/>
      <c r="E915" s="338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8"/>
      <c r="B916" s="338"/>
      <c r="C916" s="338"/>
      <c r="D916" s="339"/>
      <c r="E916" s="338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8"/>
      <c r="B917" s="338"/>
      <c r="C917" s="338"/>
      <c r="D917" s="339"/>
      <c r="E917" s="338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8"/>
      <c r="B918" s="338"/>
      <c r="C918" s="338"/>
      <c r="D918" s="339"/>
      <c r="E918" s="338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8"/>
      <c r="B919" s="338"/>
      <c r="C919" s="338"/>
      <c r="D919" s="339"/>
      <c r="E919" s="338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8"/>
      <c r="B920" s="338"/>
      <c r="C920" s="338"/>
      <c r="D920" s="339"/>
      <c r="E920" s="338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8"/>
      <c r="B921" s="338"/>
      <c r="C921" s="338"/>
      <c r="D921" s="339"/>
      <c r="E921" s="338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8"/>
      <c r="B922" s="338"/>
      <c r="C922" s="338"/>
      <c r="D922" s="339"/>
      <c r="E922" s="338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8"/>
      <c r="B923" s="338"/>
      <c r="C923" s="338"/>
      <c r="D923" s="339"/>
      <c r="E923" s="338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8"/>
      <c r="B924" s="338"/>
      <c r="C924" s="338"/>
      <c r="D924" s="339"/>
      <c r="E924" s="338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8"/>
      <c r="B925" s="338"/>
      <c r="C925" s="338"/>
      <c r="D925" s="339"/>
      <c r="E925" s="338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8"/>
      <c r="B926" s="338"/>
      <c r="C926" s="338"/>
      <c r="D926" s="339"/>
      <c r="E926" s="338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8"/>
      <c r="B927" s="338"/>
      <c r="C927" s="338"/>
      <c r="D927" s="339"/>
      <c r="E927" s="338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8"/>
      <c r="B928" s="338"/>
      <c r="C928" s="338"/>
      <c r="D928" s="339"/>
      <c r="E928" s="338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8"/>
      <c r="B929" s="338"/>
      <c r="C929" s="338"/>
      <c r="D929" s="339"/>
      <c r="E929" s="338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8"/>
      <c r="B930" s="338"/>
      <c r="C930" s="338"/>
      <c r="D930" s="339"/>
      <c r="E930" s="338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8"/>
      <c r="B931" s="338"/>
      <c r="C931" s="338"/>
      <c r="D931" s="339"/>
      <c r="E931" s="338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8"/>
      <c r="B932" s="338"/>
      <c r="C932" s="338"/>
      <c r="D932" s="339"/>
      <c r="E932" s="338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8"/>
      <c r="B933" s="338"/>
      <c r="C933" s="338"/>
      <c r="D933" s="339"/>
      <c r="E933" s="338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8"/>
      <c r="B934" s="338"/>
      <c r="C934" s="338"/>
      <c r="D934" s="339"/>
      <c r="E934" s="338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8"/>
      <c r="B935" s="338"/>
      <c r="C935" s="338"/>
      <c r="D935" s="339"/>
      <c r="E935" s="338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8"/>
      <c r="B936" s="338"/>
      <c r="C936" s="338"/>
      <c r="D936" s="339"/>
      <c r="E936" s="338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8"/>
      <c r="B937" s="338"/>
      <c r="C937" s="338"/>
      <c r="D937" s="339"/>
      <c r="E937" s="338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8"/>
      <c r="B938" s="338"/>
      <c r="C938" s="338"/>
      <c r="D938" s="339"/>
      <c r="E938" s="338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8"/>
      <c r="B939" s="338"/>
      <c r="C939" s="338"/>
      <c r="D939" s="339"/>
      <c r="E939" s="338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8"/>
      <c r="B940" s="338"/>
      <c r="C940" s="338"/>
      <c r="D940" s="339"/>
      <c r="E940" s="338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8"/>
      <c r="B941" s="338"/>
      <c r="C941" s="338"/>
      <c r="D941" s="339"/>
      <c r="E941" s="338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8"/>
      <c r="B942" s="338"/>
      <c r="C942" s="338"/>
      <c r="D942" s="339"/>
      <c r="E942" s="338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8"/>
      <c r="B943" s="338"/>
      <c r="C943" s="338"/>
      <c r="D943" s="339"/>
      <c r="E943" s="338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8"/>
      <c r="B944" s="338"/>
      <c r="C944" s="338"/>
      <c r="D944" s="339"/>
      <c r="E944" s="338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8"/>
      <c r="B945" s="338"/>
      <c r="C945" s="338"/>
      <c r="D945" s="339"/>
      <c r="E945" s="338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8"/>
      <c r="B946" s="338"/>
      <c r="C946" s="338"/>
      <c r="D946" s="339"/>
      <c r="E946" s="338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8"/>
      <c r="B947" s="338"/>
      <c r="C947" s="338"/>
      <c r="D947" s="339"/>
      <c r="E947" s="338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8"/>
      <c r="B948" s="338"/>
      <c r="C948" s="338"/>
      <c r="D948" s="339"/>
      <c r="E948" s="338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8"/>
      <c r="B949" s="338"/>
      <c r="C949" s="338"/>
      <c r="D949" s="339"/>
      <c r="E949" s="338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8"/>
      <c r="B950" s="338"/>
      <c r="C950" s="338"/>
      <c r="D950" s="339"/>
      <c r="E950" s="338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8"/>
      <c r="B951" s="338"/>
      <c r="C951" s="338"/>
      <c r="D951" s="339"/>
      <c r="E951" s="338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8"/>
      <c r="B952" s="338"/>
      <c r="C952" s="338"/>
      <c r="D952" s="339"/>
      <c r="E952" s="338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8"/>
      <c r="B953" s="338"/>
      <c r="C953" s="338"/>
      <c r="D953" s="339"/>
      <c r="E953" s="338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8"/>
      <c r="B954" s="338"/>
      <c r="C954" s="338"/>
      <c r="D954" s="339"/>
      <c r="E954" s="338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8"/>
      <c r="B955" s="338"/>
      <c r="C955" s="338"/>
      <c r="D955" s="339"/>
      <c r="E955" s="338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8"/>
      <c r="B956" s="338"/>
      <c r="C956" s="338"/>
      <c r="D956" s="339"/>
      <c r="E956" s="338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8"/>
      <c r="B957" s="338"/>
      <c r="C957" s="338"/>
      <c r="D957" s="339"/>
      <c r="E957" s="338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8"/>
      <c r="B958" s="338"/>
      <c r="C958" s="338"/>
      <c r="D958" s="339"/>
      <c r="E958" s="338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8"/>
      <c r="B959" s="338"/>
      <c r="C959" s="338"/>
      <c r="D959" s="339"/>
      <c r="E959" s="338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8"/>
      <c r="B960" s="338"/>
      <c r="C960" s="338"/>
      <c r="D960" s="339"/>
      <c r="E960" s="338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8"/>
      <c r="B961" s="338"/>
      <c r="C961" s="338"/>
      <c r="D961" s="339"/>
      <c r="E961" s="338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8"/>
      <c r="B962" s="338"/>
      <c r="C962" s="338"/>
      <c r="D962" s="339"/>
      <c r="E962" s="338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8"/>
      <c r="B963" s="338"/>
      <c r="C963" s="338"/>
      <c r="D963" s="339"/>
      <c r="E963" s="338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8"/>
      <c r="B964" s="338"/>
      <c r="C964" s="338"/>
      <c r="D964" s="339"/>
      <c r="E964" s="338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8"/>
      <c r="B965" s="338"/>
      <c r="C965" s="338"/>
      <c r="D965" s="339"/>
      <c r="E965" s="338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8"/>
      <c r="B966" s="338"/>
      <c r="C966" s="338"/>
      <c r="D966" s="339"/>
      <c r="E966" s="338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8"/>
      <c r="B967" s="338"/>
      <c r="C967" s="338"/>
      <c r="D967" s="339"/>
      <c r="E967" s="338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8"/>
      <c r="B968" s="338"/>
      <c r="C968" s="338"/>
      <c r="D968" s="339"/>
      <c r="E968" s="338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8"/>
      <c r="B969" s="338"/>
      <c r="C969" s="338"/>
      <c r="D969" s="339"/>
      <c r="E969" s="338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8"/>
      <c r="B970" s="338"/>
      <c r="C970" s="338"/>
      <c r="D970" s="339"/>
      <c r="E970" s="338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8"/>
      <c r="B971" s="338"/>
      <c r="C971" s="338"/>
      <c r="D971" s="339"/>
      <c r="E971" s="338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8"/>
      <c r="B972" s="338"/>
      <c r="C972" s="338"/>
      <c r="D972" s="339"/>
      <c r="E972" s="338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8"/>
      <c r="B973" s="338"/>
      <c r="C973" s="338"/>
      <c r="D973" s="339"/>
      <c r="E973" s="338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8"/>
      <c r="B974" s="338"/>
      <c r="C974" s="338"/>
      <c r="D974" s="339"/>
      <c r="E974" s="338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8"/>
      <c r="B975" s="338"/>
      <c r="C975" s="338"/>
      <c r="D975" s="339"/>
      <c r="E975" s="338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8"/>
      <c r="B976" s="338"/>
      <c r="C976" s="338"/>
      <c r="D976" s="339"/>
      <c r="E976" s="338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8"/>
      <c r="B977" s="338"/>
      <c r="C977" s="338"/>
      <c r="D977" s="339"/>
      <c r="E977" s="338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8"/>
      <c r="B978" s="338"/>
      <c r="C978" s="338"/>
      <c r="D978" s="339"/>
      <c r="E978" s="338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8"/>
      <c r="B979" s="338"/>
      <c r="C979" s="338"/>
      <c r="D979" s="339"/>
      <c r="E979" s="338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8"/>
      <c r="B980" s="338"/>
      <c r="C980" s="338"/>
      <c r="D980" s="339"/>
      <c r="E980" s="338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8"/>
      <c r="B981" s="338"/>
      <c r="C981" s="338"/>
      <c r="D981" s="339"/>
      <c r="E981" s="338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38"/>
      <c r="B982" s="338"/>
      <c r="C982" s="338"/>
      <c r="D982" s="339"/>
      <c r="E982" s="338"/>
      <c r="F982" s="339"/>
      <c r="G982" s="338"/>
      <c r="H982" s="33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38"/>
      <c r="B983" s="338"/>
      <c r="C983" s="338"/>
      <c r="D983" s="339"/>
      <c r="E983" s="338"/>
      <c r="F983" s="339"/>
      <c r="G983" s="338"/>
      <c r="H983" s="33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38"/>
      <c r="B984" s="338"/>
      <c r="C984" s="338"/>
      <c r="D984" s="339"/>
      <c r="E984" s="338"/>
      <c r="F984" s="339"/>
      <c r="G984" s="338"/>
      <c r="H984" s="33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38"/>
      <c r="B985" s="338"/>
      <c r="C985" s="338"/>
      <c r="D985" s="339"/>
      <c r="E985" s="338"/>
      <c r="F985" s="339"/>
      <c r="G985" s="338"/>
      <c r="H985" s="33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38"/>
      <c r="B986" s="338"/>
      <c r="C986" s="338"/>
      <c r="D986" s="339"/>
      <c r="E986" s="338"/>
      <c r="F986" s="339"/>
      <c r="G986" s="338"/>
      <c r="H986" s="33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38"/>
      <c r="B987" s="338"/>
      <c r="C987" s="338"/>
      <c r="D987" s="339"/>
      <c r="E987" s="338"/>
      <c r="F987" s="339"/>
      <c r="G987" s="338"/>
      <c r="H987" s="33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38"/>
      <c r="B988" s="338"/>
      <c r="C988" s="338"/>
      <c r="D988" s="339"/>
      <c r="E988" s="338"/>
      <c r="F988" s="339"/>
      <c r="G988" s="338"/>
      <c r="H988" s="33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38"/>
      <c r="B989" s="338"/>
      <c r="C989" s="338"/>
      <c r="D989" s="339"/>
      <c r="E989" s="338"/>
      <c r="F989" s="339"/>
      <c r="G989" s="338"/>
      <c r="H989" s="33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38"/>
      <c r="B990" s="338"/>
      <c r="C990" s="338"/>
      <c r="D990" s="339"/>
      <c r="E990" s="338"/>
      <c r="F990" s="339"/>
      <c r="G990" s="338"/>
      <c r="H990" s="33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38"/>
      <c r="B991" s="338"/>
      <c r="C991" s="338"/>
      <c r="D991" s="339"/>
      <c r="E991" s="338"/>
      <c r="F991" s="339"/>
      <c r="G991" s="338"/>
      <c r="H991" s="33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38"/>
      <c r="B992" s="338"/>
      <c r="C992" s="338"/>
      <c r="D992" s="339"/>
      <c r="E992" s="338"/>
      <c r="F992" s="339"/>
      <c r="G992" s="338"/>
      <c r="H992" s="33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38"/>
      <c r="B993" s="338"/>
      <c r="C993" s="338"/>
      <c r="D993" s="339"/>
      <c r="E993" s="338"/>
      <c r="F993" s="339"/>
      <c r="G993" s="338"/>
      <c r="H993" s="33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38"/>
      <c r="B994" s="338"/>
      <c r="C994" s="338"/>
      <c r="D994" s="339"/>
      <c r="E994" s="338"/>
      <c r="F994" s="339"/>
      <c r="G994" s="338"/>
      <c r="H994" s="33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38"/>
      <c r="B995" s="338"/>
      <c r="C995" s="338"/>
      <c r="D995" s="339"/>
      <c r="E995" s="338"/>
      <c r="F995" s="339"/>
      <c r="G995" s="338"/>
      <c r="H995" s="33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38"/>
      <c r="B996" s="338"/>
      <c r="C996" s="338"/>
      <c r="D996" s="339"/>
      <c r="E996" s="338"/>
      <c r="F996" s="339"/>
      <c r="G996" s="338"/>
      <c r="H996" s="33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38"/>
      <c r="B997" s="338"/>
      <c r="C997" s="338"/>
      <c r="D997" s="339"/>
      <c r="E997" s="338"/>
      <c r="F997" s="339"/>
      <c r="G997" s="338"/>
      <c r="H997" s="33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38"/>
      <c r="B998" s="338"/>
      <c r="C998" s="338"/>
      <c r="D998" s="339"/>
      <c r="E998" s="338"/>
      <c r="F998" s="339"/>
      <c r="G998" s="338"/>
      <c r="H998" s="33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38"/>
      <c r="B999" s="338"/>
      <c r="C999" s="338"/>
      <c r="D999" s="339"/>
      <c r="E999" s="338"/>
      <c r="F999" s="339"/>
      <c r="G999" s="338"/>
      <c r="H999" s="33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38"/>
      <c r="B1000" s="338"/>
      <c r="C1000" s="338"/>
      <c r="D1000" s="339"/>
      <c r="E1000" s="338"/>
      <c r="F1000" s="339"/>
      <c r="G1000" s="338"/>
      <c r="H1000" s="33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38"/>
      <c r="B1001" s="338"/>
      <c r="C1001" s="338"/>
      <c r="D1001" s="339"/>
      <c r="E1001" s="338"/>
      <c r="F1001" s="339"/>
      <c r="G1001" s="338"/>
      <c r="H1001" s="33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38"/>
      <c r="B1002" s="338"/>
      <c r="C1002" s="338"/>
      <c r="D1002" s="339"/>
      <c r="E1002" s="338"/>
      <c r="F1002" s="339"/>
      <c r="G1002" s="338"/>
      <c r="H1002" s="33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38"/>
      <c r="B1003" s="338"/>
      <c r="C1003" s="338"/>
      <c r="D1003" s="339"/>
      <c r="E1003" s="338"/>
      <c r="F1003" s="339"/>
      <c r="G1003" s="338"/>
      <c r="H1003" s="33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38"/>
      <c r="B1004" s="338"/>
      <c r="C1004" s="338"/>
      <c r="D1004" s="339"/>
      <c r="E1004" s="338"/>
      <c r="F1004" s="339"/>
      <c r="G1004" s="338"/>
      <c r="H1004" s="338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38"/>
      <c r="B1005" s="338"/>
      <c r="C1005" s="338"/>
      <c r="D1005" s="339"/>
      <c r="E1005" s="338"/>
      <c r="F1005" s="339"/>
      <c r="G1005" s="338"/>
      <c r="H1005" s="338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">
      <c r="A1006" s="338"/>
      <c r="B1006" s="338"/>
      <c r="C1006" s="338"/>
      <c r="D1006" s="339"/>
      <c r="E1006" s="338"/>
      <c r="F1006" s="339"/>
      <c r="G1006" s="338"/>
      <c r="H1006" s="338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">
      <c r="A1007" s="338"/>
      <c r="B1007" s="338"/>
      <c r="C1007" s="338"/>
      <c r="D1007" s="339"/>
      <c r="E1007" s="338"/>
      <c r="F1007" s="339"/>
      <c r="G1007" s="338"/>
      <c r="H1007" s="338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">
      <c r="A1008" s="338"/>
      <c r="B1008" s="338"/>
      <c r="C1008" s="338"/>
      <c r="D1008" s="339"/>
      <c r="E1008" s="338"/>
      <c r="F1008" s="339"/>
      <c r="G1008" s="338"/>
      <c r="H1008" s="338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">
      <c r="A1009" s="338"/>
      <c r="B1009" s="338"/>
      <c r="C1009" s="338"/>
      <c r="D1009" s="339"/>
      <c r="E1009" s="338"/>
      <c r="F1009" s="339"/>
      <c r="G1009" s="338"/>
      <c r="H1009" s="338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">
      <c r="A1010" s="338"/>
      <c r="B1010" s="338"/>
      <c r="C1010" s="338"/>
      <c r="D1010" s="339"/>
      <c r="E1010" s="338"/>
      <c r="F1010" s="339"/>
      <c r="G1010" s="338"/>
      <c r="H1010" s="338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">
      <c r="A1011" s="338"/>
      <c r="B1011" s="338"/>
      <c r="C1011" s="338"/>
      <c r="D1011" s="339"/>
      <c r="E1011" s="338"/>
      <c r="F1011" s="339"/>
      <c r="G1011" s="338"/>
      <c r="H1011" s="338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">
      <c r="A1012" s="338"/>
      <c r="B1012" s="338"/>
      <c r="C1012" s="338"/>
      <c r="D1012" s="339"/>
      <c r="E1012" s="338"/>
      <c r="F1012" s="339"/>
      <c r="G1012" s="338"/>
      <c r="H1012" s="338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">
      <c r="A1013" s="338"/>
      <c r="B1013" s="338"/>
      <c r="C1013" s="338"/>
      <c r="D1013" s="339"/>
      <c r="E1013" s="338"/>
      <c r="F1013" s="339"/>
      <c r="G1013" s="338"/>
      <c r="H1013" s="338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">
      <c r="A1014" s="338"/>
      <c r="B1014" s="338"/>
      <c r="C1014" s="338"/>
      <c r="D1014" s="339"/>
      <c r="E1014" s="338"/>
      <c r="F1014" s="339"/>
      <c r="G1014" s="338"/>
      <c r="H1014" s="338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">
      <c r="A1015" s="338"/>
      <c r="B1015" s="338"/>
      <c r="C1015" s="338"/>
      <c r="D1015" s="339"/>
      <c r="E1015" s="338"/>
      <c r="F1015" s="339"/>
      <c r="G1015" s="338"/>
      <c r="H1015" s="338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">
      <c r="A1016" s="338"/>
      <c r="B1016" s="338"/>
      <c r="C1016" s="338"/>
      <c r="D1016" s="339"/>
      <c r="E1016" s="338"/>
      <c r="F1016" s="339"/>
      <c r="G1016" s="338"/>
      <c r="H1016" s="338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">
      <c r="A1017" s="338"/>
      <c r="B1017" s="338"/>
      <c r="C1017" s="338"/>
      <c r="D1017" s="339"/>
      <c r="E1017" s="338"/>
      <c r="F1017" s="339"/>
      <c r="G1017" s="338"/>
      <c r="H1017" s="338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">
      <c r="A1018" s="338"/>
      <c r="B1018" s="338"/>
      <c r="C1018" s="338"/>
      <c r="D1018" s="339"/>
      <c r="E1018" s="338"/>
      <c r="F1018" s="339"/>
      <c r="G1018" s="338"/>
      <c r="H1018" s="338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">
      <c r="A1019" s="338"/>
      <c r="B1019" s="338"/>
      <c r="C1019" s="338"/>
      <c r="D1019" s="339"/>
      <c r="E1019" s="338"/>
      <c r="F1019" s="339"/>
      <c r="G1019" s="338"/>
      <c r="H1019" s="338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">
      <c r="A1020" s="338"/>
      <c r="B1020" s="338"/>
      <c r="C1020" s="338"/>
      <c r="D1020" s="339"/>
      <c r="E1020" s="338"/>
      <c r="F1020" s="339"/>
      <c r="G1020" s="338"/>
      <c r="H1020" s="338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">
      <c r="A1021" s="338"/>
      <c r="B1021" s="338"/>
      <c r="C1021" s="338"/>
      <c r="D1021" s="339"/>
      <c r="E1021" s="338"/>
      <c r="F1021" s="339"/>
      <c r="G1021" s="338"/>
      <c r="H1021" s="338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">
      <c r="A1022" s="338"/>
      <c r="B1022" s="338"/>
      <c r="C1022" s="338"/>
      <c r="D1022" s="339"/>
      <c r="E1022" s="338"/>
      <c r="F1022" s="339"/>
      <c r="G1022" s="338"/>
      <c r="H1022" s="338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">
      <c r="A1023" s="338"/>
      <c r="B1023" s="338"/>
      <c r="C1023" s="338"/>
      <c r="D1023" s="339"/>
      <c r="E1023" s="338"/>
      <c r="F1023" s="339"/>
      <c r="G1023" s="338"/>
      <c r="H1023" s="338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">
      <c r="A1024" s="338"/>
      <c r="B1024" s="338"/>
      <c r="C1024" s="338"/>
      <c r="D1024" s="339"/>
      <c r="E1024" s="338"/>
      <c r="F1024" s="339"/>
      <c r="G1024" s="338"/>
      <c r="H1024" s="338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">
      <c r="A1025" s="338"/>
      <c r="B1025" s="338"/>
      <c r="C1025" s="338"/>
      <c r="D1025" s="339"/>
      <c r="E1025" s="338"/>
      <c r="F1025" s="339"/>
      <c r="G1025" s="338"/>
      <c r="H1025" s="338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">
      <c r="A1026" s="338"/>
      <c r="B1026" s="338"/>
      <c r="C1026" s="338"/>
      <c r="D1026" s="339"/>
      <c r="E1026" s="338"/>
      <c r="F1026" s="339"/>
      <c r="G1026" s="338"/>
      <c r="H1026" s="338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">
      <c r="A1027" s="338"/>
      <c r="B1027" s="338"/>
      <c r="C1027" s="338"/>
      <c r="D1027" s="339"/>
      <c r="E1027" s="338"/>
      <c r="F1027" s="339"/>
      <c r="G1027" s="338"/>
      <c r="H1027" s="338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2">
      <c r="A1028" s="338"/>
      <c r="B1028" s="338"/>
      <c r="C1028" s="338"/>
      <c r="D1028" s="339"/>
      <c r="E1028" s="338"/>
      <c r="F1028" s="339"/>
      <c r="G1028" s="338"/>
      <c r="H1028" s="338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2">
      <c r="A1029" s="338"/>
      <c r="B1029" s="338"/>
      <c r="C1029" s="338"/>
      <c r="D1029" s="339"/>
      <c r="E1029" s="338"/>
      <c r="F1029" s="339"/>
      <c r="G1029" s="338"/>
      <c r="H1029" s="338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2">
      <c r="A1030" s="338"/>
      <c r="B1030" s="338"/>
      <c r="C1030" s="338"/>
      <c r="D1030" s="339"/>
      <c r="E1030" s="338"/>
      <c r="F1030" s="339"/>
      <c r="G1030" s="338"/>
      <c r="H1030" s="338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2">
      <c r="A1031" s="338"/>
      <c r="B1031" s="338"/>
      <c r="C1031" s="338"/>
      <c r="D1031" s="339"/>
      <c r="E1031" s="338"/>
      <c r="F1031" s="339"/>
      <c r="G1031" s="338"/>
      <c r="H1031" s="338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2">
      <c r="A1032" s="338"/>
      <c r="B1032" s="338"/>
      <c r="C1032" s="338"/>
      <c r="D1032" s="339"/>
      <c r="E1032" s="338"/>
      <c r="F1032" s="339"/>
      <c r="G1032" s="338"/>
      <c r="H1032" s="338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2">
      <c r="A1033" s="338"/>
      <c r="B1033" s="338"/>
      <c r="C1033" s="338"/>
      <c r="D1033" s="339"/>
      <c r="E1033" s="338"/>
      <c r="F1033" s="339"/>
      <c r="G1033" s="338"/>
      <c r="H1033" s="338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2">
      <c r="A1034" s="338"/>
      <c r="B1034" s="338"/>
      <c r="C1034" s="338"/>
      <c r="D1034" s="339"/>
      <c r="E1034" s="338"/>
      <c r="F1034" s="339"/>
      <c r="G1034" s="338"/>
      <c r="H1034" s="338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2">
      <c r="A1035" s="338"/>
      <c r="B1035" s="338"/>
      <c r="C1035" s="338"/>
      <c r="D1035" s="339"/>
      <c r="E1035" s="338"/>
      <c r="F1035" s="339"/>
      <c r="G1035" s="338"/>
      <c r="H1035" s="338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2">
      <c r="A1036" s="338"/>
      <c r="B1036" s="338"/>
      <c r="C1036" s="338"/>
      <c r="D1036" s="339"/>
      <c r="E1036" s="338"/>
      <c r="F1036" s="339"/>
      <c r="G1036" s="338"/>
      <c r="H1036" s="338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2">
      <c r="A1037" s="338"/>
      <c r="B1037" s="338"/>
      <c r="C1037" s="338"/>
      <c r="D1037" s="339"/>
      <c r="E1037" s="338"/>
      <c r="F1037" s="339"/>
      <c r="G1037" s="338"/>
      <c r="H1037" s="338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4.25" customHeight="1" x14ac:dyDescent="0.2">
      <c r="A1038" s="338"/>
      <c r="B1038" s="338"/>
      <c r="C1038" s="338"/>
      <c r="D1038" s="339"/>
      <c r="E1038" s="338"/>
      <c r="F1038" s="339"/>
      <c r="G1038" s="338"/>
      <c r="H1038" s="338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4.25" customHeight="1" x14ac:dyDescent="0.2">
      <c r="A1039" s="338"/>
      <c r="B1039" s="338"/>
      <c r="C1039" s="338"/>
      <c r="D1039" s="339"/>
      <c r="E1039" s="338"/>
      <c r="F1039" s="339"/>
      <c r="G1039" s="338"/>
      <c r="H1039" s="338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4.25" customHeight="1" x14ac:dyDescent="0.2">
      <c r="A1040" s="338"/>
      <c r="B1040" s="338"/>
      <c r="C1040" s="338"/>
      <c r="D1040" s="339"/>
      <c r="E1040" s="338"/>
      <c r="F1040" s="339"/>
      <c r="G1040" s="338"/>
      <c r="H1040" s="338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4.25" customHeight="1" x14ac:dyDescent="0.2">
      <c r="A1041" s="338"/>
      <c r="B1041" s="338"/>
      <c r="C1041" s="338"/>
      <c r="D1041" s="339"/>
      <c r="E1041" s="338"/>
      <c r="F1041" s="339"/>
      <c r="G1041" s="338"/>
      <c r="H1041" s="338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4.25" customHeight="1" x14ac:dyDescent="0.2">
      <c r="A1042" s="338"/>
      <c r="B1042" s="338"/>
      <c r="C1042" s="338"/>
      <c r="D1042" s="339"/>
      <c r="E1042" s="338"/>
      <c r="F1042" s="339"/>
      <c r="G1042" s="338"/>
      <c r="H1042" s="338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4.25" customHeight="1" x14ac:dyDescent="0.2">
      <c r="A1043" s="338"/>
      <c r="B1043" s="338"/>
      <c r="C1043" s="338"/>
      <c r="D1043" s="339"/>
      <c r="E1043" s="338"/>
      <c r="F1043" s="339"/>
      <c r="G1043" s="338"/>
      <c r="H1043" s="338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4.25" customHeight="1" x14ac:dyDescent="0.2">
      <c r="A1044" s="338"/>
      <c r="B1044" s="338"/>
      <c r="C1044" s="338"/>
      <c r="D1044" s="339"/>
      <c r="E1044" s="338"/>
      <c r="F1044" s="339"/>
      <c r="G1044" s="338"/>
      <c r="H1044" s="338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4.25" customHeight="1" x14ac:dyDescent="0.2">
      <c r="A1045" s="338"/>
      <c r="B1045" s="338"/>
      <c r="C1045" s="338"/>
      <c r="D1045" s="339"/>
      <c r="E1045" s="338"/>
      <c r="F1045" s="339"/>
      <c r="G1045" s="338"/>
      <c r="H1045" s="338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4.25" customHeight="1" x14ac:dyDescent="0.2">
      <c r="A1046" s="338"/>
      <c r="B1046" s="338"/>
      <c r="C1046" s="338"/>
      <c r="D1046" s="339"/>
      <c r="E1046" s="338"/>
      <c r="F1046" s="339"/>
      <c r="G1046" s="338"/>
      <c r="H1046" s="338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4.25" customHeight="1" x14ac:dyDescent="0.2">
      <c r="A1047" s="338"/>
      <c r="B1047" s="338"/>
      <c r="C1047" s="338"/>
      <c r="D1047" s="339"/>
      <c r="E1047" s="338"/>
      <c r="F1047" s="339"/>
      <c r="G1047" s="338"/>
      <c r="H1047" s="338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4.25" customHeight="1" x14ac:dyDescent="0.2">
      <c r="A1048" s="338"/>
      <c r="B1048" s="338"/>
      <c r="C1048" s="338"/>
      <c r="D1048" s="339"/>
      <c r="E1048" s="338"/>
      <c r="F1048" s="339"/>
      <c r="G1048" s="338"/>
      <c r="H1048" s="338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4.25" customHeight="1" x14ac:dyDescent="0.2">
      <c r="A1049" s="338"/>
      <c r="B1049" s="338"/>
      <c r="C1049" s="338"/>
      <c r="D1049" s="339"/>
      <c r="E1049" s="338"/>
      <c r="F1049" s="339"/>
      <c r="G1049" s="338"/>
      <c r="H1049" s="338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4.25" customHeight="1" x14ac:dyDescent="0.2">
      <c r="A1050" s="338"/>
      <c r="B1050" s="338"/>
      <c r="C1050" s="338"/>
      <c r="D1050" s="339"/>
      <c r="E1050" s="338"/>
      <c r="F1050" s="339"/>
      <c r="G1050" s="338"/>
      <c r="H1050" s="338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4.25" customHeight="1" x14ac:dyDescent="0.2">
      <c r="A1051" s="338"/>
      <c r="B1051" s="338"/>
      <c r="C1051" s="338"/>
      <c r="D1051" s="339"/>
      <c r="E1051" s="338"/>
      <c r="F1051" s="339"/>
      <c r="G1051" s="338"/>
      <c r="H1051" s="338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4.25" customHeight="1" x14ac:dyDescent="0.2">
      <c r="A1052" s="338"/>
      <c r="B1052" s="338"/>
      <c r="C1052" s="338"/>
      <c r="D1052" s="339"/>
      <c r="E1052" s="338"/>
      <c r="F1052" s="339"/>
      <c r="G1052" s="338"/>
      <c r="H1052" s="338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4.25" customHeight="1" x14ac:dyDescent="0.2">
      <c r="A1053" s="338"/>
      <c r="B1053" s="338"/>
      <c r="C1053" s="338"/>
      <c r="D1053" s="339"/>
      <c r="E1053" s="338"/>
      <c r="F1053" s="339"/>
      <c r="G1053" s="338"/>
      <c r="H1053" s="338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4.25" customHeight="1" x14ac:dyDescent="0.2">
      <c r="A1054" s="338"/>
      <c r="B1054" s="338"/>
      <c r="C1054" s="338"/>
      <c r="D1054" s="339"/>
      <c r="E1054" s="338"/>
      <c r="F1054" s="339"/>
      <c r="G1054" s="338"/>
      <c r="H1054" s="338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4.25" customHeight="1" x14ac:dyDescent="0.2">
      <c r="A1055" s="338"/>
      <c r="B1055" s="338"/>
      <c r="C1055" s="338"/>
      <c r="D1055" s="339"/>
      <c r="E1055" s="338"/>
      <c r="F1055" s="339"/>
      <c r="G1055" s="338"/>
      <c r="H1055" s="338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4.25" customHeight="1" x14ac:dyDescent="0.2">
      <c r="A1056" s="338"/>
      <c r="B1056" s="338"/>
      <c r="C1056" s="338"/>
      <c r="D1056" s="339"/>
      <c r="E1056" s="338"/>
      <c r="F1056" s="339"/>
      <c r="G1056" s="338"/>
      <c r="H1056" s="338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4.25" customHeight="1" x14ac:dyDescent="0.2">
      <c r="A1057" s="338"/>
      <c r="B1057" s="338"/>
      <c r="C1057" s="338"/>
      <c r="D1057" s="339"/>
      <c r="E1057" s="338"/>
      <c r="F1057" s="339"/>
      <c r="G1057" s="338"/>
      <c r="H1057" s="338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  <row r="1058" spans="1:26" ht="14.25" customHeight="1" x14ac:dyDescent="0.2">
      <c r="A1058" s="338"/>
      <c r="B1058" s="338"/>
      <c r="C1058" s="338"/>
      <c r="D1058" s="339"/>
      <c r="E1058" s="338"/>
      <c r="F1058" s="339"/>
      <c r="G1058" s="338"/>
      <c r="H1058" s="338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</row>
    <row r="1059" spans="1:26" ht="14.25" customHeight="1" x14ac:dyDescent="0.2">
      <c r="A1059" s="338"/>
      <c r="B1059" s="338"/>
      <c r="C1059" s="338"/>
      <c r="D1059" s="339"/>
      <c r="E1059" s="338"/>
      <c r="F1059" s="339"/>
      <c r="G1059" s="338"/>
      <c r="H1059" s="338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</row>
    <row r="1060" spans="1:26" ht="14.25" customHeight="1" x14ac:dyDescent="0.2">
      <c r="A1060" s="338"/>
      <c r="B1060" s="338"/>
      <c r="C1060" s="338"/>
      <c r="D1060" s="339"/>
      <c r="E1060" s="338"/>
      <c r="F1060" s="339"/>
      <c r="G1060" s="338"/>
      <c r="H1060" s="338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</row>
    <row r="1061" spans="1:26" ht="14.25" customHeight="1" x14ac:dyDescent="0.2">
      <c r="A1061" s="338"/>
      <c r="B1061" s="338"/>
      <c r="C1061" s="338"/>
      <c r="D1061" s="339"/>
      <c r="E1061" s="338"/>
      <c r="F1061" s="339"/>
      <c r="G1061" s="338"/>
      <c r="H1061" s="338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</row>
    <row r="1062" spans="1:26" ht="14.25" customHeight="1" x14ac:dyDescent="0.2">
      <c r="A1062" s="338"/>
      <c r="B1062" s="338"/>
      <c r="C1062" s="338"/>
      <c r="D1062" s="339"/>
      <c r="E1062" s="338"/>
      <c r="F1062" s="339"/>
      <c r="G1062" s="338"/>
      <c r="H1062" s="338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</row>
    <row r="1063" spans="1:26" ht="14.25" customHeight="1" x14ac:dyDescent="0.2">
      <c r="A1063" s="338"/>
      <c r="B1063" s="338"/>
      <c r="C1063" s="338"/>
      <c r="D1063" s="339"/>
      <c r="E1063" s="338"/>
      <c r="F1063" s="339"/>
      <c r="G1063" s="338"/>
      <c r="H1063" s="338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</row>
    <row r="1064" spans="1:26" ht="14.25" customHeight="1" x14ac:dyDescent="0.2">
      <c r="A1064" s="338"/>
      <c r="B1064" s="338"/>
      <c r="C1064" s="338"/>
      <c r="D1064" s="339"/>
      <c r="E1064" s="338"/>
      <c r="F1064" s="339"/>
      <c r="G1064" s="338"/>
      <c r="H1064" s="338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</row>
    <row r="1065" spans="1:26" ht="14.25" customHeight="1" x14ac:dyDescent="0.2">
      <c r="A1065" s="338"/>
      <c r="B1065" s="338"/>
      <c r="C1065" s="338"/>
      <c r="D1065" s="339"/>
      <c r="E1065" s="338"/>
      <c r="F1065" s="339"/>
      <c r="G1065" s="338"/>
      <c r="H1065" s="338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</row>
    <row r="1066" spans="1:26" ht="14.25" customHeight="1" x14ac:dyDescent="0.2">
      <c r="A1066" s="338"/>
      <c r="B1066" s="338"/>
      <c r="C1066" s="338"/>
      <c r="D1066" s="339"/>
      <c r="E1066" s="338"/>
      <c r="F1066" s="339"/>
      <c r="G1066" s="338"/>
      <c r="H1066" s="338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</row>
  </sheetData>
  <mergeCells count="85">
    <mergeCell ref="C30:C31"/>
    <mergeCell ref="B30:B31"/>
    <mergeCell ref="D30:D31"/>
    <mergeCell ref="E30:E31"/>
    <mergeCell ref="F30:F31"/>
    <mergeCell ref="G11:G18"/>
    <mergeCell ref="G19:G25"/>
    <mergeCell ref="G26:G29"/>
    <mergeCell ref="J11:J12"/>
    <mergeCell ref="I11:I12"/>
    <mergeCell ref="H11:H14"/>
    <mergeCell ref="H17:H18"/>
    <mergeCell ref="H19:H21"/>
    <mergeCell ref="H24:H25"/>
    <mergeCell ref="H28:H29"/>
    <mergeCell ref="D11:D18"/>
    <mergeCell ref="D19:D25"/>
    <mergeCell ref="D26:D29"/>
    <mergeCell ref="E11:E18"/>
    <mergeCell ref="F11:F18"/>
    <mergeCell ref="E19:E25"/>
    <mergeCell ref="F19:F25"/>
    <mergeCell ref="E26:E29"/>
    <mergeCell ref="F26:F29"/>
    <mergeCell ref="C26:C29"/>
    <mergeCell ref="B19:B25"/>
    <mergeCell ref="C19:C25"/>
    <mergeCell ref="B11:B18"/>
    <mergeCell ref="C11:C18"/>
    <mergeCell ref="B103:C103"/>
    <mergeCell ref="H2:J2"/>
    <mergeCell ref="B4:J4"/>
    <mergeCell ref="B5:J5"/>
    <mergeCell ref="B6:J6"/>
    <mergeCell ref="B7:J7"/>
    <mergeCell ref="B9:D9"/>
    <mergeCell ref="E9:J9"/>
    <mergeCell ref="D54:D75"/>
    <mergeCell ref="C54:C75"/>
    <mergeCell ref="B54:B75"/>
    <mergeCell ref="D76:D77"/>
    <mergeCell ref="C76:C77"/>
    <mergeCell ref="B76:B77"/>
    <mergeCell ref="B26:B29"/>
    <mergeCell ref="B81:C81"/>
    <mergeCell ref="E41:E42"/>
    <mergeCell ref="J41:J42"/>
    <mergeCell ref="G41:G42"/>
    <mergeCell ref="H41:H42"/>
    <mergeCell ref="I41:I42"/>
    <mergeCell ref="E43:E46"/>
    <mergeCell ref="F43:F46"/>
    <mergeCell ref="G43:G46"/>
    <mergeCell ref="J43:J46"/>
    <mergeCell ref="I43:I46"/>
    <mergeCell ref="G47:G48"/>
    <mergeCell ref="H47:H48"/>
    <mergeCell ref="B49:B50"/>
    <mergeCell ref="C49:C50"/>
    <mergeCell ref="E49:E50"/>
    <mergeCell ref="D49:D50"/>
    <mergeCell ref="F49:F50"/>
    <mergeCell ref="G49:G50"/>
    <mergeCell ref="H49:H50"/>
    <mergeCell ref="B47:B48"/>
    <mergeCell ref="C47:C48"/>
    <mergeCell ref="D47:D48"/>
    <mergeCell ref="E47:E48"/>
    <mergeCell ref="F47:F48"/>
    <mergeCell ref="E95:J95"/>
    <mergeCell ref="B95:D95"/>
    <mergeCell ref="B91:B92"/>
    <mergeCell ref="G91:G92"/>
    <mergeCell ref="G54:G75"/>
    <mergeCell ref="G76:G77"/>
    <mergeCell ref="H91:H92"/>
    <mergeCell ref="D91:D92"/>
    <mergeCell ref="B88:B90"/>
    <mergeCell ref="C88:C90"/>
    <mergeCell ref="H88:H90"/>
    <mergeCell ref="G88:G90"/>
    <mergeCell ref="B83:D83"/>
    <mergeCell ref="E83:J83"/>
    <mergeCell ref="B93:C93"/>
    <mergeCell ref="C91:C92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Пользователь Windows</cp:lastModifiedBy>
  <cp:lastPrinted>2021-10-30T14:00:18Z</cp:lastPrinted>
  <dcterms:created xsi:type="dcterms:W3CDTF">2020-11-14T13:09:40Z</dcterms:created>
  <dcterms:modified xsi:type="dcterms:W3CDTF">2021-10-30T14:03:05Z</dcterms:modified>
</cp:coreProperties>
</file>