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Клиент\2021\Договори\025-21 Музична Україна ДСВ ДП\Робочі документи\"/>
    </mc:Choice>
  </mc:AlternateContent>
  <bookViews>
    <workbookView xWindow="0" yWindow="0" windowWidth="24000" windowHeight="873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 refMode="R1C1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J24" i="2" l="1"/>
  <c r="G24" i="2"/>
  <c r="V19" i="2"/>
  <c r="S19" i="2"/>
  <c r="P19" i="2"/>
  <c r="M19" i="2"/>
  <c r="J19" i="2"/>
  <c r="G19" i="2"/>
  <c r="W19" i="2" s="1"/>
  <c r="X19" i="2" l="1"/>
  <c r="Y19" i="2" s="1"/>
  <c r="Z19" i="2" s="1"/>
  <c r="I34" i="3" l="1"/>
  <c r="F34" i="3"/>
  <c r="D34" i="3"/>
  <c r="V178" i="2"/>
  <c r="S178" i="2"/>
  <c r="P178" i="2"/>
  <c r="M178" i="2"/>
  <c r="J178" i="2"/>
  <c r="G178" i="2"/>
  <c r="V177" i="2"/>
  <c r="S177" i="2"/>
  <c r="P177" i="2"/>
  <c r="M177" i="2"/>
  <c r="J177" i="2"/>
  <c r="X177" i="2" s="1"/>
  <c r="G177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G175" i="2"/>
  <c r="V174" i="2"/>
  <c r="S174" i="2"/>
  <c r="P174" i="2"/>
  <c r="M174" i="2"/>
  <c r="G174" i="2"/>
  <c r="V173" i="2"/>
  <c r="S173" i="2"/>
  <c r="P173" i="2"/>
  <c r="M173" i="2"/>
  <c r="J173" i="2"/>
  <c r="G173" i="2"/>
  <c r="V172" i="2"/>
  <c r="S172" i="2"/>
  <c r="P172" i="2"/>
  <c r="M172" i="2"/>
  <c r="M170" i="2" s="1"/>
  <c r="J172" i="2"/>
  <c r="G172" i="2"/>
  <c r="V171" i="2"/>
  <c r="S171" i="2"/>
  <c r="P171" i="2"/>
  <c r="M171" i="2"/>
  <c r="J171" i="2"/>
  <c r="X171" i="2" s="1"/>
  <c r="G171" i="2"/>
  <c r="W171" i="2" s="1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W167" i="2" s="1"/>
  <c r="T166" i="2"/>
  <c r="Q166" i="2"/>
  <c r="P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W162" i="2" s="1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W158" i="2" s="1"/>
  <c r="V157" i="2"/>
  <c r="S157" i="2"/>
  <c r="P157" i="2"/>
  <c r="M157" i="2"/>
  <c r="J157" i="2"/>
  <c r="G157" i="2"/>
  <c r="W157" i="2" s="1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W150" i="2" s="1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X135" i="2" s="1"/>
  <c r="G135" i="2"/>
  <c r="V134" i="2"/>
  <c r="S134" i="2"/>
  <c r="P134" i="2"/>
  <c r="M134" i="2"/>
  <c r="J134" i="2"/>
  <c r="G134" i="2"/>
  <c r="X133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W132" i="2" s="1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X127" i="2" s="1"/>
  <c r="G127" i="2"/>
  <c r="V126" i="2"/>
  <c r="S126" i="2"/>
  <c r="P126" i="2"/>
  <c r="M126" i="2"/>
  <c r="J126" i="2"/>
  <c r="G126" i="2"/>
  <c r="W126" i="2" s="1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X114" i="2" s="1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W112" i="2" s="1"/>
  <c r="V111" i="2"/>
  <c r="S111" i="2"/>
  <c r="P111" i="2"/>
  <c r="M111" i="2"/>
  <c r="J111" i="2"/>
  <c r="G111" i="2"/>
  <c r="W111" i="2" s="1"/>
  <c r="V110" i="2"/>
  <c r="S110" i="2"/>
  <c r="P110" i="2"/>
  <c r="M110" i="2"/>
  <c r="J110" i="2"/>
  <c r="G110" i="2"/>
  <c r="X107" i="2"/>
  <c r="V107" i="2"/>
  <c r="S107" i="2"/>
  <c r="P107" i="2"/>
  <c r="M107" i="2"/>
  <c r="J107" i="2"/>
  <c r="G107" i="2"/>
  <c r="V106" i="2"/>
  <c r="V104" i="2" s="1"/>
  <c r="S106" i="2"/>
  <c r="P106" i="2"/>
  <c r="M106" i="2"/>
  <c r="J106" i="2"/>
  <c r="G106" i="2"/>
  <c r="W106" i="2" s="1"/>
  <c r="V105" i="2"/>
  <c r="S105" i="2"/>
  <c r="P105" i="2"/>
  <c r="P104" i="2" s="1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W103" i="2" s="1"/>
  <c r="J103" i="2"/>
  <c r="G103" i="2"/>
  <c r="V102" i="2"/>
  <c r="S102" i="2"/>
  <c r="S100" i="2" s="1"/>
  <c r="P102" i="2"/>
  <c r="M102" i="2"/>
  <c r="J102" i="2"/>
  <c r="X102" i="2" s="1"/>
  <c r="G102" i="2"/>
  <c r="W102" i="2" s="1"/>
  <c r="V101" i="2"/>
  <c r="S101" i="2"/>
  <c r="P101" i="2"/>
  <c r="P100" i="2" s="1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P96" i="2" s="1"/>
  <c r="M97" i="2"/>
  <c r="J97" i="2"/>
  <c r="G97" i="2"/>
  <c r="T96" i="2"/>
  <c r="Q96" i="2"/>
  <c r="N96" i="2"/>
  <c r="K96" i="2"/>
  <c r="H96" i="2"/>
  <c r="H108" i="2" s="1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S90" i="2" s="1"/>
  <c r="P91" i="2"/>
  <c r="P90" i="2" s="1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X88" i="2" s="1"/>
  <c r="G88" i="2"/>
  <c r="V87" i="2"/>
  <c r="V86" i="2" s="1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X85" i="2" s="1"/>
  <c r="G85" i="2"/>
  <c r="V84" i="2"/>
  <c r="S84" i="2"/>
  <c r="P84" i="2"/>
  <c r="M84" i="2"/>
  <c r="M82" i="2" s="1"/>
  <c r="J84" i="2"/>
  <c r="G84" i="2"/>
  <c r="V83" i="2"/>
  <c r="S83" i="2"/>
  <c r="P83" i="2"/>
  <c r="M83" i="2"/>
  <c r="J83" i="2"/>
  <c r="X83" i="2" s="1"/>
  <c r="G83" i="2"/>
  <c r="W83" i="2" s="1"/>
  <c r="V82" i="2"/>
  <c r="T82" i="2"/>
  <c r="Q82" i="2"/>
  <c r="N82" i="2"/>
  <c r="K82" i="2"/>
  <c r="H82" i="2"/>
  <c r="E82" i="2"/>
  <c r="V79" i="2"/>
  <c r="S79" i="2"/>
  <c r="P79" i="2"/>
  <c r="M79" i="2"/>
  <c r="W79" i="2" s="1"/>
  <c r="J79" i="2"/>
  <c r="G79" i="2"/>
  <c r="V78" i="2"/>
  <c r="S78" i="2"/>
  <c r="P78" i="2"/>
  <c r="M78" i="2"/>
  <c r="J78" i="2"/>
  <c r="X78" i="2" s="1"/>
  <c r="G78" i="2"/>
  <c r="V77" i="2"/>
  <c r="S77" i="2"/>
  <c r="P77" i="2"/>
  <c r="P76" i="2" s="1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P72" i="2" s="1"/>
  <c r="M73" i="2"/>
  <c r="J73" i="2"/>
  <c r="G73" i="2"/>
  <c r="G72" i="2" s="1"/>
  <c r="T72" i="2"/>
  <c r="Q72" i="2"/>
  <c r="N72" i="2"/>
  <c r="K72" i="2"/>
  <c r="H72" i="2"/>
  <c r="E72" i="2"/>
  <c r="V71" i="2"/>
  <c r="S71" i="2"/>
  <c r="P71" i="2"/>
  <c r="M71" i="2"/>
  <c r="J71" i="2"/>
  <c r="G71" i="2"/>
  <c r="W71" i="2" s="1"/>
  <c r="V70" i="2"/>
  <c r="S70" i="2"/>
  <c r="P70" i="2"/>
  <c r="M70" i="2"/>
  <c r="J70" i="2"/>
  <c r="G70" i="2"/>
  <c r="V69" i="2"/>
  <c r="S69" i="2"/>
  <c r="P69" i="2"/>
  <c r="M69" i="2"/>
  <c r="J69" i="2"/>
  <c r="G69" i="2"/>
  <c r="G68" i="2" s="1"/>
  <c r="T68" i="2"/>
  <c r="Q68" i="2"/>
  <c r="N68" i="2"/>
  <c r="K68" i="2"/>
  <c r="H68" i="2"/>
  <c r="E68" i="2"/>
  <c r="V67" i="2"/>
  <c r="S67" i="2"/>
  <c r="P67" i="2"/>
  <c r="M67" i="2"/>
  <c r="J67" i="2"/>
  <c r="X67" i="2" s="1"/>
  <c r="G67" i="2"/>
  <c r="V66" i="2"/>
  <c r="S66" i="2"/>
  <c r="P66" i="2"/>
  <c r="M66" i="2"/>
  <c r="J66" i="2"/>
  <c r="G66" i="2"/>
  <c r="W66" i="2" s="1"/>
  <c r="V65" i="2"/>
  <c r="S65" i="2"/>
  <c r="P65" i="2"/>
  <c r="P64" i="2" s="1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W63" i="2" s="1"/>
  <c r="J63" i="2"/>
  <c r="G63" i="2"/>
  <c r="V62" i="2"/>
  <c r="S62" i="2"/>
  <c r="S60" i="2" s="1"/>
  <c r="P62" i="2"/>
  <c r="M62" i="2"/>
  <c r="J62" i="2"/>
  <c r="X62" i="2" s="1"/>
  <c r="G62" i="2"/>
  <c r="W62" i="2" s="1"/>
  <c r="V61" i="2"/>
  <c r="S61" i="2"/>
  <c r="P61" i="2"/>
  <c r="P60" i="2" s="1"/>
  <c r="M61" i="2"/>
  <c r="J61" i="2"/>
  <c r="G61" i="2"/>
  <c r="T60" i="2"/>
  <c r="Q60" i="2"/>
  <c r="N60" i="2"/>
  <c r="K60" i="2"/>
  <c r="H60" i="2"/>
  <c r="E60" i="2"/>
  <c r="V57" i="2"/>
  <c r="S57" i="2"/>
  <c r="P57" i="2"/>
  <c r="X57" i="2" s="1"/>
  <c r="M57" i="2"/>
  <c r="V56" i="2"/>
  <c r="V55" i="2" s="1"/>
  <c r="S56" i="2"/>
  <c r="P56" i="2"/>
  <c r="X56" i="2" s="1"/>
  <c r="X55" i="2" s="1"/>
  <c r="M56" i="2"/>
  <c r="M55" i="2" s="1"/>
  <c r="T55" i="2"/>
  <c r="S55" i="2"/>
  <c r="Q55" i="2"/>
  <c r="N55" i="2"/>
  <c r="K55" i="2"/>
  <c r="V54" i="2"/>
  <c r="S54" i="2"/>
  <c r="P54" i="2"/>
  <c r="M54" i="2"/>
  <c r="J54" i="2"/>
  <c r="X54" i="2" s="1"/>
  <c r="G54" i="2"/>
  <c r="V53" i="2"/>
  <c r="S53" i="2"/>
  <c r="P53" i="2"/>
  <c r="M53" i="2"/>
  <c r="J53" i="2"/>
  <c r="G53" i="2"/>
  <c r="W53" i="2" s="1"/>
  <c r="V52" i="2"/>
  <c r="S52" i="2"/>
  <c r="P52" i="2"/>
  <c r="P51" i="2" s="1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X47" i="2" s="1"/>
  <c r="M47" i="2"/>
  <c r="J47" i="2"/>
  <c r="G47" i="2"/>
  <c r="V46" i="2"/>
  <c r="S46" i="2"/>
  <c r="P46" i="2"/>
  <c r="M46" i="2"/>
  <c r="M45" i="2" s="1"/>
  <c r="J46" i="2"/>
  <c r="J45" i="2" s="1"/>
  <c r="G46" i="2"/>
  <c r="T45" i="2"/>
  <c r="Q45" i="2"/>
  <c r="Q49" i="2" s="1"/>
  <c r="N45" i="2"/>
  <c r="K45" i="2"/>
  <c r="H45" i="2"/>
  <c r="G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P41" i="2" s="1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W40" i="2" s="1"/>
  <c r="V39" i="2"/>
  <c r="S39" i="2"/>
  <c r="P39" i="2"/>
  <c r="M39" i="2"/>
  <c r="J39" i="2"/>
  <c r="X39" i="2" s="1"/>
  <c r="G39" i="2"/>
  <c r="V38" i="2"/>
  <c r="S38" i="2"/>
  <c r="P38" i="2"/>
  <c r="X38" i="2" s="1"/>
  <c r="M38" i="2"/>
  <c r="J38" i="2"/>
  <c r="G38" i="2"/>
  <c r="T37" i="2"/>
  <c r="Q37" i="2"/>
  <c r="N37" i="2"/>
  <c r="K37" i="2"/>
  <c r="H37" i="2"/>
  <c r="E37" i="2"/>
  <c r="V34" i="2"/>
  <c r="S34" i="2"/>
  <c r="P34" i="2"/>
  <c r="M34" i="2"/>
  <c r="J34" i="2"/>
  <c r="G34" i="2"/>
  <c r="W34" i="2" s="1"/>
  <c r="V33" i="2"/>
  <c r="S33" i="2"/>
  <c r="P33" i="2"/>
  <c r="M33" i="2"/>
  <c r="J33" i="2"/>
  <c r="X33" i="2" s="1"/>
  <c r="G33" i="2"/>
  <c r="V32" i="2"/>
  <c r="S32" i="2"/>
  <c r="P32" i="2"/>
  <c r="X32" i="2" s="1"/>
  <c r="M32" i="2"/>
  <c r="J32" i="2"/>
  <c r="G32" i="2"/>
  <c r="G31" i="2" s="1"/>
  <c r="T31" i="2"/>
  <c r="Q31" i="2"/>
  <c r="N31" i="2"/>
  <c r="K31" i="2"/>
  <c r="H31" i="2"/>
  <c r="E31" i="2"/>
  <c r="V26" i="2"/>
  <c r="S26" i="2"/>
  <c r="P26" i="2"/>
  <c r="M26" i="2"/>
  <c r="J26" i="2"/>
  <c r="G26" i="2"/>
  <c r="V25" i="2"/>
  <c r="S25" i="2"/>
  <c r="P25" i="2"/>
  <c r="M25" i="2"/>
  <c r="M22" i="2" s="1"/>
  <c r="K30" i="2" s="1"/>
  <c r="M30" i="2" s="1"/>
  <c r="J25" i="2"/>
  <c r="X25" i="2" s="1"/>
  <c r="G25" i="2"/>
  <c r="V23" i="2"/>
  <c r="S23" i="2"/>
  <c r="P23" i="2"/>
  <c r="P22" i="2" s="1"/>
  <c r="N30" i="2" s="1"/>
  <c r="P30" i="2" s="1"/>
  <c r="M23" i="2"/>
  <c r="J23" i="2"/>
  <c r="G23" i="2"/>
  <c r="W23" i="2" s="1"/>
  <c r="V22" i="2"/>
  <c r="T30" i="2" s="1"/>
  <c r="V30" i="2" s="1"/>
  <c r="T22" i="2"/>
  <c r="Q22" i="2"/>
  <c r="N22" i="2"/>
  <c r="K22" i="2"/>
  <c r="H22" i="2"/>
  <c r="E22" i="2"/>
  <c r="V21" i="2"/>
  <c r="S21" i="2"/>
  <c r="P21" i="2"/>
  <c r="M21" i="2"/>
  <c r="J21" i="2"/>
  <c r="X21" i="2" s="1"/>
  <c r="G21" i="2"/>
  <c r="V20" i="2"/>
  <c r="S20" i="2"/>
  <c r="P20" i="2"/>
  <c r="M20" i="2"/>
  <c r="J20" i="2"/>
  <c r="G20" i="2"/>
  <c r="V18" i="2"/>
  <c r="S18" i="2"/>
  <c r="P18" i="2"/>
  <c r="M18" i="2"/>
  <c r="J18" i="2"/>
  <c r="G18" i="2"/>
  <c r="W18" i="2" s="1"/>
  <c r="T17" i="2"/>
  <c r="Q17" i="2"/>
  <c r="N17" i="2"/>
  <c r="K17" i="2"/>
  <c r="H17" i="2"/>
  <c r="E17" i="2"/>
  <c r="V16" i="2"/>
  <c r="S16" i="2"/>
  <c r="P16" i="2"/>
  <c r="M16" i="2"/>
  <c r="J16" i="2"/>
  <c r="X16" i="2" s="1"/>
  <c r="G16" i="2"/>
  <c r="W16" i="2" s="1"/>
  <c r="V15" i="2"/>
  <c r="S15" i="2"/>
  <c r="P15" i="2"/>
  <c r="M15" i="2"/>
  <c r="J15" i="2"/>
  <c r="G15" i="2"/>
  <c r="V14" i="2"/>
  <c r="V13" i="2" s="1"/>
  <c r="S14" i="2"/>
  <c r="S13" i="2" s="1"/>
  <c r="P14" i="2"/>
  <c r="M14" i="2"/>
  <c r="J14" i="2"/>
  <c r="G14" i="2"/>
  <c r="T13" i="2"/>
  <c r="Q13" i="2"/>
  <c r="P13" i="2"/>
  <c r="N28" i="2" s="1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B29" i="1" s="1"/>
  <c r="J28" i="1"/>
  <c r="J30" i="1" s="1"/>
  <c r="J27" i="1"/>
  <c r="W120" i="2" l="1"/>
  <c r="X128" i="2"/>
  <c r="X178" i="2"/>
  <c r="X153" i="2"/>
  <c r="X143" i="2"/>
  <c r="W136" i="2"/>
  <c r="M17" i="2"/>
  <c r="K29" i="2" s="1"/>
  <c r="M29" i="2" s="1"/>
  <c r="W20" i="2"/>
  <c r="X23" i="2"/>
  <c r="X26" i="2"/>
  <c r="X22" i="2" s="1"/>
  <c r="V31" i="2"/>
  <c r="S41" i="2"/>
  <c r="W44" i="2"/>
  <c r="X48" i="2"/>
  <c r="V51" i="2"/>
  <c r="V58" i="2" s="1"/>
  <c r="V64" i="2"/>
  <c r="W93" i="2"/>
  <c r="W101" i="2"/>
  <c r="W100" i="2" s="1"/>
  <c r="Y100" i="2" s="1"/>
  <c r="Z100" i="2" s="1"/>
  <c r="W116" i="2"/>
  <c r="P137" i="2"/>
  <c r="X146" i="2"/>
  <c r="J148" i="2"/>
  <c r="X163" i="2"/>
  <c r="P161" i="2"/>
  <c r="W169" i="2"/>
  <c r="T108" i="2"/>
  <c r="P17" i="2"/>
  <c r="N29" i="2" s="1"/>
  <c r="P29" i="2" s="1"/>
  <c r="X20" i="2"/>
  <c r="V17" i="2"/>
  <c r="T29" i="2" s="1"/>
  <c r="V29" i="2" s="1"/>
  <c r="W25" i="2"/>
  <c r="Y25" i="2" s="1"/>
  <c r="Z25" i="2" s="1"/>
  <c r="W39" i="2"/>
  <c r="J41" i="2"/>
  <c r="V41" i="2"/>
  <c r="X44" i="2"/>
  <c r="M51" i="2"/>
  <c r="W61" i="2"/>
  <c r="M68" i="2"/>
  <c r="W77" i="2"/>
  <c r="W88" i="2"/>
  <c r="W89" i="2"/>
  <c r="N108" i="2"/>
  <c r="V121" i="2"/>
  <c r="X112" i="2"/>
  <c r="X113" i="2"/>
  <c r="W123" i="2"/>
  <c r="W129" i="2" s="1"/>
  <c r="W124" i="2"/>
  <c r="S137" i="2"/>
  <c r="S148" i="2"/>
  <c r="W152" i="2"/>
  <c r="Y152" i="2" s="1"/>
  <c r="Z152" i="2" s="1"/>
  <c r="G154" i="2"/>
  <c r="X158" i="2"/>
  <c r="P156" i="2"/>
  <c r="W163" i="2"/>
  <c r="Y163" i="2" s="1"/>
  <c r="Z163" i="2" s="1"/>
  <c r="V166" i="2"/>
  <c r="H179" i="2"/>
  <c r="V170" i="2"/>
  <c r="X176" i="2"/>
  <c r="Y176" i="2" s="1"/>
  <c r="Z176" i="2" s="1"/>
  <c r="S82" i="2"/>
  <c r="Y16" i="2"/>
  <c r="Z16" i="2" s="1"/>
  <c r="E49" i="2"/>
  <c r="J51" i="2"/>
  <c r="J58" i="2" s="1"/>
  <c r="M58" i="2"/>
  <c r="W118" i="2"/>
  <c r="X123" i="2"/>
  <c r="X151" i="2"/>
  <c r="S170" i="2"/>
  <c r="W178" i="2"/>
  <c r="Y178" i="2" s="1"/>
  <c r="Z178" i="2" s="1"/>
  <c r="X173" i="2"/>
  <c r="X134" i="2"/>
  <c r="X98" i="2"/>
  <c r="I29" i="1"/>
  <c r="W21" i="2"/>
  <c r="Y21" i="2" s="1"/>
  <c r="Z21" i="2" s="1"/>
  <c r="W43" i="2"/>
  <c r="W46" i="2"/>
  <c r="W52" i="2"/>
  <c r="V60" i="2"/>
  <c r="V80" i="2" s="1"/>
  <c r="E80" i="2"/>
  <c r="W65" i="2"/>
  <c r="M64" i="2"/>
  <c r="W70" i="2"/>
  <c r="Y70" i="2" s="1"/>
  <c r="Z70" i="2" s="1"/>
  <c r="S72" i="2"/>
  <c r="G76" i="2"/>
  <c r="J76" i="2"/>
  <c r="X79" i="2"/>
  <c r="Y79" i="2" s="1"/>
  <c r="Z79" i="2" s="1"/>
  <c r="W85" i="2"/>
  <c r="Y85" i="2" s="1"/>
  <c r="Z85" i="2" s="1"/>
  <c r="X87" i="2"/>
  <c r="J90" i="2"/>
  <c r="W92" i="2"/>
  <c r="Y92" i="2" s="1"/>
  <c r="Z92" i="2" s="1"/>
  <c r="V100" i="2"/>
  <c r="E108" i="2"/>
  <c r="W105" i="2"/>
  <c r="M104" i="2"/>
  <c r="W110" i="2"/>
  <c r="W119" i="2"/>
  <c r="W125" i="2"/>
  <c r="G137" i="2"/>
  <c r="J154" i="2"/>
  <c r="X152" i="2"/>
  <c r="S156" i="2"/>
  <c r="S161" i="2"/>
  <c r="G166" i="2"/>
  <c r="J166" i="2"/>
  <c r="X169" i="2"/>
  <c r="Y169" i="2" s="1"/>
  <c r="Z169" i="2" s="1"/>
  <c r="Q179" i="2"/>
  <c r="W173" i="2"/>
  <c r="Y173" i="2" s="1"/>
  <c r="Z173" i="2" s="1"/>
  <c r="X14" i="2"/>
  <c r="S17" i="2"/>
  <c r="Q29" i="2" s="1"/>
  <c r="S29" i="2" s="1"/>
  <c r="M37" i="2"/>
  <c r="S37" i="2"/>
  <c r="G41" i="2"/>
  <c r="P45" i="2"/>
  <c r="X53" i="2"/>
  <c r="Y53" i="2" s="1"/>
  <c r="Z53" i="2" s="1"/>
  <c r="Q58" i="2"/>
  <c r="X66" i="2"/>
  <c r="V68" i="2"/>
  <c r="X71" i="2"/>
  <c r="Y71" i="2" s="1"/>
  <c r="Z71" i="2" s="1"/>
  <c r="K80" i="2"/>
  <c r="W84" i="2"/>
  <c r="M86" i="2"/>
  <c r="G90" i="2"/>
  <c r="X97" i="2"/>
  <c r="X99" i="2"/>
  <c r="X106" i="2"/>
  <c r="Y106" i="2" s="1"/>
  <c r="Z106" i="2" s="1"/>
  <c r="J121" i="2"/>
  <c r="P121" i="2"/>
  <c r="X115" i="2"/>
  <c r="X120" i="2"/>
  <c r="Y120" i="2" s="1"/>
  <c r="Z120" i="2" s="1"/>
  <c r="S129" i="2"/>
  <c r="V129" i="2"/>
  <c r="J129" i="2"/>
  <c r="X132" i="2"/>
  <c r="Y132" i="2" s="1"/>
  <c r="Z132" i="2" s="1"/>
  <c r="P144" i="2"/>
  <c r="W143" i="2"/>
  <c r="Y143" i="2" s="1"/>
  <c r="Z143" i="2" s="1"/>
  <c r="M156" i="2"/>
  <c r="M161" i="2"/>
  <c r="N179" i="2"/>
  <c r="W172" i="2"/>
  <c r="M31" i="2"/>
  <c r="S31" i="2"/>
  <c r="N49" i="2"/>
  <c r="V45" i="2"/>
  <c r="N58" i="2"/>
  <c r="M60" i="2"/>
  <c r="S68" i="2"/>
  <c r="X74" i="2"/>
  <c r="T80" i="2"/>
  <c r="W78" i="2"/>
  <c r="Y78" i="2" s="1"/>
  <c r="Z78" i="2" s="1"/>
  <c r="P82" i="2"/>
  <c r="V96" i="2"/>
  <c r="W99" i="2"/>
  <c r="Y99" i="2" s="1"/>
  <c r="Z99" i="2" s="1"/>
  <c r="M100" i="2"/>
  <c r="G121" i="2"/>
  <c r="W115" i="2"/>
  <c r="Y115" i="2" s="1"/>
  <c r="Z115" i="2" s="1"/>
  <c r="P129" i="2"/>
  <c r="W128" i="2"/>
  <c r="Y128" i="2" s="1"/>
  <c r="Z128" i="2" s="1"/>
  <c r="W134" i="2"/>
  <c r="M144" i="2"/>
  <c r="W146" i="2"/>
  <c r="Y146" i="2" s="1"/>
  <c r="Z146" i="2" s="1"/>
  <c r="W151" i="2"/>
  <c r="J156" i="2"/>
  <c r="X159" i="2"/>
  <c r="J161" i="2"/>
  <c r="X164" i="2"/>
  <c r="W168" i="2"/>
  <c r="K179" i="2"/>
  <c r="P170" i="2"/>
  <c r="P179" i="2" s="1"/>
  <c r="X175" i="2"/>
  <c r="G17" i="2"/>
  <c r="E29" i="2" s="1"/>
  <c r="G29" i="2" s="1"/>
  <c r="W29" i="2" s="1"/>
  <c r="J17" i="2"/>
  <c r="H29" i="2" s="1"/>
  <c r="J29" i="2" s="1"/>
  <c r="X29" i="2" s="1"/>
  <c r="W26" i="2"/>
  <c r="Y26" i="2" s="1"/>
  <c r="Z26" i="2" s="1"/>
  <c r="G37" i="2"/>
  <c r="X42" i="2"/>
  <c r="S45" i="2"/>
  <c r="W54" i="2"/>
  <c r="Y54" i="2" s="1"/>
  <c r="Z54" i="2" s="1"/>
  <c r="W56" i="2"/>
  <c r="G60" i="2"/>
  <c r="J60" i="2"/>
  <c r="X63" i="2"/>
  <c r="Q80" i="2"/>
  <c r="W67" i="2"/>
  <c r="Y67" i="2" s="1"/>
  <c r="Z67" i="2" s="1"/>
  <c r="X69" i="2"/>
  <c r="J72" i="2"/>
  <c r="J80" i="2" s="1"/>
  <c r="W74" i="2"/>
  <c r="J82" i="2"/>
  <c r="G86" i="2"/>
  <c r="X91" i="2"/>
  <c r="X90" i="2" s="1"/>
  <c r="X93" i="2"/>
  <c r="S96" i="2"/>
  <c r="G100" i="2"/>
  <c r="J100" i="2"/>
  <c r="X103" i="2"/>
  <c r="Q108" i="2"/>
  <c r="W107" i="2"/>
  <c r="Y107" i="2" s="1"/>
  <c r="Z107" i="2" s="1"/>
  <c r="X111" i="2"/>
  <c r="X116" i="2"/>
  <c r="X118" i="2"/>
  <c r="Y118" i="2" s="1"/>
  <c r="Z118" i="2" s="1"/>
  <c r="M129" i="2"/>
  <c r="X124" i="2"/>
  <c r="Y124" i="2" s="1"/>
  <c r="Z124" i="2" s="1"/>
  <c r="W127" i="2"/>
  <c r="Y127" i="2" s="1"/>
  <c r="Z127" i="2" s="1"/>
  <c r="V137" i="2"/>
  <c r="W133" i="2"/>
  <c r="Y133" i="2" s="1"/>
  <c r="Z133" i="2" s="1"/>
  <c r="G144" i="2"/>
  <c r="W159" i="2"/>
  <c r="Y159" i="2" s="1"/>
  <c r="Z159" i="2" s="1"/>
  <c r="W164" i="2"/>
  <c r="Y164" i="2" s="1"/>
  <c r="Z164" i="2" s="1"/>
  <c r="J170" i="2"/>
  <c r="W175" i="2"/>
  <c r="Y175" i="2" s="1"/>
  <c r="Z175" i="2" s="1"/>
  <c r="H49" i="2"/>
  <c r="K58" i="2"/>
  <c r="Y66" i="2"/>
  <c r="Z66" i="2" s="1"/>
  <c r="V90" i="2"/>
  <c r="Y158" i="2"/>
  <c r="Z158" i="2" s="1"/>
  <c r="X168" i="2"/>
  <c r="Y62" i="2"/>
  <c r="Z62" i="2" s="1"/>
  <c r="N80" i="2"/>
  <c r="V76" i="2"/>
  <c r="Y102" i="2"/>
  <c r="Z102" i="2" s="1"/>
  <c r="K108" i="2"/>
  <c r="P108" i="2"/>
  <c r="Y117" i="2"/>
  <c r="Z117" i="2" s="1"/>
  <c r="V154" i="2"/>
  <c r="E179" i="2"/>
  <c r="Y20" i="2"/>
  <c r="Z20" i="2" s="1"/>
  <c r="W15" i="2"/>
  <c r="J22" i="2"/>
  <c r="H30" i="2" s="1"/>
  <c r="J30" i="2" s="1"/>
  <c r="X30" i="2" s="1"/>
  <c r="W33" i="2"/>
  <c r="V37" i="2"/>
  <c r="V49" i="2" s="1"/>
  <c r="X40" i="2"/>
  <c r="Y40" i="2" s="1"/>
  <c r="Z40" i="2" s="1"/>
  <c r="K49" i="2"/>
  <c r="W48" i="2"/>
  <c r="J64" i="2"/>
  <c r="X73" i="2"/>
  <c r="X75" i="2"/>
  <c r="X72" i="2" s="1"/>
  <c r="S76" i="2"/>
  <c r="X84" i="2"/>
  <c r="X82" i="2" s="1"/>
  <c r="X89" i="2"/>
  <c r="Y89" i="2" s="1"/>
  <c r="Z89" i="2" s="1"/>
  <c r="J96" i="2"/>
  <c r="J108" i="2" s="1"/>
  <c r="W98" i="2"/>
  <c r="Y98" i="2" s="1"/>
  <c r="Z98" i="2" s="1"/>
  <c r="J104" i="2"/>
  <c r="S121" i="2"/>
  <c r="W114" i="2"/>
  <c r="Y114" i="2" s="1"/>
  <c r="Z114" i="2" s="1"/>
  <c r="W135" i="2"/>
  <c r="Y135" i="2" s="1"/>
  <c r="Z135" i="2" s="1"/>
  <c r="V144" i="2"/>
  <c r="W141" i="2"/>
  <c r="Y141" i="2" s="1"/>
  <c r="Z141" i="2" s="1"/>
  <c r="G148" i="2"/>
  <c r="S154" i="2"/>
  <c r="X160" i="2"/>
  <c r="X165" i="2"/>
  <c r="S166" i="2"/>
  <c r="X172" i="2"/>
  <c r="Y172" i="2" s="1"/>
  <c r="Z172" i="2" s="1"/>
  <c r="X174" i="2"/>
  <c r="W177" i="2"/>
  <c r="Y177" i="2" s="1"/>
  <c r="Z177" i="2" s="1"/>
  <c r="G13" i="2"/>
  <c r="E28" i="2" s="1"/>
  <c r="X15" i="2"/>
  <c r="S22" i="2"/>
  <c r="Q30" i="2" s="1"/>
  <c r="S30" i="2" s="1"/>
  <c r="X34" i="2"/>
  <c r="Y34" i="2" s="1"/>
  <c r="Z34" i="2" s="1"/>
  <c r="X43" i="2"/>
  <c r="Y43" i="2" s="1"/>
  <c r="Z43" i="2" s="1"/>
  <c r="T49" i="2"/>
  <c r="W47" i="2"/>
  <c r="Y47" i="2" s="1"/>
  <c r="Z47" i="2" s="1"/>
  <c r="X52" i="2"/>
  <c r="S51" i="2"/>
  <c r="S58" i="2" s="1"/>
  <c r="T58" i="2"/>
  <c r="W57" i="2"/>
  <c r="Y57" i="2" s="1"/>
  <c r="Z57" i="2" s="1"/>
  <c r="X65" i="2"/>
  <c r="S64" i="2"/>
  <c r="X70" i="2"/>
  <c r="V72" i="2"/>
  <c r="W75" i="2"/>
  <c r="H80" i="2"/>
  <c r="M76" i="2"/>
  <c r="S86" i="2"/>
  <c r="S94" i="2" s="1"/>
  <c r="X92" i="2"/>
  <c r="G96" i="2"/>
  <c r="X105" i="2"/>
  <c r="Y105" i="2" s="1"/>
  <c r="Z105" i="2" s="1"/>
  <c r="S104" i="2"/>
  <c r="S108" i="2" s="1"/>
  <c r="X110" i="2"/>
  <c r="Y110" i="2" s="1"/>
  <c r="Z110" i="2" s="1"/>
  <c r="W113" i="2"/>
  <c r="Y113" i="2" s="1"/>
  <c r="Z113" i="2" s="1"/>
  <c r="X119" i="2"/>
  <c r="X125" i="2"/>
  <c r="J137" i="2"/>
  <c r="X136" i="2"/>
  <c r="Y136" i="2" s="1"/>
  <c r="Z136" i="2" s="1"/>
  <c r="S144" i="2"/>
  <c r="X142" i="2"/>
  <c r="Y142" i="2" s="1"/>
  <c r="Z142" i="2" s="1"/>
  <c r="V148" i="2"/>
  <c r="M154" i="2"/>
  <c r="V156" i="2"/>
  <c r="G156" i="2"/>
  <c r="V161" i="2"/>
  <c r="G161" i="2"/>
  <c r="M166" i="2"/>
  <c r="T179" i="2"/>
  <c r="W174" i="2"/>
  <c r="Y44" i="2"/>
  <c r="Z44" i="2" s="1"/>
  <c r="V108" i="2"/>
  <c r="N27" i="2"/>
  <c r="P28" i="2"/>
  <c r="P27" i="2" s="1"/>
  <c r="T28" i="2"/>
  <c r="Q28" i="2"/>
  <c r="W55" i="2"/>
  <c r="Y56" i="2"/>
  <c r="Z56" i="2" s="1"/>
  <c r="Y83" i="2"/>
  <c r="Z83" i="2" s="1"/>
  <c r="Y123" i="2"/>
  <c r="Z123" i="2" s="1"/>
  <c r="Y171" i="2"/>
  <c r="Z171" i="2" s="1"/>
  <c r="G49" i="2"/>
  <c r="Y88" i="2"/>
  <c r="Z88" i="2" s="1"/>
  <c r="Y39" i="2"/>
  <c r="Z39" i="2" s="1"/>
  <c r="Y15" i="2"/>
  <c r="Z15" i="2" s="1"/>
  <c r="Y33" i="2"/>
  <c r="Z33" i="2" s="1"/>
  <c r="W60" i="2"/>
  <c r="V94" i="2"/>
  <c r="Y116" i="2"/>
  <c r="Z116" i="2" s="1"/>
  <c r="Y93" i="2"/>
  <c r="Z93" i="2" s="1"/>
  <c r="X64" i="2"/>
  <c r="W22" i="2"/>
  <c r="Y23" i="2"/>
  <c r="Z23" i="2" s="1"/>
  <c r="Y52" i="2"/>
  <c r="Z52" i="2" s="1"/>
  <c r="W64" i="2"/>
  <c r="Y64" i="2" s="1"/>
  <c r="Z64" i="2" s="1"/>
  <c r="Y65" i="2"/>
  <c r="Z65" i="2" s="1"/>
  <c r="W104" i="2"/>
  <c r="Y63" i="2"/>
  <c r="Z63" i="2" s="1"/>
  <c r="Y103" i="2"/>
  <c r="Z103" i="2" s="1"/>
  <c r="X37" i="2"/>
  <c r="X86" i="2"/>
  <c r="Y112" i="2"/>
  <c r="Z112" i="2" s="1"/>
  <c r="W14" i="2"/>
  <c r="W42" i="2"/>
  <c r="W73" i="2"/>
  <c r="W91" i="2"/>
  <c r="W97" i="2"/>
  <c r="W139" i="2"/>
  <c r="M13" i="2"/>
  <c r="X18" i="2"/>
  <c r="X17" i="2" s="1"/>
  <c r="G22" i="2"/>
  <c r="E30" i="2" s="1"/>
  <c r="G30" i="2" s="1"/>
  <c r="W30" i="2" s="1"/>
  <c r="J31" i="2"/>
  <c r="J37" i="2"/>
  <c r="J49" i="2" s="1"/>
  <c r="M41" i="2"/>
  <c r="M49" i="2" s="1"/>
  <c r="X46" i="2"/>
  <c r="G51" i="2"/>
  <c r="G58" i="2" s="1"/>
  <c r="P55" i="2"/>
  <c r="P58" i="2" s="1"/>
  <c r="X61" i="2"/>
  <c r="X60" i="2" s="1"/>
  <c r="G64" i="2"/>
  <c r="G80" i="2" s="1"/>
  <c r="J68" i="2"/>
  <c r="M72" i="2"/>
  <c r="X77" i="2"/>
  <c r="X76" i="2" s="1"/>
  <c r="G82" i="2"/>
  <c r="J86" i="2"/>
  <c r="J94" i="2" s="1"/>
  <c r="M90" i="2"/>
  <c r="M96" i="2"/>
  <c r="M108" i="2" s="1"/>
  <c r="X101" i="2"/>
  <c r="X100" i="2" s="1"/>
  <c r="G104" i="2"/>
  <c r="M121" i="2"/>
  <c r="X126" i="2"/>
  <c r="Y126" i="2" s="1"/>
  <c r="Z126" i="2" s="1"/>
  <c r="G129" i="2"/>
  <c r="M137" i="2"/>
  <c r="J144" i="2"/>
  <c r="P148" i="2"/>
  <c r="X150" i="2"/>
  <c r="P154" i="2"/>
  <c r="X157" i="2"/>
  <c r="X162" i="2"/>
  <c r="X161" i="2" s="1"/>
  <c r="X167" i="2"/>
  <c r="Y167" i="2" s="1"/>
  <c r="Z167" i="2" s="1"/>
  <c r="G170" i="2"/>
  <c r="K29" i="1"/>
  <c r="J13" i="2"/>
  <c r="X131" i="2"/>
  <c r="X147" i="2"/>
  <c r="X148" i="2" s="1"/>
  <c r="M148" i="2"/>
  <c r="W131" i="2"/>
  <c r="W147" i="2"/>
  <c r="Y147" i="2" s="1"/>
  <c r="Z147" i="2" s="1"/>
  <c r="W153" i="2"/>
  <c r="Y153" i="2" s="1"/>
  <c r="Z153" i="2" s="1"/>
  <c r="W160" i="2"/>
  <c r="W165" i="2"/>
  <c r="Y165" i="2" s="1"/>
  <c r="Z165" i="2" s="1"/>
  <c r="P31" i="2"/>
  <c r="P35" i="2" s="1"/>
  <c r="P37" i="2"/>
  <c r="P49" i="2" s="1"/>
  <c r="P68" i="2"/>
  <c r="P80" i="2" s="1"/>
  <c r="P86" i="2"/>
  <c r="P94" i="2" s="1"/>
  <c r="X140" i="2"/>
  <c r="W32" i="2"/>
  <c r="W38" i="2"/>
  <c r="W69" i="2"/>
  <c r="W87" i="2"/>
  <c r="W140" i="2"/>
  <c r="X121" i="2" l="1"/>
  <c r="S179" i="2"/>
  <c r="V179" i="2"/>
  <c r="Y160" i="2"/>
  <c r="Z160" i="2" s="1"/>
  <c r="X156" i="2"/>
  <c r="M94" i="2"/>
  <c r="M80" i="2"/>
  <c r="W17" i="2"/>
  <c r="Y75" i="2"/>
  <c r="Z75" i="2" s="1"/>
  <c r="X51" i="2"/>
  <c r="X58" i="2" s="1"/>
  <c r="G179" i="2"/>
  <c r="Y77" i="2"/>
  <c r="Z77" i="2" s="1"/>
  <c r="Y111" i="2"/>
  <c r="Z111" i="2" s="1"/>
  <c r="W51" i="2"/>
  <c r="Y168" i="2"/>
  <c r="Z168" i="2" s="1"/>
  <c r="X96" i="2"/>
  <c r="X94" i="2"/>
  <c r="X137" i="2"/>
  <c r="X166" i="2"/>
  <c r="X154" i="2"/>
  <c r="X45" i="2"/>
  <c r="M179" i="2"/>
  <c r="S80" i="2"/>
  <c r="Y48" i="2"/>
  <c r="Z48" i="2" s="1"/>
  <c r="Y151" i="2"/>
  <c r="Z151" i="2" s="1"/>
  <c r="W170" i="2"/>
  <c r="Y174" i="2"/>
  <c r="Z174" i="2" s="1"/>
  <c r="X170" i="2"/>
  <c r="Y134" i="2"/>
  <c r="Z134" i="2" s="1"/>
  <c r="X129" i="2"/>
  <c r="Y129" i="2" s="1"/>
  <c r="Z129" i="2" s="1"/>
  <c r="Y29" i="2"/>
  <c r="Z29" i="2" s="1"/>
  <c r="Y18" i="2"/>
  <c r="Z18" i="2" s="1"/>
  <c r="W156" i="2"/>
  <c r="X13" i="2"/>
  <c r="Y74" i="2"/>
  <c r="Z74" i="2" s="1"/>
  <c r="W166" i="2"/>
  <c r="Y166" i="2" s="1"/>
  <c r="Z166" i="2" s="1"/>
  <c r="W121" i="2"/>
  <c r="Y121" i="2" s="1"/>
  <c r="Z121" i="2" s="1"/>
  <c r="X104" i="2"/>
  <c r="X108" i="2" s="1"/>
  <c r="X144" i="2"/>
  <c r="G94" i="2"/>
  <c r="X49" i="2"/>
  <c r="Y162" i="2"/>
  <c r="Z162" i="2" s="1"/>
  <c r="W45" i="2"/>
  <c r="Y51" i="2"/>
  <c r="Z51" i="2" s="1"/>
  <c r="X31" i="2"/>
  <c r="W76" i="2"/>
  <c r="Y76" i="2" s="1"/>
  <c r="Z76" i="2" s="1"/>
  <c r="Y119" i="2"/>
  <c r="Z119" i="2" s="1"/>
  <c r="Y17" i="2"/>
  <c r="Z17" i="2" s="1"/>
  <c r="Y125" i="2"/>
  <c r="Z125" i="2" s="1"/>
  <c r="X41" i="2"/>
  <c r="Y84" i="2"/>
  <c r="Z84" i="2" s="1"/>
  <c r="Y140" i="2"/>
  <c r="Z140" i="2" s="1"/>
  <c r="G108" i="2"/>
  <c r="W82" i="2"/>
  <c r="J179" i="2"/>
  <c r="X68" i="2"/>
  <c r="S49" i="2"/>
  <c r="P180" i="2"/>
  <c r="P182" i="2" s="1"/>
  <c r="Y87" i="2"/>
  <c r="Z87" i="2" s="1"/>
  <c r="W86" i="2"/>
  <c r="Y86" i="2" s="1"/>
  <c r="Z86" i="2" s="1"/>
  <c r="Y73" i="2"/>
  <c r="Z73" i="2" s="1"/>
  <c r="W72" i="2"/>
  <c r="K28" i="2"/>
  <c r="W161" i="2"/>
  <c r="Y161" i="2" s="1"/>
  <c r="Z161" i="2" s="1"/>
  <c r="Y91" i="2"/>
  <c r="Z91" i="2" s="1"/>
  <c r="W90" i="2"/>
  <c r="Y90" i="2" s="1"/>
  <c r="Z90" i="2" s="1"/>
  <c r="Y97" i="2"/>
  <c r="Z97" i="2" s="1"/>
  <c r="W96" i="2"/>
  <c r="Y96" i="2" s="1"/>
  <c r="Z96" i="2" s="1"/>
  <c r="Y14" i="2"/>
  <c r="Z14" i="2" s="1"/>
  <c r="W13" i="2"/>
  <c r="Q27" i="2"/>
  <c r="S28" i="2"/>
  <c r="S27" i="2" s="1"/>
  <c r="S35" i="2" s="1"/>
  <c r="Y45" i="2"/>
  <c r="Z45" i="2" s="1"/>
  <c r="H28" i="2"/>
  <c r="T27" i="2"/>
  <c r="V28" i="2"/>
  <c r="V27" i="2" s="1"/>
  <c r="V35" i="2" s="1"/>
  <c r="V180" i="2" s="1"/>
  <c r="L28" i="1" s="1"/>
  <c r="Y101" i="2"/>
  <c r="Z101" i="2" s="1"/>
  <c r="Y60" i="2"/>
  <c r="Z60" i="2" s="1"/>
  <c r="Y82" i="2"/>
  <c r="Z82" i="2" s="1"/>
  <c r="Y32" i="2"/>
  <c r="Z32" i="2" s="1"/>
  <c r="W31" i="2"/>
  <c r="Y31" i="2" s="1"/>
  <c r="Z31" i="2" s="1"/>
  <c r="Y139" i="2"/>
  <c r="Z139" i="2" s="1"/>
  <c r="W144" i="2"/>
  <c r="Y144" i="2" s="1"/>
  <c r="Z144" i="2" s="1"/>
  <c r="Y42" i="2"/>
  <c r="Z42" i="2" s="1"/>
  <c r="W41" i="2"/>
  <c r="Y41" i="2" s="1"/>
  <c r="Z41" i="2" s="1"/>
  <c r="Y104" i="2"/>
  <c r="Z104" i="2" s="1"/>
  <c r="W137" i="2"/>
  <c r="Y137" i="2" s="1"/>
  <c r="Z137" i="2" s="1"/>
  <c r="Y131" i="2"/>
  <c r="Z131" i="2" s="1"/>
  <c r="E27" i="2"/>
  <c r="G28" i="2"/>
  <c r="Y150" i="2"/>
  <c r="Z150" i="2" s="1"/>
  <c r="Y46" i="2"/>
  <c r="Z46" i="2" s="1"/>
  <c r="W148" i="2"/>
  <c r="Y148" i="2" s="1"/>
  <c r="Z148" i="2" s="1"/>
  <c r="Y38" i="2"/>
  <c r="Z38" i="2" s="1"/>
  <c r="W37" i="2"/>
  <c r="Y37" i="2" s="1"/>
  <c r="Z37" i="2" s="1"/>
  <c r="Y69" i="2"/>
  <c r="Z69" i="2" s="1"/>
  <c r="W68" i="2"/>
  <c r="W58" i="2"/>
  <c r="Y58" i="2" s="1"/>
  <c r="Z58" i="2" s="1"/>
  <c r="Y55" i="2"/>
  <c r="Z55" i="2" s="1"/>
  <c r="Y30" i="2"/>
  <c r="Z30" i="2" s="1"/>
  <c r="X80" i="2"/>
  <c r="Y157" i="2"/>
  <c r="Z157" i="2" s="1"/>
  <c r="Y61" i="2"/>
  <c r="Z61" i="2" s="1"/>
  <c r="Y22" i="2"/>
  <c r="Z22" i="2" s="1"/>
  <c r="W154" i="2"/>
  <c r="Y154" i="2" s="1"/>
  <c r="Z154" i="2" s="1"/>
  <c r="Y156" i="2" l="1"/>
  <c r="Z156" i="2" s="1"/>
  <c r="X179" i="2"/>
  <c r="S180" i="2"/>
  <c r="L27" i="1" s="1"/>
  <c r="S182" i="2" s="1"/>
  <c r="Y170" i="2"/>
  <c r="Z170" i="2" s="1"/>
  <c r="W108" i="2"/>
  <c r="Y108" i="2" s="1"/>
  <c r="Z108" i="2" s="1"/>
  <c r="W94" i="2"/>
  <c r="Y94" i="2" s="1"/>
  <c r="Z94" i="2" s="1"/>
  <c r="Y68" i="2"/>
  <c r="Z68" i="2" s="1"/>
  <c r="M28" i="2"/>
  <c r="M27" i="2" s="1"/>
  <c r="M35" i="2" s="1"/>
  <c r="M180" i="2" s="1"/>
  <c r="M182" i="2" s="1"/>
  <c r="K27" i="2"/>
  <c r="L30" i="1"/>
  <c r="V182" i="2"/>
  <c r="W49" i="2"/>
  <c r="Y49" i="2" s="1"/>
  <c r="Z49" i="2" s="1"/>
  <c r="Y72" i="2"/>
  <c r="Z72" i="2" s="1"/>
  <c r="W80" i="2"/>
  <c r="Y80" i="2" s="1"/>
  <c r="Z80" i="2" s="1"/>
  <c r="W179" i="2"/>
  <c r="Y179" i="2" s="1"/>
  <c r="Z179" i="2" s="1"/>
  <c r="G27" i="2"/>
  <c r="G35" i="2" s="1"/>
  <c r="G180" i="2" s="1"/>
  <c r="C27" i="1" s="1"/>
  <c r="H27" i="2"/>
  <c r="J28" i="2"/>
  <c r="Y13" i="2"/>
  <c r="Z13" i="2" s="1"/>
  <c r="N27" i="1" l="1"/>
  <c r="B27" i="1" s="1"/>
  <c r="G182" i="2"/>
  <c r="X28" i="2"/>
  <c r="X27" i="2" s="1"/>
  <c r="X35" i="2" s="1"/>
  <c r="X180" i="2" s="1"/>
  <c r="J27" i="2"/>
  <c r="J35" i="2" s="1"/>
  <c r="J180" i="2" s="1"/>
  <c r="C28" i="1" s="1"/>
  <c r="W28" i="2"/>
  <c r="I27" i="1" l="1"/>
  <c r="K27" i="1"/>
  <c r="J182" i="2"/>
  <c r="C30" i="1"/>
  <c r="N28" i="1"/>
  <c r="Y28" i="2"/>
  <c r="Z28" i="2" s="1"/>
  <c r="W27" i="2"/>
  <c r="Y27" i="2" l="1"/>
  <c r="Z27" i="2" s="1"/>
  <c r="W35" i="2"/>
  <c r="N30" i="1"/>
  <c r="X182" i="2"/>
  <c r="M29" i="1"/>
  <c r="M30" i="1" s="1"/>
  <c r="I28" i="1"/>
  <c r="I30" i="1" s="1"/>
  <c r="K28" i="1"/>
  <c r="K30" i="1" s="1"/>
  <c r="B28" i="1"/>
  <c r="B30" i="1" s="1"/>
  <c r="Y35" i="2" l="1"/>
  <c r="W180" i="2"/>
  <c r="W182" i="2" s="1"/>
  <c r="Z35" i="2" l="1"/>
  <c r="Y180" i="2"/>
  <c r="Z180" i="2" s="1"/>
</calcChain>
</file>

<file path=xl/sharedStrings.xml><?xml version="1.0" encoding="utf-8"?>
<sst xmlns="http://schemas.openxmlformats.org/spreadsheetml/2006/main" count="802" uniqueCount="445">
  <si>
    <t xml:space="preserve">
</t>
  </si>
  <si>
    <t>Додаток №______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</si>
  <si>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</si>
  <si>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</si>
  <si>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</si>
  <si>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</si>
  <si>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</si>
  <si>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</si>
  <si>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</si>
  <si>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</si>
  <si>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</si>
  <si>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</si>
  <si>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</si>
  <si>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</si>
  <si>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</si>
  <si>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</si>
  <si>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</si>
  <si>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</si>
  <si>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</si>
  <si>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</si>
  <si>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</si>
  <si>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</si>
  <si>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</si>
  <si>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</si>
  <si>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</si>
  <si>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</si>
  <si>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</si>
  <si>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</si>
  <si>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</si>
  <si>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</si>
  <si>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</si>
  <si>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</si>
  <si>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</si>
  <si>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</si>
  <si>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</si>
  <si>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</si>
  <si>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</si>
  <si>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</si>
  <si>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</si>
  <si>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</si>
  <si>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</si>
  <si>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</si>
  <si>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</si>
  <si>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</si>
  <si>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</si>
  <si>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</si>
  <si>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</si>
  <si>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</si>
  <si>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</si>
  <si>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</si>
  <si>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</si>
  <si>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</si>
  <si>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</si>
  <si>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</si>
  <si>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</si>
  <si>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</si>
  <si>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</si>
  <si>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</si>
  <si>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</si>
  <si>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</si>
  <si>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</si>
  <si>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</si>
  <si>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</si>
  <si>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</si>
  <si>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</si>
  <si>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</si>
  <si>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</si>
  <si>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</si>
  <si>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</si>
  <si>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</si>
  <si>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</si>
  <si>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</si>
  <si>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</si>
  <si>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</si>
  <si>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</si>
  <si>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</si>
  <si>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</si>
  <si>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</si>
  <si>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</si>
  <si>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</si>
  <si>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</si>
  <si>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</si>
  <si>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</si>
  <si>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</si>
  <si>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</si>
  <si>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</si>
  <si>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</si>
  <si>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</si>
  <si>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</si>
  <si>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</si>
  <si>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</si>
  <si>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</si>
  <si>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</si>
  <si>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</si>
  <si>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</si>
  <si>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</si>
  <si>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</si>
  <si>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</si>
  <si>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</si>
  <si>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</si>
  <si>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</si>
  <si>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</si>
  <si>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</si>
  <si>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</si>
  <si>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</si>
  <si>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</si>
  <si>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</si>
  <si>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</si>
  <si>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</si>
  <si>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</si>
  <si>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</si>
  <si>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</si>
  <si>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</si>
  <si>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</si>
  <si>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</si>
  <si>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</si>
  <si>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</si>
  <si>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</si>
  <si>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</si>
  <si>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</si>
  <si>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</si>
  <si>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</si>
  <si>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</si>
  <si>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</si>
  <si>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</si>
  <si>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</si>
  <si>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</si>
  <si>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</si>
  <si>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</si>
  <si>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</si>
  <si>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</si>
  <si>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</si>
  <si>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</si>
  <si>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</si>
  <si>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</si>
  <si>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</si>
  <si>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</si>
  <si>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</si>
  <si>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</si>
  <si>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</si>
  <si>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</si>
  <si>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</si>
  <si>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</si>
  <si>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</si>
  <si>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</si>
  <si>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</si>
  <si>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</si>
  <si>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</si>
  <si>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</si>
  <si>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</si>
  <si>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</si>
  <si>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</si>
  <si>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</si>
  <si>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</si>
  <si>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</si>
  <si>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</si>
  <si>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</si>
  <si>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</si>
  <si>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</si>
  <si>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</si>
  <si>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</si>
  <si>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</si>
  <si>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</si>
  <si>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</si>
  <si>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</si>
  <si>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</si>
  <si>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</si>
  <si>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</si>
  <si>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</si>
  <si>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</si>
  <si>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</si>
  <si>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</si>
  <si>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</si>
  <si>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</si>
  <si>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</si>
  <si>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</si>
  <si>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</si>
  <si>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</si>
  <si>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</si>
  <si>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</si>
  <si>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</si>
  <si>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</si>
  <si>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</si>
  <si>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</si>
  <si>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</si>
  <si>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</si>
  <si>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</si>
  <si>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</si>
  <si>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</si>
  <si>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</si>
  <si>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</si>
  <si>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</si>
  <si>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</si>
  <si>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</si>
  <si>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</si>
  <si>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</si>
  <si>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</si>
  <si>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</si>
  <si>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</si>
  <si>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</si>
  <si>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</si>
  <si>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</si>
  <si>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</si>
  <si>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</si>
  <si>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</si>
  <si>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</si>
  <si>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</si>
  <si>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</si>
  <si>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</si>
  <si>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</si>
  <si>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</si>
  <si>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</si>
  <si>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</si>
  <si>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</si>
  <si>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</si>
  <si>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</si>
  <si>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</si>
  <si>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</si>
  <si>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</si>
  <si>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</si>
  <si>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</si>
  <si>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</si>
  <si>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</si>
  <si>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</si>
  <si>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</si>
  <si>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</si>
  <si>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</si>
  <si>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</si>
  <si>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</si>
  <si>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</si>
  <si>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</si>
  <si>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</si>
  <si>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</si>
  <si>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</si>
  <si>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</si>
  <si>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</si>
  <si>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</si>
  <si>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</si>
  <si>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</si>
  <si>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</si>
  <si>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</si>
  <si>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</si>
  <si>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</si>
  <si>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</si>
  <si>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</si>
  <si>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</si>
  <si>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</si>
  <si>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</si>
  <si>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</si>
  <si>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</si>
  <si>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</si>
  <si>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</si>
  <si>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</si>
  <si>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</si>
  <si>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</si>
  <si>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</si>
  <si>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</si>
  <si>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</si>
  <si>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</si>
  <si>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</si>
  <si>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</si>
  <si>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</si>
  <si>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</si>
  <si>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</si>
  <si>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</si>
  <si>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</si>
  <si>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</si>
  <si>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</si>
  <si>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</si>
  <si>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</si>
  <si>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</si>
  <si>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</si>
  <si>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</si>
  <si>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</si>
  <si>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</si>
  <si>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</si>
  <si>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</si>
  <si>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</si>
  <si>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</si>
  <si>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</si>
  <si>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</si>
  <si>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</si>
  <si>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</si>
  <si>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</si>
  <si>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</si>
  <si>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</si>
  <si>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</si>
  <si>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</si>
  <si>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</si>
  <si>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</si>
  <si>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</si>
  <si>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</si>
  <si>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</si>
  <si>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</si>
  <si>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</si>
  <si>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</si>
  <si>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</si>
  <si>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</si>
  <si>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</si>
  <si>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</si>
  <si>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</si>
  <si>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</si>
  <si>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</si>
  <si>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</si>
  <si>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</si>
  <si>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</si>
  <si>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</si>
  <si>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</si>
  <si>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</si>
  <si>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</si>
  <si>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</si>
  <si>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</si>
  <si>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</si>
  <si>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</si>
  <si>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</si>
  <si>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</si>
  <si>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</si>
  <si>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</si>
  <si>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</si>
  <si>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</si>
  <si>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</si>
  <si>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</si>
  <si>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</si>
  <si>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</si>
  <si>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</si>
  <si>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</si>
  <si>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</si>
  <si>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</si>
  <si>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</si>
  <si>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</si>
  <si>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</si>
  <si>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</si>
  <si>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</si>
  <si>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Кривопуст  Богдан Леонідович керівник проекту</t>
  </si>
  <si>
    <t>Ляхова Лада Анатоліївна головний редактор</t>
  </si>
  <si>
    <t>Бакун Тарас Юрійович провідний спеціаліст</t>
  </si>
  <si>
    <t>Стахмич Світлана Михайлівна бухгалтер</t>
  </si>
  <si>
    <t>1.2.4</t>
  </si>
  <si>
    <t xml:space="preserve"> Послуга з упорядкувння та написння методичних рекомендацій Фещак Н.М.</t>
  </si>
  <si>
    <t xml:space="preserve"> Послуга із написання музичного контенту на основі народної музики та створення власних композицій для видання. Алмаши З. Г.
</t>
  </si>
  <si>
    <t>Послуга з підготовки та запису репертуару. 2 годин фортепіанної миузики Гумінюк С. В.</t>
  </si>
  <si>
    <t>1.3.4</t>
  </si>
  <si>
    <t xml:space="preserve">Послуга стстворення малюнків та обкладинки Костя Лавро </t>
  </si>
  <si>
    <t>папір А4</t>
  </si>
  <si>
    <t>Конверти для зворотньої доставки актів прийому передачі</t>
  </si>
  <si>
    <t>Друк книг - партія віолончелі</t>
  </si>
  <si>
    <t>Друк книг -  клавір</t>
  </si>
  <si>
    <t xml:space="preserve">Запис в студії фортепіанної партії та віолончельної партії </t>
  </si>
  <si>
    <t>кількість</t>
  </si>
  <si>
    <t>кількість годин</t>
  </si>
  <si>
    <t>угода</t>
  </si>
  <si>
    <t>SMM (реклама події в Facebook)</t>
  </si>
  <si>
    <t>Надання послуг з трансляції (Стрім події)</t>
  </si>
  <si>
    <t xml:space="preserve">Нотний набір </t>
  </si>
  <si>
    <t xml:space="preserve">платні послуги з організації концерту презентації  (Дитяча школа мистецтв №2 імені М.І.Вериківського </t>
  </si>
  <si>
    <t>Заправка картриджу</t>
  </si>
  <si>
    <t>Поштові витрати</t>
  </si>
  <si>
    <t>Назва конкурсної програми: Навчання. Обміни. Резиденції. Дебюти</t>
  </si>
  <si>
    <t>Назва ЛОТ-у: Освітні програми, тип- інливідуальний</t>
  </si>
  <si>
    <t>Назва Грантоотримувача: Державне спеціалізоване видавництво "Музична Україна"</t>
  </si>
  <si>
    <t>Дата початку проєкту:  червень 2021</t>
  </si>
  <si>
    <t>до Договору про надання гранту №4NORD11-00653</t>
  </si>
  <si>
    <t>Назва проєкту: Казкова країна Віолончель</t>
  </si>
  <si>
    <t>від "25" червня  2021 року</t>
  </si>
  <si>
    <t>Винагорода за трудовими договорами</t>
  </si>
  <si>
    <t>Кривопуст Б.Л. 2753714138</t>
  </si>
  <si>
    <t>-</t>
  </si>
  <si>
    <t>Розрахунково-платіжна відомість №НЗП-000013 за серпень 2021 року
Розрахунково-платіжна відомість №НЗП-000018 за вересень 2021 року
Розрахунково-платіжна відомість №НЗП-000021 за вересень 2021 року
Розрахунково-платіжна відомість №НЗП-00023 за жовтень 2021 року
Розрахунково-платіжна відомість №НЗП-00025 за жовтень 2021 року</t>
  </si>
  <si>
    <t>№1540 від 18.10.2021
№1509 від 30.09.2021
№1486 від 15.09.2021
№1549 від 29.10.2021
№1474 від 31.08.2021</t>
  </si>
  <si>
    <t>Ляхова Л.О.</t>
  </si>
  <si>
    <t>№1536 від 18.10.2021
№1511 від 30.09.2021
№1482 від 15.09.2021
№1548 від 29.10.2021
№1473 від 31.08.2021</t>
  </si>
  <si>
    <t>Бакун Т.Ю. 35232000595</t>
  </si>
  <si>
    <t>№1538 від 18.10.2021
№1513 від 30.09.2021
№1483 від 15.09.2021
№1553 від 29.10.2021
№1463 від 31.08.2021</t>
  </si>
  <si>
    <t>Стахмич С.М.</t>
  </si>
  <si>
    <t>№1541 віж 18.10.2021
№1510 від 30.09.2021
№1480 від 15.09.2021
№1550 від 29.10.2021
№1461 від 31.08.2021</t>
  </si>
  <si>
    <t>За договором ЦПХ</t>
  </si>
  <si>
    <t>Фещак Н.М.</t>
  </si>
  <si>
    <t>Цивільно-правова угода №07 від 02.08.2021</t>
  </si>
  <si>
    <t>Акт виконаних робіт від 04.10.2021 року</t>
  </si>
  <si>
    <t>№15688, №1569 від 29.10.2021</t>
  </si>
  <si>
    <t>Алмаші З.Г.</t>
  </si>
  <si>
    <t>Цивільно-правова угода №04 від 02.08.2021</t>
  </si>
  <si>
    <t>Акт виконаних робіт від 02.10.2021 року</t>
  </si>
  <si>
    <t>№1571, №1572 від 29.10.2021</t>
  </si>
  <si>
    <t>Гумінюк С.П.</t>
  </si>
  <si>
    <t xml:space="preserve">Цивільно-правова угода №06 від 02.08.2021 </t>
  </si>
  <si>
    <t>Акт виконаних робіт від 02.08.2021 року</t>
  </si>
  <si>
    <t>№1518 від 05.10.2021</t>
  </si>
  <si>
    <t>Лавро К.Т.</t>
  </si>
  <si>
    <t>Цивільно-правова угода №3 від 01.07.2021 року</t>
  </si>
  <si>
    <t>Акт виконаних робіт від 30.09.2021 року</t>
  </si>
  <si>
    <t xml:space="preserve">№1467 від 31.08.2021
№1584, №1581 від 01.11.2021 </t>
  </si>
  <si>
    <t>Соціальні внески</t>
  </si>
  <si>
    <t>№1459,№1470 від 31.08.2021
№1485 від 15.09.2021
№1508 від 30.09.2021
№1519 від 05.10.2021
№1539 від 18.10.2021
№1570, №1567, №1547 від 29.10.2021
№1580 від 01.11.2021</t>
  </si>
  <si>
    <t>ФОП Курагіна Є.О.</t>
  </si>
  <si>
    <t>Товарний чек КЄО-00016637 від 12.10.2021 року</t>
  </si>
  <si>
    <t>№L1027OFGKL від 27.10.2021</t>
  </si>
  <si>
    <t>ТОВ "Нова Лінія 1"</t>
  </si>
  <si>
    <t>Фіскальний чек №137223 від 11.09.2021 року</t>
  </si>
  <si>
    <t>Конверти для зворотньої відправки</t>
  </si>
  <si>
    <t>ПП "Видавництво "Фенікс"</t>
  </si>
  <si>
    <t>Угода №21-2019-1</t>
  </si>
  <si>
    <t>Акт №120 від 26.10.2021 року</t>
  </si>
  <si>
    <t xml:space="preserve">Друк книг - клавір </t>
  </si>
  <si>
    <t>Угода №21-219</t>
  </si>
  <si>
    <t>Акт №119 від 26.10.2021 року</t>
  </si>
  <si>
    <t>№1533 від 12.10.2021
№1578 від 01.11.2021</t>
  </si>
  <si>
    <t>9.1</t>
  </si>
  <si>
    <t>ФОП Скрипка Д.В.</t>
  </si>
  <si>
    <t>Договір №19/08-2021 від 19.08.2021 року</t>
  </si>
  <si>
    <t xml:space="preserve">Акт №19/08-2021 здачі-приймання виконаних робіт від 17.09.2021 року </t>
  </si>
  <si>
    <t>№1525 від 05.10.2021</t>
  </si>
  <si>
    <t>9.2</t>
  </si>
  <si>
    <t>ФОП Чусов О.Є.</t>
  </si>
  <si>
    <t>Договір №05/10/21-1 від 05.10.2021 року</t>
  </si>
  <si>
    <t xml:space="preserve">Акт здачі-приймання виконаних робіт від 26.10.2021 року </t>
  </si>
  <si>
    <t>№1534 від 12.10.2021</t>
  </si>
  <si>
    <t>9.4</t>
  </si>
  <si>
    <t>ФОП Пірієв В.Ф,</t>
  </si>
  <si>
    <t>Договір №06-10 від 06.10.2021</t>
  </si>
  <si>
    <t>Акт виконаних робіт №3 від 27.10.2021 року</t>
  </si>
  <si>
    <t>№1577 від 01.11.2021</t>
  </si>
  <si>
    <t>9.5</t>
  </si>
  <si>
    <t>Надання послуг з трансляції події (Стрім події)</t>
  </si>
  <si>
    <t>Договір №05/10/21-2 від 05.10.2021 року</t>
  </si>
  <si>
    <t>№1535 від 12.10.2021</t>
  </si>
  <si>
    <t>ФОП Кондратенко</t>
  </si>
  <si>
    <t>Договір №09 від 01.07.2021 року</t>
  </si>
  <si>
    <t>Акт №9 від 14.09.2021 року</t>
  </si>
  <si>
    <t>№1579 від 01.11.2021</t>
  </si>
  <si>
    <t>ДСМНЗ "Київська дитяча школа мистецтв №2 ім. М.І. Вериківського</t>
  </si>
  <si>
    <t>Договір №3 від 06.10.2021 року</t>
  </si>
  <si>
    <t>Акт №3 від 26.10.2021 року</t>
  </si>
  <si>
    <t>№1526 від 07.10.2021</t>
  </si>
  <si>
    <t>ФОП Решетюк С,В.</t>
  </si>
  <si>
    <t>Акт виконаних робіт №ОУ-122 від 29.09.2021 року</t>
  </si>
  <si>
    <t>№L1029NOAG3 від 29.10.2021
№l1028VLYJ3 від 28.10.2021</t>
  </si>
  <si>
    <t>Поштові витрати, витрати на розсил видання</t>
  </si>
  <si>
    <t>Звіт про використання коштів №; АО 36 від 29.20.2021 року</t>
  </si>
  <si>
    <t>Фіскальний чек ПН 215600426655 від 29.10.2021 року</t>
  </si>
  <si>
    <t>№L1029OLGXI від 29.10.2021</t>
  </si>
  <si>
    <t>за проектом "Казкова країна Віолончель"</t>
  </si>
  <si>
    <t>за період з 25 червня по 12 листопада 2021 року</t>
  </si>
  <si>
    <t>Дата завершення проєкту: 12.11.2021</t>
  </si>
  <si>
    <t>у період з червень 2021 року по 12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</si>
</sst>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&quot;$&quot;#,##0"/>
    <numFmt numFmtId="166" formatCode="_-* #,##0.00\ _₴_-;\-* #,##0.00\ _₴_-;_-* &quot;-&quot;??\ _₴_-;_-@"/>
    <numFmt numFmtId="167" formatCode="d\.m"/>
  </numFmts>
  <fonts count="38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1"/>
      <color theme="1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36" fillId="0" borderId="0" applyFont="0" applyFill="0" applyBorder="0" applyAlignment="0" applyProtection="0"/>
  </cellStyleXfs>
  <cellXfs count="4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6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6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6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6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6" fontId="19" fillId="7" borderId="47" xfId="0" applyNumberFormat="1" applyFont="1" applyFill="1" applyBorder="1" applyAlignment="1">
      <alignment vertical="center"/>
    </xf>
    <xf numFmtId="166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6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6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6" fontId="2" fillId="0" borderId="103" xfId="0" applyNumberFormat="1" applyFont="1" applyBorder="1" applyAlignment="1">
      <alignment vertical="top"/>
    </xf>
    <xf numFmtId="167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7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7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6" fontId="2" fillId="0" borderId="23" xfId="0" applyNumberFormat="1" applyFont="1" applyBorder="1" applyAlignment="1">
      <alignment vertical="top"/>
    </xf>
    <xf numFmtId="166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6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6" fontId="19" fillId="7" borderId="42" xfId="0" applyNumberFormat="1" applyFont="1" applyFill="1" applyBorder="1" applyAlignment="1">
      <alignment vertical="center"/>
    </xf>
    <xf numFmtId="166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6" fontId="2" fillId="4" borderId="47" xfId="0" applyNumberFormat="1" applyFont="1" applyFill="1" applyBorder="1" applyAlignment="1">
      <alignment vertical="center"/>
    </xf>
    <xf numFmtId="166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166" fontId="1" fillId="0" borderId="93" xfId="0" applyNumberFormat="1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 wrapText="1"/>
    </xf>
    <xf numFmtId="166" fontId="1" fillId="0" borderId="96" xfId="0" applyNumberFormat="1" applyFont="1" applyFill="1" applyBorder="1" applyAlignment="1">
      <alignment vertical="top" wrapText="1"/>
    </xf>
    <xf numFmtId="166" fontId="1" fillId="0" borderId="93" xfId="0" applyNumberFormat="1" applyFont="1" applyBorder="1" applyAlignment="1">
      <alignment vertical="top" wrapText="1"/>
    </xf>
    <xf numFmtId="0" fontId="0" fillId="0" borderId="0" xfId="0" applyFont="1" applyAlignment="1"/>
    <xf numFmtId="0" fontId="1" fillId="0" borderId="93" xfId="0" applyFont="1" applyBorder="1" applyAlignment="1">
      <alignment vertical="top" wrapText="1"/>
    </xf>
    <xf numFmtId="4" fontId="1" fillId="0" borderId="62" xfId="0" quotePrefix="1" applyNumberFormat="1" applyFont="1" applyBorder="1" applyAlignment="1">
      <alignment horizontal="right" vertical="top"/>
    </xf>
    <xf numFmtId="0" fontId="37" fillId="0" borderId="115" xfId="1" applyNumberFormat="1" applyFont="1" applyFill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49" fontId="0" fillId="0" borderId="26" xfId="0" applyNumberFormat="1" applyFont="1" applyBorder="1" applyAlignment="1">
      <alignment horizontal="right" vertical="top" wrapText="1"/>
    </xf>
    <xf numFmtId="4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horizontal="center" vertical="top" wrapText="1"/>
    </xf>
    <xf numFmtId="4" fontId="0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6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6" fontId="1" fillId="0" borderId="0" xfId="0" applyNumberFormat="1" applyFont="1" applyAlignment="1">
      <alignment horizontal="center" vertical="center"/>
    </xf>
    <xf numFmtId="166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6" fontId="19" fillId="7" borderId="4" xfId="0" applyNumberFormat="1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0" fillId="0" borderId="66" xfId="0" applyFont="1" applyBorder="1" applyAlignment="1">
      <alignment horizontal="center" vertical="top" wrapText="1"/>
    </xf>
    <xf numFmtId="0" fontId="0" fillId="0" borderId="116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4" fontId="0" fillId="0" borderId="66" xfId="0" applyNumberFormat="1" applyFont="1" applyBorder="1" applyAlignment="1">
      <alignment horizontal="center" vertical="top"/>
    </xf>
    <xf numFmtId="4" fontId="0" fillId="0" borderId="57" xfId="0" applyNumberFormat="1" applyFont="1" applyBorder="1" applyAlignment="1">
      <alignment horizontal="center" vertical="top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zoomScale="70" zoomScaleNormal="70" workbookViewId="0">
      <selection activeCell="E16" sqref="E16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2" t="s">
        <v>0</v>
      </c>
      <c r="B1" s="36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2" t="s">
        <v>361</v>
      </c>
      <c r="I2" s="367"/>
      <c r="J2" s="3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2" t="s">
        <v>363</v>
      </c>
      <c r="I3" s="367"/>
      <c r="J3" s="36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357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358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359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362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360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443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3" t="s">
        <v>2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3" t="s">
        <v>3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4" t="s">
        <v>442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75"/>
      <c r="B23" s="368" t="s">
        <v>4</v>
      </c>
      <c r="C23" s="369"/>
      <c r="D23" s="378" t="s">
        <v>5</v>
      </c>
      <c r="E23" s="379"/>
      <c r="F23" s="379"/>
      <c r="G23" s="379"/>
      <c r="H23" s="379"/>
      <c r="I23" s="379"/>
      <c r="J23" s="380"/>
      <c r="K23" s="368" t="s">
        <v>6</v>
      </c>
      <c r="L23" s="369"/>
      <c r="M23" s="368" t="s">
        <v>7</v>
      </c>
      <c r="N23" s="36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76"/>
      <c r="B24" s="370"/>
      <c r="C24" s="371"/>
      <c r="D24" s="16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381" t="s">
        <v>13</v>
      </c>
      <c r="J24" s="371"/>
      <c r="K24" s="370"/>
      <c r="L24" s="371"/>
      <c r="M24" s="370"/>
      <c r="N24" s="37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7"/>
      <c r="B25" s="19" t="s">
        <v>14</v>
      </c>
      <c r="C25" s="20" t="s">
        <v>15</v>
      </c>
      <c r="D25" s="19" t="s">
        <v>15</v>
      </c>
      <c r="E25" s="21" t="s">
        <v>15</v>
      </c>
      <c r="F25" s="21" t="s">
        <v>15</v>
      </c>
      <c r="G25" s="21" t="s">
        <v>15</v>
      </c>
      <c r="H25" s="21" t="s">
        <v>15</v>
      </c>
      <c r="I25" s="21" t="s">
        <v>14</v>
      </c>
      <c r="J25" s="22" t="s">
        <v>16</v>
      </c>
      <c r="K25" s="19" t="s">
        <v>14</v>
      </c>
      <c r="L25" s="20" t="s">
        <v>15</v>
      </c>
      <c r="M25" s="23" t="s">
        <v>14</v>
      </c>
      <c r="N25" s="24" t="s">
        <v>15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17</v>
      </c>
      <c r="B26" s="27" t="s">
        <v>18</v>
      </c>
      <c r="C26" s="28" t="s">
        <v>19</v>
      </c>
      <c r="D26" s="27" t="s">
        <v>20</v>
      </c>
      <c r="E26" s="29" t="s">
        <v>21</v>
      </c>
      <c r="F26" s="29" t="s">
        <v>22</v>
      </c>
      <c r="G26" s="29" t="s">
        <v>23</v>
      </c>
      <c r="H26" s="29" t="s">
        <v>24</v>
      </c>
      <c r="I26" s="29" t="s">
        <v>25</v>
      </c>
      <c r="J26" s="28" t="s">
        <v>26</v>
      </c>
      <c r="K26" s="27" t="s">
        <v>27</v>
      </c>
      <c r="L26" s="28" t="s">
        <v>28</v>
      </c>
      <c r="M26" s="27" t="s">
        <v>29</v>
      </c>
      <c r="N26" s="28" t="s">
        <v>30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31</v>
      </c>
      <c r="B27" s="33">
        <f t="shared" ref="B27:B29" si="0">C27/N27</f>
        <v>1</v>
      </c>
      <c r="C27" s="34">
        <f>'Кошторис  витрат'!G180</f>
        <v>393000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витрат'!S180</f>
        <v>0</v>
      </c>
      <c r="M27" s="38">
        <v>1</v>
      </c>
      <c r="N27" s="39">
        <f t="shared" ref="N27:N29" si="4">C27+J27+L27</f>
        <v>393000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32</v>
      </c>
      <c r="B28" s="41">
        <f t="shared" si="0"/>
        <v>1</v>
      </c>
      <c r="C28" s="42">
        <f>'Кошторис  витрат'!J180</f>
        <v>392190.66000000003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витрат'!V180</f>
        <v>0</v>
      </c>
      <c r="M28" s="46">
        <v>1</v>
      </c>
      <c r="N28" s="47">
        <f t="shared" si="4"/>
        <v>392190.66000000003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33</v>
      </c>
      <c r="B29" s="49">
        <f t="shared" si="0"/>
        <v>1</v>
      </c>
      <c r="C29" s="50">
        <v>294750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0.75154772936204028</v>
      </c>
      <c r="N29" s="55">
        <f t="shared" si="4"/>
        <v>294750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34</v>
      </c>
      <c r="B30" s="57">
        <f t="shared" ref="B30:N30" si="5">B28-B29</f>
        <v>0</v>
      </c>
      <c r="C30" s="58">
        <f t="shared" si="5"/>
        <v>97440.660000000033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0.24845227063795972</v>
      </c>
      <c r="N30" s="64">
        <f t="shared" si="5"/>
        <v>97440.660000000033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35</v>
      </c>
      <c r="C32" s="382"/>
      <c r="D32" s="383"/>
      <c r="E32" s="383"/>
      <c r="F32" s="65"/>
      <c r="G32" s="66"/>
      <c r="H32" s="66"/>
      <c r="I32" s="67"/>
      <c r="J32" s="382"/>
      <c r="K32" s="383"/>
      <c r="L32" s="383"/>
      <c r="M32" s="383"/>
      <c r="N32" s="383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36</v>
      </c>
      <c r="E33" s="5"/>
      <c r="F33" s="69"/>
      <c r="G33" s="366" t="s">
        <v>37</v>
      </c>
      <c r="H33" s="367"/>
      <c r="I33" s="13"/>
      <c r="J33" s="366" t="s">
        <v>38</v>
      </c>
      <c r="K33" s="367"/>
      <c r="L33" s="367"/>
      <c r="M33" s="367"/>
      <c r="N33" s="36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2"/>
  <sheetViews>
    <sheetView zoomScale="60" zoomScaleNormal="60" workbookViewId="0">
      <selection activeCell="G99" sqref="G99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385" t="s">
        <v>39</v>
      </c>
      <c r="B1" s="367"/>
      <c r="C1" s="367"/>
      <c r="D1" s="367"/>
      <c r="E1" s="36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 Державне спеціалізоване видавництво "Музична Україна"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 Казкова країна Віолончель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  червень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 12.11.2021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86" t="s">
        <v>40</v>
      </c>
      <c r="B7" s="388" t="s">
        <v>41</v>
      </c>
      <c r="C7" s="391" t="s">
        <v>42</v>
      </c>
      <c r="D7" s="394" t="s">
        <v>43</v>
      </c>
      <c r="E7" s="384" t="s">
        <v>44</v>
      </c>
      <c r="F7" s="379"/>
      <c r="G7" s="379"/>
      <c r="H7" s="379"/>
      <c r="I7" s="379"/>
      <c r="J7" s="380"/>
      <c r="K7" s="384" t="s">
        <v>45</v>
      </c>
      <c r="L7" s="379"/>
      <c r="M7" s="379"/>
      <c r="N7" s="379"/>
      <c r="O7" s="379"/>
      <c r="P7" s="380"/>
      <c r="Q7" s="384" t="s">
        <v>46</v>
      </c>
      <c r="R7" s="379"/>
      <c r="S7" s="379"/>
      <c r="T7" s="379"/>
      <c r="U7" s="379"/>
      <c r="V7" s="380"/>
      <c r="W7" s="409" t="s">
        <v>47</v>
      </c>
      <c r="X7" s="379"/>
      <c r="Y7" s="379"/>
      <c r="Z7" s="380"/>
      <c r="AA7" s="410" t="s">
        <v>48</v>
      </c>
      <c r="AB7" s="1"/>
      <c r="AC7" s="1"/>
      <c r="AD7" s="1"/>
      <c r="AE7" s="1"/>
      <c r="AF7" s="1"/>
      <c r="AG7" s="1"/>
    </row>
    <row r="8" spans="1:33" ht="42" customHeight="1" x14ac:dyDescent="0.2">
      <c r="A8" s="376"/>
      <c r="B8" s="389"/>
      <c r="C8" s="392"/>
      <c r="D8" s="395"/>
      <c r="E8" s="403" t="s">
        <v>49</v>
      </c>
      <c r="F8" s="379"/>
      <c r="G8" s="380"/>
      <c r="H8" s="403" t="s">
        <v>50</v>
      </c>
      <c r="I8" s="379"/>
      <c r="J8" s="380"/>
      <c r="K8" s="403" t="s">
        <v>49</v>
      </c>
      <c r="L8" s="379"/>
      <c r="M8" s="380"/>
      <c r="N8" s="403" t="s">
        <v>50</v>
      </c>
      <c r="O8" s="379"/>
      <c r="P8" s="380"/>
      <c r="Q8" s="403" t="s">
        <v>49</v>
      </c>
      <c r="R8" s="379"/>
      <c r="S8" s="380"/>
      <c r="T8" s="403" t="s">
        <v>50</v>
      </c>
      <c r="U8" s="379"/>
      <c r="V8" s="380"/>
      <c r="W8" s="410" t="s">
        <v>51</v>
      </c>
      <c r="X8" s="410" t="s">
        <v>52</v>
      </c>
      <c r="Y8" s="409" t="s">
        <v>53</v>
      </c>
      <c r="Z8" s="380"/>
      <c r="AA8" s="376"/>
      <c r="AB8" s="1"/>
      <c r="AC8" s="1"/>
      <c r="AD8" s="1"/>
      <c r="AE8" s="1"/>
      <c r="AF8" s="1"/>
      <c r="AG8" s="1"/>
    </row>
    <row r="9" spans="1:33" ht="30" customHeight="1" x14ac:dyDescent="0.2">
      <c r="A9" s="387"/>
      <c r="B9" s="390"/>
      <c r="C9" s="393"/>
      <c r="D9" s="396"/>
      <c r="E9" s="84" t="s">
        <v>54</v>
      </c>
      <c r="F9" s="85" t="s">
        <v>55</v>
      </c>
      <c r="G9" s="86" t="s">
        <v>56</v>
      </c>
      <c r="H9" s="84" t="s">
        <v>54</v>
      </c>
      <c r="I9" s="85" t="s">
        <v>55</v>
      </c>
      <c r="J9" s="86" t="s">
        <v>57</v>
      </c>
      <c r="K9" s="84" t="s">
        <v>54</v>
      </c>
      <c r="L9" s="85" t="s">
        <v>58</v>
      </c>
      <c r="M9" s="86" t="s">
        <v>59</v>
      </c>
      <c r="N9" s="84" t="s">
        <v>54</v>
      </c>
      <c r="O9" s="85" t="s">
        <v>58</v>
      </c>
      <c r="P9" s="86" t="s">
        <v>60</v>
      </c>
      <c r="Q9" s="84" t="s">
        <v>54</v>
      </c>
      <c r="R9" s="85" t="s">
        <v>58</v>
      </c>
      <c r="S9" s="86" t="s">
        <v>61</v>
      </c>
      <c r="T9" s="84" t="s">
        <v>54</v>
      </c>
      <c r="U9" s="85" t="s">
        <v>58</v>
      </c>
      <c r="V9" s="86" t="s">
        <v>62</v>
      </c>
      <c r="W9" s="377"/>
      <c r="X9" s="377"/>
      <c r="Y9" s="87" t="s">
        <v>63</v>
      </c>
      <c r="Z9" s="88" t="s">
        <v>14</v>
      </c>
      <c r="AA9" s="377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64</v>
      </c>
      <c r="B11" s="94"/>
      <c r="C11" s="95" t="s">
        <v>65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66</v>
      </c>
      <c r="B12" s="102">
        <v>1</v>
      </c>
      <c r="C12" s="103" t="s">
        <v>67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68</v>
      </c>
      <c r="B13" s="109" t="s">
        <v>69</v>
      </c>
      <c r="C13" s="110" t="s">
        <v>70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71</v>
      </c>
      <c r="B14" s="120" t="s">
        <v>72</v>
      </c>
      <c r="C14" s="121" t="s">
        <v>73</v>
      </c>
      <c r="D14" s="122" t="s">
        <v>74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71</v>
      </c>
      <c r="B15" s="120" t="s">
        <v>75</v>
      </c>
      <c r="C15" s="121" t="s">
        <v>73</v>
      </c>
      <c r="D15" s="122" t="s">
        <v>74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71</v>
      </c>
      <c r="B16" s="133" t="s">
        <v>76</v>
      </c>
      <c r="C16" s="121" t="s">
        <v>73</v>
      </c>
      <c r="D16" s="134" t="s">
        <v>74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68</v>
      </c>
      <c r="B17" s="109" t="s">
        <v>77</v>
      </c>
      <c r="C17" s="140" t="s">
        <v>78</v>
      </c>
      <c r="D17" s="141"/>
      <c r="E17" s="142">
        <f>SUM(E18:E21)</f>
        <v>10</v>
      </c>
      <c r="F17" s="143"/>
      <c r="G17" s="144">
        <f t="shared" ref="G17:H17" si="16">SUM(G18:G21)</f>
        <v>74657.5</v>
      </c>
      <c r="H17" s="142">
        <f t="shared" si="16"/>
        <v>10</v>
      </c>
      <c r="I17" s="143"/>
      <c r="J17" s="144">
        <f t="shared" ref="J17:K17" si="17">SUM(J18:J21)</f>
        <v>74657.5</v>
      </c>
      <c r="K17" s="142">
        <f t="shared" si="17"/>
        <v>0</v>
      </c>
      <c r="L17" s="143"/>
      <c r="M17" s="144">
        <f t="shared" ref="M17:N17" si="18">SUM(M18:M21)</f>
        <v>0</v>
      </c>
      <c r="N17" s="142">
        <f t="shared" si="18"/>
        <v>0</v>
      </c>
      <c r="O17" s="143"/>
      <c r="P17" s="144">
        <f t="shared" ref="P17:Q17" si="19">SUM(P18:P21)</f>
        <v>0</v>
      </c>
      <c r="Q17" s="142">
        <f t="shared" si="19"/>
        <v>0</v>
      </c>
      <c r="R17" s="143"/>
      <c r="S17" s="144">
        <f t="shared" ref="S17:T17" si="20">SUM(S18:S21)</f>
        <v>0</v>
      </c>
      <c r="T17" s="142">
        <f t="shared" si="20"/>
        <v>0</v>
      </c>
      <c r="U17" s="143"/>
      <c r="V17" s="144">
        <f t="shared" ref="V17:X17" si="21">SUM(V18:V21)</f>
        <v>0</v>
      </c>
      <c r="W17" s="144">
        <f t="shared" si="21"/>
        <v>74657.5</v>
      </c>
      <c r="X17" s="145">
        <f t="shared" si="21"/>
        <v>74657.5</v>
      </c>
      <c r="Y17" s="145">
        <f t="shared" si="6"/>
        <v>0</v>
      </c>
      <c r="Z17" s="145">
        <f t="shared" si="7"/>
        <v>0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71</v>
      </c>
      <c r="B18" s="120" t="s">
        <v>79</v>
      </c>
      <c r="C18" s="353" t="s">
        <v>333</v>
      </c>
      <c r="D18" s="122" t="s">
        <v>74</v>
      </c>
      <c r="E18" s="123">
        <v>2.5</v>
      </c>
      <c r="F18" s="124">
        <v>10563</v>
      </c>
      <c r="G18" s="125">
        <f t="shared" ref="G18:G21" si="22">E18*F18</f>
        <v>26407.5</v>
      </c>
      <c r="H18" s="123">
        <v>2.5</v>
      </c>
      <c r="I18" s="124">
        <v>10563</v>
      </c>
      <c r="J18" s="125">
        <f t="shared" ref="J18:J21" si="23">H18*I18</f>
        <v>26407.5</v>
      </c>
      <c r="K18" s="123"/>
      <c r="L18" s="124"/>
      <c r="M18" s="125">
        <f t="shared" ref="M18:M21" si="24">K18*L18</f>
        <v>0</v>
      </c>
      <c r="N18" s="123"/>
      <c r="O18" s="124"/>
      <c r="P18" s="125">
        <f t="shared" ref="P18:P21" si="25">N18*O18</f>
        <v>0</v>
      </c>
      <c r="Q18" s="123"/>
      <c r="R18" s="124"/>
      <c r="S18" s="125">
        <f t="shared" ref="S18:S21" si="26">Q18*R18</f>
        <v>0</v>
      </c>
      <c r="T18" s="123"/>
      <c r="U18" s="124"/>
      <c r="V18" s="125">
        <f t="shared" ref="V18:V21" si="27">T18*U18</f>
        <v>0</v>
      </c>
      <c r="W18" s="126">
        <f t="shared" ref="W18:W21" si="28">G18+M18+S18</f>
        <v>26407.5</v>
      </c>
      <c r="X18" s="127">
        <f t="shared" ref="X18:X21" si="29">J18+P18+V18</f>
        <v>26407.5</v>
      </c>
      <c r="Y18" s="127">
        <f t="shared" si="6"/>
        <v>0</v>
      </c>
      <c r="Z18" s="128">
        <f t="shared" si="7"/>
        <v>0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71</v>
      </c>
      <c r="B19" s="206" t="s">
        <v>80</v>
      </c>
      <c r="C19" s="354" t="s">
        <v>334</v>
      </c>
      <c r="D19" s="122" t="s">
        <v>74</v>
      </c>
      <c r="E19" s="123">
        <v>2.5</v>
      </c>
      <c r="F19" s="124">
        <v>6500</v>
      </c>
      <c r="G19" s="125">
        <f t="shared" ref="G19" si="30">E19*F19</f>
        <v>16250</v>
      </c>
      <c r="H19" s="123">
        <v>2.5</v>
      </c>
      <c r="I19" s="124">
        <v>6500</v>
      </c>
      <c r="J19" s="125">
        <f t="shared" ref="J19" si="31">H19*I19</f>
        <v>16250</v>
      </c>
      <c r="K19" s="123"/>
      <c r="L19" s="124"/>
      <c r="M19" s="125">
        <f t="shared" ref="M19" si="32">K19*L19</f>
        <v>0</v>
      </c>
      <c r="N19" s="123"/>
      <c r="O19" s="124"/>
      <c r="P19" s="125">
        <f t="shared" ref="P19" si="33">N19*O19</f>
        <v>0</v>
      </c>
      <c r="Q19" s="123"/>
      <c r="R19" s="124"/>
      <c r="S19" s="125">
        <f t="shared" ref="S19" si="34">Q19*R19</f>
        <v>0</v>
      </c>
      <c r="T19" s="123"/>
      <c r="U19" s="124"/>
      <c r="V19" s="125">
        <f t="shared" ref="V19" si="35">T19*U19</f>
        <v>0</v>
      </c>
      <c r="W19" s="126">
        <f t="shared" ref="W19" si="36">G19+M19+S19</f>
        <v>16250</v>
      </c>
      <c r="X19" s="127">
        <f t="shared" ref="X19" si="37">J19+P19+V19</f>
        <v>16250</v>
      </c>
      <c r="Y19" s="127">
        <f t="shared" ref="Y19" si="38">W19-X19</f>
        <v>0</v>
      </c>
      <c r="Z19" s="128">
        <f t="shared" ref="Z19" si="39">Y19/W19</f>
        <v>0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19" t="s">
        <v>71</v>
      </c>
      <c r="B20" s="206" t="s">
        <v>81</v>
      </c>
      <c r="C20" s="355" t="s">
        <v>335</v>
      </c>
      <c r="D20" s="122" t="s">
        <v>74</v>
      </c>
      <c r="E20" s="123">
        <v>2.5</v>
      </c>
      <c r="F20" s="124">
        <v>6300</v>
      </c>
      <c r="G20" s="125">
        <f t="shared" si="22"/>
        <v>15750</v>
      </c>
      <c r="H20" s="123">
        <v>2.5</v>
      </c>
      <c r="I20" s="124">
        <v>6300</v>
      </c>
      <c r="J20" s="125">
        <f t="shared" si="23"/>
        <v>15750</v>
      </c>
      <c r="K20" s="123"/>
      <c r="L20" s="124"/>
      <c r="M20" s="125">
        <f t="shared" si="24"/>
        <v>0</v>
      </c>
      <c r="N20" s="123"/>
      <c r="O20" s="124"/>
      <c r="P20" s="125">
        <f t="shared" si="25"/>
        <v>0</v>
      </c>
      <c r="Q20" s="123"/>
      <c r="R20" s="124"/>
      <c r="S20" s="125">
        <f t="shared" si="26"/>
        <v>0</v>
      </c>
      <c r="T20" s="123"/>
      <c r="U20" s="124"/>
      <c r="V20" s="125">
        <f t="shared" si="27"/>
        <v>0</v>
      </c>
      <c r="W20" s="126">
        <f t="shared" si="28"/>
        <v>15750</v>
      </c>
      <c r="X20" s="127">
        <f t="shared" si="29"/>
        <v>15750</v>
      </c>
      <c r="Y20" s="127">
        <f t="shared" si="6"/>
        <v>0</v>
      </c>
      <c r="Z20" s="128">
        <f t="shared" si="7"/>
        <v>0</v>
      </c>
      <c r="AA20" s="129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47" t="s">
        <v>71</v>
      </c>
      <c r="B21" s="207" t="s">
        <v>337</v>
      </c>
      <c r="C21" s="355" t="s">
        <v>336</v>
      </c>
      <c r="D21" s="148" t="s">
        <v>74</v>
      </c>
      <c r="E21" s="149">
        <v>2.5</v>
      </c>
      <c r="F21" s="150">
        <v>6500</v>
      </c>
      <c r="G21" s="151">
        <f t="shared" si="22"/>
        <v>16250</v>
      </c>
      <c r="H21" s="149">
        <v>2.5</v>
      </c>
      <c r="I21" s="150">
        <v>6500</v>
      </c>
      <c r="J21" s="151">
        <f t="shared" si="23"/>
        <v>16250</v>
      </c>
      <c r="K21" s="149"/>
      <c r="L21" s="150"/>
      <c r="M21" s="151">
        <f t="shared" si="24"/>
        <v>0</v>
      </c>
      <c r="N21" s="149"/>
      <c r="O21" s="150"/>
      <c r="P21" s="151">
        <f t="shared" si="25"/>
        <v>0</v>
      </c>
      <c r="Q21" s="149"/>
      <c r="R21" s="150"/>
      <c r="S21" s="151">
        <f t="shared" si="26"/>
        <v>0</v>
      </c>
      <c r="T21" s="149"/>
      <c r="U21" s="150"/>
      <c r="V21" s="151">
        <f t="shared" si="27"/>
        <v>0</v>
      </c>
      <c r="W21" s="138">
        <f t="shared" si="28"/>
        <v>16250</v>
      </c>
      <c r="X21" s="127">
        <f t="shared" si="29"/>
        <v>16250</v>
      </c>
      <c r="Y21" s="127">
        <f t="shared" si="6"/>
        <v>0</v>
      </c>
      <c r="Z21" s="128">
        <f t="shared" si="7"/>
        <v>0</v>
      </c>
      <c r="AA21" s="152"/>
      <c r="AB21" s="131"/>
      <c r="AC21" s="131"/>
      <c r="AD21" s="131"/>
      <c r="AE21" s="131"/>
      <c r="AF21" s="131"/>
      <c r="AG21" s="131"/>
    </row>
    <row r="22" spans="1:33" ht="30" customHeight="1" x14ac:dyDescent="0.2">
      <c r="A22" s="108" t="s">
        <v>68</v>
      </c>
      <c r="B22" s="109" t="s">
        <v>82</v>
      </c>
      <c r="C22" s="153" t="s">
        <v>83</v>
      </c>
      <c r="D22" s="141"/>
      <c r="E22" s="142">
        <f>SUM(E23:E26)</f>
        <v>7</v>
      </c>
      <c r="F22" s="143"/>
      <c r="G22" s="144">
        <f t="shared" ref="G22:H22" si="40">SUM(G23:G26)</f>
        <v>107593</v>
      </c>
      <c r="H22" s="142">
        <f t="shared" si="40"/>
        <v>7</v>
      </c>
      <c r="I22" s="143"/>
      <c r="J22" s="144">
        <f t="shared" ref="J22:K22" si="41">SUM(J23:J26)</f>
        <v>107593</v>
      </c>
      <c r="K22" s="142">
        <f t="shared" si="41"/>
        <v>0</v>
      </c>
      <c r="L22" s="143"/>
      <c r="M22" s="144">
        <f t="shared" ref="M22:N22" si="42">SUM(M23:M26)</f>
        <v>0</v>
      </c>
      <c r="N22" s="142">
        <f t="shared" si="42"/>
        <v>0</v>
      </c>
      <c r="O22" s="143"/>
      <c r="P22" s="144">
        <f t="shared" ref="P22:Q22" si="43">SUM(P23:P26)</f>
        <v>0</v>
      </c>
      <c r="Q22" s="142">
        <f t="shared" si="43"/>
        <v>0</v>
      </c>
      <c r="R22" s="143"/>
      <c r="S22" s="144">
        <f t="shared" ref="S22:T22" si="44">SUM(S23:S26)</f>
        <v>0</v>
      </c>
      <c r="T22" s="142">
        <f t="shared" si="44"/>
        <v>0</v>
      </c>
      <c r="U22" s="143"/>
      <c r="V22" s="144">
        <f t="shared" ref="V22:X22" si="45">SUM(V23:V26)</f>
        <v>0</v>
      </c>
      <c r="W22" s="144">
        <f t="shared" si="45"/>
        <v>82593</v>
      </c>
      <c r="X22" s="144">
        <f t="shared" si="45"/>
        <v>82593</v>
      </c>
      <c r="Y22" s="115">
        <f t="shared" si="6"/>
        <v>0</v>
      </c>
      <c r="Z22" s="116">
        <f t="shared" si="7"/>
        <v>0</v>
      </c>
      <c r="AA22" s="146"/>
      <c r="AB22" s="118"/>
      <c r="AC22" s="118"/>
      <c r="AD22" s="118"/>
      <c r="AE22" s="118"/>
      <c r="AF22" s="118"/>
      <c r="AG22" s="118"/>
    </row>
    <row r="23" spans="1:33" ht="30" customHeight="1" x14ac:dyDescent="0.2">
      <c r="A23" s="119" t="s">
        <v>71</v>
      </c>
      <c r="B23" s="120" t="s">
        <v>84</v>
      </c>
      <c r="C23" s="354" t="s">
        <v>338</v>
      </c>
      <c r="D23" s="122" t="s">
        <v>74</v>
      </c>
      <c r="E23" s="123">
        <v>2</v>
      </c>
      <c r="F23" s="124">
        <v>10000</v>
      </c>
      <c r="G23" s="125">
        <f t="shared" ref="G23:G26" si="46">E23*F23</f>
        <v>20000</v>
      </c>
      <c r="H23" s="123">
        <v>2</v>
      </c>
      <c r="I23" s="124">
        <v>10000</v>
      </c>
      <c r="J23" s="125">
        <f t="shared" ref="J23:J26" si="47">H23*I23</f>
        <v>20000</v>
      </c>
      <c r="K23" s="123"/>
      <c r="L23" s="124"/>
      <c r="M23" s="125">
        <f t="shared" ref="M23:M26" si="48">K23*L23</f>
        <v>0</v>
      </c>
      <c r="N23" s="123"/>
      <c r="O23" s="124"/>
      <c r="P23" s="125">
        <f t="shared" ref="P23:P26" si="49">N23*O23</f>
        <v>0</v>
      </c>
      <c r="Q23" s="123"/>
      <c r="R23" s="124"/>
      <c r="S23" s="125">
        <f t="shared" ref="S23:S26" si="50">Q23*R23</f>
        <v>0</v>
      </c>
      <c r="T23" s="123"/>
      <c r="U23" s="124"/>
      <c r="V23" s="125">
        <f t="shared" ref="V23:V26" si="51">T23*U23</f>
        <v>0</v>
      </c>
      <c r="W23" s="126">
        <f t="shared" ref="W23:W26" si="52">G23+M23+S23</f>
        <v>20000</v>
      </c>
      <c r="X23" s="127">
        <f t="shared" ref="X23:X26" si="53">J23+P23+V23</f>
        <v>20000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42.75" customHeight="1" x14ac:dyDescent="0.2">
      <c r="A24" s="119" t="s">
        <v>71</v>
      </c>
      <c r="B24" s="206" t="s">
        <v>86</v>
      </c>
      <c r="C24" s="354" t="s">
        <v>339</v>
      </c>
      <c r="D24" s="122" t="s">
        <v>74</v>
      </c>
      <c r="E24" s="123">
        <v>2</v>
      </c>
      <c r="F24" s="124">
        <v>12500</v>
      </c>
      <c r="G24" s="125">
        <f t="shared" si="46"/>
        <v>25000</v>
      </c>
      <c r="H24" s="123">
        <v>2</v>
      </c>
      <c r="I24" s="124">
        <v>12500</v>
      </c>
      <c r="J24" s="125">
        <f t="shared" si="47"/>
        <v>25000</v>
      </c>
      <c r="K24" s="123"/>
      <c r="L24" s="124"/>
      <c r="M24" s="125"/>
      <c r="N24" s="123"/>
      <c r="O24" s="124"/>
      <c r="P24" s="125"/>
      <c r="Q24" s="123"/>
      <c r="R24" s="124"/>
      <c r="S24" s="125"/>
      <c r="T24" s="123"/>
      <c r="U24" s="124"/>
      <c r="V24" s="125"/>
      <c r="W24" s="126"/>
      <c r="X24" s="127"/>
      <c r="Y24" s="127"/>
      <c r="Z24" s="128"/>
      <c r="AA24" s="129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19" t="s">
        <v>71</v>
      </c>
      <c r="B25" s="206" t="s">
        <v>87</v>
      </c>
      <c r="C25" s="354" t="s">
        <v>340</v>
      </c>
      <c r="D25" s="122" t="s">
        <v>74</v>
      </c>
      <c r="E25" s="123">
        <v>1</v>
      </c>
      <c r="F25" s="124">
        <v>15593</v>
      </c>
      <c r="G25" s="125">
        <f t="shared" si="46"/>
        <v>15593</v>
      </c>
      <c r="H25" s="123">
        <v>1</v>
      </c>
      <c r="I25" s="124">
        <v>15593</v>
      </c>
      <c r="J25" s="125">
        <f t="shared" si="47"/>
        <v>15593</v>
      </c>
      <c r="K25" s="123"/>
      <c r="L25" s="124"/>
      <c r="M25" s="125">
        <f t="shared" si="48"/>
        <v>0</v>
      </c>
      <c r="N25" s="123"/>
      <c r="O25" s="124"/>
      <c r="P25" s="125">
        <f t="shared" si="49"/>
        <v>0</v>
      </c>
      <c r="Q25" s="123"/>
      <c r="R25" s="124"/>
      <c r="S25" s="125">
        <f t="shared" si="50"/>
        <v>0</v>
      </c>
      <c r="T25" s="123"/>
      <c r="U25" s="124"/>
      <c r="V25" s="125">
        <f t="shared" si="51"/>
        <v>0</v>
      </c>
      <c r="W25" s="126">
        <f t="shared" si="52"/>
        <v>15593</v>
      </c>
      <c r="X25" s="127">
        <f t="shared" si="53"/>
        <v>15593</v>
      </c>
      <c r="Y25" s="127">
        <f t="shared" si="6"/>
        <v>0</v>
      </c>
      <c r="Z25" s="128">
        <f t="shared" si="7"/>
        <v>0</v>
      </c>
      <c r="AA25" s="129"/>
      <c r="AB25" s="131"/>
      <c r="AC25" s="131"/>
      <c r="AD25" s="131"/>
      <c r="AE25" s="131"/>
      <c r="AF25" s="131"/>
      <c r="AG25" s="131"/>
    </row>
    <row r="26" spans="1:33" ht="30" customHeight="1" x14ac:dyDescent="0.2">
      <c r="A26" s="132" t="s">
        <v>71</v>
      </c>
      <c r="B26" s="154" t="s">
        <v>341</v>
      </c>
      <c r="C26" s="354" t="s">
        <v>342</v>
      </c>
      <c r="D26" s="134" t="s">
        <v>74</v>
      </c>
      <c r="E26" s="135">
        <v>2</v>
      </c>
      <c r="F26" s="136">
        <v>23500</v>
      </c>
      <c r="G26" s="137">
        <f t="shared" si="46"/>
        <v>47000</v>
      </c>
      <c r="H26" s="135">
        <v>2</v>
      </c>
      <c r="I26" s="136">
        <v>23500</v>
      </c>
      <c r="J26" s="137">
        <f t="shared" si="47"/>
        <v>47000</v>
      </c>
      <c r="K26" s="149"/>
      <c r="L26" s="150"/>
      <c r="M26" s="151">
        <f t="shared" si="48"/>
        <v>0</v>
      </c>
      <c r="N26" s="149"/>
      <c r="O26" s="150"/>
      <c r="P26" s="151">
        <f t="shared" si="49"/>
        <v>0</v>
      </c>
      <c r="Q26" s="149"/>
      <c r="R26" s="150"/>
      <c r="S26" s="151">
        <f t="shared" si="50"/>
        <v>0</v>
      </c>
      <c r="T26" s="149"/>
      <c r="U26" s="150"/>
      <c r="V26" s="151">
        <f t="shared" si="51"/>
        <v>0</v>
      </c>
      <c r="W26" s="138">
        <f t="shared" si="52"/>
        <v>47000</v>
      </c>
      <c r="X26" s="127">
        <f t="shared" si="53"/>
        <v>47000</v>
      </c>
      <c r="Y26" s="127">
        <f t="shared" si="6"/>
        <v>0</v>
      </c>
      <c r="Z26" s="128">
        <f t="shared" si="7"/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2">
      <c r="A27" s="108" t="s">
        <v>66</v>
      </c>
      <c r="B27" s="155" t="s">
        <v>88</v>
      </c>
      <c r="C27" s="140" t="s">
        <v>89</v>
      </c>
      <c r="D27" s="141"/>
      <c r="E27" s="142">
        <f>SUM(E28:E30)</f>
        <v>182250.5</v>
      </c>
      <c r="F27" s="143"/>
      <c r="G27" s="144">
        <f t="shared" ref="G27:H27" si="54">SUM(G28:G30)</f>
        <v>40095.11</v>
      </c>
      <c r="H27" s="142">
        <f t="shared" si="54"/>
        <v>182250.5</v>
      </c>
      <c r="I27" s="143"/>
      <c r="J27" s="144">
        <f t="shared" ref="J27:K27" si="55">SUM(J28:J30)</f>
        <v>40095.11</v>
      </c>
      <c r="K27" s="142">
        <f t="shared" si="55"/>
        <v>0</v>
      </c>
      <c r="L27" s="143"/>
      <c r="M27" s="144">
        <f t="shared" ref="M27:N27" si="56">SUM(M28:M30)</f>
        <v>0</v>
      </c>
      <c r="N27" s="142">
        <f t="shared" si="56"/>
        <v>0</v>
      </c>
      <c r="O27" s="143"/>
      <c r="P27" s="144">
        <f t="shared" ref="P27:Q27" si="57">SUM(P28:P30)</f>
        <v>0</v>
      </c>
      <c r="Q27" s="142">
        <f t="shared" si="57"/>
        <v>0</v>
      </c>
      <c r="R27" s="143"/>
      <c r="S27" s="144">
        <f t="shared" ref="S27:T27" si="58">SUM(S28:S30)</f>
        <v>0</v>
      </c>
      <c r="T27" s="142">
        <f t="shared" si="58"/>
        <v>0</v>
      </c>
      <c r="U27" s="143"/>
      <c r="V27" s="144">
        <f t="shared" ref="V27:X27" si="59">SUM(V28:V30)</f>
        <v>0</v>
      </c>
      <c r="W27" s="144">
        <f t="shared" si="59"/>
        <v>40095.11</v>
      </c>
      <c r="X27" s="144">
        <f t="shared" si="59"/>
        <v>40095.11</v>
      </c>
      <c r="Y27" s="115">
        <f t="shared" si="6"/>
        <v>0</v>
      </c>
      <c r="Z27" s="116">
        <f t="shared" si="7"/>
        <v>0</v>
      </c>
      <c r="AA27" s="146"/>
      <c r="AB27" s="7"/>
      <c r="AC27" s="7"/>
      <c r="AD27" s="7"/>
      <c r="AE27" s="7"/>
      <c r="AF27" s="7"/>
      <c r="AG27" s="7"/>
    </row>
    <row r="28" spans="1:33" ht="30" customHeight="1" x14ac:dyDescent="0.2">
      <c r="A28" s="156" t="s">
        <v>71</v>
      </c>
      <c r="B28" s="157" t="s">
        <v>90</v>
      </c>
      <c r="C28" s="121" t="s">
        <v>91</v>
      </c>
      <c r="D28" s="158"/>
      <c r="E28" s="159">
        <f>G13</f>
        <v>0</v>
      </c>
      <c r="F28" s="160">
        <v>0.22</v>
      </c>
      <c r="G28" s="161">
        <f t="shared" ref="G28:G30" si="60">E28*F28</f>
        <v>0</v>
      </c>
      <c r="H28" s="159">
        <f>J13</f>
        <v>0</v>
      </c>
      <c r="I28" s="160">
        <v>0.22</v>
      </c>
      <c r="J28" s="161">
        <f t="shared" ref="J28:J30" si="61">H28*I28</f>
        <v>0</v>
      </c>
      <c r="K28" s="159">
        <f>M13</f>
        <v>0</v>
      </c>
      <c r="L28" s="160">
        <v>0.22</v>
      </c>
      <c r="M28" s="161">
        <f t="shared" ref="M28:M30" si="62">K28*L28</f>
        <v>0</v>
      </c>
      <c r="N28" s="159">
        <f>P13</f>
        <v>0</v>
      </c>
      <c r="O28" s="160">
        <v>0.22</v>
      </c>
      <c r="P28" s="161">
        <f t="shared" ref="P28:P30" si="63">N28*O28</f>
        <v>0</v>
      </c>
      <c r="Q28" s="159">
        <f>S13</f>
        <v>0</v>
      </c>
      <c r="R28" s="160">
        <v>0.22</v>
      </c>
      <c r="S28" s="161">
        <f t="shared" ref="S28:S30" si="64">Q28*R28</f>
        <v>0</v>
      </c>
      <c r="T28" s="159">
        <f>V13</f>
        <v>0</v>
      </c>
      <c r="U28" s="160">
        <v>0.22</v>
      </c>
      <c r="V28" s="161">
        <f t="shared" ref="V28:V30" si="65">T28*U28</f>
        <v>0</v>
      </c>
      <c r="W28" s="127">
        <f t="shared" ref="W28:W30" si="66">G28+M28+S28</f>
        <v>0</v>
      </c>
      <c r="X28" s="127">
        <f t="shared" ref="X28:X30" si="67">J28+P28+V28</f>
        <v>0</v>
      </c>
      <c r="Y28" s="127">
        <f t="shared" si="6"/>
        <v>0</v>
      </c>
      <c r="Z28" s="128" t="e">
        <f t="shared" si="7"/>
        <v>#DIV/0!</v>
      </c>
      <c r="AA28" s="162"/>
      <c r="AB28" s="130"/>
      <c r="AC28" s="131"/>
      <c r="AD28" s="131"/>
      <c r="AE28" s="131"/>
      <c r="AF28" s="131"/>
      <c r="AG28" s="131"/>
    </row>
    <row r="29" spans="1:33" ht="30" customHeight="1" x14ac:dyDescent="0.2">
      <c r="A29" s="119" t="s">
        <v>71</v>
      </c>
      <c r="B29" s="120" t="s">
        <v>92</v>
      </c>
      <c r="C29" s="163" t="s">
        <v>93</v>
      </c>
      <c r="D29" s="122"/>
      <c r="E29" s="123">
        <f>G17</f>
        <v>74657.5</v>
      </c>
      <c r="F29" s="124">
        <v>0.22</v>
      </c>
      <c r="G29" s="125">
        <f t="shared" si="60"/>
        <v>16424.650000000001</v>
      </c>
      <c r="H29" s="123">
        <f>J17</f>
        <v>74657.5</v>
      </c>
      <c r="I29" s="124">
        <v>0.22</v>
      </c>
      <c r="J29" s="125">
        <f t="shared" si="61"/>
        <v>16424.650000000001</v>
      </c>
      <c r="K29" s="123">
        <f>M17</f>
        <v>0</v>
      </c>
      <c r="L29" s="124">
        <v>0.22</v>
      </c>
      <c r="M29" s="125">
        <f t="shared" si="62"/>
        <v>0</v>
      </c>
      <c r="N29" s="123">
        <f>P17</f>
        <v>0</v>
      </c>
      <c r="O29" s="124">
        <v>0.22</v>
      </c>
      <c r="P29" s="125">
        <f t="shared" si="63"/>
        <v>0</v>
      </c>
      <c r="Q29" s="123">
        <f>S17</f>
        <v>0</v>
      </c>
      <c r="R29" s="124">
        <v>0.22</v>
      </c>
      <c r="S29" s="125">
        <f t="shared" si="64"/>
        <v>0</v>
      </c>
      <c r="T29" s="123">
        <f>V17</f>
        <v>0</v>
      </c>
      <c r="U29" s="124">
        <v>0.22</v>
      </c>
      <c r="V29" s="125">
        <f t="shared" si="65"/>
        <v>0</v>
      </c>
      <c r="W29" s="126">
        <f t="shared" si="66"/>
        <v>16424.650000000001</v>
      </c>
      <c r="X29" s="127">
        <f t="shared" si="67"/>
        <v>16424.650000000001</v>
      </c>
      <c r="Y29" s="127">
        <f t="shared" si="6"/>
        <v>0</v>
      </c>
      <c r="Z29" s="128">
        <f t="shared" si="7"/>
        <v>0</v>
      </c>
      <c r="AA29" s="129"/>
      <c r="AB29" s="131"/>
      <c r="AC29" s="131"/>
      <c r="AD29" s="131"/>
      <c r="AE29" s="131"/>
      <c r="AF29" s="131"/>
      <c r="AG29" s="131"/>
    </row>
    <row r="30" spans="1:33" ht="30" customHeight="1" x14ac:dyDescent="0.2">
      <c r="A30" s="132" t="s">
        <v>71</v>
      </c>
      <c r="B30" s="154" t="s">
        <v>94</v>
      </c>
      <c r="C30" s="164" t="s">
        <v>83</v>
      </c>
      <c r="D30" s="134"/>
      <c r="E30" s="135">
        <f>G22</f>
        <v>107593</v>
      </c>
      <c r="F30" s="136">
        <v>0.22</v>
      </c>
      <c r="G30" s="137">
        <f t="shared" si="60"/>
        <v>23670.46</v>
      </c>
      <c r="H30" s="135">
        <f>J22</f>
        <v>107593</v>
      </c>
      <c r="I30" s="136">
        <v>0.22</v>
      </c>
      <c r="J30" s="137">
        <f t="shared" si="61"/>
        <v>23670.46</v>
      </c>
      <c r="K30" s="135">
        <f>M22</f>
        <v>0</v>
      </c>
      <c r="L30" s="136">
        <v>0.22</v>
      </c>
      <c r="M30" s="137">
        <f t="shared" si="62"/>
        <v>0</v>
      </c>
      <c r="N30" s="135">
        <f>P22</f>
        <v>0</v>
      </c>
      <c r="O30" s="136">
        <v>0.22</v>
      </c>
      <c r="P30" s="137">
        <f t="shared" si="63"/>
        <v>0</v>
      </c>
      <c r="Q30" s="135">
        <f>S22</f>
        <v>0</v>
      </c>
      <c r="R30" s="136">
        <v>0.22</v>
      </c>
      <c r="S30" s="137">
        <f t="shared" si="64"/>
        <v>0</v>
      </c>
      <c r="T30" s="135">
        <f>V22</f>
        <v>0</v>
      </c>
      <c r="U30" s="136">
        <v>0.22</v>
      </c>
      <c r="V30" s="137">
        <f t="shared" si="65"/>
        <v>0</v>
      </c>
      <c r="W30" s="138">
        <f t="shared" si="66"/>
        <v>23670.46</v>
      </c>
      <c r="X30" s="127">
        <f t="shared" si="67"/>
        <v>23670.46</v>
      </c>
      <c r="Y30" s="127">
        <f t="shared" si="6"/>
        <v>0</v>
      </c>
      <c r="Z30" s="128">
        <f t="shared" si="7"/>
        <v>0</v>
      </c>
      <c r="AA30" s="139"/>
      <c r="AB30" s="131"/>
      <c r="AC30" s="131"/>
      <c r="AD30" s="131"/>
      <c r="AE30" s="131"/>
      <c r="AF30" s="131"/>
      <c r="AG30" s="131"/>
    </row>
    <row r="31" spans="1:33" ht="30" customHeight="1" x14ac:dyDescent="0.2">
      <c r="A31" s="108" t="s">
        <v>68</v>
      </c>
      <c r="B31" s="155" t="s">
        <v>95</v>
      </c>
      <c r="C31" s="140" t="s">
        <v>96</v>
      </c>
      <c r="D31" s="141"/>
      <c r="E31" s="142">
        <f>SUM(E32:E34)</f>
        <v>0</v>
      </c>
      <c r="F31" s="143"/>
      <c r="G31" s="144">
        <f t="shared" ref="G31:H31" si="68">SUM(G32:G34)</f>
        <v>0</v>
      </c>
      <c r="H31" s="142">
        <f t="shared" si="68"/>
        <v>0</v>
      </c>
      <c r="I31" s="143"/>
      <c r="J31" s="144">
        <f t="shared" ref="J31:K31" si="69">SUM(J32:J34)</f>
        <v>0</v>
      </c>
      <c r="K31" s="142">
        <f t="shared" si="69"/>
        <v>0</v>
      </c>
      <c r="L31" s="143"/>
      <c r="M31" s="144">
        <f t="shared" ref="M31:N31" si="70">SUM(M32:M34)</f>
        <v>0</v>
      </c>
      <c r="N31" s="142">
        <f t="shared" si="70"/>
        <v>0</v>
      </c>
      <c r="O31" s="143"/>
      <c r="P31" s="144">
        <f t="shared" ref="P31:Q31" si="71">SUM(P32:P34)</f>
        <v>0</v>
      </c>
      <c r="Q31" s="142">
        <f t="shared" si="71"/>
        <v>0</v>
      </c>
      <c r="R31" s="143"/>
      <c r="S31" s="144">
        <f t="shared" ref="S31:T31" si="72">SUM(S32:S34)</f>
        <v>0</v>
      </c>
      <c r="T31" s="142">
        <f t="shared" si="72"/>
        <v>0</v>
      </c>
      <c r="U31" s="143"/>
      <c r="V31" s="144">
        <f t="shared" ref="V31:X31" si="73">SUM(V32:V34)</f>
        <v>0</v>
      </c>
      <c r="W31" s="144">
        <f t="shared" si="73"/>
        <v>0</v>
      </c>
      <c r="X31" s="144">
        <f t="shared" si="73"/>
        <v>0</v>
      </c>
      <c r="Y31" s="144">
        <f t="shared" si="6"/>
        <v>0</v>
      </c>
      <c r="Z31" s="144" t="e">
        <f t="shared" si="7"/>
        <v>#DIV/0!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2">
      <c r="A32" s="119" t="s">
        <v>71</v>
      </c>
      <c r="B32" s="157" t="s">
        <v>97</v>
      </c>
      <c r="C32" s="121" t="s">
        <v>85</v>
      </c>
      <c r="D32" s="122" t="s">
        <v>74</v>
      </c>
      <c r="E32" s="123"/>
      <c r="F32" s="124"/>
      <c r="G32" s="125">
        <f t="shared" ref="G32:G34" si="74">E32*F32</f>
        <v>0</v>
      </c>
      <c r="H32" s="123"/>
      <c r="I32" s="124"/>
      <c r="J32" s="125">
        <f t="shared" ref="J32:J34" si="75">H32*I32</f>
        <v>0</v>
      </c>
      <c r="K32" s="123"/>
      <c r="L32" s="124"/>
      <c r="M32" s="125">
        <f t="shared" ref="M32:M34" si="76">K32*L32</f>
        <v>0</v>
      </c>
      <c r="N32" s="123"/>
      <c r="O32" s="124"/>
      <c r="P32" s="125">
        <f t="shared" ref="P32:P34" si="77">N32*O32</f>
        <v>0</v>
      </c>
      <c r="Q32" s="123"/>
      <c r="R32" s="124"/>
      <c r="S32" s="125">
        <f t="shared" ref="S32:S34" si="78">Q32*R32</f>
        <v>0</v>
      </c>
      <c r="T32" s="123"/>
      <c r="U32" s="124"/>
      <c r="V32" s="125">
        <f t="shared" ref="V32:V34" si="79">T32*U32</f>
        <v>0</v>
      </c>
      <c r="W32" s="126">
        <f t="shared" ref="W32:W34" si="80">G32+M32+S32</f>
        <v>0</v>
      </c>
      <c r="X32" s="127">
        <f t="shared" ref="X32:X34" si="81">J32+P32+V32</f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2">
      <c r="A33" s="119" t="s">
        <v>71</v>
      </c>
      <c r="B33" s="120" t="s">
        <v>98</v>
      </c>
      <c r="C33" s="121" t="s">
        <v>85</v>
      </c>
      <c r="D33" s="122" t="s">
        <v>74</v>
      </c>
      <c r="E33" s="123"/>
      <c r="F33" s="124"/>
      <c r="G33" s="125">
        <f t="shared" si="74"/>
        <v>0</v>
      </c>
      <c r="H33" s="123"/>
      <c r="I33" s="124"/>
      <c r="J33" s="125">
        <f t="shared" si="75"/>
        <v>0</v>
      </c>
      <c r="K33" s="123"/>
      <c r="L33" s="124"/>
      <c r="M33" s="125">
        <f t="shared" si="76"/>
        <v>0</v>
      </c>
      <c r="N33" s="123"/>
      <c r="O33" s="124"/>
      <c r="P33" s="125">
        <f t="shared" si="77"/>
        <v>0</v>
      </c>
      <c r="Q33" s="123"/>
      <c r="R33" s="124"/>
      <c r="S33" s="125">
        <f t="shared" si="78"/>
        <v>0</v>
      </c>
      <c r="T33" s="123"/>
      <c r="U33" s="124"/>
      <c r="V33" s="125">
        <f t="shared" si="79"/>
        <v>0</v>
      </c>
      <c r="W33" s="126">
        <f t="shared" si="80"/>
        <v>0</v>
      </c>
      <c r="X33" s="127">
        <f t="shared" si="81"/>
        <v>0</v>
      </c>
      <c r="Y33" s="127">
        <f t="shared" si="6"/>
        <v>0</v>
      </c>
      <c r="Z33" s="128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2">
      <c r="A34" s="132" t="s">
        <v>71</v>
      </c>
      <c r="B34" s="133" t="s">
        <v>99</v>
      </c>
      <c r="C34" s="165" t="s">
        <v>85</v>
      </c>
      <c r="D34" s="134" t="s">
        <v>74</v>
      </c>
      <c r="E34" s="135"/>
      <c r="F34" s="136"/>
      <c r="G34" s="137">
        <f t="shared" si="74"/>
        <v>0</v>
      </c>
      <c r="H34" s="123"/>
      <c r="I34" s="136"/>
      <c r="J34" s="137">
        <f t="shared" si="75"/>
        <v>0</v>
      </c>
      <c r="K34" s="149"/>
      <c r="L34" s="150"/>
      <c r="M34" s="151">
        <f t="shared" si="76"/>
        <v>0</v>
      </c>
      <c r="N34" s="149"/>
      <c r="O34" s="150"/>
      <c r="P34" s="151">
        <f t="shared" si="77"/>
        <v>0</v>
      </c>
      <c r="Q34" s="149"/>
      <c r="R34" s="150"/>
      <c r="S34" s="151">
        <f t="shared" si="78"/>
        <v>0</v>
      </c>
      <c r="T34" s="149"/>
      <c r="U34" s="150"/>
      <c r="V34" s="151">
        <f t="shared" si="79"/>
        <v>0</v>
      </c>
      <c r="W34" s="138">
        <f t="shared" si="80"/>
        <v>0</v>
      </c>
      <c r="X34" s="127">
        <f t="shared" si="81"/>
        <v>0</v>
      </c>
      <c r="Y34" s="166">
        <f t="shared" si="6"/>
        <v>0</v>
      </c>
      <c r="Z34" s="128" t="e">
        <f t="shared" si="7"/>
        <v>#DIV/0!</v>
      </c>
      <c r="AA34" s="152"/>
      <c r="AB34" s="7"/>
      <c r="AC34" s="7"/>
      <c r="AD34" s="7"/>
      <c r="AE34" s="7"/>
      <c r="AF34" s="7"/>
      <c r="AG34" s="7"/>
    </row>
    <row r="35" spans="1:33" ht="30" customHeight="1" x14ac:dyDescent="0.2">
      <c r="A35" s="167" t="s">
        <v>100</v>
      </c>
      <c r="B35" s="168"/>
      <c r="C35" s="169"/>
      <c r="D35" s="170"/>
      <c r="E35" s="171"/>
      <c r="F35" s="172"/>
      <c r="G35" s="173">
        <f>G13+G17+G22+G27+G31</f>
        <v>222345.61</v>
      </c>
      <c r="H35" s="123"/>
      <c r="I35" s="172"/>
      <c r="J35" s="173">
        <f>J13+J17+J22+J27+J31</f>
        <v>222345.61</v>
      </c>
      <c r="K35" s="171"/>
      <c r="L35" s="174"/>
      <c r="M35" s="173">
        <f>M13+M17+M22+M27+M31</f>
        <v>0</v>
      </c>
      <c r="N35" s="171"/>
      <c r="O35" s="174"/>
      <c r="P35" s="173">
        <f>P13+P17+P22+P27+P31</f>
        <v>0</v>
      </c>
      <c r="Q35" s="171"/>
      <c r="R35" s="174"/>
      <c r="S35" s="173">
        <f>S13+S17+S22+S27+S31</f>
        <v>0</v>
      </c>
      <c r="T35" s="171"/>
      <c r="U35" s="174"/>
      <c r="V35" s="173">
        <f>V13+V17+V22+V27+V31</f>
        <v>0</v>
      </c>
      <c r="W35" s="173">
        <f>W13+W17+W22+W27+W31</f>
        <v>197345.61</v>
      </c>
      <c r="X35" s="175">
        <f>X13+X17+X22+X27+X31</f>
        <v>197345.61</v>
      </c>
      <c r="Y35" s="176">
        <f t="shared" si="6"/>
        <v>0</v>
      </c>
      <c r="Z35" s="177">
        <f t="shared" si="7"/>
        <v>0</v>
      </c>
      <c r="AA35" s="178"/>
      <c r="AB35" s="6"/>
      <c r="AC35" s="7"/>
      <c r="AD35" s="7"/>
      <c r="AE35" s="7"/>
      <c r="AF35" s="7"/>
      <c r="AG35" s="7"/>
    </row>
    <row r="36" spans="1:33" ht="30" customHeight="1" x14ac:dyDescent="0.2">
      <c r="A36" s="179" t="s">
        <v>66</v>
      </c>
      <c r="B36" s="180">
        <v>2</v>
      </c>
      <c r="C36" s="181" t="s">
        <v>101</v>
      </c>
      <c r="D36" s="182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3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2">
      <c r="A37" s="108" t="s">
        <v>68</v>
      </c>
      <c r="B37" s="155" t="s">
        <v>102</v>
      </c>
      <c r="C37" s="110" t="s">
        <v>103</v>
      </c>
      <c r="D37" s="111"/>
      <c r="E37" s="112">
        <f>SUM(E38:E40)</f>
        <v>0</v>
      </c>
      <c r="F37" s="113"/>
      <c r="G37" s="114">
        <f t="shared" ref="G37:H37" si="82">SUM(G38:G40)</f>
        <v>0</v>
      </c>
      <c r="H37" s="112">
        <f t="shared" si="82"/>
        <v>0</v>
      </c>
      <c r="I37" s="113"/>
      <c r="J37" s="114">
        <f t="shared" ref="J37:K37" si="83">SUM(J38:J40)</f>
        <v>0</v>
      </c>
      <c r="K37" s="112">
        <f t="shared" si="83"/>
        <v>0</v>
      </c>
      <c r="L37" s="113"/>
      <c r="M37" s="114">
        <f t="shared" ref="M37:N37" si="84">SUM(M38:M40)</f>
        <v>0</v>
      </c>
      <c r="N37" s="112">
        <f t="shared" si="84"/>
        <v>0</v>
      </c>
      <c r="O37" s="113"/>
      <c r="P37" s="114">
        <f t="shared" ref="P37:Q37" si="85">SUM(P38:P40)</f>
        <v>0</v>
      </c>
      <c r="Q37" s="112">
        <f t="shared" si="85"/>
        <v>0</v>
      </c>
      <c r="R37" s="113"/>
      <c r="S37" s="114">
        <f t="shared" ref="S37:T37" si="86">SUM(S38:S40)</f>
        <v>0</v>
      </c>
      <c r="T37" s="112">
        <f t="shared" si="86"/>
        <v>0</v>
      </c>
      <c r="U37" s="113"/>
      <c r="V37" s="114">
        <f t="shared" ref="V37:X37" si="87">SUM(V38:V40)</f>
        <v>0</v>
      </c>
      <c r="W37" s="114">
        <f t="shared" si="87"/>
        <v>0</v>
      </c>
      <c r="X37" s="184">
        <f t="shared" si="87"/>
        <v>0</v>
      </c>
      <c r="Y37" s="143">
        <f t="shared" ref="Y37:Y49" si="88">W37-X37</f>
        <v>0</v>
      </c>
      <c r="Z37" s="185" t="e">
        <f t="shared" ref="Z37:Z49" si="89">Y37/W37</f>
        <v>#DIV/0!</v>
      </c>
      <c r="AA37" s="117"/>
      <c r="AB37" s="186"/>
      <c r="AC37" s="118"/>
      <c r="AD37" s="118"/>
      <c r="AE37" s="118"/>
      <c r="AF37" s="118"/>
      <c r="AG37" s="118"/>
    </row>
    <row r="38" spans="1:33" ht="30" customHeight="1" x14ac:dyDescent="0.2">
      <c r="A38" s="119" t="s">
        <v>71</v>
      </c>
      <c r="B38" s="120" t="s">
        <v>104</v>
      </c>
      <c r="C38" s="121" t="s">
        <v>105</v>
      </c>
      <c r="D38" s="122" t="s">
        <v>106</v>
      </c>
      <c r="E38" s="123"/>
      <c r="F38" s="124"/>
      <c r="G38" s="125">
        <f t="shared" ref="G38:G40" si="90">E38*F38</f>
        <v>0</v>
      </c>
      <c r="H38" s="123"/>
      <c r="I38" s="124"/>
      <c r="J38" s="125">
        <f t="shared" ref="J38:J40" si="91">H38*I38</f>
        <v>0</v>
      </c>
      <c r="K38" s="123"/>
      <c r="L38" s="124"/>
      <c r="M38" s="125">
        <f t="shared" ref="M38:M40" si="92">K38*L38</f>
        <v>0</v>
      </c>
      <c r="N38" s="123"/>
      <c r="O38" s="124"/>
      <c r="P38" s="125">
        <f t="shared" ref="P38:P40" si="93">N38*O38</f>
        <v>0</v>
      </c>
      <c r="Q38" s="123"/>
      <c r="R38" s="124"/>
      <c r="S38" s="125">
        <f t="shared" ref="S38:S40" si="94">Q38*R38</f>
        <v>0</v>
      </c>
      <c r="T38" s="123"/>
      <c r="U38" s="124"/>
      <c r="V38" s="125">
        <f t="shared" ref="V38:V40" si="95">T38*U38</f>
        <v>0</v>
      </c>
      <c r="W38" s="126">
        <f t="shared" ref="W38:W40" si="96">G38+M38+S38</f>
        <v>0</v>
      </c>
      <c r="X38" s="127">
        <f t="shared" ref="X38:X40" si="97">J38+P38+V38</f>
        <v>0</v>
      </c>
      <c r="Y38" s="127">
        <f t="shared" si="88"/>
        <v>0</v>
      </c>
      <c r="Z38" s="128" t="e">
        <f t="shared" si="89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19" t="s">
        <v>71</v>
      </c>
      <c r="B39" s="120" t="s">
        <v>107</v>
      </c>
      <c r="C39" s="121" t="s">
        <v>105</v>
      </c>
      <c r="D39" s="122" t="s">
        <v>106</v>
      </c>
      <c r="E39" s="123"/>
      <c r="F39" s="124"/>
      <c r="G39" s="125">
        <f t="shared" si="90"/>
        <v>0</v>
      </c>
      <c r="H39" s="123"/>
      <c r="I39" s="124"/>
      <c r="J39" s="125">
        <f t="shared" si="91"/>
        <v>0</v>
      </c>
      <c r="K39" s="123"/>
      <c r="L39" s="124"/>
      <c r="M39" s="125">
        <f t="shared" si="92"/>
        <v>0</v>
      </c>
      <c r="N39" s="123"/>
      <c r="O39" s="124"/>
      <c r="P39" s="125">
        <f t="shared" si="93"/>
        <v>0</v>
      </c>
      <c r="Q39" s="123"/>
      <c r="R39" s="124"/>
      <c r="S39" s="125">
        <f t="shared" si="94"/>
        <v>0</v>
      </c>
      <c r="T39" s="123"/>
      <c r="U39" s="124"/>
      <c r="V39" s="125">
        <f t="shared" si="95"/>
        <v>0</v>
      </c>
      <c r="W39" s="126">
        <f t="shared" si="96"/>
        <v>0</v>
      </c>
      <c r="X39" s="127">
        <f t="shared" si="97"/>
        <v>0</v>
      </c>
      <c r="Y39" s="127">
        <f t="shared" si="88"/>
        <v>0</v>
      </c>
      <c r="Z39" s="128" t="e">
        <f t="shared" si="89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2">
      <c r="A40" s="147" t="s">
        <v>71</v>
      </c>
      <c r="B40" s="154" t="s">
        <v>108</v>
      </c>
      <c r="C40" s="121" t="s">
        <v>105</v>
      </c>
      <c r="D40" s="148" t="s">
        <v>106</v>
      </c>
      <c r="E40" s="149"/>
      <c r="F40" s="150"/>
      <c r="G40" s="151">
        <f t="shared" si="90"/>
        <v>0</v>
      </c>
      <c r="H40" s="149"/>
      <c r="I40" s="150"/>
      <c r="J40" s="151">
        <f t="shared" si="91"/>
        <v>0</v>
      </c>
      <c r="K40" s="149"/>
      <c r="L40" s="150"/>
      <c r="M40" s="151">
        <f t="shared" si="92"/>
        <v>0</v>
      </c>
      <c r="N40" s="149"/>
      <c r="O40" s="150"/>
      <c r="P40" s="151">
        <f t="shared" si="93"/>
        <v>0</v>
      </c>
      <c r="Q40" s="149"/>
      <c r="R40" s="150"/>
      <c r="S40" s="151">
        <f t="shared" si="94"/>
        <v>0</v>
      </c>
      <c r="T40" s="149"/>
      <c r="U40" s="150"/>
      <c r="V40" s="151">
        <f t="shared" si="95"/>
        <v>0</v>
      </c>
      <c r="W40" s="138">
        <f t="shared" si="96"/>
        <v>0</v>
      </c>
      <c r="X40" s="127">
        <f t="shared" si="97"/>
        <v>0</v>
      </c>
      <c r="Y40" s="127">
        <f t="shared" si="88"/>
        <v>0</v>
      </c>
      <c r="Z40" s="128" t="e">
        <f t="shared" si="89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08" t="s">
        <v>68</v>
      </c>
      <c r="B41" s="155" t="s">
        <v>109</v>
      </c>
      <c r="C41" s="153" t="s">
        <v>110</v>
      </c>
      <c r="D41" s="141"/>
      <c r="E41" s="142">
        <f>SUM(E42:E44)</f>
        <v>0</v>
      </c>
      <c r="F41" s="143"/>
      <c r="G41" s="144">
        <f t="shared" ref="G41:H41" si="98">SUM(G42:G44)</f>
        <v>0</v>
      </c>
      <c r="H41" s="142">
        <f t="shared" si="98"/>
        <v>0</v>
      </c>
      <c r="I41" s="143"/>
      <c r="J41" s="144">
        <f t="shared" ref="J41:K41" si="99">SUM(J42:J44)</f>
        <v>0</v>
      </c>
      <c r="K41" s="142">
        <f t="shared" si="99"/>
        <v>0</v>
      </c>
      <c r="L41" s="143"/>
      <c r="M41" s="144">
        <f t="shared" ref="M41:N41" si="100">SUM(M42:M44)</f>
        <v>0</v>
      </c>
      <c r="N41" s="142">
        <f t="shared" si="100"/>
        <v>0</v>
      </c>
      <c r="O41" s="143"/>
      <c r="P41" s="144">
        <f t="shared" ref="P41:Q41" si="101">SUM(P42:P44)</f>
        <v>0</v>
      </c>
      <c r="Q41" s="142">
        <f t="shared" si="101"/>
        <v>0</v>
      </c>
      <c r="R41" s="143"/>
      <c r="S41" s="144">
        <f t="shared" ref="S41:T41" si="102">SUM(S42:S44)</f>
        <v>0</v>
      </c>
      <c r="T41" s="142">
        <f t="shared" si="102"/>
        <v>0</v>
      </c>
      <c r="U41" s="143"/>
      <c r="V41" s="144">
        <f t="shared" ref="V41:X41" si="103">SUM(V42:V44)</f>
        <v>0</v>
      </c>
      <c r="W41" s="144">
        <f t="shared" si="103"/>
        <v>0</v>
      </c>
      <c r="X41" s="144">
        <f t="shared" si="103"/>
        <v>0</v>
      </c>
      <c r="Y41" s="187">
        <f t="shared" si="88"/>
        <v>0</v>
      </c>
      <c r="Z41" s="187" t="e">
        <f t="shared" si="89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2">
      <c r="A42" s="119" t="s">
        <v>71</v>
      </c>
      <c r="B42" s="120" t="s">
        <v>111</v>
      </c>
      <c r="C42" s="121" t="s">
        <v>112</v>
      </c>
      <c r="D42" s="122" t="s">
        <v>113</v>
      </c>
      <c r="E42" s="123"/>
      <c r="F42" s="124"/>
      <c r="G42" s="125">
        <f t="shared" ref="G42:G44" si="104">E42*F42</f>
        <v>0</v>
      </c>
      <c r="H42" s="123"/>
      <c r="I42" s="124"/>
      <c r="J42" s="125">
        <f t="shared" ref="J42:J44" si="105">H42*I42</f>
        <v>0</v>
      </c>
      <c r="K42" s="123"/>
      <c r="L42" s="124"/>
      <c r="M42" s="125">
        <f t="shared" ref="M42:M44" si="106">K42*L42</f>
        <v>0</v>
      </c>
      <c r="N42" s="123"/>
      <c r="O42" s="124"/>
      <c r="P42" s="125">
        <f t="shared" ref="P42:P44" si="107">N42*O42</f>
        <v>0</v>
      </c>
      <c r="Q42" s="123"/>
      <c r="R42" s="124"/>
      <c r="S42" s="125">
        <f t="shared" ref="S42:S44" si="108">Q42*R42</f>
        <v>0</v>
      </c>
      <c r="T42" s="123"/>
      <c r="U42" s="124"/>
      <c r="V42" s="125">
        <f t="shared" ref="V42:V44" si="109">T42*U42</f>
        <v>0</v>
      </c>
      <c r="W42" s="126">
        <f t="shared" ref="W42:W44" si="110">G42+M42+S42</f>
        <v>0</v>
      </c>
      <c r="X42" s="127">
        <f t="shared" ref="X42:X44" si="111">J42+P42+V42</f>
        <v>0</v>
      </c>
      <c r="Y42" s="127">
        <f t="shared" si="88"/>
        <v>0</v>
      </c>
      <c r="Z42" s="128" t="e">
        <f t="shared" si="89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19" t="s">
        <v>71</v>
      </c>
      <c r="B43" s="120" t="s">
        <v>114</v>
      </c>
      <c r="C43" s="188" t="s">
        <v>112</v>
      </c>
      <c r="D43" s="122" t="s">
        <v>113</v>
      </c>
      <c r="E43" s="123"/>
      <c r="F43" s="124"/>
      <c r="G43" s="125">
        <f t="shared" si="104"/>
        <v>0</v>
      </c>
      <c r="H43" s="123"/>
      <c r="I43" s="124"/>
      <c r="J43" s="125">
        <f t="shared" si="105"/>
        <v>0</v>
      </c>
      <c r="K43" s="123"/>
      <c r="L43" s="124"/>
      <c r="M43" s="125">
        <f t="shared" si="106"/>
        <v>0</v>
      </c>
      <c r="N43" s="123"/>
      <c r="O43" s="124"/>
      <c r="P43" s="125">
        <f t="shared" si="107"/>
        <v>0</v>
      </c>
      <c r="Q43" s="123"/>
      <c r="R43" s="124"/>
      <c r="S43" s="125">
        <f t="shared" si="108"/>
        <v>0</v>
      </c>
      <c r="T43" s="123"/>
      <c r="U43" s="124"/>
      <c r="V43" s="125">
        <f t="shared" si="109"/>
        <v>0</v>
      </c>
      <c r="W43" s="126">
        <f t="shared" si="110"/>
        <v>0</v>
      </c>
      <c r="X43" s="127">
        <f t="shared" si="111"/>
        <v>0</v>
      </c>
      <c r="Y43" s="127">
        <f t="shared" si="88"/>
        <v>0</v>
      </c>
      <c r="Z43" s="128" t="e">
        <f t="shared" si="89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2">
      <c r="A44" s="147" t="s">
        <v>71</v>
      </c>
      <c r="B44" s="154" t="s">
        <v>115</v>
      </c>
      <c r="C44" s="189" t="s">
        <v>112</v>
      </c>
      <c r="D44" s="148" t="s">
        <v>113</v>
      </c>
      <c r="E44" s="149"/>
      <c r="F44" s="150"/>
      <c r="G44" s="151">
        <f t="shared" si="104"/>
        <v>0</v>
      </c>
      <c r="H44" s="149"/>
      <c r="I44" s="150"/>
      <c r="J44" s="151">
        <f t="shared" si="105"/>
        <v>0</v>
      </c>
      <c r="K44" s="149"/>
      <c r="L44" s="150"/>
      <c r="M44" s="151">
        <f t="shared" si="106"/>
        <v>0</v>
      </c>
      <c r="N44" s="149"/>
      <c r="O44" s="150"/>
      <c r="P44" s="151">
        <f t="shared" si="107"/>
        <v>0</v>
      </c>
      <c r="Q44" s="149"/>
      <c r="R44" s="150"/>
      <c r="S44" s="151">
        <f t="shared" si="108"/>
        <v>0</v>
      </c>
      <c r="T44" s="149"/>
      <c r="U44" s="150"/>
      <c r="V44" s="151">
        <f t="shared" si="109"/>
        <v>0</v>
      </c>
      <c r="W44" s="138">
        <f t="shared" si="110"/>
        <v>0</v>
      </c>
      <c r="X44" s="127">
        <f t="shared" si="111"/>
        <v>0</v>
      </c>
      <c r="Y44" s="127">
        <f t="shared" si="88"/>
        <v>0</v>
      </c>
      <c r="Z44" s="128" t="e">
        <f t="shared" si="89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2">
      <c r="A45" s="108" t="s">
        <v>68</v>
      </c>
      <c r="B45" s="155" t="s">
        <v>116</v>
      </c>
      <c r="C45" s="153" t="s">
        <v>117</v>
      </c>
      <c r="D45" s="141"/>
      <c r="E45" s="142">
        <f>SUM(E46:E48)</f>
        <v>0</v>
      </c>
      <c r="F45" s="143"/>
      <c r="G45" s="144">
        <f t="shared" ref="G45:H45" si="112">SUM(G46:G48)</f>
        <v>0</v>
      </c>
      <c r="H45" s="142">
        <f t="shared" si="112"/>
        <v>0</v>
      </c>
      <c r="I45" s="143"/>
      <c r="J45" s="144">
        <f t="shared" ref="J45:K45" si="113">SUM(J46:J48)</f>
        <v>0</v>
      </c>
      <c r="K45" s="142">
        <f t="shared" si="113"/>
        <v>0</v>
      </c>
      <c r="L45" s="143"/>
      <c r="M45" s="144">
        <f t="shared" ref="M45:N45" si="114">SUM(M46:M48)</f>
        <v>0</v>
      </c>
      <c r="N45" s="142">
        <f t="shared" si="114"/>
        <v>0</v>
      </c>
      <c r="O45" s="143"/>
      <c r="P45" s="144">
        <f t="shared" ref="P45:Q45" si="115">SUM(P46:P48)</f>
        <v>0</v>
      </c>
      <c r="Q45" s="142">
        <f t="shared" si="115"/>
        <v>0</v>
      </c>
      <c r="R45" s="143"/>
      <c r="S45" s="144">
        <f t="shared" ref="S45:T45" si="116">SUM(S46:S48)</f>
        <v>0</v>
      </c>
      <c r="T45" s="142">
        <f t="shared" si="116"/>
        <v>0</v>
      </c>
      <c r="U45" s="143"/>
      <c r="V45" s="144">
        <f t="shared" ref="V45:X45" si="117">SUM(V46:V48)</f>
        <v>0</v>
      </c>
      <c r="W45" s="144">
        <f t="shared" si="117"/>
        <v>0</v>
      </c>
      <c r="X45" s="144">
        <f t="shared" si="117"/>
        <v>0</v>
      </c>
      <c r="Y45" s="143">
        <f t="shared" si="88"/>
        <v>0</v>
      </c>
      <c r="Z45" s="143" t="e">
        <f t="shared" si="89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2">
      <c r="A46" s="119" t="s">
        <v>71</v>
      </c>
      <c r="B46" s="120" t="s">
        <v>118</v>
      </c>
      <c r="C46" s="121" t="s">
        <v>119</v>
      </c>
      <c r="D46" s="122" t="s">
        <v>113</v>
      </c>
      <c r="E46" s="123"/>
      <c r="F46" s="124"/>
      <c r="G46" s="125">
        <f t="shared" ref="G46:G48" si="118">E46*F46</f>
        <v>0</v>
      </c>
      <c r="H46" s="123"/>
      <c r="I46" s="124"/>
      <c r="J46" s="125">
        <f t="shared" ref="J46:J48" si="119">H46*I46</f>
        <v>0</v>
      </c>
      <c r="K46" s="123"/>
      <c r="L46" s="124"/>
      <c r="M46" s="125">
        <f t="shared" ref="M46:M48" si="120">K46*L46</f>
        <v>0</v>
      </c>
      <c r="N46" s="123"/>
      <c r="O46" s="124"/>
      <c r="P46" s="125">
        <f t="shared" ref="P46:P48" si="121">N46*O46</f>
        <v>0</v>
      </c>
      <c r="Q46" s="123"/>
      <c r="R46" s="124"/>
      <c r="S46" s="125">
        <f t="shared" ref="S46:S48" si="122">Q46*R46</f>
        <v>0</v>
      </c>
      <c r="T46" s="123"/>
      <c r="U46" s="124"/>
      <c r="V46" s="125">
        <f t="shared" ref="V46:V48" si="123">T46*U46</f>
        <v>0</v>
      </c>
      <c r="W46" s="126">
        <f t="shared" ref="W46:W48" si="124">G46+M46+S46</f>
        <v>0</v>
      </c>
      <c r="X46" s="127">
        <f t="shared" ref="X46:X48" si="125">J46+P46+V46</f>
        <v>0</v>
      </c>
      <c r="Y46" s="127">
        <f t="shared" si="88"/>
        <v>0</v>
      </c>
      <c r="Z46" s="128" t="e">
        <f t="shared" si="89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2">
      <c r="A47" s="119" t="s">
        <v>71</v>
      </c>
      <c r="B47" s="120" t="s">
        <v>120</v>
      </c>
      <c r="C47" s="121" t="s">
        <v>121</v>
      </c>
      <c r="D47" s="122" t="s">
        <v>113</v>
      </c>
      <c r="E47" s="123"/>
      <c r="F47" s="124"/>
      <c r="G47" s="125">
        <f t="shared" si="118"/>
        <v>0</v>
      </c>
      <c r="H47" s="123"/>
      <c r="I47" s="124"/>
      <c r="J47" s="125">
        <f t="shared" si="119"/>
        <v>0</v>
      </c>
      <c r="K47" s="123"/>
      <c r="L47" s="124"/>
      <c r="M47" s="125">
        <f t="shared" si="120"/>
        <v>0</v>
      </c>
      <c r="N47" s="123"/>
      <c r="O47" s="124"/>
      <c r="P47" s="125">
        <f t="shared" si="121"/>
        <v>0</v>
      </c>
      <c r="Q47" s="123"/>
      <c r="R47" s="124"/>
      <c r="S47" s="125">
        <f t="shared" si="122"/>
        <v>0</v>
      </c>
      <c r="T47" s="123"/>
      <c r="U47" s="124"/>
      <c r="V47" s="125">
        <f t="shared" si="123"/>
        <v>0</v>
      </c>
      <c r="W47" s="126">
        <f t="shared" si="124"/>
        <v>0</v>
      </c>
      <c r="X47" s="127">
        <f t="shared" si="125"/>
        <v>0</v>
      </c>
      <c r="Y47" s="127">
        <f t="shared" si="88"/>
        <v>0</v>
      </c>
      <c r="Z47" s="128" t="e">
        <f t="shared" si="89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2">
      <c r="A48" s="132" t="s">
        <v>71</v>
      </c>
      <c r="B48" s="133" t="s">
        <v>122</v>
      </c>
      <c r="C48" s="165" t="s">
        <v>119</v>
      </c>
      <c r="D48" s="134" t="s">
        <v>113</v>
      </c>
      <c r="E48" s="149"/>
      <c r="F48" s="150"/>
      <c r="G48" s="151">
        <f t="shared" si="118"/>
        <v>0</v>
      </c>
      <c r="H48" s="149"/>
      <c r="I48" s="150"/>
      <c r="J48" s="151">
        <f t="shared" si="119"/>
        <v>0</v>
      </c>
      <c r="K48" s="149"/>
      <c r="L48" s="150"/>
      <c r="M48" s="151">
        <f t="shared" si="120"/>
        <v>0</v>
      </c>
      <c r="N48" s="149"/>
      <c r="O48" s="150"/>
      <c r="P48" s="151">
        <f t="shared" si="121"/>
        <v>0</v>
      </c>
      <c r="Q48" s="149"/>
      <c r="R48" s="150"/>
      <c r="S48" s="151">
        <f t="shared" si="122"/>
        <v>0</v>
      </c>
      <c r="T48" s="149"/>
      <c r="U48" s="150"/>
      <c r="V48" s="151">
        <f t="shared" si="123"/>
        <v>0</v>
      </c>
      <c r="W48" s="138">
        <f t="shared" si="124"/>
        <v>0</v>
      </c>
      <c r="X48" s="127">
        <f t="shared" si="125"/>
        <v>0</v>
      </c>
      <c r="Y48" s="127">
        <f t="shared" si="88"/>
        <v>0</v>
      </c>
      <c r="Z48" s="128" t="e">
        <f t="shared" si="89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2">
      <c r="A49" s="167" t="s">
        <v>123</v>
      </c>
      <c r="B49" s="168"/>
      <c r="C49" s="169"/>
      <c r="D49" s="170"/>
      <c r="E49" s="174">
        <f>E45+E41+E37</f>
        <v>0</v>
      </c>
      <c r="F49" s="190"/>
      <c r="G49" s="173">
        <f t="shared" ref="G49:H49" si="126">G45+G41+G37</f>
        <v>0</v>
      </c>
      <c r="H49" s="174">
        <f t="shared" si="126"/>
        <v>0</v>
      </c>
      <c r="I49" s="190"/>
      <c r="J49" s="173">
        <f t="shared" ref="J49:K49" si="127">J45+J41+J37</f>
        <v>0</v>
      </c>
      <c r="K49" s="191">
        <f t="shared" si="127"/>
        <v>0</v>
      </c>
      <c r="L49" s="190"/>
      <c r="M49" s="173">
        <f t="shared" ref="M49:N49" si="128">M45+M41+M37</f>
        <v>0</v>
      </c>
      <c r="N49" s="191">
        <f t="shared" si="128"/>
        <v>0</v>
      </c>
      <c r="O49" s="190"/>
      <c r="P49" s="173">
        <f t="shared" ref="P49:Q49" si="129">P45+P41+P37</f>
        <v>0</v>
      </c>
      <c r="Q49" s="191">
        <f t="shared" si="129"/>
        <v>0</v>
      </c>
      <c r="R49" s="190"/>
      <c r="S49" s="173">
        <f t="shared" ref="S49:T49" si="130">S45+S41+S37</f>
        <v>0</v>
      </c>
      <c r="T49" s="191">
        <f t="shared" si="130"/>
        <v>0</v>
      </c>
      <c r="U49" s="190"/>
      <c r="V49" s="173">
        <f t="shared" ref="V49:X49" si="131">V45+V41+V37</f>
        <v>0</v>
      </c>
      <c r="W49" s="192">
        <f t="shared" si="131"/>
        <v>0</v>
      </c>
      <c r="X49" s="192">
        <f t="shared" si="131"/>
        <v>0</v>
      </c>
      <c r="Y49" s="192">
        <f t="shared" si="88"/>
        <v>0</v>
      </c>
      <c r="Z49" s="192" t="e">
        <f t="shared" si="89"/>
        <v>#DIV/0!</v>
      </c>
      <c r="AA49" s="178"/>
      <c r="AB49" s="7"/>
      <c r="AC49" s="7"/>
      <c r="AD49" s="7"/>
      <c r="AE49" s="7"/>
      <c r="AF49" s="7"/>
      <c r="AG49" s="7"/>
    </row>
    <row r="50" spans="1:33" ht="30" customHeight="1" x14ac:dyDescent="0.2">
      <c r="A50" s="179" t="s">
        <v>66</v>
      </c>
      <c r="B50" s="180">
        <v>3</v>
      </c>
      <c r="C50" s="181" t="s">
        <v>124</v>
      </c>
      <c r="D50" s="182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2">
      <c r="A51" s="108" t="s">
        <v>68</v>
      </c>
      <c r="B51" s="155" t="s">
        <v>125</v>
      </c>
      <c r="C51" s="110" t="s">
        <v>126</v>
      </c>
      <c r="D51" s="111"/>
      <c r="E51" s="112">
        <f>SUM(E52:E54)</f>
        <v>0</v>
      </c>
      <c r="F51" s="113"/>
      <c r="G51" s="114">
        <f t="shared" ref="G51:H51" si="132">SUM(G52:G54)</f>
        <v>0</v>
      </c>
      <c r="H51" s="112">
        <f t="shared" si="132"/>
        <v>0</v>
      </c>
      <c r="I51" s="113"/>
      <c r="J51" s="114">
        <f t="shared" ref="J51:K51" si="133">SUM(J52:J54)</f>
        <v>0</v>
      </c>
      <c r="K51" s="112">
        <f t="shared" si="133"/>
        <v>0</v>
      </c>
      <c r="L51" s="113"/>
      <c r="M51" s="114">
        <f t="shared" ref="M51:N51" si="134">SUM(M52:M54)</f>
        <v>0</v>
      </c>
      <c r="N51" s="112">
        <f t="shared" si="134"/>
        <v>0</v>
      </c>
      <c r="O51" s="113"/>
      <c r="P51" s="114">
        <f t="shared" ref="P51:Q51" si="135">SUM(P52:P54)</f>
        <v>0</v>
      </c>
      <c r="Q51" s="112">
        <f t="shared" si="135"/>
        <v>0</v>
      </c>
      <c r="R51" s="113"/>
      <c r="S51" s="114">
        <f t="shared" ref="S51:T51" si="136">SUM(S52:S54)</f>
        <v>0</v>
      </c>
      <c r="T51" s="112">
        <f t="shared" si="136"/>
        <v>0</v>
      </c>
      <c r="U51" s="113"/>
      <c r="V51" s="114">
        <f t="shared" ref="V51:X51" si="137">SUM(V52:V54)</f>
        <v>0</v>
      </c>
      <c r="W51" s="114">
        <f t="shared" si="137"/>
        <v>0</v>
      </c>
      <c r="X51" s="114">
        <f t="shared" si="137"/>
        <v>0</v>
      </c>
      <c r="Y51" s="115">
        <f t="shared" ref="Y51:Y58" si="138">W51-X51</f>
        <v>0</v>
      </c>
      <c r="Z51" s="116" t="e">
        <f t="shared" ref="Z51:Z58" si="139">Y51/W51</f>
        <v>#DIV/0!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2">
      <c r="A52" s="119" t="s">
        <v>71</v>
      </c>
      <c r="B52" s="120" t="s">
        <v>127</v>
      </c>
      <c r="C52" s="188" t="s">
        <v>128</v>
      </c>
      <c r="D52" s="122" t="s">
        <v>106</v>
      </c>
      <c r="E52" s="123"/>
      <c r="F52" s="124"/>
      <c r="G52" s="125">
        <f t="shared" ref="G52:G54" si="140">E52*F52</f>
        <v>0</v>
      </c>
      <c r="H52" s="123"/>
      <c r="I52" s="124"/>
      <c r="J52" s="125">
        <f t="shared" ref="J52:J54" si="141">H52*I52</f>
        <v>0</v>
      </c>
      <c r="K52" s="123"/>
      <c r="L52" s="124"/>
      <c r="M52" s="125">
        <f t="shared" ref="M52:M54" si="142">K52*L52</f>
        <v>0</v>
      </c>
      <c r="N52" s="123"/>
      <c r="O52" s="124"/>
      <c r="P52" s="125">
        <f t="shared" ref="P52:P54" si="143">N52*O52</f>
        <v>0</v>
      </c>
      <c r="Q52" s="123"/>
      <c r="R52" s="124"/>
      <c r="S52" s="125">
        <f t="shared" ref="S52:S54" si="144">Q52*R52</f>
        <v>0</v>
      </c>
      <c r="T52" s="123"/>
      <c r="U52" s="124"/>
      <c r="V52" s="125">
        <f t="shared" ref="V52:V54" si="145">T52*U52</f>
        <v>0</v>
      </c>
      <c r="W52" s="126">
        <f t="shared" ref="W52:W54" si="146">G52+M52+S52</f>
        <v>0</v>
      </c>
      <c r="X52" s="127">
        <f t="shared" ref="X52:X54" si="147">J52+P52+V52</f>
        <v>0</v>
      </c>
      <c r="Y52" s="127">
        <f t="shared" si="138"/>
        <v>0</v>
      </c>
      <c r="Z52" s="128" t="e">
        <f t="shared" si="139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2">
      <c r="A53" s="119" t="s">
        <v>71</v>
      </c>
      <c r="B53" s="120" t="s">
        <v>129</v>
      </c>
      <c r="C53" s="188" t="s">
        <v>130</v>
      </c>
      <c r="D53" s="122" t="s">
        <v>106</v>
      </c>
      <c r="E53" s="123"/>
      <c r="F53" s="124"/>
      <c r="G53" s="125">
        <f t="shared" si="140"/>
        <v>0</v>
      </c>
      <c r="H53" s="123"/>
      <c r="I53" s="124"/>
      <c r="J53" s="125">
        <f t="shared" si="141"/>
        <v>0</v>
      </c>
      <c r="K53" s="123"/>
      <c r="L53" s="124"/>
      <c r="M53" s="125">
        <f t="shared" si="142"/>
        <v>0</v>
      </c>
      <c r="N53" s="123"/>
      <c r="O53" s="124"/>
      <c r="P53" s="125">
        <f t="shared" si="143"/>
        <v>0</v>
      </c>
      <c r="Q53" s="123"/>
      <c r="R53" s="124"/>
      <c r="S53" s="125">
        <f t="shared" si="144"/>
        <v>0</v>
      </c>
      <c r="T53" s="123"/>
      <c r="U53" s="124"/>
      <c r="V53" s="125">
        <f t="shared" si="145"/>
        <v>0</v>
      </c>
      <c r="W53" s="126">
        <f t="shared" si="146"/>
        <v>0</v>
      </c>
      <c r="X53" s="127">
        <f t="shared" si="147"/>
        <v>0</v>
      </c>
      <c r="Y53" s="127">
        <f t="shared" si="138"/>
        <v>0</v>
      </c>
      <c r="Z53" s="128" t="e">
        <f t="shared" si="139"/>
        <v>#DIV/0!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2">
      <c r="A54" s="132" t="s">
        <v>71</v>
      </c>
      <c r="B54" s="133" t="s">
        <v>131</v>
      </c>
      <c r="C54" s="164" t="s">
        <v>132</v>
      </c>
      <c r="D54" s="134" t="s">
        <v>106</v>
      </c>
      <c r="E54" s="135"/>
      <c r="F54" s="136"/>
      <c r="G54" s="137">
        <f t="shared" si="140"/>
        <v>0</v>
      </c>
      <c r="H54" s="135"/>
      <c r="I54" s="136"/>
      <c r="J54" s="137">
        <f t="shared" si="141"/>
        <v>0</v>
      </c>
      <c r="K54" s="135"/>
      <c r="L54" s="136"/>
      <c r="M54" s="137">
        <f t="shared" si="142"/>
        <v>0</v>
      </c>
      <c r="N54" s="135"/>
      <c r="O54" s="136"/>
      <c r="P54" s="137">
        <f t="shared" si="143"/>
        <v>0</v>
      </c>
      <c r="Q54" s="135"/>
      <c r="R54" s="136"/>
      <c r="S54" s="137">
        <f t="shared" si="144"/>
        <v>0</v>
      </c>
      <c r="T54" s="135"/>
      <c r="U54" s="136"/>
      <c r="V54" s="137">
        <f t="shared" si="145"/>
        <v>0</v>
      </c>
      <c r="W54" s="138">
        <f t="shared" si="146"/>
        <v>0</v>
      </c>
      <c r="X54" s="127">
        <f t="shared" si="147"/>
        <v>0</v>
      </c>
      <c r="Y54" s="127">
        <f t="shared" si="138"/>
        <v>0</v>
      </c>
      <c r="Z54" s="128" t="e">
        <f t="shared" si="139"/>
        <v>#DIV/0!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2">
      <c r="A55" s="108" t="s">
        <v>68</v>
      </c>
      <c r="B55" s="155" t="s">
        <v>133</v>
      </c>
      <c r="C55" s="140" t="s">
        <v>134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48">SUM(M56:M57)</f>
        <v>0</v>
      </c>
      <c r="N55" s="142">
        <f t="shared" si="148"/>
        <v>0</v>
      </c>
      <c r="O55" s="143"/>
      <c r="P55" s="144">
        <f t="shared" ref="P55:Q55" si="149">SUM(P56:P57)</f>
        <v>0</v>
      </c>
      <c r="Q55" s="142">
        <f t="shared" si="149"/>
        <v>0</v>
      </c>
      <c r="R55" s="143"/>
      <c r="S55" s="144">
        <f t="shared" ref="S55:T55" si="150">SUM(S56:S57)</f>
        <v>0</v>
      </c>
      <c r="T55" s="142">
        <f t="shared" si="150"/>
        <v>0</v>
      </c>
      <c r="U55" s="143"/>
      <c r="V55" s="144">
        <f t="shared" ref="V55:X55" si="151">SUM(V56:V57)</f>
        <v>0</v>
      </c>
      <c r="W55" s="144">
        <f t="shared" si="151"/>
        <v>0</v>
      </c>
      <c r="X55" s="144">
        <f t="shared" si="151"/>
        <v>0</v>
      </c>
      <c r="Y55" s="144">
        <f t="shared" si="138"/>
        <v>0</v>
      </c>
      <c r="Z55" s="144" t="e">
        <f t="shared" si="139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x14ac:dyDescent="0.2">
      <c r="A56" s="119" t="s">
        <v>71</v>
      </c>
      <c r="B56" s="120" t="s">
        <v>135</v>
      </c>
      <c r="C56" s="188" t="s">
        <v>136</v>
      </c>
      <c r="D56" s="122" t="s">
        <v>137</v>
      </c>
      <c r="E56" s="404" t="s">
        <v>138</v>
      </c>
      <c r="F56" s="405"/>
      <c r="G56" s="406"/>
      <c r="H56" s="404" t="s">
        <v>138</v>
      </c>
      <c r="I56" s="405"/>
      <c r="J56" s="406"/>
      <c r="K56" s="123"/>
      <c r="L56" s="124"/>
      <c r="M56" s="125">
        <f t="shared" ref="M56:M57" si="152">K56*L56</f>
        <v>0</v>
      </c>
      <c r="N56" s="123"/>
      <c r="O56" s="124"/>
      <c r="P56" s="125">
        <f t="shared" ref="P56:P57" si="153">N56*O56</f>
        <v>0</v>
      </c>
      <c r="Q56" s="123"/>
      <c r="R56" s="124"/>
      <c r="S56" s="125">
        <f t="shared" ref="S56:S57" si="154">Q56*R56</f>
        <v>0</v>
      </c>
      <c r="T56" s="123"/>
      <c r="U56" s="124"/>
      <c r="V56" s="125">
        <f t="shared" ref="V56:V57" si="155">T56*U56</f>
        <v>0</v>
      </c>
      <c r="W56" s="138">
        <f t="shared" ref="W56:W57" si="156">G56+M56+S56</f>
        <v>0</v>
      </c>
      <c r="X56" s="127">
        <f t="shared" ref="X56:X57" si="157">J56+P56+V56</f>
        <v>0</v>
      </c>
      <c r="Y56" s="127">
        <f t="shared" si="138"/>
        <v>0</v>
      </c>
      <c r="Z56" s="128" t="e">
        <f t="shared" si="139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2">
      <c r="A57" s="132" t="s">
        <v>71</v>
      </c>
      <c r="B57" s="133" t="s">
        <v>139</v>
      </c>
      <c r="C57" s="164" t="s">
        <v>140</v>
      </c>
      <c r="D57" s="134" t="s">
        <v>137</v>
      </c>
      <c r="E57" s="370"/>
      <c r="F57" s="407"/>
      <c r="G57" s="371"/>
      <c r="H57" s="370"/>
      <c r="I57" s="407"/>
      <c r="J57" s="371"/>
      <c r="K57" s="149"/>
      <c r="L57" s="150"/>
      <c r="M57" s="151">
        <f t="shared" si="152"/>
        <v>0</v>
      </c>
      <c r="N57" s="149"/>
      <c r="O57" s="150"/>
      <c r="P57" s="151">
        <f t="shared" si="153"/>
        <v>0</v>
      </c>
      <c r="Q57" s="149"/>
      <c r="R57" s="150"/>
      <c r="S57" s="151">
        <f t="shared" si="154"/>
        <v>0</v>
      </c>
      <c r="T57" s="149"/>
      <c r="U57" s="150"/>
      <c r="V57" s="151">
        <f t="shared" si="155"/>
        <v>0</v>
      </c>
      <c r="W57" s="138">
        <f t="shared" si="156"/>
        <v>0</v>
      </c>
      <c r="X57" s="127">
        <f t="shared" si="157"/>
        <v>0</v>
      </c>
      <c r="Y57" s="166">
        <f t="shared" si="138"/>
        <v>0</v>
      </c>
      <c r="Z57" s="128" t="e">
        <f t="shared" si="139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x14ac:dyDescent="0.2">
      <c r="A58" s="167" t="s">
        <v>141</v>
      </c>
      <c r="B58" s="168"/>
      <c r="C58" s="169"/>
      <c r="D58" s="170"/>
      <c r="E58" s="174">
        <f>E51</f>
        <v>0</v>
      </c>
      <c r="F58" s="190"/>
      <c r="G58" s="173">
        <f t="shared" ref="G58:H58" si="158">G51</f>
        <v>0</v>
      </c>
      <c r="H58" s="174">
        <f t="shared" si="158"/>
        <v>0</v>
      </c>
      <c r="I58" s="190"/>
      <c r="J58" s="173">
        <f>J51</f>
        <v>0</v>
      </c>
      <c r="K58" s="191">
        <f>K55+K51</f>
        <v>0</v>
      </c>
      <c r="L58" s="190"/>
      <c r="M58" s="173">
        <f t="shared" ref="M58:N58" si="159">M55+M51</f>
        <v>0</v>
      </c>
      <c r="N58" s="191">
        <f t="shared" si="159"/>
        <v>0</v>
      </c>
      <c r="O58" s="190"/>
      <c r="P58" s="173">
        <f t="shared" ref="P58:Q58" si="160">P55+P51</f>
        <v>0</v>
      </c>
      <c r="Q58" s="191">
        <f t="shared" si="160"/>
        <v>0</v>
      </c>
      <c r="R58" s="190"/>
      <c r="S58" s="173">
        <f t="shared" ref="S58:T58" si="161">S55+S51</f>
        <v>0</v>
      </c>
      <c r="T58" s="191">
        <f t="shared" si="161"/>
        <v>0</v>
      </c>
      <c r="U58" s="190"/>
      <c r="V58" s="173">
        <f t="shared" ref="V58:X58" si="162">V55+V51</f>
        <v>0</v>
      </c>
      <c r="W58" s="192">
        <f t="shared" si="162"/>
        <v>0</v>
      </c>
      <c r="X58" s="192">
        <f t="shared" si="162"/>
        <v>0</v>
      </c>
      <c r="Y58" s="192">
        <f t="shared" si="138"/>
        <v>0</v>
      </c>
      <c r="Z58" s="192" t="e">
        <f t="shared" si="139"/>
        <v>#DIV/0!</v>
      </c>
      <c r="AA58" s="178"/>
      <c r="AB58" s="131"/>
      <c r="AC58" s="131"/>
      <c r="AD58" s="131"/>
      <c r="AE58" s="7"/>
      <c r="AF58" s="7"/>
      <c r="AG58" s="7"/>
    </row>
    <row r="59" spans="1:33" ht="30" customHeight="1" x14ac:dyDescent="0.2">
      <c r="A59" s="179" t="s">
        <v>66</v>
      </c>
      <c r="B59" s="180">
        <v>4</v>
      </c>
      <c r="C59" s="181" t="s">
        <v>142</v>
      </c>
      <c r="D59" s="182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83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2">
      <c r="A60" s="108" t="s">
        <v>68</v>
      </c>
      <c r="B60" s="155" t="s">
        <v>143</v>
      </c>
      <c r="C60" s="193" t="s">
        <v>144</v>
      </c>
      <c r="D60" s="111"/>
      <c r="E60" s="112">
        <f>SUM(E61:E63)</f>
        <v>0</v>
      </c>
      <c r="F60" s="113"/>
      <c r="G60" s="114">
        <f t="shared" ref="G60:H60" si="163">SUM(G61:G63)</f>
        <v>0</v>
      </c>
      <c r="H60" s="112">
        <f t="shared" si="163"/>
        <v>0</v>
      </c>
      <c r="I60" s="113"/>
      <c r="J60" s="114">
        <f t="shared" ref="J60:K60" si="164">SUM(J61:J63)</f>
        <v>0</v>
      </c>
      <c r="K60" s="112">
        <f t="shared" si="164"/>
        <v>0</v>
      </c>
      <c r="L60" s="113"/>
      <c r="M60" s="114">
        <f t="shared" ref="M60:N60" si="165">SUM(M61:M63)</f>
        <v>0</v>
      </c>
      <c r="N60" s="112">
        <f t="shared" si="165"/>
        <v>0</v>
      </c>
      <c r="O60" s="113"/>
      <c r="P60" s="114">
        <f t="shared" ref="P60:Q60" si="166">SUM(P61:P63)</f>
        <v>0</v>
      </c>
      <c r="Q60" s="112">
        <f t="shared" si="166"/>
        <v>0</v>
      </c>
      <c r="R60" s="113"/>
      <c r="S60" s="114">
        <f t="shared" ref="S60:T60" si="167">SUM(S61:S63)</f>
        <v>0</v>
      </c>
      <c r="T60" s="112">
        <f t="shared" si="167"/>
        <v>0</v>
      </c>
      <c r="U60" s="113"/>
      <c r="V60" s="114">
        <f t="shared" ref="V60:X60" si="168">SUM(V61:V63)</f>
        <v>0</v>
      </c>
      <c r="W60" s="114">
        <f t="shared" si="168"/>
        <v>0</v>
      </c>
      <c r="X60" s="114">
        <f t="shared" si="168"/>
        <v>0</v>
      </c>
      <c r="Y60" s="194">
        <f t="shared" ref="Y60:Y80" si="169">W60-X60</f>
        <v>0</v>
      </c>
      <c r="Z60" s="116" t="e">
        <f t="shared" ref="Z60:Z80" si="170">Y60/W60</f>
        <v>#DIV/0!</v>
      </c>
      <c r="AA60" s="117"/>
      <c r="AB60" s="118"/>
      <c r="AC60" s="118"/>
      <c r="AD60" s="118"/>
      <c r="AE60" s="118"/>
      <c r="AF60" s="118"/>
      <c r="AG60" s="118"/>
    </row>
    <row r="61" spans="1:33" ht="30" customHeight="1" x14ac:dyDescent="0.2">
      <c r="A61" s="119" t="s">
        <v>71</v>
      </c>
      <c r="B61" s="120" t="s">
        <v>145</v>
      </c>
      <c r="C61" s="188" t="s">
        <v>146</v>
      </c>
      <c r="D61" s="195" t="s">
        <v>147</v>
      </c>
      <c r="E61" s="196"/>
      <c r="F61" s="197"/>
      <c r="G61" s="198">
        <f t="shared" ref="G61:G63" si="171">E61*F61</f>
        <v>0</v>
      </c>
      <c r="H61" s="196"/>
      <c r="I61" s="197"/>
      <c r="J61" s="198">
        <f t="shared" ref="J61:J63" si="172">H61*I61</f>
        <v>0</v>
      </c>
      <c r="K61" s="123"/>
      <c r="L61" s="197"/>
      <c r="M61" s="125">
        <f t="shared" ref="M61:M63" si="173">K61*L61</f>
        <v>0</v>
      </c>
      <c r="N61" s="123"/>
      <c r="O61" s="197"/>
      <c r="P61" s="125">
        <f t="shared" ref="P61:P63" si="174">N61*O61</f>
        <v>0</v>
      </c>
      <c r="Q61" s="123"/>
      <c r="R61" s="197"/>
      <c r="S61" s="125">
        <f t="shared" ref="S61:S63" si="175">Q61*R61</f>
        <v>0</v>
      </c>
      <c r="T61" s="123"/>
      <c r="U61" s="197"/>
      <c r="V61" s="125">
        <f t="shared" ref="V61:V63" si="176">T61*U61</f>
        <v>0</v>
      </c>
      <c r="W61" s="126">
        <f t="shared" ref="W61:W63" si="177">G61+M61+S61</f>
        <v>0</v>
      </c>
      <c r="X61" s="127">
        <f t="shared" ref="X61:X63" si="178">J61+P61+V61</f>
        <v>0</v>
      </c>
      <c r="Y61" s="127">
        <f t="shared" si="169"/>
        <v>0</v>
      </c>
      <c r="Z61" s="128" t="e">
        <f t="shared" si="170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2">
      <c r="A62" s="119" t="s">
        <v>71</v>
      </c>
      <c r="B62" s="120" t="s">
        <v>148</v>
      </c>
      <c r="C62" s="188" t="s">
        <v>146</v>
      </c>
      <c r="D62" s="195" t="s">
        <v>147</v>
      </c>
      <c r="E62" s="196"/>
      <c r="F62" s="197"/>
      <c r="G62" s="198">
        <f t="shared" si="171"/>
        <v>0</v>
      </c>
      <c r="H62" s="196"/>
      <c r="I62" s="197"/>
      <c r="J62" s="198">
        <f t="shared" si="172"/>
        <v>0</v>
      </c>
      <c r="K62" s="123"/>
      <c r="L62" s="197"/>
      <c r="M62" s="125">
        <f t="shared" si="173"/>
        <v>0</v>
      </c>
      <c r="N62" s="123"/>
      <c r="O62" s="197"/>
      <c r="P62" s="125">
        <f t="shared" si="174"/>
        <v>0</v>
      </c>
      <c r="Q62" s="123"/>
      <c r="R62" s="197"/>
      <c r="S62" s="125">
        <f t="shared" si="175"/>
        <v>0</v>
      </c>
      <c r="T62" s="123"/>
      <c r="U62" s="197"/>
      <c r="V62" s="125">
        <f t="shared" si="176"/>
        <v>0</v>
      </c>
      <c r="W62" s="126">
        <f t="shared" si="177"/>
        <v>0</v>
      </c>
      <c r="X62" s="127">
        <f t="shared" si="178"/>
        <v>0</v>
      </c>
      <c r="Y62" s="127">
        <f t="shared" si="169"/>
        <v>0</v>
      </c>
      <c r="Z62" s="128" t="e">
        <f t="shared" si="170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2">
      <c r="A63" s="147" t="s">
        <v>71</v>
      </c>
      <c r="B63" s="133" t="s">
        <v>149</v>
      </c>
      <c r="C63" s="164" t="s">
        <v>146</v>
      </c>
      <c r="D63" s="195" t="s">
        <v>147</v>
      </c>
      <c r="E63" s="199"/>
      <c r="F63" s="200"/>
      <c r="G63" s="201">
        <f t="shared" si="171"/>
        <v>0</v>
      </c>
      <c r="H63" s="199"/>
      <c r="I63" s="200"/>
      <c r="J63" s="201">
        <f t="shared" si="172"/>
        <v>0</v>
      </c>
      <c r="K63" s="135"/>
      <c r="L63" s="200"/>
      <c r="M63" s="137">
        <f t="shared" si="173"/>
        <v>0</v>
      </c>
      <c r="N63" s="135"/>
      <c r="O63" s="200"/>
      <c r="P63" s="137">
        <f t="shared" si="174"/>
        <v>0</v>
      </c>
      <c r="Q63" s="135"/>
      <c r="R63" s="200"/>
      <c r="S63" s="137">
        <f t="shared" si="175"/>
        <v>0</v>
      </c>
      <c r="T63" s="135"/>
      <c r="U63" s="200"/>
      <c r="V63" s="137">
        <f t="shared" si="176"/>
        <v>0</v>
      </c>
      <c r="W63" s="138">
        <f t="shared" si="177"/>
        <v>0</v>
      </c>
      <c r="X63" s="127">
        <f t="shared" si="178"/>
        <v>0</v>
      </c>
      <c r="Y63" s="127">
        <f t="shared" si="169"/>
        <v>0</v>
      </c>
      <c r="Z63" s="128" t="e">
        <f t="shared" si="170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2">
      <c r="A64" s="108" t="s">
        <v>68</v>
      </c>
      <c r="B64" s="155" t="s">
        <v>150</v>
      </c>
      <c r="C64" s="153" t="s">
        <v>151</v>
      </c>
      <c r="D64" s="141"/>
      <c r="E64" s="142">
        <f>SUM(E65:E67)</f>
        <v>0</v>
      </c>
      <c r="F64" s="143"/>
      <c r="G64" s="144">
        <f t="shared" ref="G64:H64" si="179">SUM(G65:G67)</f>
        <v>0</v>
      </c>
      <c r="H64" s="142">
        <f t="shared" si="179"/>
        <v>0</v>
      </c>
      <c r="I64" s="143"/>
      <c r="J64" s="144">
        <f t="shared" ref="J64:K64" si="180">SUM(J65:J67)</f>
        <v>0</v>
      </c>
      <c r="K64" s="142">
        <f t="shared" si="180"/>
        <v>0</v>
      </c>
      <c r="L64" s="143"/>
      <c r="M64" s="144">
        <f t="shared" ref="M64:N64" si="181">SUM(M65:M67)</f>
        <v>0</v>
      </c>
      <c r="N64" s="142">
        <f t="shared" si="181"/>
        <v>0</v>
      </c>
      <c r="O64" s="143"/>
      <c r="P64" s="144">
        <f t="shared" ref="P64:Q64" si="182">SUM(P65:P67)</f>
        <v>0</v>
      </c>
      <c r="Q64" s="142">
        <f t="shared" si="182"/>
        <v>0</v>
      </c>
      <c r="R64" s="143"/>
      <c r="S64" s="144">
        <f t="shared" ref="S64:T64" si="183">SUM(S65:S67)</f>
        <v>0</v>
      </c>
      <c r="T64" s="142">
        <f t="shared" si="183"/>
        <v>0</v>
      </c>
      <c r="U64" s="143"/>
      <c r="V64" s="144">
        <f t="shared" ref="V64:X64" si="184">SUM(V65:V67)</f>
        <v>0</v>
      </c>
      <c r="W64" s="144">
        <f t="shared" si="184"/>
        <v>0</v>
      </c>
      <c r="X64" s="144">
        <f t="shared" si="184"/>
        <v>0</v>
      </c>
      <c r="Y64" s="144">
        <f t="shared" si="169"/>
        <v>0</v>
      </c>
      <c r="Z64" s="144" t="e">
        <f t="shared" si="170"/>
        <v>#DIV/0!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2">
      <c r="A65" s="119" t="s">
        <v>71</v>
      </c>
      <c r="B65" s="120" t="s">
        <v>152</v>
      </c>
      <c r="C65" s="202" t="s">
        <v>153</v>
      </c>
      <c r="D65" s="203" t="s">
        <v>154</v>
      </c>
      <c r="E65" s="123"/>
      <c r="F65" s="124"/>
      <c r="G65" s="125">
        <f t="shared" ref="G65:G67" si="185">E65*F65</f>
        <v>0</v>
      </c>
      <c r="H65" s="123"/>
      <c r="I65" s="124"/>
      <c r="J65" s="125">
        <f t="shared" ref="J65:J67" si="186">H65*I65</f>
        <v>0</v>
      </c>
      <c r="K65" s="123"/>
      <c r="L65" s="124"/>
      <c r="M65" s="125">
        <f t="shared" ref="M65:M67" si="187">K65*L65</f>
        <v>0</v>
      </c>
      <c r="N65" s="123"/>
      <c r="O65" s="124"/>
      <c r="P65" s="125">
        <f t="shared" ref="P65:P67" si="188">N65*O65</f>
        <v>0</v>
      </c>
      <c r="Q65" s="123"/>
      <c r="R65" s="124"/>
      <c r="S65" s="125">
        <f t="shared" ref="S65:S67" si="189">Q65*R65</f>
        <v>0</v>
      </c>
      <c r="T65" s="123"/>
      <c r="U65" s="124"/>
      <c r="V65" s="125">
        <f t="shared" ref="V65:V67" si="190">T65*U65</f>
        <v>0</v>
      </c>
      <c r="W65" s="126">
        <f t="shared" ref="W65:W67" si="191">G65+M65+S65</f>
        <v>0</v>
      </c>
      <c r="X65" s="127">
        <f t="shared" ref="X65:X67" si="192">J65+P65+V65</f>
        <v>0</v>
      </c>
      <c r="Y65" s="127">
        <f t="shared" si="169"/>
        <v>0</v>
      </c>
      <c r="Z65" s="128" t="e">
        <f t="shared" si="170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2">
      <c r="A66" s="119" t="s">
        <v>71</v>
      </c>
      <c r="B66" s="120" t="s">
        <v>155</v>
      </c>
      <c r="C66" s="202" t="s">
        <v>128</v>
      </c>
      <c r="D66" s="203" t="s">
        <v>154</v>
      </c>
      <c r="E66" s="123"/>
      <c r="F66" s="124"/>
      <c r="G66" s="125">
        <f t="shared" si="185"/>
        <v>0</v>
      </c>
      <c r="H66" s="123"/>
      <c r="I66" s="124"/>
      <c r="J66" s="125">
        <f t="shared" si="186"/>
        <v>0</v>
      </c>
      <c r="K66" s="123"/>
      <c r="L66" s="124"/>
      <c r="M66" s="125">
        <f t="shared" si="187"/>
        <v>0</v>
      </c>
      <c r="N66" s="123"/>
      <c r="O66" s="124"/>
      <c r="P66" s="125">
        <f t="shared" si="188"/>
        <v>0</v>
      </c>
      <c r="Q66" s="123"/>
      <c r="R66" s="124"/>
      <c r="S66" s="125">
        <f t="shared" si="189"/>
        <v>0</v>
      </c>
      <c r="T66" s="123"/>
      <c r="U66" s="124"/>
      <c r="V66" s="125">
        <f t="shared" si="190"/>
        <v>0</v>
      </c>
      <c r="W66" s="126">
        <f t="shared" si="191"/>
        <v>0</v>
      </c>
      <c r="X66" s="127">
        <f t="shared" si="192"/>
        <v>0</v>
      </c>
      <c r="Y66" s="127">
        <f t="shared" si="169"/>
        <v>0</v>
      </c>
      <c r="Z66" s="128" t="e">
        <f t="shared" si="170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2">
      <c r="A67" s="132" t="s">
        <v>71</v>
      </c>
      <c r="B67" s="154" t="s">
        <v>156</v>
      </c>
      <c r="C67" s="204" t="s">
        <v>130</v>
      </c>
      <c r="D67" s="203" t="s">
        <v>154</v>
      </c>
      <c r="E67" s="135"/>
      <c r="F67" s="136"/>
      <c r="G67" s="137">
        <f t="shared" si="185"/>
        <v>0</v>
      </c>
      <c r="H67" s="135"/>
      <c r="I67" s="136"/>
      <c r="J67" s="137">
        <f t="shared" si="186"/>
        <v>0</v>
      </c>
      <c r="K67" s="135"/>
      <c r="L67" s="136"/>
      <c r="M67" s="137">
        <f t="shared" si="187"/>
        <v>0</v>
      </c>
      <c r="N67" s="135"/>
      <c r="O67" s="136"/>
      <c r="P67" s="137">
        <f t="shared" si="188"/>
        <v>0</v>
      </c>
      <c r="Q67" s="135"/>
      <c r="R67" s="136"/>
      <c r="S67" s="137">
        <f t="shared" si="189"/>
        <v>0</v>
      </c>
      <c r="T67" s="135"/>
      <c r="U67" s="136"/>
      <c r="V67" s="137">
        <f t="shared" si="190"/>
        <v>0</v>
      </c>
      <c r="W67" s="138">
        <f t="shared" si="191"/>
        <v>0</v>
      </c>
      <c r="X67" s="127">
        <f t="shared" si="192"/>
        <v>0</v>
      </c>
      <c r="Y67" s="127">
        <f t="shared" si="169"/>
        <v>0</v>
      </c>
      <c r="Z67" s="128" t="e">
        <f t="shared" si="170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2">
      <c r="A68" s="108" t="s">
        <v>68</v>
      </c>
      <c r="B68" s="155" t="s">
        <v>157</v>
      </c>
      <c r="C68" s="153" t="s">
        <v>158</v>
      </c>
      <c r="D68" s="141"/>
      <c r="E68" s="142">
        <f>SUM(E69:E71)</f>
        <v>0</v>
      </c>
      <c r="F68" s="143"/>
      <c r="G68" s="144">
        <f t="shared" ref="G68:H68" si="193">SUM(G69:G71)</f>
        <v>0</v>
      </c>
      <c r="H68" s="142">
        <f t="shared" si="193"/>
        <v>0</v>
      </c>
      <c r="I68" s="143"/>
      <c r="J68" s="144">
        <f t="shared" ref="J68:K68" si="194">SUM(J69:J71)</f>
        <v>0</v>
      </c>
      <c r="K68" s="142">
        <f t="shared" si="194"/>
        <v>0</v>
      </c>
      <c r="L68" s="143"/>
      <c r="M68" s="144">
        <f t="shared" ref="M68:N68" si="195">SUM(M69:M71)</f>
        <v>0</v>
      </c>
      <c r="N68" s="142">
        <f t="shared" si="195"/>
        <v>0</v>
      </c>
      <c r="O68" s="143"/>
      <c r="P68" s="144">
        <f t="shared" ref="P68:Q68" si="196">SUM(P69:P71)</f>
        <v>0</v>
      </c>
      <c r="Q68" s="142">
        <f t="shared" si="196"/>
        <v>0</v>
      </c>
      <c r="R68" s="143"/>
      <c r="S68" s="144">
        <f t="shared" ref="S68:T68" si="197">SUM(S69:S71)</f>
        <v>0</v>
      </c>
      <c r="T68" s="142">
        <f t="shared" si="197"/>
        <v>0</v>
      </c>
      <c r="U68" s="143"/>
      <c r="V68" s="144">
        <f t="shared" ref="V68:X68" si="198">SUM(V69:V71)</f>
        <v>0</v>
      </c>
      <c r="W68" s="144">
        <f t="shared" si="198"/>
        <v>0</v>
      </c>
      <c r="X68" s="144">
        <f t="shared" si="198"/>
        <v>0</v>
      </c>
      <c r="Y68" s="144">
        <f t="shared" si="169"/>
        <v>0</v>
      </c>
      <c r="Z68" s="144" t="e">
        <f t="shared" si="170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2">
      <c r="A69" s="119" t="s">
        <v>71</v>
      </c>
      <c r="B69" s="120" t="s">
        <v>159</v>
      </c>
      <c r="C69" s="202" t="s">
        <v>160</v>
      </c>
      <c r="D69" s="203" t="s">
        <v>161</v>
      </c>
      <c r="E69" s="123"/>
      <c r="F69" s="124"/>
      <c r="G69" s="125">
        <f t="shared" ref="G69:G71" si="199">E69*F69</f>
        <v>0</v>
      </c>
      <c r="H69" s="123"/>
      <c r="I69" s="124"/>
      <c r="J69" s="125">
        <f t="shared" ref="J69:J71" si="200">H69*I69</f>
        <v>0</v>
      </c>
      <c r="K69" s="123"/>
      <c r="L69" s="124"/>
      <c r="M69" s="125">
        <f t="shared" ref="M69:M71" si="201">K69*L69</f>
        <v>0</v>
      </c>
      <c r="N69" s="123"/>
      <c r="O69" s="124"/>
      <c r="P69" s="125">
        <f t="shared" ref="P69:P71" si="202">N69*O69</f>
        <v>0</v>
      </c>
      <c r="Q69" s="123"/>
      <c r="R69" s="124"/>
      <c r="S69" s="125">
        <f t="shared" ref="S69:S71" si="203">Q69*R69</f>
        <v>0</v>
      </c>
      <c r="T69" s="123"/>
      <c r="U69" s="124"/>
      <c r="V69" s="125">
        <f t="shared" ref="V69:V71" si="204">T69*U69</f>
        <v>0</v>
      </c>
      <c r="W69" s="126">
        <f t="shared" ref="W69:W71" si="205">G69+M69+S69</f>
        <v>0</v>
      </c>
      <c r="X69" s="127">
        <f t="shared" ref="X69:X71" si="206">J69+P69+V69</f>
        <v>0</v>
      </c>
      <c r="Y69" s="127">
        <f t="shared" si="169"/>
        <v>0</v>
      </c>
      <c r="Z69" s="128" t="e">
        <f t="shared" si="170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19" t="s">
        <v>71</v>
      </c>
      <c r="B70" s="120" t="s">
        <v>162</v>
      </c>
      <c r="C70" s="202" t="s">
        <v>163</v>
      </c>
      <c r="D70" s="203" t="s">
        <v>161</v>
      </c>
      <c r="E70" s="123"/>
      <c r="F70" s="124"/>
      <c r="G70" s="125">
        <f t="shared" si="199"/>
        <v>0</v>
      </c>
      <c r="H70" s="123"/>
      <c r="I70" s="124"/>
      <c r="J70" s="125">
        <f t="shared" si="200"/>
        <v>0</v>
      </c>
      <c r="K70" s="123"/>
      <c r="L70" s="124"/>
      <c r="M70" s="125">
        <f t="shared" si="201"/>
        <v>0</v>
      </c>
      <c r="N70" s="123"/>
      <c r="O70" s="124"/>
      <c r="P70" s="125">
        <f t="shared" si="202"/>
        <v>0</v>
      </c>
      <c r="Q70" s="123"/>
      <c r="R70" s="124"/>
      <c r="S70" s="125">
        <f t="shared" si="203"/>
        <v>0</v>
      </c>
      <c r="T70" s="123"/>
      <c r="U70" s="124"/>
      <c r="V70" s="125">
        <f t="shared" si="204"/>
        <v>0</v>
      </c>
      <c r="W70" s="126">
        <f t="shared" si="205"/>
        <v>0</v>
      </c>
      <c r="X70" s="127">
        <f t="shared" si="206"/>
        <v>0</v>
      </c>
      <c r="Y70" s="127">
        <f t="shared" si="169"/>
        <v>0</v>
      </c>
      <c r="Z70" s="128" t="e">
        <f t="shared" si="170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2">
      <c r="A71" s="132" t="s">
        <v>71</v>
      </c>
      <c r="B71" s="154" t="s">
        <v>164</v>
      </c>
      <c r="C71" s="204" t="s">
        <v>165</v>
      </c>
      <c r="D71" s="205" t="s">
        <v>161</v>
      </c>
      <c r="E71" s="135"/>
      <c r="F71" s="136"/>
      <c r="G71" s="137">
        <f t="shared" si="199"/>
        <v>0</v>
      </c>
      <c r="H71" s="135"/>
      <c r="I71" s="136"/>
      <c r="J71" s="137">
        <f t="shared" si="200"/>
        <v>0</v>
      </c>
      <c r="K71" s="135"/>
      <c r="L71" s="136"/>
      <c r="M71" s="137">
        <f t="shared" si="201"/>
        <v>0</v>
      </c>
      <c r="N71" s="135"/>
      <c r="O71" s="136"/>
      <c r="P71" s="137">
        <f t="shared" si="202"/>
        <v>0</v>
      </c>
      <c r="Q71" s="135"/>
      <c r="R71" s="136"/>
      <c r="S71" s="137">
        <f t="shared" si="203"/>
        <v>0</v>
      </c>
      <c r="T71" s="135"/>
      <c r="U71" s="136"/>
      <c r="V71" s="137">
        <f t="shared" si="204"/>
        <v>0</v>
      </c>
      <c r="W71" s="138">
        <f t="shared" si="205"/>
        <v>0</v>
      </c>
      <c r="X71" s="127">
        <f t="shared" si="206"/>
        <v>0</v>
      </c>
      <c r="Y71" s="127">
        <f t="shared" si="169"/>
        <v>0</v>
      </c>
      <c r="Z71" s="128" t="e">
        <f t="shared" si="170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2">
      <c r="A72" s="108" t="s">
        <v>68</v>
      </c>
      <c r="B72" s="155" t="s">
        <v>166</v>
      </c>
      <c r="C72" s="153" t="s">
        <v>167</v>
      </c>
      <c r="D72" s="141"/>
      <c r="E72" s="142">
        <f>SUM(E73:E75)</f>
        <v>0</v>
      </c>
      <c r="F72" s="143"/>
      <c r="G72" s="144">
        <f t="shared" ref="G72:H72" si="207">SUM(G73:G75)</f>
        <v>0</v>
      </c>
      <c r="H72" s="142">
        <f t="shared" si="207"/>
        <v>0</v>
      </c>
      <c r="I72" s="143"/>
      <c r="J72" s="144">
        <f t="shared" ref="J72:K72" si="208">SUM(J73:J75)</f>
        <v>0</v>
      </c>
      <c r="K72" s="142">
        <f t="shared" si="208"/>
        <v>0</v>
      </c>
      <c r="L72" s="143"/>
      <c r="M72" s="144">
        <f t="shared" ref="M72:N72" si="209">SUM(M73:M75)</f>
        <v>0</v>
      </c>
      <c r="N72" s="142">
        <f t="shared" si="209"/>
        <v>0</v>
      </c>
      <c r="O72" s="143"/>
      <c r="P72" s="144">
        <f t="shared" ref="P72:Q72" si="210">SUM(P73:P75)</f>
        <v>0</v>
      </c>
      <c r="Q72" s="142">
        <f t="shared" si="210"/>
        <v>0</v>
      </c>
      <c r="R72" s="143"/>
      <c r="S72" s="144">
        <f t="shared" ref="S72:T72" si="211">SUM(S73:S75)</f>
        <v>0</v>
      </c>
      <c r="T72" s="142">
        <f t="shared" si="211"/>
        <v>0</v>
      </c>
      <c r="U72" s="143"/>
      <c r="V72" s="144">
        <f t="shared" ref="V72:X72" si="212">SUM(V73:V75)</f>
        <v>0</v>
      </c>
      <c r="W72" s="144">
        <f t="shared" si="212"/>
        <v>0</v>
      </c>
      <c r="X72" s="144">
        <f t="shared" si="212"/>
        <v>0</v>
      </c>
      <c r="Y72" s="144">
        <f t="shared" si="169"/>
        <v>0</v>
      </c>
      <c r="Z72" s="144" t="e">
        <f t="shared" si="170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2">
      <c r="A73" s="119" t="s">
        <v>71</v>
      </c>
      <c r="B73" s="120" t="s">
        <v>168</v>
      </c>
      <c r="C73" s="188" t="s">
        <v>169</v>
      </c>
      <c r="D73" s="203" t="s">
        <v>106</v>
      </c>
      <c r="E73" s="123"/>
      <c r="F73" s="124"/>
      <c r="G73" s="125">
        <f t="shared" ref="G73:G75" si="213">E73*F73</f>
        <v>0</v>
      </c>
      <c r="H73" s="123"/>
      <c r="I73" s="124"/>
      <c r="J73" s="125">
        <f t="shared" ref="J73:J75" si="214">H73*I73</f>
        <v>0</v>
      </c>
      <c r="K73" s="123"/>
      <c r="L73" s="124"/>
      <c r="M73" s="125">
        <f t="shared" ref="M73:M75" si="215">K73*L73</f>
        <v>0</v>
      </c>
      <c r="N73" s="123"/>
      <c r="O73" s="124"/>
      <c r="P73" s="125">
        <f t="shared" ref="P73:P75" si="216">N73*O73</f>
        <v>0</v>
      </c>
      <c r="Q73" s="123"/>
      <c r="R73" s="124"/>
      <c r="S73" s="125">
        <f t="shared" ref="S73:S75" si="217">Q73*R73</f>
        <v>0</v>
      </c>
      <c r="T73" s="123"/>
      <c r="U73" s="124"/>
      <c r="V73" s="125">
        <f t="shared" ref="V73:V75" si="218">T73*U73</f>
        <v>0</v>
      </c>
      <c r="W73" s="126">
        <f t="shared" ref="W73:W75" si="219">G73+M73+S73</f>
        <v>0</v>
      </c>
      <c r="X73" s="127">
        <f t="shared" ref="X73:X75" si="220">J73+P73+V73</f>
        <v>0</v>
      </c>
      <c r="Y73" s="127">
        <f t="shared" si="169"/>
        <v>0</v>
      </c>
      <c r="Z73" s="128" t="e">
        <f t="shared" si="170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19" t="s">
        <v>71</v>
      </c>
      <c r="B74" s="206" t="s">
        <v>170</v>
      </c>
      <c r="C74" s="188" t="s">
        <v>169</v>
      </c>
      <c r="D74" s="203" t="s">
        <v>106</v>
      </c>
      <c r="E74" s="123"/>
      <c r="F74" s="124"/>
      <c r="G74" s="125">
        <f t="shared" si="213"/>
        <v>0</v>
      </c>
      <c r="H74" s="123"/>
      <c r="I74" s="124"/>
      <c r="J74" s="125">
        <f t="shared" si="214"/>
        <v>0</v>
      </c>
      <c r="K74" s="123"/>
      <c r="L74" s="124"/>
      <c r="M74" s="125">
        <f t="shared" si="215"/>
        <v>0</v>
      </c>
      <c r="N74" s="123"/>
      <c r="O74" s="124"/>
      <c r="P74" s="125">
        <f t="shared" si="216"/>
        <v>0</v>
      </c>
      <c r="Q74" s="123"/>
      <c r="R74" s="124"/>
      <c r="S74" s="125">
        <f t="shared" si="217"/>
        <v>0</v>
      </c>
      <c r="T74" s="123"/>
      <c r="U74" s="124"/>
      <c r="V74" s="125">
        <f t="shared" si="218"/>
        <v>0</v>
      </c>
      <c r="W74" s="126">
        <f t="shared" si="219"/>
        <v>0</v>
      </c>
      <c r="X74" s="127">
        <f t="shared" si="220"/>
        <v>0</v>
      </c>
      <c r="Y74" s="127">
        <f t="shared" si="169"/>
        <v>0</v>
      </c>
      <c r="Z74" s="128" t="e">
        <f t="shared" si="170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32" t="s">
        <v>71</v>
      </c>
      <c r="B75" s="207" t="s">
        <v>171</v>
      </c>
      <c r="C75" s="164" t="s">
        <v>169</v>
      </c>
      <c r="D75" s="205" t="s">
        <v>106</v>
      </c>
      <c r="E75" s="135"/>
      <c r="F75" s="136"/>
      <c r="G75" s="137">
        <f t="shared" si="213"/>
        <v>0</v>
      </c>
      <c r="H75" s="135"/>
      <c r="I75" s="136"/>
      <c r="J75" s="137">
        <f t="shared" si="214"/>
        <v>0</v>
      </c>
      <c r="K75" s="135"/>
      <c r="L75" s="136"/>
      <c r="M75" s="137">
        <f t="shared" si="215"/>
        <v>0</v>
      </c>
      <c r="N75" s="135"/>
      <c r="O75" s="136"/>
      <c r="P75" s="137">
        <f t="shared" si="216"/>
        <v>0</v>
      </c>
      <c r="Q75" s="135"/>
      <c r="R75" s="136"/>
      <c r="S75" s="137">
        <f t="shared" si="217"/>
        <v>0</v>
      </c>
      <c r="T75" s="135"/>
      <c r="U75" s="136"/>
      <c r="V75" s="137">
        <f t="shared" si="218"/>
        <v>0</v>
      </c>
      <c r="W75" s="138">
        <f t="shared" si="219"/>
        <v>0</v>
      </c>
      <c r="X75" s="127">
        <f t="shared" si="220"/>
        <v>0</v>
      </c>
      <c r="Y75" s="127">
        <f t="shared" si="169"/>
        <v>0</v>
      </c>
      <c r="Z75" s="128" t="e">
        <f t="shared" si="170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08" t="s">
        <v>68</v>
      </c>
      <c r="B76" s="155" t="s">
        <v>172</v>
      </c>
      <c r="C76" s="153" t="s">
        <v>173</v>
      </c>
      <c r="D76" s="141"/>
      <c r="E76" s="142">
        <f>SUM(E77:E79)</f>
        <v>0</v>
      </c>
      <c r="F76" s="143"/>
      <c r="G76" s="144">
        <f t="shared" ref="G76:H76" si="221">SUM(G77:G79)</f>
        <v>0</v>
      </c>
      <c r="H76" s="142">
        <f t="shared" si="221"/>
        <v>0</v>
      </c>
      <c r="I76" s="143"/>
      <c r="J76" s="144">
        <f t="shared" ref="J76:K76" si="222">SUM(J77:J79)</f>
        <v>0</v>
      </c>
      <c r="K76" s="142">
        <f t="shared" si="222"/>
        <v>0</v>
      </c>
      <c r="L76" s="143"/>
      <c r="M76" s="144">
        <f t="shared" ref="M76:N76" si="223">SUM(M77:M79)</f>
        <v>0</v>
      </c>
      <c r="N76" s="142">
        <f t="shared" si="223"/>
        <v>0</v>
      </c>
      <c r="O76" s="143"/>
      <c r="P76" s="144">
        <f t="shared" ref="P76:Q76" si="224">SUM(P77:P79)</f>
        <v>0</v>
      </c>
      <c r="Q76" s="142">
        <f t="shared" si="224"/>
        <v>0</v>
      </c>
      <c r="R76" s="143"/>
      <c r="S76" s="144">
        <f t="shared" ref="S76:T76" si="225">SUM(S77:S79)</f>
        <v>0</v>
      </c>
      <c r="T76" s="142">
        <f t="shared" si="225"/>
        <v>0</v>
      </c>
      <c r="U76" s="143"/>
      <c r="V76" s="144">
        <f t="shared" ref="V76:X76" si="226">SUM(V77:V79)</f>
        <v>0</v>
      </c>
      <c r="W76" s="144">
        <f t="shared" si="226"/>
        <v>0</v>
      </c>
      <c r="X76" s="144">
        <f t="shared" si="226"/>
        <v>0</v>
      </c>
      <c r="Y76" s="144">
        <f t="shared" si="169"/>
        <v>0</v>
      </c>
      <c r="Z76" s="144" t="e">
        <f t="shared" si="170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2">
      <c r="A77" s="119" t="s">
        <v>71</v>
      </c>
      <c r="B77" s="120" t="s">
        <v>174</v>
      </c>
      <c r="C77" s="188" t="s">
        <v>169</v>
      </c>
      <c r="D77" s="203" t="s">
        <v>106</v>
      </c>
      <c r="E77" s="123"/>
      <c r="F77" s="124"/>
      <c r="G77" s="125">
        <f t="shared" ref="G77:G79" si="227">E77*F77</f>
        <v>0</v>
      </c>
      <c r="H77" s="123"/>
      <c r="I77" s="124"/>
      <c r="J77" s="125">
        <f t="shared" ref="J77:J79" si="228">H77*I77</f>
        <v>0</v>
      </c>
      <c r="K77" s="123"/>
      <c r="L77" s="124"/>
      <c r="M77" s="125">
        <f t="shared" ref="M77:M79" si="229">K77*L77</f>
        <v>0</v>
      </c>
      <c r="N77" s="123"/>
      <c r="O77" s="124"/>
      <c r="P77" s="125">
        <f t="shared" ref="P77:P79" si="230">N77*O77</f>
        <v>0</v>
      </c>
      <c r="Q77" s="123"/>
      <c r="R77" s="124"/>
      <c r="S77" s="125">
        <f t="shared" ref="S77:S79" si="231">Q77*R77</f>
        <v>0</v>
      </c>
      <c r="T77" s="123"/>
      <c r="U77" s="124"/>
      <c r="V77" s="125">
        <f t="shared" ref="V77:V79" si="232">T77*U77</f>
        <v>0</v>
      </c>
      <c r="W77" s="126">
        <f t="shared" ref="W77:W79" si="233">G77+M77+S77</f>
        <v>0</v>
      </c>
      <c r="X77" s="127">
        <f t="shared" ref="X77:X79" si="234">J77+P77+V77</f>
        <v>0</v>
      </c>
      <c r="Y77" s="127">
        <f t="shared" si="169"/>
        <v>0</v>
      </c>
      <c r="Z77" s="128" t="e">
        <f t="shared" si="170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19" t="s">
        <v>71</v>
      </c>
      <c r="B78" s="120" t="s">
        <v>175</v>
      </c>
      <c r="C78" s="188" t="s">
        <v>169</v>
      </c>
      <c r="D78" s="203" t="s">
        <v>106</v>
      </c>
      <c r="E78" s="123"/>
      <c r="F78" s="124"/>
      <c r="G78" s="125">
        <f t="shared" si="227"/>
        <v>0</v>
      </c>
      <c r="H78" s="123"/>
      <c r="I78" s="124"/>
      <c r="J78" s="125">
        <f t="shared" si="228"/>
        <v>0</v>
      </c>
      <c r="K78" s="123"/>
      <c r="L78" s="124"/>
      <c r="M78" s="125">
        <f t="shared" si="229"/>
        <v>0</v>
      </c>
      <c r="N78" s="123"/>
      <c r="O78" s="124"/>
      <c r="P78" s="125">
        <f t="shared" si="230"/>
        <v>0</v>
      </c>
      <c r="Q78" s="123"/>
      <c r="R78" s="124"/>
      <c r="S78" s="125">
        <f t="shared" si="231"/>
        <v>0</v>
      </c>
      <c r="T78" s="123"/>
      <c r="U78" s="124"/>
      <c r="V78" s="125">
        <f t="shared" si="232"/>
        <v>0</v>
      </c>
      <c r="W78" s="126">
        <f t="shared" si="233"/>
        <v>0</v>
      </c>
      <c r="X78" s="127">
        <f t="shared" si="234"/>
        <v>0</v>
      </c>
      <c r="Y78" s="127">
        <f t="shared" si="169"/>
        <v>0</v>
      </c>
      <c r="Z78" s="128" t="e">
        <f t="shared" si="170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32" t="s">
        <v>71</v>
      </c>
      <c r="B79" s="154" t="s">
        <v>176</v>
      </c>
      <c r="C79" s="164" t="s">
        <v>169</v>
      </c>
      <c r="D79" s="205" t="s">
        <v>106</v>
      </c>
      <c r="E79" s="135"/>
      <c r="F79" s="136"/>
      <c r="G79" s="137">
        <f t="shared" si="227"/>
        <v>0</v>
      </c>
      <c r="H79" s="135"/>
      <c r="I79" s="136"/>
      <c r="J79" s="137">
        <f t="shared" si="228"/>
        <v>0</v>
      </c>
      <c r="K79" s="135"/>
      <c r="L79" s="136"/>
      <c r="M79" s="137">
        <f t="shared" si="229"/>
        <v>0</v>
      </c>
      <c r="N79" s="135"/>
      <c r="O79" s="136"/>
      <c r="P79" s="137">
        <f t="shared" si="230"/>
        <v>0</v>
      </c>
      <c r="Q79" s="135"/>
      <c r="R79" s="136"/>
      <c r="S79" s="137">
        <f t="shared" si="231"/>
        <v>0</v>
      </c>
      <c r="T79" s="135"/>
      <c r="U79" s="136"/>
      <c r="V79" s="137">
        <f t="shared" si="232"/>
        <v>0</v>
      </c>
      <c r="W79" s="138">
        <f t="shared" si="233"/>
        <v>0</v>
      </c>
      <c r="X79" s="127">
        <f t="shared" si="234"/>
        <v>0</v>
      </c>
      <c r="Y79" s="166">
        <f t="shared" si="169"/>
        <v>0</v>
      </c>
      <c r="Z79" s="128" t="e">
        <f t="shared" si="170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67" t="s">
        <v>177</v>
      </c>
      <c r="B80" s="168"/>
      <c r="C80" s="169"/>
      <c r="D80" s="170"/>
      <c r="E80" s="174">
        <f>E76+E72+E68+E64+E60</f>
        <v>0</v>
      </c>
      <c r="F80" s="190"/>
      <c r="G80" s="173">
        <f t="shared" ref="G80:H80" si="235">G76+G72+G68+G64+G60</f>
        <v>0</v>
      </c>
      <c r="H80" s="174">
        <f t="shared" si="235"/>
        <v>0</v>
      </c>
      <c r="I80" s="190"/>
      <c r="J80" s="173">
        <f t="shared" ref="J80:K80" si="236">J76+J72+J68+J64+J60</f>
        <v>0</v>
      </c>
      <c r="K80" s="191">
        <f t="shared" si="236"/>
        <v>0</v>
      </c>
      <c r="L80" s="190"/>
      <c r="M80" s="173">
        <f t="shared" ref="M80:N80" si="237">M76+M72+M68+M64+M60</f>
        <v>0</v>
      </c>
      <c r="N80" s="191">
        <f t="shared" si="237"/>
        <v>0</v>
      </c>
      <c r="O80" s="190"/>
      <c r="P80" s="173">
        <f t="shared" ref="P80:Q80" si="238">P76+P72+P68+P64+P60</f>
        <v>0</v>
      </c>
      <c r="Q80" s="191">
        <f t="shared" si="238"/>
        <v>0</v>
      </c>
      <c r="R80" s="190"/>
      <c r="S80" s="173">
        <f t="shared" ref="S80:T80" si="239">S76+S72+S68+S64+S60</f>
        <v>0</v>
      </c>
      <c r="T80" s="191">
        <f t="shared" si="239"/>
        <v>0</v>
      </c>
      <c r="U80" s="190"/>
      <c r="V80" s="173">
        <f t="shared" ref="V80:X80" si="240">V76+V72+V68+V64+V60</f>
        <v>0</v>
      </c>
      <c r="W80" s="192">
        <f t="shared" si="240"/>
        <v>0</v>
      </c>
      <c r="X80" s="208">
        <f t="shared" si="240"/>
        <v>0</v>
      </c>
      <c r="Y80" s="209">
        <f t="shared" si="169"/>
        <v>0</v>
      </c>
      <c r="Z80" s="209" t="e">
        <f t="shared" si="170"/>
        <v>#DIV/0!</v>
      </c>
      <c r="AA80" s="178"/>
      <c r="AB80" s="7"/>
      <c r="AC80" s="7"/>
      <c r="AD80" s="7"/>
      <c r="AE80" s="7"/>
      <c r="AF80" s="7"/>
      <c r="AG80" s="7"/>
    </row>
    <row r="81" spans="1:33" ht="30" customHeight="1" x14ac:dyDescent="0.2">
      <c r="A81" s="210" t="s">
        <v>66</v>
      </c>
      <c r="B81" s="211">
        <v>5</v>
      </c>
      <c r="C81" s="212" t="s">
        <v>178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13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2">
      <c r="A82" s="108" t="s">
        <v>68</v>
      </c>
      <c r="B82" s="155" t="s">
        <v>179</v>
      </c>
      <c r="C82" s="140" t="s">
        <v>180</v>
      </c>
      <c r="D82" s="141"/>
      <c r="E82" s="142">
        <f>SUM(E83:E85)</f>
        <v>0</v>
      </c>
      <c r="F82" s="143"/>
      <c r="G82" s="144">
        <f t="shared" ref="G82:H82" si="241">SUM(G83:G85)</f>
        <v>0</v>
      </c>
      <c r="H82" s="142">
        <f t="shared" si="241"/>
        <v>0</v>
      </c>
      <c r="I82" s="143"/>
      <c r="J82" s="144">
        <f t="shared" ref="J82:K82" si="242">SUM(J83:J85)</f>
        <v>0</v>
      </c>
      <c r="K82" s="142">
        <f t="shared" si="242"/>
        <v>0</v>
      </c>
      <c r="L82" s="143"/>
      <c r="M82" s="144">
        <f t="shared" ref="M82:N82" si="243">SUM(M83:M85)</f>
        <v>0</v>
      </c>
      <c r="N82" s="142">
        <f t="shared" si="243"/>
        <v>0</v>
      </c>
      <c r="O82" s="143"/>
      <c r="P82" s="144">
        <f t="shared" ref="P82:Q82" si="244">SUM(P83:P85)</f>
        <v>0</v>
      </c>
      <c r="Q82" s="142">
        <f t="shared" si="244"/>
        <v>0</v>
      </c>
      <c r="R82" s="143"/>
      <c r="S82" s="144">
        <f t="shared" ref="S82:T82" si="245">SUM(S83:S85)</f>
        <v>0</v>
      </c>
      <c r="T82" s="142">
        <f t="shared" si="245"/>
        <v>0</v>
      </c>
      <c r="U82" s="143"/>
      <c r="V82" s="144">
        <f t="shared" ref="V82:X82" si="246">SUM(V83:V85)</f>
        <v>0</v>
      </c>
      <c r="W82" s="214">
        <f t="shared" si="246"/>
        <v>0</v>
      </c>
      <c r="X82" s="214">
        <f t="shared" si="246"/>
        <v>0</v>
      </c>
      <c r="Y82" s="214">
        <f t="shared" ref="Y82:Y94" si="247">W82-X82</f>
        <v>0</v>
      </c>
      <c r="Z82" s="116" t="e">
        <f t="shared" ref="Z82:Z94" si="248">Y82/W82</f>
        <v>#DIV/0!</v>
      </c>
      <c r="AA82" s="146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19" t="s">
        <v>71</v>
      </c>
      <c r="B83" s="120" t="s">
        <v>181</v>
      </c>
      <c r="C83" s="215" t="s">
        <v>182</v>
      </c>
      <c r="D83" s="203" t="s">
        <v>183</v>
      </c>
      <c r="E83" s="123"/>
      <c r="F83" s="124"/>
      <c r="G83" s="125">
        <f t="shared" ref="G83:G85" si="249">E83*F83</f>
        <v>0</v>
      </c>
      <c r="H83" s="123"/>
      <c r="I83" s="124"/>
      <c r="J83" s="125">
        <f t="shared" ref="J83:J85" si="250">H83*I83</f>
        <v>0</v>
      </c>
      <c r="K83" s="123"/>
      <c r="L83" s="124"/>
      <c r="M83" s="125">
        <f t="shared" ref="M83:M85" si="251">K83*L83</f>
        <v>0</v>
      </c>
      <c r="N83" s="123"/>
      <c r="O83" s="124"/>
      <c r="P83" s="125">
        <f t="shared" ref="P83:P85" si="252">N83*O83</f>
        <v>0</v>
      </c>
      <c r="Q83" s="123"/>
      <c r="R83" s="124"/>
      <c r="S83" s="125">
        <f t="shared" ref="S83:S85" si="253">Q83*R83</f>
        <v>0</v>
      </c>
      <c r="T83" s="123"/>
      <c r="U83" s="124"/>
      <c r="V83" s="125">
        <f t="shared" ref="V83:V85" si="254">T83*U83</f>
        <v>0</v>
      </c>
      <c r="W83" s="126">
        <f t="shared" ref="W83:W85" si="255">G83+M83+S83</f>
        <v>0</v>
      </c>
      <c r="X83" s="127">
        <f t="shared" ref="X83:X85" si="256">J83+P83+V83</f>
        <v>0</v>
      </c>
      <c r="Y83" s="127">
        <f t="shared" si="247"/>
        <v>0</v>
      </c>
      <c r="Z83" s="128" t="e">
        <f t="shared" si="248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19" t="s">
        <v>71</v>
      </c>
      <c r="B84" s="120" t="s">
        <v>184</v>
      </c>
      <c r="C84" s="215" t="s">
        <v>182</v>
      </c>
      <c r="D84" s="203" t="s">
        <v>183</v>
      </c>
      <c r="E84" s="123"/>
      <c r="F84" s="124"/>
      <c r="G84" s="125">
        <f t="shared" si="249"/>
        <v>0</v>
      </c>
      <c r="H84" s="123"/>
      <c r="I84" s="124"/>
      <c r="J84" s="125">
        <f t="shared" si="250"/>
        <v>0</v>
      </c>
      <c r="K84" s="123"/>
      <c r="L84" s="124"/>
      <c r="M84" s="125">
        <f t="shared" si="251"/>
        <v>0</v>
      </c>
      <c r="N84" s="123"/>
      <c r="O84" s="124"/>
      <c r="P84" s="125">
        <f t="shared" si="252"/>
        <v>0</v>
      </c>
      <c r="Q84" s="123"/>
      <c r="R84" s="124"/>
      <c r="S84" s="125">
        <f t="shared" si="253"/>
        <v>0</v>
      </c>
      <c r="T84" s="123"/>
      <c r="U84" s="124"/>
      <c r="V84" s="125">
        <f t="shared" si="254"/>
        <v>0</v>
      </c>
      <c r="W84" s="126">
        <f t="shared" si="255"/>
        <v>0</v>
      </c>
      <c r="X84" s="127">
        <f t="shared" si="256"/>
        <v>0</v>
      </c>
      <c r="Y84" s="127">
        <f t="shared" si="247"/>
        <v>0</v>
      </c>
      <c r="Z84" s="128" t="e">
        <f t="shared" si="248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2">
      <c r="A85" s="132" t="s">
        <v>71</v>
      </c>
      <c r="B85" s="133" t="s">
        <v>185</v>
      </c>
      <c r="C85" s="215" t="s">
        <v>182</v>
      </c>
      <c r="D85" s="205" t="s">
        <v>183</v>
      </c>
      <c r="E85" s="135"/>
      <c r="F85" s="136"/>
      <c r="G85" s="137">
        <f t="shared" si="249"/>
        <v>0</v>
      </c>
      <c r="H85" s="135"/>
      <c r="I85" s="136"/>
      <c r="J85" s="137">
        <f t="shared" si="250"/>
        <v>0</v>
      </c>
      <c r="K85" s="135"/>
      <c r="L85" s="136"/>
      <c r="M85" s="137">
        <f t="shared" si="251"/>
        <v>0</v>
      </c>
      <c r="N85" s="135"/>
      <c r="O85" s="136"/>
      <c r="P85" s="137">
        <f t="shared" si="252"/>
        <v>0</v>
      </c>
      <c r="Q85" s="135"/>
      <c r="R85" s="136"/>
      <c r="S85" s="137">
        <f t="shared" si="253"/>
        <v>0</v>
      </c>
      <c r="T85" s="135"/>
      <c r="U85" s="136"/>
      <c r="V85" s="137">
        <f t="shared" si="254"/>
        <v>0</v>
      </c>
      <c r="W85" s="138">
        <f t="shared" si="255"/>
        <v>0</v>
      </c>
      <c r="X85" s="127">
        <f t="shared" si="256"/>
        <v>0</v>
      </c>
      <c r="Y85" s="127">
        <f t="shared" si="247"/>
        <v>0</v>
      </c>
      <c r="Z85" s="128" t="e">
        <f t="shared" si="248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08" t="s">
        <v>68</v>
      </c>
      <c r="B86" s="155" t="s">
        <v>186</v>
      </c>
      <c r="C86" s="140" t="s">
        <v>187</v>
      </c>
      <c r="D86" s="216"/>
      <c r="E86" s="217">
        <f>SUM(E87:E89)</f>
        <v>0</v>
      </c>
      <c r="F86" s="143"/>
      <c r="G86" s="144">
        <f t="shared" ref="G86:H86" si="257">SUM(G87:G89)</f>
        <v>0</v>
      </c>
      <c r="H86" s="217">
        <f t="shared" si="257"/>
        <v>0</v>
      </c>
      <c r="I86" s="143"/>
      <c r="J86" s="144">
        <f t="shared" ref="J86:K86" si="258">SUM(J87:J89)</f>
        <v>0</v>
      </c>
      <c r="K86" s="217">
        <f t="shared" si="258"/>
        <v>0</v>
      </c>
      <c r="L86" s="143"/>
      <c r="M86" s="144">
        <f t="shared" ref="M86:N86" si="259">SUM(M87:M89)</f>
        <v>0</v>
      </c>
      <c r="N86" s="217">
        <f t="shared" si="259"/>
        <v>0</v>
      </c>
      <c r="O86" s="143"/>
      <c r="P86" s="144">
        <f t="shared" ref="P86:Q86" si="260">SUM(P87:P89)</f>
        <v>0</v>
      </c>
      <c r="Q86" s="217">
        <f t="shared" si="260"/>
        <v>0</v>
      </c>
      <c r="R86" s="143"/>
      <c r="S86" s="144">
        <f t="shared" ref="S86:T86" si="261">SUM(S87:S89)</f>
        <v>0</v>
      </c>
      <c r="T86" s="217">
        <f t="shared" si="261"/>
        <v>0</v>
      </c>
      <c r="U86" s="143"/>
      <c r="V86" s="144">
        <f t="shared" ref="V86:X86" si="262">SUM(V87:V89)</f>
        <v>0</v>
      </c>
      <c r="W86" s="214">
        <f t="shared" si="262"/>
        <v>0</v>
      </c>
      <c r="X86" s="214">
        <f t="shared" si="262"/>
        <v>0</v>
      </c>
      <c r="Y86" s="214">
        <f t="shared" si="247"/>
        <v>0</v>
      </c>
      <c r="Z86" s="214" t="e">
        <f t="shared" si="248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19" t="s">
        <v>71</v>
      </c>
      <c r="B87" s="120" t="s">
        <v>188</v>
      </c>
      <c r="C87" s="215" t="s">
        <v>189</v>
      </c>
      <c r="D87" s="218" t="s">
        <v>106</v>
      </c>
      <c r="E87" s="123"/>
      <c r="F87" s="124"/>
      <c r="G87" s="125">
        <f t="shared" ref="G87:G89" si="263">E87*F87</f>
        <v>0</v>
      </c>
      <c r="H87" s="123"/>
      <c r="I87" s="124"/>
      <c r="J87" s="125">
        <f t="shared" ref="J87:J89" si="264">H87*I87</f>
        <v>0</v>
      </c>
      <c r="K87" s="123"/>
      <c r="L87" s="124"/>
      <c r="M87" s="125">
        <f t="shared" ref="M87:M89" si="265">K87*L87</f>
        <v>0</v>
      </c>
      <c r="N87" s="123"/>
      <c r="O87" s="124"/>
      <c r="P87" s="125">
        <f t="shared" ref="P87:P89" si="266">N87*O87</f>
        <v>0</v>
      </c>
      <c r="Q87" s="123"/>
      <c r="R87" s="124"/>
      <c r="S87" s="125">
        <f t="shared" ref="S87:S89" si="267">Q87*R87</f>
        <v>0</v>
      </c>
      <c r="T87" s="123"/>
      <c r="U87" s="124"/>
      <c r="V87" s="125">
        <f t="shared" ref="V87:V89" si="268">T87*U87</f>
        <v>0</v>
      </c>
      <c r="W87" s="126">
        <f t="shared" ref="W87:W89" si="269">G87+M87+S87</f>
        <v>0</v>
      </c>
      <c r="X87" s="127">
        <f t="shared" ref="X87:X89" si="270">J87+P87+V87</f>
        <v>0</v>
      </c>
      <c r="Y87" s="127">
        <f t="shared" si="247"/>
        <v>0</v>
      </c>
      <c r="Z87" s="128" t="e">
        <f t="shared" si="248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19" t="s">
        <v>71</v>
      </c>
      <c r="B88" s="120" t="s">
        <v>190</v>
      </c>
      <c r="C88" s="188" t="s">
        <v>189</v>
      </c>
      <c r="D88" s="203" t="s">
        <v>106</v>
      </c>
      <c r="E88" s="123"/>
      <c r="F88" s="124"/>
      <c r="G88" s="125">
        <f t="shared" si="263"/>
        <v>0</v>
      </c>
      <c r="H88" s="123"/>
      <c r="I88" s="124"/>
      <c r="J88" s="125">
        <f t="shared" si="264"/>
        <v>0</v>
      </c>
      <c r="K88" s="123"/>
      <c r="L88" s="124"/>
      <c r="M88" s="125">
        <f t="shared" si="265"/>
        <v>0</v>
      </c>
      <c r="N88" s="123"/>
      <c r="O88" s="124"/>
      <c r="P88" s="125">
        <f t="shared" si="266"/>
        <v>0</v>
      </c>
      <c r="Q88" s="123"/>
      <c r="R88" s="124"/>
      <c r="S88" s="125">
        <f t="shared" si="267"/>
        <v>0</v>
      </c>
      <c r="T88" s="123"/>
      <c r="U88" s="124"/>
      <c r="V88" s="125">
        <f t="shared" si="268"/>
        <v>0</v>
      </c>
      <c r="W88" s="126">
        <f t="shared" si="269"/>
        <v>0</v>
      </c>
      <c r="X88" s="127">
        <f t="shared" si="270"/>
        <v>0</v>
      </c>
      <c r="Y88" s="127">
        <f t="shared" si="247"/>
        <v>0</v>
      </c>
      <c r="Z88" s="128" t="e">
        <f t="shared" si="248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32" t="s">
        <v>71</v>
      </c>
      <c r="B89" s="133" t="s">
        <v>191</v>
      </c>
      <c r="C89" s="164" t="s">
        <v>189</v>
      </c>
      <c r="D89" s="205" t="s">
        <v>106</v>
      </c>
      <c r="E89" s="135"/>
      <c r="F89" s="136"/>
      <c r="G89" s="137">
        <f t="shared" si="263"/>
        <v>0</v>
      </c>
      <c r="H89" s="135"/>
      <c r="I89" s="136"/>
      <c r="J89" s="137">
        <f t="shared" si="264"/>
        <v>0</v>
      </c>
      <c r="K89" s="135"/>
      <c r="L89" s="136"/>
      <c r="M89" s="137">
        <f t="shared" si="265"/>
        <v>0</v>
      </c>
      <c r="N89" s="135"/>
      <c r="O89" s="136"/>
      <c r="P89" s="137">
        <f t="shared" si="266"/>
        <v>0</v>
      </c>
      <c r="Q89" s="135"/>
      <c r="R89" s="136"/>
      <c r="S89" s="137">
        <f t="shared" si="267"/>
        <v>0</v>
      </c>
      <c r="T89" s="135"/>
      <c r="U89" s="136"/>
      <c r="V89" s="137">
        <f t="shared" si="268"/>
        <v>0</v>
      </c>
      <c r="W89" s="138">
        <f t="shared" si="269"/>
        <v>0</v>
      </c>
      <c r="X89" s="127">
        <f t="shared" si="270"/>
        <v>0</v>
      </c>
      <c r="Y89" s="127">
        <f t="shared" si="247"/>
        <v>0</v>
      </c>
      <c r="Z89" s="128" t="e">
        <f t="shared" si="248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08" t="s">
        <v>68</v>
      </c>
      <c r="B90" s="155" t="s">
        <v>192</v>
      </c>
      <c r="C90" s="219" t="s">
        <v>193</v>
      </c>
      <c r="D90" s="220"/>
      <c r="E90" s="217">
        <f>SUM(E91:E93)</f>
        <v>0</v>
      </c>
      <c r="F90" s="143"/>
      <c r="G90" s="144">
        <f t="shared" ref="G90:H90" si="271">SUM(G91:G93)</f>
        <v>0</v>
      </c>
      <c r="H90" s="217">
        <f t="shared" si="271"/>
        <v>0</v>
      </c>
      <c r="I90" s="143"/>
      <c r="J90" s="144">
        <f t="shared" ref="J90:K90" si="272">SUM(J91:J93)</f>
        <v>0</v>
      </c>
      <c r="K90" s="217">
        <f t="shared" si="272"/>
        <v>0</v>
      </c>
      <c r="L90" s="143"/>
      <c r="M90" s="144">
        <f t="shared" ref="M90:N90" si="273">SUM(M91:M93)</f>
        <v>0</v>
      </c>
      <c r="N90" s="217">
        <f t="shared" si="273"/>
        <v>0</v>
      </c>
      <c r="O90" s="143"/>
      <c r="P90" s="144">
        <f t="shared" ref="P90:Q90" si="274">SUM(P91:P93)</f>
        <v>0</v>
      </c>
      <c r="Q90" s="217">
        <f t="shared" si="274"/>
        <v>0</v>
      </c>
      <c r="R90" s="143"/>
      <c r="S90" s="144">
        <f t="shared" ref="S90:T90" si="275">SUM(S91:S93)</f>
        <v>0</v>
      </c>
      <c r="T90" s="217">
        <f t="shared" si="275"/>
        <v>0</v>
      </c>
      <c r="U90" s="143"/>
      <c r="V90" s="144">
        <f t="shared" ref="V90:X90" si="276">SUM(V91:V93)</f>
        <v>0</v>
      </c>
      <c r="W90" s="214">
        <f t="shared" si="276"/>
        <v>0</v>
      </c>
      <c r="X90" s="214">
        <f t="shared" si="276"/>
        <v>0</v>
      </c>
      <c r="Y90" s="214">
        <f t="shared" si="247"/>
        <v>0</v>
      </c>
      <c r="Z90" s="214" t="e">
        <f t="shared" si="248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19" t="s">
        <v>71</v>
      </c>
      <c r="B91" s="120" t="s">
        <v>194</v>
      </c>
      <c r="C91" s="221" t="s">
        <v>112</v>
      </c>
      <c r="D91" s="222" t="s">
        <v>113</v>
      </c>
      <c r="E91" s="123"/>
      <c r="F91" s="124"/>
      <c r="G91" s="125">
        <f t="shared" ref="G91:G93" si="277">E91*F91</f>
        <v>0</v>
      </c>
      <c r="H91" s="123"/>
      <c r="I91" s="124"/>
      <c r="J91" s="125">
        <f t="shared" ref="J91:J93" si="278">H91*I91</f>
        <v>0</v>
      </c>
      <c r="K91" s="123"/>
      <c r="L91" s="124"/>
      <c r="M91" s="125">
        <f t="shared" ref="M91:M93" si="279">K91*L91</f>
        <v>0</v>
      </c>
      <c r="N91" s="123"/>
      <c r="O91" s="124"/>
      <c r="P91" s="125">
        <f t="shared" ref="P91:P93" si="280">N91*O91</f>
        <v>0</v>
      </c>
      <c r="Q91" s="123"/>
      <c r="R91" s="124"/>
      <c r="S91" s="125">
        <f t="shared" ref="S91:S93" si="281">Q91*R91</f>
        <v>0</v>
      </c>
      <c r="T91" s="123"/>
      <c r="U91" s="124"/>
      <c r="V91" s="125">
        <f t="shared" ref="V91:V93" si="282">T91*U91</f>
        <v>0</v>
      </c>
      <c r="W91" s="126">
        <f t="shared" ref="W91:W93" si="283">G91+M91+S91</f>
        <v>0</v>
      </c>
      <c r="X91" s="127">
        <f t="shared" ref="X91:X93" si="284">J91+P91+V91</f>
        <v>0</v>
      </c>
      <c r="Y91" s="127">
        <f t="shared" si="247"/>
        <v>0</v>
      </c>
      <c r="Z91" s="128" t="e">
        <f t="shared" si="248"/>
        <v>#DIV/0!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2">
      <c r="A92" s="119" t="s">
        <v>71</v>
      </c>
      <c r="B92" s="120" t="s">
        <v>195</v>
      </c>
      <c r="C92" s="221" t="s">
        <v>112</v>
      </c>
      <c r="D92" s="222" t="s">
        <v>113</v>
      </c>
      <c r="E92" s="123"/>
      <c r="F92" s="124"/>
      <c r="G92" s="125">
        <f t="shared" si="277"/>
        <v>0</v>
      </c>
      <c r="H92" s="123"/>
      <c r="I92" s="124"/>
      <c r="J92" s="125">
        <f t="shared" si="278"/>
        <v>0</v>
      </c>
      <c r="K92" s="123"/>
      <c r="L92" s="124"/>
      <c r="M92" s="125">
        <f t="shared" si="279"/>
        <v>0</v>
      </c>
      <c r="N92" s="123"/>
      <c r="O92" s="124"/>
      <c r="P92" s="125">
        <f t="shared" si="280"/>
        <v>0</v>
      </c>
      <c r="Q92" s="123"/>
      <c r="R92" s="124"/>
      <c r="S92" s="125">
        <f t="shared" si="281"/>
        <v>0</v>
      </c>
      <c r="T92" s="123"/>
      <c r="U92" s="124"/>
      <c r="V92" s="125">
        <f t="shared" si="282"/>
        <v>0</v>
      </c>
      <c r="W92" s="126">
        <f t="shared" si="283"/>
        <v>0</v>
      </c>
      <c r="X92" s="127">
        <f t="shared" si="284"/>
        <v>0</v>
      </c>
      <c r="Y92" s="127">
        <f t="shared" si="247"/>
        <v>0</v>
      </c>
      <c r="Z92" s="128" t="e">
        <f t="shared" si="248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2">
      <c r="A93" s="132" t="s">
        <v>71</v>
      </c>
      <c r="B93" s="133" t="s">
        <v>196</v>
      </c>
      <c r="C93" s="223" t="s">
        <v>112</v>
      </c>
      <c r="D93" s="222" t="s">
        <v>113</v>
      </c>
      <c r="E93" s="149"/>
      <c r="F93" s="150"/>
      <c r="G93" s="151">
        <f t="shared" si="277"/>
        <v>0</v>
      </c>
      <c r="H93" s="149"/>
      <c r="I93" s="150"/>
      <c r="J93" s="151">
        <f t="shared" si="278"/>
        <v>0</v>
      </c>
      <c r="K93" s="149"/>
      <c r="L93" s="150"/>
      <c r="M93" s="151">
        <f t="shared" si="279"/>
        <v>0</v>
      </c>
      <c r="N93" s="149"/>
      <c r="O93" s="150"/>
      <c r="P93" s="151">
        <f t="shared" si="280"/>
        <v>0</v>
      </c>
      <c r="Q93" s="149"/>
      <c r="R93" s="150"/>
      <c r="S93" s="151">
        <f t="shared" si="281"/>
        <v>0</v>
      </c>
      <c r="T93" s="149"/>
      <c r="U93" s="150"/>
      <c r="V93" s="151">
        <f t="shared" si="282"/>
        <v>0</v>
      </c>
      <c r="W93" s="138">
        <f t="shared" si="283"/>
        <v>0</v>
      </c>
      <c r="X93" s="127">
        <f t="shared" si="284"/>
        <v>0</v>
      </c>
      <c r="Y93" s="127">
        <f t="shared" si="247"/>
        <v>0</v>
      </c>
      <c r="Z93" s="128" t="e">
        <f t="shared" si="248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2">
      <c r="A94" s="408" t="s">
        <v>197</v>
      </c>
      <c r="B94" s="379"/>
      <c r="C94" s="379"/>
      <c r="D94" s="380"/>
      <c r="E94" s="190"/>
      <c r="F94" s="190"/>
      <c r="G94" s="173">
        <f>G82+G86+G90</f>
        <v>0</v>
      </c>
      <c r="H94" s="190"/>
      <c r="I94" s="190"/>
      <c r="J94" s="173">
        <f>J82+J86+J90</f>
        <v>0</v>
      </c>
      <c r="K94" s="190"/>
      <c r="L94" s="190"/>
      <c r="M94" s="173">
        <f>M82+M86+M90</f>
        <v>0</v>
      </c>
      <c r="N94" s="190"/>
      <c r="O94" s="190"/>
      <c r="P94" s="173">
        <f>P82+P86+P90</f>
        <v>0</v>
      </c>
      <c r="Q94" s="190"/>
      <c r="R94" s="190"/>
      <c r="S94" s="173">
        <f>S82+S86+S90</f>
        <v>0</v>
      </c>
      <c r="T94" s="190"/>
      <c r="U94" s="190"/>
      <c r="V94" s="173">
        <f t="shared" ref="V94:X94" si="285">V82+V86+V90</f>
        <v>0</v>
      </c>
      <c r="W94" s="192">
        <f t="shared" si="285"/>
        <v>0</v>
      </c>
      <c r="X94" s="192">
        <f t="shared" si="285"/>
        <v>0</v>
      </c>
      <c r="Y94" s="192">
        <f t="shared" si="247"/>
        <v>0</v>
      </c>
      <c r="Z94" s="192" t="e">
        <f t="shared" si="248"/>
        <v>#DIV/0!</v>
      </c>
      <c r="AA94" s="178"/>
      <c r="AB94" s="5"/>
      <c r="AC94" s="7"/>
      <c r="AD94" s="7"/>
      <c r="AE94" s="7"/>
      <c r="AF94" s="7"/>
      <c r="AG94" s="7"/>
    </row>
    <row r="95" spans="1:33" ht="30" customHeight="1" x14ac:dyDescent="0.2">
      <c r="A95" s="179" t="s">
        <v>66</v>
      </c>
      <c r="B95" s="180">
        <v>6</v>
      </c>
      <c r="C95" s="181" t="s">
        <v>198</v>
      </c>
      <c r="D95" s="182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3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2">
      <c r="A96" s="108" t="s">
        <v>68</v>
      </c>
      <c r="B96" s="155" t="s">
        <v>199</v>
      </c>
      <c r="C96" s="224" t="s">
        <v>200</v>
      </c>
      <c r="D96" s="111"/>
      <c r="E96" s="112">
        <f>SUM(E97:E99)</f>
        <v>30</v>
      </c>
      <c r="F96" s="113"/>
      <c r="G96" s="114">
        <f t="shared" ref="G96:H96" si="286">SUM(G97:G99)</f>
        <v>800</v>
      </c>
      <c r="H96" s="112">
        <f t="shared" si="286"/>
        <v>7</v>
      </c>
      <c r="I96" s="113"/>
      <c r="J96" s="114">
        <f t="shared" ref="J96:K96" si="287">SUM(J97:J99)</f>
        <v>707.15000000000009</v>
      </c>
      <c r="K96" s="112">
        <f t="shared" si="287"/>
        <v>0</v>
      </c>
      <c r="L96" s="113"/>
      <c r="M96" s="114">
        <f t="shared" ref="M96:N96" si="288">SUM(M97:M99)</f>
        <v>0</v>
      </c>
      <c r="N96" s="112">
        <f t="shared" si="288"/>
        <v>0</v>
      </c>
      <c r="O96" s="113"/>
      <c r="P96" s="114">
        <f t="shared" ref="P96:Q96" si="289">SUM(P97:P99)</f>
        <v>0</v>
      </c>
      <c r="Q96" s="112">
        <f t="shared" si="289"/>
        <v>0</v>
      </c>
      <c r="R96" s="113"/>
      <c r="S96" s="114">
        <f t="shared" ref="S96:T96" si="290">SUM(S97:S99)</f>
        <v>0</v>
      </c>
      <c r="T96" s="112">
        <f t="shared" si="290"/>
        <v>0</v>
      </c>
      <c r="U96" s="113"/>
      <c r="V96" s="114">
        <f t="shared" ref="V96:X96" si="291">SUM(V97:V99)</f>
        <v>0</v>
      </c>
      <c r="W96" s="114">
        <f t="shared" si="291"/>
        <v>800</v>
      </c>
      <c r="X96" s="114">
        <f t="shared" si="291"/>
        <v>707.15000000000009</v>
      </c>
      <c r="Y96" s="114">
        <f t="shared" ref="Y96:Y108" si="292">W96-X96</f>
        <v>92.849999999999909</v>
      </c>
      <c r="Z96" s="116">
        <f t="shared" ref="Z96:Z108" si="293">Y96/W96</f>
        <v>0.11606249999999989</v>
      </c>
      <c r="AA96" s="117"/>
      <c r="AB96" s="118"/>
      <c r="AC96" s="118"/>
      <c r="AD96" s="118"/>
      <c r="AE96" s="118"/>
      <c r="AF96" s="118"/>
      <c r="AG96" s="118"/>
    </row>
    <row r="97" spans="1:33" ht="30" customHeight="1" x14ac:dyDescent="0.2">
      <c r="A97" s="119" t="s">
        <v>71</v>
      </c>
      <c r="B97" s="120" t="s">
        <v>201</v>
      </c>
      <c r="C97" s="356" t="s">
        <v>343</v>
      </c>
      <c r="D97" s="122" t="s">
        <v>106</v>
      </c>
      <c r="E97" s="123">
        <v>5</v>
      </c>
      <c r="F97" s="124">
        <v>110</v>
      </c>
      <c r="G97" s="125">
        <f t="shared" ref="G97:G99" si="294">E97*F97</f>
        <v>550</v>
      </c>
      <c r="H97" s="123">
        <v>5</v>
      </c>
      <c r="I97" s="124">
        <v>88.23</v>
      </c>
      <c r="J97" s="125">
        <f t="shared" ref="J97:J99" si="295">H97*I97</f>
        <v>441.15000000000003</v>
      </c>
      <c r="K97" s="123"/>
      <c r="L97" s="124"/>
      <c r="M97" s="125">
        <f t="shared" ref="M97:M99" si="296">K97*L97</f>
        <v>0</v>
      </c>
      <c r="N97" s="123"/>
      <c r="O97" s="124"/>
      <c r="P97" s="125">
        <f t="shared" ref="P97:P99" si="297">N97*O97</f>
        <v>0</v>
      </c>
      <c r="Q97" s="123"/>
      <c r="R97" s="124"/>
      <c r="S97" s="125">
        <f t="shared" ref="S97:S99" si="298">Q97*R97</f>
        <v>0</v>
      </c>
      <c r="T97" s="123"/>
      <c r="U97" s="124"/>
      <c r="V97" s="125">
        <f t="shared" ref="V97:V99" si="299">T97*U97</f>
        <v>0</v>
      </c>
      <c r="W97" s="126">
        <f t="shared" ref="W97:W99" si="300">G97+M97+S97</f>
        <v>550</v>
      </c>
      <c r="X97" s="127">
        <f t="shared" ref="X97:X99" si="301">J97+P97+V97</f>
        <v>441.15000000000003</v>
      </c>
      <c r="Y97" s="127">
        <f t="shared" si="292"/>
        <v>108.84999999999997</v>
      </c>
      <c r="Z97" s="128">
        <f t="shared" si="293"/>
        <v>0.19790909090909084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19" t="s">
        <v>71</v>
      </c>
      <c r="B98" s="120" t="s">
        <v>203</v>
      </c>
      <c r="C98" s="356" t="s">
        <v>343</v>
      </c>
      <c r="D98" s="122" t="s">
        <v>106</v>
      </c>
      <c r="E98" s="123">
        <v>0</v>
      </c>
      <c r="F98" s="124">
        <v>0</v>
      </c>
      <c r="G98" s="125">
        <f t="shared" si="294"/>
        <v>0</v>
      </c>
      <c r="H98" s="123">
        <v>2</v>
      </c>
      <c r="I98" s="124">
        <v>133</v>
      </c>
      <c r="J98" s="125">
        <f t="shared" si="295"/>
        <v>266</v>
      </c>
      <c r="K98" s="123"/>
      <c r="L98" s="124"/>
      <c r="M98" s="125">
        <f t="shared" si="296"/>
        <v>0</v>
      </c>
      <c r="N98" s="123"/>
      <c r="O98" s="124"/>
      <c r="P98" s="125">
        <f t="shared" si="297"/>
        <v>0</v>
      </c>
      <c r="Q98" s="123"/>
      <c r="R98" s="124"/>
      <c r="S98" s="125">
        <f t="shared" si="298"/>
        <v>0</v>
      </c>
      <c r="T98" s="123"/>
      <c r="U98" s="124"/>
      <c r="V98" s="125">
        <f t="shared" si="299"/>
        <v>0</v>
      </c>
      <c r="W98" s="126">
        <f t="shared" si="300"/>
        <v>0</v>
      </c>
      <c r="X98" s="127">
        <f t="shared" si="301"/>
        <v>266</v>
      </c>
      <c r="Y98" s="127">
        <f t="shared" si="292"/>
        <v>-266</v>
      </c>
      <c r="Z98" s="128" t="e">
        <f t="shared" si="293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32" t="s">
        <v>71</v>
      </c>
      <c r="B99" s="133" t="s">
        <v>204</v>
      </c>
      <c r="C99" s="164" t="s">
        <v>344</v>
      </c>
      <c r="D99" s="134" t="s">
        <v>106</v>
      </c>
      <c r="E99" s="135">
        <v>25</v>
      </c>
      <c r="F99" s="136">
        <v>10</v>
      </c>
      <c r="G99" s="137">
        <f t="shared" si="294"/>
        <v>250</v>
      </c>
      <c r="H99" s="135">
        <v>0</v>
      </c>
      <c r="I99" s="136">
        <v>0</v>
      </c>
      <c r="J99" s="137">
        <f t="shared" si="295"/>
        <v>0</v>
      </c>
      <c r="K99" s="135"/>
      <c r="L99" s="136"/>
      <c r="M99" s="137">
        <f t="shared" si="296"/>
        <v>0</v>
      </c>
      <c r="N99" s="135"/>
      <c r="O99" s="136"/>
      <c r="P99" s="137">
        <f t="shared" si="297"/>
        <v>0</v>
      </c>
      <c r="Q99" s="135"/>
      <c r="R99" s="136"/>
      <c r="S99" s="137">
        <f t="shared" si="298"/>
        <v>0</v>
      </c>
      <c r="T99" s="135"/>
      <c r="U99" s="136"/>
      <c r="V99" s="137">
        <f t="shared" si="299"/>
        <v>0</v>
      </c>
      <c r="W99" s="138">
        <f t="shared" si="300"/>
        <v>250</v>
      </c>
      <c r="X99" s="127">
        <f t="shared" si="301"/>
        <v>0</v>
      </c>
      <c r="Y99" s="127">
        <f t="shared" si="292"/>
        <v>250</v>
      </c>
      <c r="Z99" s="128">
        <f t="shared" si="293"/>
        <v>1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08" t="s">
        <v>66</v>
      </c>
      <c r="B100" s="155" t="s">
        <v>205</v>
      </c>
      <c r="C100" s="225" t="s">
        <v>206</v>
      </c>
      <c r="D100" s="141"/>
      <c r="E100" s="142">
        <f>SUM(E101:E103)</f>
        <v>0</v>
      </c>
      <c r="F100" s="143"/>
      <c r="G100" s="144">
        <f t="shared" ref="G100:H100" si="302">SUM(G101:G103)</f>
        <v>0</v>
      </c>
      <c r="H100" s="142">
        <f t="shared" si="302"/>
        <v>0</v>
      </c>
      <c r="I100" s="143"/>
      <c r="J100" s="144">
        <f t="shared" ref="J100:K100" si="303">SUM(J101:J103)</f>
        <v>0</v>
      </c>
      <c r="K100" s="142">
        <f t="shared" si="303"/>
        <v>0</v>
      </c>
      <c r="L100" s="143"/>
      <c r="M100" s="144">
        <f t="shared" ref="M100:N100" si="304">SUM(M101:M103)</f>
        <v>0</v>
      </c>
      <c r="N100" s="142">
        <f t="shared" si="304"/>
        <v>0</v>
      </c>
      <c r="O100" s="143"/>
      <c r="P100" s="144">
        <f t="shared" ref="P100:Q100" si="305">SUM(P101:P103)</f>
        <v>0</v>
      </c>
      <c r="Q100" s="142">
        <f t="shared" si="305"/>
        <v>0</v>
      </c>
      <c r="R100" s="143"/>
      <c r="S100" s="144">
        <f t="shared" ref="S100:T100" si="306">SUM(S101:S103)</f>
        <v>0</v>
      </c>
      <c r="T100" s="142">
        <f t="shared" si="306"/>
        <v>0</v>
      </c>
      <c r="U100" s="143"/>
      <c r="V100" s="144">
        <f t="shared" ref="V100:X100" si="307">SUM(V101:V103)</f>
        <v>0</v>
      </c>
      <c r="W100" s="144">
        <f t="shared" si="307"/>
        <v>0</v>
      </c>
      <c r="X100" s="144">
        <f t="shared" si="307"/>
        <v>0</v>
      </c>
      <c r="Y100" s="144">
        <f t="shared" si="292"/>
        <v>0</v>
      </c>
      <c r="Z100" s="144" t="e">
        <f t="shared" si="293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customHeight="1" x14ac:dyDescent="0.2">
      <c r="A101" s="119" t="s">
        <v>71</v>
      </c>
      <c r="B101" s="120" t="s">
        <v>207</v>
      </c>
      <c r="C101" s="188" t="s">
        <v>202</v>
      </c>
      <c r="D101" s="122" t="s">
        <v>106</v>
      </c>
      <c r="E101" s="123"/>
      <c r="F101" s="124"/>
      <c r="G101" s="125">
        <f t="shared" ref="G101:G103" si="308">E101*F101</f>
        <v>0</v>
      </c>
      <c r="H101" s="123"/>
      <c r="I101" s="124"/>
      <c r="J101" s="125">
        <f t="shared" ref="J101:J103" si="309">H101*I101</f>
        <v>0</v>
      </c>
      <c r="K101" s="123"/>
      <c r="L101" s="124"/>
      <c r="M101" s="125">
        <f t="shared" ref="M101:M103" si="310">K101*L101</f>
        <v>0</v>
      </c>
      <c r="N101" s="123"/>
      <c r="O101" s="124"/>
      <c r="P101" s="125">
        <f t="shared" ref="P101:P103" si="311">N101*O101</f>
        <v>0</v>
      </c>
      <c r="Q101" s="123"/>
      <c r="R101" s="124"/>
      <c r="S101" s="125">
        <f t="shared" ref="S101:S103" si="312">Q101*R101</f>
        <v>0</v>
      </c>
      <c r="T101" s="123"/>
      <c r="U101" s="124"/>
      <c r="V101" s="125">
        <f t="shared" ref="V101:V103" si="313">T101*U101</f>
        <v>0</v>
      </c>
      <c r="W101" s="126">
        <f t="shared" ref="W101:W103" si="314">G101+M101+S101</f>
        <v>0</v>
      </c>
      <c r="X101" s="127">
        <f t="shared" ref="X101:X103" si="315">J101+P101+V101</f>
        <v>0</v>
      </c>
      <c r="Y101" s="127">
        <f t="shared" si="292"/>
        <v>0</v>
      </c>
      <c r="Z101" s="128" t="e">
        <f t="shared" si="293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19" t="s">
        <v>71</v>
      </c>
      <c r="B102" s="120" t="s">
        <v>208</v>
      </c>
      <c r="C102" s="188" t="s">
        <v>202</v>
      </c>
      <c r="D102" s="122" t="s">
        <v>106</v>
      </c>
      <c r="E102" s="123"/>
      <c r="F102" s="124"/>
      <c r="G102" s="125">
        <f t="shared" si="308"/>
        <v>0</v>
      </c>
      <c r="H102" s="123"/>
      <c r="I102" s="124"/>
      <c r="J102" s="125">
        <f t="shared" si="309"/>
        <v>0</v>
      </c>
      <c r="K102" s="123"/>
      <c r="L102" s="124"/>
      <c r="M102" s="125">
        <f t="shared" si="310"/>
        <v>0</v>
      </c>
      <c r="N102" s="123"/>
      <c r="O102" s="124"/>
      <c r="P102" s="125">
        <f t="shared" si="311"/>
        <v>0</v>
      </c>
      <c r="Q102" s="123"/>
      <c r="R102" s="124"/>
      <c r="S102" s="125">
        <f t="shared" si="312"/>
        <v>0</v>
      </c>
      <c r="T102" s="123"/>
      <c r="U102" s="124"/>
      <c r="V102" s="125">
        <f t="shared" si="313"/>
        <v>0</v>
      </c>
      <c r="W102" s="126">
        <f t="shared" si="314"/>
        <v>0</v>
      </c>
      <c r="X102" s="127">
        <f t="shared" si="315"/>
        <v>0</v>
      </c>
      <c r="Y102" s="127">
        <f t="shared" si="292"/>
        <v>0</v>
      </c>
      <c r="Z102" s="128" t="e">
        <f t="shared" si="293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32" t="s">
        <v>71</v>
      </c>
      <c r="B103" s="133" t="s">
        <v>209</v>
      </c>
      <c r="C103" s="164" t="s">
        <v>202</v>
      </c>
      <c r="D103" s="134" t="s">
        <v>106</v>
      </c>
      <c r="E103" s="135"/>
      <c r="F103" s="136"/>
      <c r="G103" s="137">
        <f t="shared" si="308"/>
        <v>0</v>
      </c>
      <c r="H103" s="135"/>
      <c r="I103" s="136"/>
      <c r="J103" s="137">
        <f t="shared" si="309"/>
        <v>0</v>
      </c>
      <c r="K103" s="135"/>
      <c r="L103" s="136"/>
      <c r="M103" s="137">
        <f t="shared" si="310"/>
        <v>0</v>
      </c>
      <c r="N103" s="135"/>
      <c r="O103" s="136"/>
      <c r="P103" s="137">
        <f t="shared" si="311"/>
        <v>0</v>
      </c>
      <c r="Q103" s="135"/>
      <c r="R103" s="136"/>
      <c r="S103" s="137">
        <f t="shared" si="312"/>
        <v>0</v>
      </c>
      <c r="T103" s="135"/>
      <c r="U103" s="136"/>
      <c r="V103" s="137">
        <f t="shared" si="313"/>
        <v>0</v>
      </c>
      <c r="W103" s="138">
        <f t="shared" si="314"/>
        <v>0</v>
      </c>
      <c r="X103" s="127">
        <f t="shared" si="315"/>
        <v>0</v>
      </c>
      <c r="Y103" s="127">
        <f t="shared" si="292"/>
        <v>0</v>
      </c>
      <c r="Z103" s="128" t="e">
        <f t="shared" si="293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08" t="s">
        <v>66</v>
      </c>
      <c r="B104" s="155" t="s">
        <v>210</v>
      </c>
      <c r="C104" s="225" t="s">
        <v>211</v>
      </c>
      <c r="D104" s="141"/>
      <c r="E104" s="142">
        <f>SUM(E105:E107)</f>
        <v>0</v>
      </c>
      <c r="F104" s="143"/>
      <c r="G104" s="144">
        <f t="shared" ref="G104:H104" si="316">SUM(G105:G107)</f>
        <v>0</v>
      </c>
      <c r="H104" s="142">
        <f t="shared" si="316"/>
        <v>0</v>
      </c>
      <c r="I104" s="143"/>
      <c r="J104" s="144">
        <f t="shared" ref="J104:K104" si="317">SUM(J105:J107)</f>
        <v>0</v>
      </c>
      <c r="K104" s="142">
        <f t="shared" si="317"/>
        <v>0</v>
      </c>
      <c r="L104" s="143"/>
      <c r="M104" s="144">
        <f t="shared" ref="M104:N104" si="318">SUM(M105:M107)</f>
        <v>0</v>
      </c>
      <c r="N104" s="142">
        <f t="shared" si="318"/>
        <v>0</v>
      </c>
      <c r="O104" s="143"/>
      <c r="P104" s="144">
        <f t="shared" ref="P104:Q104" si="319">SUM(P105:P107)</f>
        <v>0</v>
      </c>
      <c r="Q104" s="142">
        <f t="shared" si="319"/>
        <v>0</v>
      </c>
      <c r="R104" s="143"/>
      <c r="S104" s="144">
        <f t="shared" ref="S104:T104" si="320">SUM(S105:S107)</f>
        <v>0</v>
      </c>
      <c r="T104" s="142">
        <f t="shared" si="320"/>
        <v>0</v>
      </c>
      <c r="U104" s="143"/>
      <c r="V104" s="144">
        <f t="shared" ref="V104:X104" si="321">SUM(V105:V107)</f>
        <v>0</v>
      </c>
      <c r="W104" s="144">
        <f t="shared" si="321"/>
        <v>0</v>
      </c>
      <c r="X104" s="144">
        <f t="shared" si="321"/>
        <v>0</v>
      </c>
      <c r="Y104" s="144">
        <f t="shared" si="292"/>
        <v>0</v>
      </c>
      <c r="Z104" s="144" t="e">
        <f t="shared" si="293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2">
      <c r="A105" s="119" t="s">
        <v>71</v>
      </c>
      <c r="B105" s="120" t="s">
        <v>212</v>
      </c>
      <c r="C105" s="188" t="s">
        <v>202</v>
      </c>
      <c r="D105" s="122" t="s">
        <v>106</v>
      </c>
      <c r="E105" s="123"/>
      <c r="F105" s="124"/>
      <c r="G105" s="125">
        <f t="shared" ref="G105:G107" si="322">E105*F105</f>
        <v>0</v>
      </c>
      <c r="H105" s="123"/>
      <c r="I105" s="124"/>
      <c r="J105" s="125">
        <f t="shared" ref="J105:J107" si="323">H105*I105</f>
        <v>0</v>
      </c>
      <c r="K105" s="123"/>
      <c r="L105" s="124"/>
      <c r="M105" s="125">
        <f t="shared" ref="M105:M107" si="324">K105*L105</f>
        <v>0</v>
      </c>
      <c r="N105" s="123"/>
      <c r="O105" s="124"/>
      <c r="P105" s="125">
        <f t="shared" ref="P105:P107" si="325">N105*O105</f>
        <v>0</v>
      </c>
      <c r="Q105" s="123"/>
      <c r="R105" s="124"/>
      <c r="S105" s="125">
        <f t="shared" ref="S105:S107" si="326">Q105*R105</f>
        <v>0</v>
      </c>
      <c r="T105" s="123"/>
      <c r="U105" s="124"/>
      <c r="V105" s="125">
        <f t="shared" ref="V105:V107" si="327">T105*U105</f>
        <v>0</v>
      </c>
      <c r="W105" s="126">
        <f t="shared" ref="W105:W107" si="328">G105+M105+S105</f>
        <v>0</v>
      </c>
      <c r="X105" s="127">
        <f t="shared" ref="X105:X107" si="329">J105+P105+V105</f>
        <v>0</v>
      </c>
      <c r="Y105" s="127">
        <f t="shared" si="292"/>
        <v>0</v>
      </c>
      <c r="Z105" s="128" t="e">
        <f t="shared" si="293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19" t="s">
        <v>71</v>
      </c>
      <c r="B106" s="120" t="s">
        <v>213</v>
      </c>
      <c r="C106" s="188" t="s">
        <v>202</v>
      </c>
      <c r="D106" s="122" t="s">
        <v>106</v>
      </c>
      <c r="E106" s="123"/>
      <c r="F106" s="124"/>
      <c r="G106" s="125">
        <f t="shared" si="322"/>
        <v>0</v>
      </c>
      <c r="H106" s="123"/>
      <c r="I106" s="124"/>
      <c r="J106" s="125">
        <f t="shared" si="323"/>
        <v>0</v>
      </c>
      <c r="K106" s="123"/>
      <c r="L106" s="124"/>
      <c r="M106" s="125">
        <f t="shared" si="324"/>
        <v>0</v>
      </c>
      <c r="N106" s="123"/>
      <c r="O106" s="124"/>
      <c r="P106" s="125">
        <f t="shared" si="325"/>
        <v>0</v>
      </c>
      <c r="Q106" s="123"/>
      <c r="R106" s="124"/>
      <c r="S106" s="125">
        <f t="shared" si="326"/>
        <v>0</v>
      </c>
      <c r="T106" s="123"/>
      <c r="U106" s="124"/>
      <c r="V106" s="125">
        <f t="shared" si="327"/>
        <v>0</v>
      </c>
      <c r="W106" s="126">
        <f t="shared" si="328"/>
        <v>0</v>
      </c>
      <c r="X106" s="127">
        <f t="shared" si="329"/>
        <v>0</v>
      </c>
      <c r="Y106" s="127">
        <f t="shared" si="292"/>
        <v>0</v>
      </c>
      <c r="Z106" s="128" t="e">
        <f t="shared" si="293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32" t="s">
        <v>71</v>
      </c>
      <c r="B107" s="133" t="s">
        <v>214</v>
      </c>
      <c r="C107" s="164" t="s">
        <v>202</v>
      </c>
      <c r="D107" s="134" t="s">
        <v>106</v>
      </c>
      <c r="E107" s="149"/>
      <c r="F107" s="150"/>
      <c r="G107" s="151">
        <f t="shared" si="322"/>
        <v>0</v>
      </c>
      <c r="H107" s="149"/>
      <c r="I107" s="150"/>
      <c r="J107" s="151">
        <f t="shared" si="323"/>
        <v>0</v>
      </c>
      <c r="K107" s="149"/>
      <c r="L107" s="150"/>
      <c r="M107" s="151">
        <f t="shared" si="324"/>
        <v>0</v>
      </c>
      <c r="N107" s="149"/>
      <c r="O107" s="150"/>
      <c r="P107" s="151">
        <f t="shared" si="325"/>
        <v>0</v>
      </c>
      <c r="Q107" s="149"/>
      <c r="R107" s="150"/>
      <c r="S107" s="151">
        <f t="shared" si="326"/>
        <v>0</v>
      </c>
      <c r="T107" s="149"/>
      <c r="U107" s="150"/>
      <c r="V107" s="151">
        <f t="shared" si="327"/>
        <v>0</v>
      </c>
      <c r="W107" s="138">
        <f t="shared" si="328"/>
        <v>0</v>
      </c>
      <c r="X107" s="166">
        <f t="shared" si="329"/>
        <v>0</v>
      </c>
      <c r="Y107" s="166">
        <f t="shared" si="292"/>
        <v>0</v>
      </c>
      <c r="Z107" s="226" t="e">
        <f t="shared" si="293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67" t="s">
        <v>215</v>
      </c>
      <c r="B108" s="168"/>
      <c r="C108" s="169"/>
      <c r="D108" s="170"/>
      <c r="E108" s="174">
        <f>E104+E100+E96</f>
        <v>30</v>
      </c>
      <c r="F108" s="190"/>
      <c r="G108" s="173">
        <f t="shared" ref="G108:H108" si="330">G104+G100+G96</f>
        <v>800</v>
      </c>
      <c r="H108" s="174">
        <f t="shared" si="330"/>
        <v>7</v>
      </c>
      <c r="I108" s="190"/>
      <c r="J108" s="173">
        <f t="shared" ref="J108:K108" si="331">J104+J100+J96</f>
        <v>707.15000000000009</v>
      </c>
      <c r="K108" s="191">
        <f t="shared" si="331"/>
        <v>0</v>
      </c>
      <c r="L108" s="190"/>
      <c r="M108" s="173">
        <f t="shared" ref="M108:N108" si="332">M104+M100+M96</f>
        <v>0</v>
      </c>
      <c r="N108" s="191">
        <f t="shared" si="332"/>
        <v>0</v>
      </c>
      <c r="O108" s="190"/>
      <c r="P108" s="173">
        <f t="shared" ref="P108:Q108" si="333">P104+P100+P96</f>
        <v>0</v>
      </c>
      <c r="Q108" s="191">
        <f t="shared" si="333"/>
        <v>0</v>
      </c>
      <c r="R108" s="190"/>
      <c r="S108" s="173">
        <f t="shared" ref="S108:T108" si="334">S104+S100+S96</f>
        <v>0</v>
      </c>
      <c r="T108" s="191">
        <f t="shared" si="334"/>
        <v>0</v>
      </c>
      <c r="U108" s="190"/>
      <c r="V108" s="175">
        <f t="shared" ref="V108:X108" si="335">V104+V100+V96</f>
        <v>0</v>
      </c>
      <c r="W108" s="227">
        <f t="shared" si="335"/>
        <v>800</v>
      </c>
      <c r="X108" s="228">
        <f t="shared" si="335"/>
        <v>707.15000000000009</v>
      </c>
      <c r="Y108" s="228">
        <f t="shared" si="292"/>
        <v>92.849999999999909</v>
      </c>
      <c r="Z108" s="228">
        <f t="shared" si="293"/>
        <v>0.11606249999999989</v>
      </c>
      <c r="AA108" s="229"/>
      <c r="AB108" s="7"/>
      <c r="AC108" s="7"/>
      <c r="AD108" s="7"/>
      <c r="AE108" s="7"/>
      <c r="AF108" s="7"/>
      <c r="AG108" s="7"/>
    </row>
    <row r="109" spans="1:33" ht="30" customHeight="1" x14ac:dyDescent="0.2">
      <c r="A109" s="179" t="s">
        <v>66</v>
      </c>
      <c r="B109" s="211">
        <v>7</v>
      </c>
      <c r="C109" s="181" t="s">
        <v>216</v>
      </c>
      <c r="D109" s="182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30"/>
      <c r="X109" s="230"/>
      <c r="Y109" s="183"/>
      <c r="Z109" s="230"/>
      <c r="AA109" s="231"/>
      <c r="AB109" s="7"/>
      <c r="AC109" s="7"/>
      <c r="AD109" s="7"/>
      <c r="AE109" s="7"/>
      <c r="AF109" s="7"/>
      <c r="AG109" s="7"/>
    </row>
    <row r="110" spans="1:33" ht="30" customHeight="1" x14ac:dyDescent="0.2">
      <c r="A110" s="119" t="s">
        <v>71</v>
      </c>
      <c r="B110" s="120" t="s">
        <v>217</v>
      </c>
      <c r="C110" s="188" t="s">
        <v>218</v>
      </c>
      <c r="D110" s="122" t="s">
        <v>106</v>
      </c>
      <c r="E110" s="123"/>
      <c r="F110" s="124"/>
      <c r="G110" s="125">
        <f t="shared" ref="G110:G120" si="336">E110*F110</f>
        <v>0</v>
      </c>
      <c r="H110" s="123"/>
      <c r="I110" s="124"/>
      <c r="J110" s="125">
        <f t="shared" ref="J110:J120" si="337">H110*I110</f>
        <v>0</v>
      </c>
      <c r="K110" s="123"/>
      <c r="L110" s="124"/>
      <c r="M110" s="125">
        <f t="shared" ref="M110:M120" si="338">K110*L110</f>
        <v>0</v>
      </c>
      <c r="N110" s="123"/>
      <c r="O110" s="124"/>
      <c r="P110" s="125">
        <f t="shared" ref="P110:P120" si="339">N110*O110</f>
        <v>0</v>
      </c>
      <c r="Q110" s="123"/>
      <c r="R110" s="124"/>
      <c r="S110" s="125">
        <f t="shared" ref="S110:S120" si="340">Q110*R110</f>
        <v>0</v>
      </c>
      <c r="T110" s="123"/>
      <c r="U110" s="124"/>
      <c r="V110" s="232">
        <f t="shared" ref="V110:V120" si="341">T110*U110</f>
        <v>0</v>
      </c>
      <c r="W110" s="233">
        <f t="shared" ref="W110:W120" si="342">G110+M110+S110</f>
        <v>0</v>
      </c>
      <c r="X110" s="234">
        <f t="shared" ref="X110:X120" si="343">J110+P110+V110</f>
        <v>0</v>
      </c>
      <c r="Y110" s="234">
        <f t="shared" ref="Y110:Y121" si="344">W110-X110</f>
        <v>0</v>
      </c>
      <c r="Z110" s="235" t="e">
        <f t="shared" ref="Z110:Z121" si="345">Y110/W110</f>
        <v>#DIV/0!</v>
      </c>
      <c r="AA110" s="236"/>
      <c r="AB110" s="131"/>
      <c r="AC110" s="131"/>
      <c r="AD110" s="131"/>
      <c r="AE110" s="131"/>
      <c r="AF110" s="131"/>
      <c r="AG110" s="131"/>
    </row>
    <row r="111" spans="1:33" ht="30" customHeight="1" x14ac:dyDescent="0.2">
      <c r="A111" s="119" t="s">
        <v>71</v>
      </c>
      <c r="B111" s="120" t="s">
        <v>219</v>
      </c>
      <c r="C111" s="188" t="s">
        <v>220</v>
      </c>
      <c r="D111" s="122" t="s">
        <v>106</v>
      </c>
      <c r="E111" s="123"/>
      <c r="F111" s="124"/>
      <c r="G111" s="125">
        <f t="shared" si="336"/>
        <v>0</v>
      </c>
      <c r="H111" s="123"/>
      <c r="I111" s="124"/>
      <c r="J111" s="125">
        <f t="shared" si="337"/>
        <v>0</v>
      </c>
      <c r="K111" s="123"/>
      <c r="L111" s="124"/>
      <c r="M111" s="125">
        <f t="shared" si="338"/>
        <v>0</v>
      </c>
      <c r="N111" s="123"/>
      <c r="O111" s="124"/>
      <c r="P111" s="125">
        <f t="shared" si="339"/>
        <v>0</v>
      </c>
      <c r="Q111" s="123"/>
      <c r="R111" s="124"/>
      <c r="S111" s="125">
        <f t="shared" si="340"/>
        <v>0</v>
      </c>
      <c r="T111" s="123"/>
      <c r="U111" s="124"/>
      <c r="V111" s="232">
        <f t="shared" si="341"/>
        <v>0</v>
      </c>
      <c r="W111" s="237">
        <f t="shared" si="342"/>
        <v>0</v>
      </c>
      <c r="X111" s="127">
        <f t="shared" si="343"/>
        <v>0</v>
      </c>
      <c r="Y111" s="127">
        <f t="shared" si="344"/>
        <v>0</v>
      </c>
      <c r="Z111" s="128" t="e">
        <f t="shared" si="345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">
      <c r="A112" s="119" t="s">
        <v>71</v>
      </c>
      <c r="B112" s="120" t="s">
        <v>221</v>
      </c>
      <c r="C112" s="188" t="s">
        <v>222</v>
      </c>
      <c r="D112" s="122" t="s">
        <v>106</v>
      </c>
      <c r="E112" s="123"/>
      <c r="F112" s="124"/>
      <c r="G112" s="125">
        <f t="shared" si="336"/>
        <v>0</v>
      </c>
      <c r="H112" s="123"/>
      <c r="I112" s="124"/>
      <c r="J112" s="125">
        <f t="shared" si="337"/>
        <v>0</v>
      </c>
      <c r="K112" s="123"/>
      <c r="L112" s="124"/>
      <c r="M112" s="125">
        <f t="shared" si="338"/>
        <v>0</v>
      </c>
      <c r="N112" s="123"/>
      <c r="O112" s="124"/>
      <c r="P112" s="125">
        <f t="shared" si="339"/>
        <v>0</v>
      </c>
      <c r="Q112" s="123"/>
      <c r="R112" s="124"/>
      <c r="S112" s="125">
        <f t="shared" si="340"/>
        <v>0</v>
      </c>
      <c r="T112" s="123"/>
      <c r="U112" s="124"/>
      <c r="V112" s="232">
        <f t="shared" si="341"/>
        <v>0</v>
      </c>
      <c r="W112" s="237">
        <f t="shared" si="342"/>
        <v>0</v>
      </c>
      <c r="X112" s="127">
        <f t="shared" si="343"/>
        <v>0</v>
      </c>
      <c r="Y112" s="127">
        <f t="shared" si="344"/>
        <v>0</v>
      </c>
      <c r="Z112" s="128" t="e">
        <f t="shared" si="345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">
      <c r="A113" s="119" t="s">
        <v>71</v>
      </c>
      <c r="B113" s="120" t="s">
        <v>223</v>
      </c>
      <c r="C113" s="188" t="s">
        <v>224</v>
      </c>
      <c r="D113" s="122" t="s">
        <v>106</v>
      </c>
      <c r="E113" s="123"/>
      <c r="F113" s="124"/>
      <c r="G113" s="125">
        <f t="shared" si="336"/>
        <v>0</v>
      </c>
      <c r="H113" s="123"/>
      <c r="I113" s="124"/>
      <c r="J113" s="125">
        <f t="shared" si="337"/>
        <v>0</v>
      </c>
      <c r="K113" s="123"/>
      <c r="L113" s="124"/>
      <c r="M113" s="125">
        <f t="shared" si="338"/>
        <v>0</v>
      </c>
      <c r="N113" s="123"/>
      <c r="O113" s="124"/>
      <c r="P113" s="125">
        <f t="shared" si="339"/>
        <v>0</v>
      </c>
      <c r="Q113" s="123"/>
      <c r="R113" s="124"/>
      <c r="S113" s="125">
        <f t="shared" si="340"/>
        <v>0</v>
      </c>
      <c r="T113" s="123"/>
      <c r="U113" s="124"/>
      <c r="V113" s="232">
        <f t="shared" si="341"/>
        <v>0</v>
      </c>
      <c r="W113" s="237">
        <f t="shared" si="342"/>
        <v>0</v>
      </c>
      <c r="X113" s="127">
        <f t="shared" si="343"/>
        <v>0</v>
      </c>
      <c r="Y113" s="127">
        <f t="shared" si="344"/>
        <v>0</v>
      </c>
      <c r="Z113" s="128" t="e">
        <f t="shared" si="345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71</v>
      </c>
      <c r="B114" s="120" t="s">
        <v>225</v>
      </c>
      <c r="C114" s="188" t="s">
        <v>226</v>
      </c>
      <c r="D114" s="122" t="s">
        <v>106</v>
      </c>
      <c r="E114" s="123"/>
      <c r="F114" s="124"/>
      <c r="G114" s="125">
        <f t="shared" si="336"/>
        <v>0</v>
      </c>
      <c r="H114" s="123"/>
      <c r="I114" s="124"/>
      <c r="J114" s="125">
        <f t="shared" si="337"/>
        <v>0</v>
      </c>
      <c r="K114" s="123"/>
      <c r="L114" s="124"/>
      <c r="M114" s="125">
        <f t="shared" si="338"/>
        <v>0</v>
      </c>
      <c r="N114" s="123"/>
      <c r="O114" s="124"/>
      <c r="P114" s="125">
        <f t="shared" si="339"/>
        <v>0</v>
      </c>
      <c r="Q114" s="123"/>
      <c r="R114" s="124"/>
      <c r="S114" s="125">
        <f t="shared" si="340"/>
        <v>0</v>
      </c>
      <c r="T114" s="123"/>
      <c r="U114" s="124"/>
      <c r="V114" s="232">
        <f t="shared" si="341"/>
        <v>0</v>
      </c>
      <c r="W114" s="237">
        <f t="shared" si="342"/>
        <v>0</v>
      </c>
      <c r="X114" s="127">
        <f t="shared" si="343"/>
        <v>0</v>
      </c>
      <c r="Y114" s="127">
        <f t="shared" si="344"/>
        <v>0</v>
      </c>
      <c r="Z114" s="128" t="e">
        <f t="shared" si="345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71</v>
      </c>
      <c r="B115" s="120" t="s">
        <v>227</v>
      </c>
      <c r="C115" s="188" t="s">
        <v>228</v>
      </c>
      <c r="D115" s="122" t="s">
        <v>106</v>
      </c>
      <c r="E115" s="123"/>
      <c r="F115" s="124"/>
      <c r="G115" s="125">
        <f t="shared" si="336"/>
        <v>0</v>
      </c>
      <c r="H115" s="123"/>
      <c r="I115" s="124"/>
      <c r="J115" s="125">
        <f t="shared" si="337"/>
        <v>0</v>
      </c>
      <c r="K115" s="123"/>
      <c r="L115" s="124"/>
      <c r="M115" s="125">
        <f t="shared" si="338"/>
        <v>0</v>
      </c>
      <c r="N115" s="123"/>
      <c r="O115" s="124"/>
      <c r="P115" s="125">
        <f t="shared" si="339"/>
        <v>0</v>
      </c>
      <c r="Q115" s="123"/>
      <c r="R115" s="124"/>
      <c r="S115" s="125">
        <f t="shared" si="340"/>
        <v>0</v>
      </c>
      <c r="T115" s="123"/>
      <c r="U115" s="124"/>
      <c r="V115" s="232">
        <f t="shared" si="341"/>
        <v>0</v>
      </c>
      <c r="W115" s="237">
        <f t="shared" si="342"/>
        <v>0</v>
      </c>
      <c r="X115" s="127">
        <f t="shared" si="343"/>
        <v>0</v>
      </c>
      <c r="Y115" s="127">
        <f t="shared" si="344"/>
        <v>0</v>
      </c>
      <c r="Z115" s="128" t="e">
        <f t="shared" si="345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71</v>
      </c>
      <c r="B116" s="120" t="s">
        <v>229</v>
      </c>
      <c r="C116" s="188" t="s">
        <v>230</v>
      </c>
      <c r="D116" s="122" t="s">
        <v>106</v>
      </c>
      <c r="E116" s="123"/>
      <c r="F116" s="124"/>
      <c r="G116" s="125">
        <f t="shared" si="336"/>
        <v>0</v>
      </c>
      <c r="H116" s="123"/>
      <c r="I116" s="124"/>
      <c r="J116" s="125">
        <f t="shared" si="337"/>
        <v>0</v>
      </c>
      <c r="K116" s="123"/>
      <c r="L116" s="124"/>
      <c r="M116" s="125">
        <f t="shared" si="338"/>
        <v>0</v>
      </c>
      <c r="N116" s="123"/>
      <c r="O116" s="124"/>
      <c r="P116" s="125">
        <f t="shared" si="339"/>
        <v>0</v>
      </c>
      <c r="Q116" s="123"/>
      <c r="R116" s="124"/>
      <c r="S116" s="125">
        <f t="shared" si="340"/>
        <v>0</v>
      </c>
      <c r="T116" s="123"/>
      <c r="U116" s="124"/>
      <c r="V116" s="232">
        <f t="shared" si="341"/>
        <v>0</v>
      </c>
      <c r="W116" s="237">
        <f t="shared" si="342"/>
        <v>0</v>
      </c>
      <c r="X116" s="127">
        <f t="shared" si="343"/>
        <v>0</v>
      </c>
      <c r="Y116" s="127">
        <f t="shared" si="344"/>
        <v>0</v>
      </c>
      <c r="Z116" s="128" t="e">
        <f t="shared" si="345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19" t="s">
        <v>71</v>
      </c>
      <c r="B117" s="120" t="s">
        <v>231</v>
      </c>
      <c r="C117" s="188" t="s">
        <v>232</v>
      </c>
      <c r="D117" s="122" t="s">
        <v>106</v>
      </c>
      <c r="E117" s="123"/>
      <c r="F117" s="124"/>
      <c r="G117" s="125">
        <f t="shared" si="336"/>
        <v>0</v>
      </c>
      <c r="H117" s="123"/>
      <c r="I117" s="124"/>
      <c r="J117" s="125">
        <f t="shared" si="337"/>
        <v>0</v>
      </c>
      <c r="K117" s="123"/>
      <c r="L117" s="124"/>
      <c r="M117" s="125">
        <f t="shared" si="338"/>
        <v>0</v>
      </c>
      <c r="N117" s="123"/>
      <c r="O117" s="124"/>
      <c r="P117" s="125">
        <f t="shared" si="339"/>
        <v>0</v>
      </c>
      <c r="Q117" s="123"/>
      <c r="R117" s="124"/>
      <c r="S117" s="125">
        <f t="shared" si="340"/>
        <v>0</v>
      </c>
      <c r="T117" s="123"/>
      <c r="U117" s="124"/>
      <c r="V117" s="232">
        <f t="shared" si="341"/>
        <v>0</v>
      </c>
      <c r="W117" s="237">
        <f t="shared" si="342"/>
        <v>0</v>
      </c>
      <c r="X117" s="127">
        <f t="shared" si="343"/>
        <v>0</v>
      </c>
      <c r="Y117" s="127">
        <f t="shared" si="344"/>
        <v>0</v>
      </c>
      <c r="Z117" s="128" t="e">
        <f t="shared" si="345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">
      <c r="A118" s="132" t="s">
        <v>71</v>
      </c>
      <c r="B118" s="120" t="s">
        <v>233</v>
      </c>
      <c r="C118" s="164" t="s">
        <v>234</v>
      </c>
      <c r="D118" s="122" t="s">
        <v>106</v>
      </c>
      <c r="E118" s="135"/>
      <c r="F118" s="136"/>
      <c r="G118" s="125">
        <f t="shared" si="336"/>
        <v>0</v>
      </c>
      <c r="H118" s="135"/>
      <c r="I118" s="136"/>
      <c r="J118" s="125">
        <f t="shared" si="337"/>
        <v>0</v>
      </c>
      <c r="K118" s="123"/>
      <c r="L118" s="124"/>
      <c r="M118" s="125">
        <f t="shared" si="338"/>
        <v>0</v>
      </c>
      <c r="N118" s="123"/>
      <c r="O118" s="124"/>
      <c r="P118" s="125">
        <f t="shared" si="339"/>
        <v>0</v>
      </c>
      <c r="Q118" s="123"/>
      <c r="R118" s="124"/>
      <c r="S118" s="125">
        <f t="shared" si="340"/>
        <v>0</v>
      </c>
      <c r="T118" s="123"/>
      <c r="U118" s="124"/>
      <c r="V118" s="232">
        <f t="shared" si="341"/>
        <v>0</v>
      </c>
      <c r="W118" s="237">
        <f t="shared" si="342"/>
        <v>0</v>
      </c>
      <c r="X118" s="127">
        <f t="shared" si="343"/>
        <v>0</v>
      </c>
      <c r="Y118" s="127">
        <f t="shared" si="344"/>
        <v>0</v>
      </c>
      <c r="Z118" s="128" t="e">
        <f t="shared" si="345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32" t="s">
        <v>71</v>
      </c>
      <c r="B119" s="120" t="s">
        <v>235</v>
      </c>
      <c r="C119" s="164" t="s">
        <v>236</v>
      </c>
      <c r="D119" s="134" t="s">
        <v>106</v>
      </c>
      <c r="E119" s="123"/>
      <c r="F119" s="124"/>
      <c r="G119" s="125">
        <f t="shared" si="336"/>
        <v>0</v>
      </c>
      <c r="H119" s="123"/>
      <c r="I119" s="124"/>
      <c r="J119" s="125">
        <f t="shared" si="337"/>
        <v>0</v>
      </c>
      <c r="K119" s="123"/>
      <c r="L119" s="124"/>
      <c r="M119" s="125">
        <f t="shared" si="338"/>
        <v>0</v>
      </c>
      <c r="N119" s="123"/>
      <c r="O119" s="124"/>
      <c r="P119" s="125">
        <f t="shared" si="339"/>
        <v>0</v>
      </c>
      <c r="Q119" s="123"/>
      <c r="R119" s="124"/>
      <c r="S119" s="125">
        <f t="shared" si="340"/>
        <v>0</v>
      </c>
      <c r="T119" s="123"/>
      <c r="U119" s="124"/>
      <c r="V119" s="232">
        <f t="shared" si="341"/>
        <v>0</v>
      </c>
      <c r="W119" s="237">
        <f t="shared" si="342"/>
        <v>0</v>
      </c>
      <c r="X119" s="127">
        <f t="shared" si="343"/>
        <v>0</v>
      </c>
      <c r="Y119" s="127">
        <f t="shared" si="344"/>
        <v>0</v>
      </c>
      <c r="Z119" s="128" t="e">
        <f t="shared" si="345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32" t="s">
        <v>71</v>
      </c>
      <c r="B120" s="120" t="s">
        <v>237</v>
      </c>
      <c r="C120" s="238" t="s">
        <v>238</v>
      </c>
      <c r="D120" s="134"/>
      <c r="E120" s="135"/>
      <c r="F120" s="136"/>
      <c r="G120" s="137">
        <f t="shared" si="336"/>
        <v>0</v>
      </c>
      <c r="H120" s="135"/>
      <c r="I120" s="136"/>
      <c r="J120" s="137">
        <f t="shared" si="337"/>
        <v>0</v>
      </c>
      <c r="K120" s="135"/>
      <c r="L120" s="136"/>
      <c r="M120" s="137">
        <f t="shared" si="338"/>
        <v>0</v>
      </c>
      <c r="N120" s="135"/>
      <c r="O120" s="136"/>
      <c r="P120" s="137">
        <f t="shared" si="339"/>
        <v>0</v>
      </c>
      <c r="Q120" s="135"/>
      <c r="R120" s="136"/>
      <c r="S120" s="137">
        <f t="shared" si="340"/>
        <v>0</v>
      </c>
      <c r="T120" s="135"/>
      <c r="U120" s="136"/>
      <c r="V120" s="239">
        <f t="shared" si="341"/>
        <v>0</v>
      </c>
      <c r="W120" s="240">
        <f t="shared" si="342"/>
        <v>0</v>
      </c>
      <c r="X120" s="241">
        <f t="shared" si="343"/>
        <v>0</v>
      </c>
      <c r="Y120" s="241">
        <f t="shared" si="344"/>
        <v>0</v>
      </c>
      <c r="Z120" s="242" t="e">
        <f t="shared" si="345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x14ac:dyDescent="0.2">
      <c r="A121" s="167" t="s">
        <v>239</v>
      </c>
      <c r="B121" s="243"/>
      <c r="C121" s="169"/>
      <c r="D121" s="170"/>
      <c r="E121" s="174">
        <f>SUM(E110:E119)</f>
        <v>0</v>
      </c>
      <c r="F121" s="190"/>
      <c r="G121" s="173">
        <f>SUM(G110:G120)</f>
        <v>0</v>
      </c>
      <c r="H121" s="174">
        <f>SUM(H110:H119)</f>
        <v>0</v>
      </c>
      <c r="I121" s="190"/>
      <c r="J121" s="173">
        <f>SUM(J110:J120)</f>
        <v>0</v>
      </c>
      <c r="K121" s="191">
        <f>SUM(K110:K119)</f>
        <v>0</v>
      </c>
      <c r="L121" s="190"/>
      <c r="M121" s="173">
        <f>SUM(M110:M120)</f>
        <v>0</v>
      </c>
      <c r="N121" s="191">
        <f>SUM(N110:N119)</f>
        <v>0</v>
      </c>
      <c r="O121" s="190"/>
      <c r="P121" s="173">
        <f>SUM(P110:P120)</f>
        <v>0</v>
      </c>
      <c r="Q121" s="191">
        <f>SUM(Q110:Q119)</f>
        <v>0</v>
      </c>
      <c r="R121" s="190"/>
      <c r="S121" s="173">
        <f>SUM(S110:S120)</f>
        <v>0</v>
      </c>
      <c r="T121" s="191">
        <f>SUM(T110:T119)</f>
        <v>0</v>
      </c>
      <c r="U121" s="190"/>
      <c r="V121" s="175">
        <f t="shared" ref="V121:X121" si="346">SUM(V110:V120)</f>
        <v>0</v>
      </c>
      <c r="W121" s="227">
        <f t="shared" si="346"/>
        <v>0</v>
      </c>
      <c r="X121" s="228">
        <f t="shared" si="346"/>
        <v>0</v>
      </c>
      <c r="Y121" s="228">
        <f t="shared" si="344"/>
        <v>0</v>
      </c>
      <c r="Z121" s="228" t="e">
        <f t="shared" si="345"/>
        <v>#DIV/0!</v>
      </c>
      <c r="AA121" s="229"/>
      <c r="AB121" s="7"/>
      <c r="AC121" s="7"/>
      <c r="AD121" s="7"/>
      <c r="AE121" s="7"/>
      <c r="AF121" s="7"/>
      <c r="AG121" s="7"/>
    </row>
    <row r="122" spans="1:33" ht="30" customHeight="1" x14ac:dyDescent="0.2">
      <c r="A122" s="244" t="s">
        <v>66</v>
      </c>
      <c r="B122" s="211">
        <v>8</v>
      </c>
      <c r="C122" s="245" t="s">
        <v>240</v>
      </c>
      <c r="D122" s="182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30"/>
      <c r="X122" s="230"/>
      <c r="Y122" s="183"/>
      <c r="Z122" s="230"/>
      <c r="AA122" s="231"/>
      <c r="AB122" s="118"/>
      <c r="AC122" s="118"/>
      <c r="AD122" s="118"/>
      <c r="AE122" s="118"/>
      <c r="AF122" s="118"/>
      <c r="AG122" s="118"/>
    </row>
    <row r="123" spans="1:33" ht="30" customHeight="1" x14ac:dyDescent="0.2">
      <c r="A123" s="119" t="s">
        <v>71</v>
      </c>
      <c r="B123" s="120" t="s">
        <v>241</v>
      </c>
      <c r="C123" s="188" t="s">
        <v>242</v>
      </c>
      <c r="D123" s="122" t="s">
        <v>243</v>
      </c>
      <c r="E123" s="123"/>
      <c r="F123" s="124"/>
      <c r="G123" s="125">
        <f t="shared" ref="G123:G128" si="347">E123*F123</f>
        <v>0</v>
      </c>
      <c r="H123" s="123"/>
      <c r="I123" s="124"/>
      <c r="J123" s="125">
        <f t="shared" ref="J123:J128" si="348">H123*I123</f>
        <v>0</v>
      </c>
      <c r="K123" s="123"/>
      <c r="L123" s="124"/>
      <c r="M123" s="125">
        <f t="shared" ref="M123:M128" si="349">K123*L123</f>
        <v>0</v>
      </c>
      <c r="N123" s="123"/>
      <c r="O123" s="124"/>
      <c r="P123" s="125">
        <f t="shared" ref="P123:P128" si="350">N123*O123</f>
        <v>0</v>
      </c>
      <c r="Q123" s="123"/>
      <c r="R123" s="124"/>
      <c r="S123" s="125">
        <f t="shared" ref="S123:S128" si="351">Q123*R123</f>
        <v>0</v>
      </c>
      <c r="T123" s="123"/>
      <c r="U123" s="124"/>
      <c r="V123" s="232">
        <f t="shared" ref="V123:V128" si="352">T123*U123</f>
        <v>0</v>
      </c>
      <c r="W123" s="233">
        <f t="shared" ref="W123:W128" si="353">G123+M123+S123</f>
        <v>0</v>
      </c>
      <c r="X123" s="234">
        <f t="shared" ref="X123:X128" si="354">J123+P123+V123</f>
        <v>0</v>
      </c>
      <c r="Y123" s="234">
        <f t="shared" ref="Y123:Y129" si="355">W123-X123</f>
        <v>0</v>
      </c>
      <c r="Z123" s="235" t="e">
        <f t="shared" ref="Z123:Z129" si="356">Y123/W123</f>
        <v>#DIV/0!</v>
      </c>
      <c r="AA123" s="236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19" t="s">
        <v>71</v>
      </c>
      <c r="B124" s="120" t="s">
        <v>244</v>
      </c>
      <c r="C124" s="188" t="s">
        <v>245</v>
      </c>
      <c r="D124" s="122" t="s">
        <v>243</v>
      </c>
      <c r="E124" s="123"/>
      <c r="F124" s="124"/>
      <c r="G124" s="125">
        <f t="shared" si="347"/>
        <v>0</v>
      </c>
      <c r="H124" s="123"/>
      <c r="I124" s="124"/>
      <c r="J124" s="125">
        <f t="shared" si="348"/>
        <v>0</v>
      </c>
      <c r="K124" s="123"/>
      <c r="L124" s="124"/>
      <c r="M124" s="125">
        <f t="shared" si="349"/>
        <v>0</v>
      </c>
      <c r="N124" s="123"/>
      <c r="O124" s="124"/>
      <c r="P124" s="125">
        <f t="shared" si="350"/>
        <v>0</v>
      </c>
      <c r="Q124" s="123"/>
      <c r="R124" s="124"/>
      <c r="S124" s="125">
        <f t="shared" si="351"/>
        <v>0</v>
      </c>
      <c r="T124" s="123"/>
      <c r="U124" s="124"/>
      <c r="V124" s="232">
        <f t="shared" si="352"/>
        <v>0</v>
      </c>
      <c r="W124" s="237">
        <f t="shared" si="353"/>
        <v>0</v>
      </c>
      <c r="X124" s="127">
        <f t="shared" si="354"/>
        <v>0</v>
      </c>
      <c r="Y124" s="127">
        <f t="shared" si="355"/>
        <v>0</v>
      </c>
      <c r="Z124" s="128" t="e">
        <f t="shared" si="356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19" t="s">
        <v>71</v>
      </c>
      <c r="B125" s="120" t="s">
        <v>246</v>
      </c>
      <c r="C125" s="358" t="s">
        <v>345</v>
      </c>
      <c r="D125" s="122" t="s">
        <v>247</v>
      </c>
      <c r="E125" s="246">
        <v>1000</v>
      </c>
      <c r="F125" s="247">
        <v>43</v>
      </c>
      <c r="G125" s="125">
        <f t="shared" si="347"/>
        <v>43000</v>
      </c>
      <c r="H125" s="246">
        <v>1000</v>
      </c>
      <c r="I125" s="247">
        <v>43</v>
      </c>
      <c r="J125" s="125">
        <f t="shared" si="348"/>
        <v>43000</v>
      </c>
      <c r="K125" s="123"/>
      <c r="L125" s="124"/>
      <c r="M125" s="125">
        <f t="shared" si="349"/>
        <v>0</v>
      </c>
      <c r="N125" s="123"/>
      <c r="O125" s="124"/>
      <c r="P125" s="125">
        <f t="shared" si="350"/>
        <v>0</v>
      </c>
      <c r="Q125" s="123"/>
      <c r="R125" s="124"/>
      <c r="S125" s="125">
        <f t="shared" si="351"/>
        <v>0</v>
      </c>
      <c r="T125" s="123"/>
      <c r="U125" s="124"/>
      <c r="V125" s="232">
        <f t="shared" si="352"/>
        <v>0</v>
      </c>
      <c r="W125" s="248">
        <f t="shared" si="353"/>
        <v>43000</v>
      </c>
      <c r="X125" s="127">
        <f t="shared" si="354"/>
        <v>43000</v>
      </c>
      <c r="Y125" s="127">
        <f t="shared" si="355"/>
        <v>0</v>
      </c>
      <c r="Z125" s="128">
        <f t="shared" si="356"/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">
      <c r="A126" s="119" t="s">
        <v>71</v>
      </c>
      <c r="B126" s="120" t="s">
        <v>248</v>
      </c>
      <c r="C126" s="358" t="s">
        <v>346</v>
      </c>
      <c r="D126" s="122" t="s">
        <v>247</v>
      </c>
      <c r="E126" s="123">
        <v>1000</v>
      </c>
      <c r="F126" s="124">
        <v>30</v>
      </c>
      <c r="G126" s="125">
        <f t="shared" si="347"/>
        <v>30000</v>
      </c>
      <c r="H126" s="123">
        <v>1000</v>
      </c>
      <c r="I126" s="124">
        <v>30</v>
      </c>
      <c r="J126" s="125">
        <f t="shared" si="348"/>
        <v>30000</v>
      </c>
      <c r="K126" s="246"/>
      <c r="L126" s="247"/>
      <c r="M126" s="125">
        <f t="shared" si="349"/>
        <v>0</v>
      </c>
      <c r="N126" s="246"/>
      <c r="O126" s="247"/>
      <c r="P126" s="125">
        <f t="shared" si="350"/>
        <v>0</v>
      </c>
      <c r="Q126" s="246"/>
      <c r="R126" s="247"/>
      <c r="S126" s="125">
        <f t="shared" si="351"/>
        <v>0</v>
      </c>
      <c r="T126" s="246"/>
      <c r="U126" s="247"/>
      <c r="V126" s="232">
        <f t="shared" si="352"/>
        <v>0</v>
      </c>
      <c r="W126" s="248">
        <f t="shared" si="353"/>
        <v>30000</v>
      </c>
      <c r="X126" s="127">
        <f t="shared" si="354"/>
        <v>30000</v>
      </c>
      <c r="Y126" s="127">
        <f t="shared" si="355"/>
        <v>0</v>
      </c>
      <c r="Z126" s="128">
        <f t="shared" si="356"/>
        <v>0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2">
      <c r="A127" s="119" t="s">
        <v>71</v>
      </c>
      <c r="B127" s="120" t="s">
        <v>249</v>
      </c>
      <c r="C127" s="188" t="s">
        <v>250</v>
      </c>
      <c r="D127" s="122" t="s">
        <v>247</v>
      </c>
      <c r="E127" s="123"/>
      <c r="F127" s="124"/>
      <c r="G127" s="125">
        <f t="shared" si="347"/>
        <v>0</v>
      </c>
      <c r="H127" s="123"/>
      <c r="I127" s="124"/>
      <c r="J127" s="125">
        <f t="shared" si="348"/>
        <v>0</v>
      </c>
      <c r="K127" s="123"/>
      <c r="L127" s="124"/>
      <c r="M127" s="125">
        <f t="shared" si="349"/>
        <v>0</v>
      </c>
      <c r="N127" s="123"/>
      <c r="O127" s="124"/>
      <c r="P127" s="125">
        <f t="shared" si="350"/>
        <v>0</v>
      </c>
      <c r="Q127" s="123"/>
      <c r="R127" s="124"/>
      <c r="S127" s="125">
        <f t="shared" si="351"/>
        <v>0</v>
      </c>
      <c r="T127" s="123"/>
      <c r="U127" s="124"/>
      <c r="V127" s="232">
        <f t="shared" si="352"/>
        <v>0</v>
      </c>
      <c r="W127" s="237">
        <f t="shared" si="353"/>
        <v>0</v>
      </c>
      <c r="X127" s="127">
        <f t="shared" si="354"/>
        <v>0</v>
      </c>
      <c r="Y127" s="127">
        <f t="shared" si="355"/>
        <v>0</v>
      </c>
      <c r="Z127" s="128" t="e">
        <f t="shared" si="356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32" t="s">
        <v>71</v>
      </c>
      <c r="B128" s="154" t="s">
        <v>251</v>
      </c>
      <c r="C128" s="165" t="s">
        <v>252</v>
      </c>
      <c r="D128" s="134"/>
      <c r="E128" s="135"/>
      <c r="F128" s="136"/>
      <c r="G128" s="137">
        <f t="shared" si="347"/>
        <v>0</v>
      </c>
      <c r="H128" s="135"/>
      <c r="I128" s="136"/>
      <c r="J128" s="137">
        <f t="shared" si="348"/>
        <v>0</v>
      </c>
      <c r="K128" s="135"/>
      <c r="L128" s="136"/>
      <c r="M128" s="137">
        <f t="shared" si="349"/>
        <v>0</v>
      </c>
      <c r="N128" s="135"/>
      <c r="O128" s="136"/>
      <c r="P128" s="137">
        <f t="shared" si="350"/>
        <v>0</v>
      </c>
      <c r="Q128" s="135"/>
      <c r="R128" s="136"/>
      <c r="S128" s="137">
        <f t="shared" si="351"/>
        <v>0</v>
      </c>
      <c r="T128" s="135"/>
      <c r="U128" s="136"/>
      <c r="V128" s="239">
        <f t="shared" si="352"/>
        <v>0</v>
      </c>
      <c r="W128" s="240">
        <f t="shared" si="353"/>
        <v>0</v>
      </c>
      <c r="X128" s="241">
        <f t="shared" si="354"/>
        <v>0</v>
      </c>
      <c r="Y128" s="241">
        <f t="shared" si="355"/>
        <v>0</v>
      </c>
      <c r="Z128" s="242" t="e">
        <f t="shared" si="356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x14ac:dyDescent="0.2">
      <c r="A129" s="167" t="s">
        <v>253</v>
      </c>
      <c r="B129" s="249"/>
      <c r="C129" s="169"/>
      <c r="D129" s="170"/>
      <c r="E129" s="174">
        <f>SUM(E123:E127)</f>
        <v>2000</v>
      </c>
      <c r="F129" s="190"/>
      <c r="G129" s="174">
        <f>SUM(G123:G128)</f>
        <v>73000</v>
      </c>
      <c r="H129" s="174">
        <f>SUM(H123:H127)</f>
        <v>2000</v>
      </c>
      <c r="I129" s="190"/>
      <c r="J129" s="174">
        <f>SUM(J123:J128)</f>
        <v>73000</v>
      </c>
      <c r="K129" s="174">
        <f>SUM(K123:K127)</f>
        <v>0</v>
      </c>
      <c r="L129" s="190"/>
      <c r="M129" s="174">
        <f>SUM(M123:M128)</f>
        <v>0</v>
      </c>
      <c r="N129" s="174">
        <f>SUM(N123:N127)</f>
        <v>0</v>
      </c>
      <c r="O129" s="190"/>
      <c r="P129" s="174">
        <f>SUM(P123:P128)</f>
        <v>0</v>
      </c>
      <c r="Q129" s="174">
        <f>SUM(Q123:Q127)</f>
        <v>0</v>
      </c>
      <c r="R129" s="190"/>
      <c r="S129" s="174">
        <f>SUM(S123:S128)</f>
        <v>0</v>
      </c>
      <c r="T129" s="174">
        <f>SUM(T123:T127)</f>
        <v>0</v>
      </c>
      <c r="U129" s="190"/>
      <c r="V129" s="250">
        <f t="shared" ref="V129:X129" si="357">SUM(V123:V128)</f>
        <v>0</v>
      </c>
      <c r="W129" s="227">
        <f t="shared" si="357"/>
        <v>73000</v>
      </c>
      <c r="X129" s="228">
        <f t="shared" si="357"/>
        <v>73000</v>
      </c>
      <c r="Y129" s="228">
        <f t="shared" si="355"/>
        <v>0</v>
      </c>
      <c r="Z129" s="228">
        <f t="shared" si="356"/>
        <v>0</v>
      </c>
      <c r="AA129" s="229"/>
      <c r="AB129" s="7"/>
      <c r="AC129" s="7"/>
      <c r="AD129" s="7"/>
      <c r="AE129" s="7"/>
      <c r="AF129" s="7"/>
      <c r="AG129" s="7"/>
    </row>
    <row r="130" spans="1:33" ht="30" customHeight="1" x14ac:dyDescent="0.2">
      <c r="A130" s="179" t="s">
        <v>66</v>
      </c>
      <c r="B130" s="180">
        <v>9</v>
      </c>
      <c r="C130" s="181" t="s">
        <v>254</v>
      </c>
      <c r="D130" s="182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51"/>
      <c r="X130" s="251"/>
      <c r="Y130" s="213"/>
      <c r="Z130" s="251"/>
      <c r="AA130" s="252"/>
      <c r="AB130" s="7"/>
      <c r="AC130" s="7"/>
      <c r="AD130" s="7"/>
      <c r="AE130" s="7"/>
      <c r="AF130" s="7"/>
      <c r="AG130" s="7"/>
    </row>
    <row r="131" spans="1:33" ht="30" customHeight="1" x14ac:dyDescent="0.2">
      <c r="A131" s="253" t="s">
        <v>71</v>
      </c>
      <c r="B131" s="254">
        <v>43839</v>
      </c>
      <c r="C131" s="255" t="s">
        <v>347</v>
      </c>
      <c r="D131" s="256" t="s">
        <v>349</v>
      </c>
      <c r="E131" s="257">
        <v>16</v>
      </c>
      <c r="F131" s="258">
        <v>1600</v>
      </c>
      <c r="G131" s="259">
        <f t="shared" ref="G131:G136" si="358">E131*F131</f>
        <v>25600</v>
      </c>
      <c r="H131" s="257">
        <v>16</v>
      </c>
      <c r="I131" s="258">
        <v>1600</v>
      </c>
      <c r="J131" s="259">
        <f t="shared" ref="J131:J136" si="359">H131*I131</f>
        <v>25600</v>
      </c>
      <c r="K131" s="260"/>
      <c r="L131" s="258"/>
      <c r="M131" s="259">
        <f t="shared" ref="M131:M136" si="360">K131*L131</f>
        <v>0</v>
      </c>
      <c r="N131" s="260"/>
      <c r="O131" s="258"/>
      <c r="P131" s="259">
        <f t="shared" ref="P131:P136" si="361">N131*O131</f>
        <v>0</v>
      </c>
      <c r="Q131" s="260"/>
      <c r="R131" s="258"/>
      <c r="S131" s="259">
        <f t="shared" ref="S131:S136" si="362">Q131*R131</f>
        <v>0</v>
      </c>
      <c r="T131" s="260"/>
      <c r="U131" s="258"/>
      <c r="V131" s="259">
        <f t="shared" ref="V131:V136" si="363">T131*U131</f>
        <v>0</v>
      </c>
      <c r="W131" s="234">
        <f t="shared" ref="W131:W136" si="364">G131+M131+S131</f>
        <v>25600</v>
      </c>
      <c r="X131" s="127">
        <f t="shared" ref="X131:X136" si="365">J131+P131+V131</f>
        <v>25600</v>
      </c>
      <c r="Y131" s="127">
        <f t="shared" ref="Y131:Y137" si="366">W131-X131</f>
        <v>0</v>
      </c>
      <c r="Z131" s="128">
        <f t="shared" ref="Z131:Z137" si="367">Y131/W131</f>
        <v>0</v>
      </c>
      <c r="AA131" s="236"/>
      <c r="AB131" s="130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71</v>
      </c>
      <c r="B132" s="261">
        <v>43870</v>
      </c>
      <c r="C132" s="188" t="s">
        <v>255</v>
      </c>
      <c r="D132" s="262" t="s">
        <v>350</v>
      </c>
      <c r="E132" s="263">
        <v>1</v>
      </c>
      <c r="F132" s="124">
        <v>12000</v>
      </c>
      <c r="G132" s="125">
        <f t="shared" si="358"/>
        <v>12000</v>
      </c>
      <c r="H132" s="263">
        <v>1</v>
      </c>
      <c r="I132" s="124">
        <v>12000</v>
      </c>
      <c r="J132" s="125">
        <f t="shared" si="359"/>
        <v>12000</v>
      </c>
      <c r="K132" s="123"/>
      <c r="L132" s="124"/>
      <c r="M132" s="125">
        <f t="shared" si="360"/>
        <v>0</v>
      </c>
      <c r="N132" s="123"/>
      <c r="O132" s="124"/>
      <c r="P132" s="125">
        <f t="shared" si="361"/>
        <v>0</v>
      </c>
      <c r="Q132" s="123"/>
      <c r="R132" s="124"/>
      <c r="S132" s="125">
        <f t="shared" si="362"/>
        <v>0</v>
      </c>
      <c r="T132" s="123"/>
      <c r="U132" s="124"/>
      <c r="V132" s="125">
        <f t="shared" si="363"/>
        <v>0</v>
      </c>
      <c r="W132" s="126">
        <f t="shared" si="364"/>
        <v>12000</v>
      </c>
      <c r="X132" s="127">
        <f t="shared" si="365"/>
        <v>12000</v>
      </c>
      <c r="Y132" s="127">
        <f t="shared" si="366"/>
        <v>0</v>
      </c>
      <c r="Z132" s="128">
        <f t="shared" si="367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71</v>
      </c>
      <c r="B133" s="261">
        <v>43899</v>
      </c>
      <c r="C133" s="188" t="s">
        <v>256</v>
      </c>
      <c r="D133" s="262"/>
      <c r="E133" s="263"/>
      <c r="F133" s="124"/>
      <c r="G133" s="125">
        <f t="shared" si="358"/>
        <v>0</v>
      </c>
      <c r="H133" s="263"/>
      <c r="I133" s="124"/>
      <c r="J133" s="125">
        <f t="shared" si="359"/>
        <v>0</v>
      </c>
      <c r="K133" s="123"/>
      <c r="L133" s="124"/>
      <c r="M133" s="125">
        <f t="shared" si="360"/>
        <v>0</v>
      </c>
      <c r="N133" s="123"/>
      <c r="O133" s="124"/>
      <c r="P133" s="125">
        <f t="shared" si="361"/>
        <v>0</v>
      </c>
      <c r="Q133" s="123"/>
      <c r="R133" s="124"/>
      <c r="S133" s="125">
        <f t="shared" si="362"/>
        <v>0</v>
      </c>
      <c r="T133" s="123"/>
      <c r="U133" s="124"/>
      <c r="V133" s="125">
        <f t="shared" si="363"/>
        <v>0</v>
      </c>
      <c r="W133" s="126">
        <f t="shared" si="364"/>
        <v>0</v>
      </c>
      <c r="X133" s="127">
        <f t="shared" si="365"/>
        <v>0</v>
      </c>
      <c r="Y133" s="127">
        <f t="shared" si="366"/>
        <v>0</v>
      </c>
      <c r="Z133" s="128" t="e">
        <f t="shared" si="367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71</v>
      </c>
      <c r="B134" s="261">
        <v>43930</v>
      </c>
      <c r="C134" s="188" t="s">
        <v>351</v>
      </c>
      <c r="D134" s="262" t="s">
        <v>350</v>
      </c>
      <c r="E134" s="263">
        <v>1</v>
      </c>
      <c r="F134" s="124">
        <v>5000</v>
      </c>
      <c r="G134" s="125">
        <f t="shared" si="358"/>
        <v>5000</v>
      </c>
      <c r="H134" s="359">
        <v>1</v>
      </c>
      <c r="I134" s="124">
        <v>5000</v>
      </c>
      <c r="J134" s="125">
        <f t="shared" si="359"/>
        <v>5000</v>
      </c>
      <c r="K134" s="123"/>
      <c r="L134" s="124"/>
      <c r="M134" s="125">
        <f t="shared" si="360"/>
        <v>0</v>
      </c>
      <c r="N134" s="123"/>
      <c r="O134" s="124"/>
      <c r="P134" s="125">
        <f t="shared" si="361"/>
        <v>0</v>
      </c>
      <c r="Q134" s="123"/>
      <c r="R134" s="124"/>
      <c r="S134" s="125">
        <f t="shared" si="362"/>
        <v>0</v>
      </c>
      <c r="T134" s="123"/>
      <c r="U134" s="124"/>
      <c r="V134" s="125">
        <f t="shared" si="363"/>
        <v>0</v>
      </c>
      <c r="W134" s="126">
        <f t="shared" si="364"/>
        <v>5000</v>
      </c>
      <c r="X134" s="127">
        <f t="shared" si="365"/>
        <v>5000</v>
      </c>
      <c r="Y134" s="127">
        <f t="shared" si="366"/>
        <v>0</v>
      </c>
      <c r="Z134" s="128">
        <f t="shared" si="367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32" t="s">
        <v>71</v>
      </c>
      <c r="B135" s="261">
        <v>43960</v>
      </c>
      <c r="C135" s="164" t="s">
        <v>352</v>
      </c>
      <c r="D135" s="264" t="s">
        <v>137</v>
      </c>
      <c r="E135" s="265">
        <v>1</v>
      </c>
      <c r="F135" s="136">
        <v>8600</v>
      </c>
      <c r="G135" s="137">
        <f t="shared" si="358"/>
        <v>8600</v>
      </c>
      <c r="H135" s="265">
        <v>1</v>
      </c>
      <c r="I135" s="136">
        <v>8600</v>
      </c>
      <c r="J135" s="137">
        <f t="shared" si="359"/>
        <v>8600</v>
      </c>
      <c r="K135" s="135"/>
      <c r="L135" s="136"/>
      <c r="M135" s="137">
        <f t="shared" si="360"/>
        <v>0</v>
      </c>
      <c r="N135" s="135"/>
      <c r="O135" s="136"/>
      <c r="P135" s="137">
        <f t="shared" si="361"/>
        <v>0</v>
      </c>
      <c r="Q135" s="135"/>
      <c r="R135" s="136"/>
      <c r="S135" s="137">
        <f t="shared" si="362"/>
        <v>0</v>
      </c>
      <c r="T135" s="135"/>
      <c r="U135" s="136"/>
      <c r="V135" s="137">
        <f t="shared" si="363"/>
        <v>0</v>
      </c>
      <c r="W135" s="138">
        <f t="shared" si="364"/>
        <v>8600</v>
      </c>
      <c r="X135" s="127">
        <f t="shared" si="365"/>
        <v>8600</v>
      </c>
      <c r="Y135" s="127">
        <f t="shared" si="366"/>
        <v>0</v>
      </c>
      <c r="Z135" s="128">
        <f t="shared" si="367"/>
        <v>0</v>
      </c>
      <c r="AA135" s="13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32" t="s">
        <v>71</v>
      </c>
      <c r="B136" s="261">
        <v>43991</v>
      </c>
      <c r="C136" s="238" t="s">
        <v>257</v>
      </c>
      <c r="D136" s="148"/>
      <c r="E136" s="135"/>
      <c r="F136" s="136"/>
      <c r="G136" s="137">
        <f t="shared" si="358"/>
        <v>0</v>
      </c>
      <c r="H136" s="135"/>
      <c r="I136" s="136"/>
      <c r="J136" s="137">
        <f t="shared" si="359"/>
        <v>0</v>
      </c>
      <c r="K136" s="135"/>
      <c r="L136" s="136"/>
      <c r="M136" s="137">
        <f t="shared" si="360"/>
        <v>0</v>
      </c>
      <c r="N136" s="135"/>
      <c r="O136" s="136"/>
      <c r="P136" s="137">
        <f t="shared" si="361"/>
        <v>0</v>
      </c>
      <c r="Q136" s="135"/>
      <c r="R136" s="136"/>
      <c r="S136" s="137">
        <f t="shared" si="362"/>
        <v>0</v>
      </c>
      <c r="T136" s="135"/>
      <c r="U136" s="136"/>
      <c r="V136" s="137">
        <f t="shared" si="363"/>
        <v>0</v>
      </c>
      <c r="W136" s="138">
        <f t="shared" si="364"/>
        <v>0</v>
      </c>
      <c r="X136" s="166">
        <f t="shared" si="365"/>
        <v>0</v>
      </c>
      <c r="Y136" s="166">
        <f t="shared" si="366"/>
        <v>0</v>
      </c>
      <c r="Z136" s="226" t="e">
        <f t="shared" si="367"/>
        <v>#DIV/0!</v>
      </c>
      <c r="AA136" s="139"/>
      <c r="AB136" s="7"/>
      <c r="AC136" s="7"/>
      <c r="AD136" s="7"/>
      <c r="AE136" s="7"/>
      <c r="AF136" s="7"/>
      <c r="AG136" s="7"/>
    </row>
    <row r="137" spans="1:33" ht="30" customHeight="1" x14ac:dyDescent="0.2">
      <c r="A137" s="167" t="s">
        <v>258</v>
      </c>
      <c r="B137" s="168"/>
      <c r="C137" s="169"/>
      <c r="D137" s="170"/>
      <c r="E137" s="174">
        <f>SUM(E131:E135)</f>
        <v>19</v>
      </c>
      <c r="F137" s="190"/>
      <c r="G137" s="173">
        <f>SUM(G131:G136)</f>
        <v>51200</v>
      </c>
      <c r="H137" s="174">
        <f>SUM(H131:H135)</f>
        <v>19</v>
      </c>
      <c r="I137" s="190"/>
      <c r="J137" s="173">
        <f>SUM(J131:J136)</f>
        <v>51200</v>
      </c>
      <c r="K137" s="191">
        <f>SUM(K131:K135)</f>
        <v>0</v>
      </c>
      <c r="L137" s="190"/>
      <c r="M137" s="173">
        <f>SUM(M131:M136)</f>
        <v>0</v>
      </c>
      <c r="N137" s="191">
        <f>SUM(N131:N135)</f>
        <v>0</v>
      </c>
      <c r="O137" s="190"/>
      <c r="P137" s="173">
        <f>SUM(P131:P136)</f>
        <v>0</v>
      </c>
      <c r="Q137" s="191">
        <f>SUM(Q131:Q135)</f>
        <v>0</v>
      </c>
      <c r="R137" s="190"/>
      <c r="S137" s="173">
        <f>SUM(S131:S136)</f>
        <v>0</v>
      </c>
      <c r="T137" s="191">
        <f>SUM(T131:T135)</f>
        <v>0</v>
      </c>
      <c r="U137" s="190"/>
      <c r="V137" s="175">
        <f t="shared" ref="V137:X137" si="368">SUM(V131:V136)</f>
        <v>0</v>
      </c>
      <c r="W137" s="227">
        <f t="shared" si="368"/>
        <v>51200</v>
      </c>
      <c r="X137" s="228">
        <f t="shared" si="368"/>
        <v>51200</v>
      </c>
      <c r="Y137" s="228">
        <f t="shared" si="366"/>
        <v>0</v>
      </c>
      <c r="Z137" s="228">
        <f t="shared" si="367"/>
        <v>0</v>
      </c>
      <c r="AA137" s="229"/>
      <c r="AB137" s="7"/>
      <c r="AC137" s="7"/>
      <c r="AD137" s="7"/>
      <c r="AE137" s="7"/>
      <c r="AF137" s="7"/>
      <c r="AG137" s="7"/>
    </row>
    <row r="138" spans="1:33" ht="30" customHeight="1" x14ac:dyDescent="0.2">
      <c r="A138" s="179" t="s">
        <v>66</v>
      </c>
      <c r="B138" s="211">
        <v>10</v>
      </c>
      <c r="C138" s="266" t="s">
        <v>259</v>
      </c>
      <c r="D138" s="182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30"/>
      <c r="X138" s="230"/>
      <c r="Y138" s="183"/>
      <c r="Z138" s="230"/>
      <c r="AA138" s="231"/>
      <c r="AB138" s="7"/>
      <c r="AC138" s="7"/>
      <c r="AD138" s="7"/>
      <c r="AE138" s="7"/>
      <c r="AF138" s="7"/>
      <c r="AG138" s="7"/>
    </row>
    <row r="139" spans="1:33" ht="30" customHeight="1" x14ac:dyDescent="0.2">
      <c r="A139" s="119" t="s">
        <v>71</v>
      </c>
      <c r="B139" s="261">
        <v>43840</v>
      </c>
      <c r="C139" s="267" t="s">
        <v>260</v>
      </c>
      <c r="D139" s="256"/>
      <c r="E139" s="268"/>
      <c r="F139" s="160"/>
      <c r="G139" s="161">
        <f t="shared" ref="G139:G143" si="369">E139*F139</f>
        <v>0</v>
      </c>
      <c r="H139" s="268"/>
      <c r="I139" s="160"/>
      <c r="J139" s="161">
        <f t="shared" ref="J139:J143" si="370">H139*I139</f>
        <v>0</v>
      </c>
      <c r="K139" s="159"/>
      <c r="L139" s="160"/>
      <c r="M139" s="161">
        <f t="shared" ref="M139:M143" si="371">K139*L139</f>
        <v>0</v>
      </c>
      <c r="N139" s="159"/>
      <c r="O139" s="160"/>
      <c r="P139" s="161">
        <f t="shared" ref="P139:P143" si="372">N139*O139</f>
        <v>0</v>
      </c>
      <c r="Q139" s="159"/>
      <c r="R139" s="160"/>
      <c r="S139" s="161">
        <f t="shared" ref="S139:S143" si="373">Q139*R139</f>
        <v>0</v>
      </c>
      <c r="T139" s="159"/>
      <c r="U139" s="160"/>
      <c r="V139" s="269">
        <f t="shared" ref="V139:V143" si="374">T139*U139</f>
        <v>0</v>
      </c>
      <c r="W139" s="270">
        <f t="shared" ref="W139:W143" si="375">G139+M139+S139</f>
        <v>0</v>
      </c>
      <c r="X139" s="234">
        <f t="shared" ref="X139:X143" si="376">J139+P139+V139</f>
        <v>0</v>
      </c>
      <c r="Y139" s="234">
        <f t="shared" ref="Y139:Y144" si="377">W139-X139</f>
        <v>0</v>
      </c>
      <c r="Z139" s="235" t="e">
        <f t="shared" ref="Z139:Z144" si="378">Y139/W139</f>
        <v>#DIV/0!</v>
      </c>
      <c r="AA139" s="271"/>
      <c r="AB139" s="131"/>
      <c r="AC139" s="131"/>
      <c r="AD139" s="131"/>
      <c r="AE139" s="131"/>
      <c r="AF139" s="131"/>
      <c r="AG139" s="131"/>
    </row>
    <row r="140" spans="1:33" ht="30" customHeight="1" x14ac:dyDescent="0.2">
      <c r="A140" s="119" t="s">
        <v>71</v>
      </c>
      <c r="B140" s="261">
        <v>43871</v>
      </c>
      <c r="C140" s="267" t="s">
        <v>260</v>
      </c>
      <c r="D140" s="262"/>
      <c r="E140" s="263"/>
      <c r="F140" s="124"/>
      <c r="G140" s="125">
        <f t="shared" si="369"/>
        <v>0</v>
      </c>
      <c r="H140" s="263"/>
      <c r="I140" s="124"/>
      <c r="J140" s="125">
        <f t="shared" si="370"/>
        <v>0</v>
      </c>
      <c r="K140" s="123"/>
      <c r="L140" s="124"/>
      <c r="M140" s="125">
        <f t="shared" si="371"/>
        <v>0</v>
      </c>
      <c r="N140" s="123"/>
      <c r="O140" s="124"/>
      <c r="P140" s="125">
        <f t="shared" si="372"/>
        <v>0</v>
      </c>
      <c r="Q140" s="123"/>
      <c r="R140" s="124"/>
      <c r="S140" s="125">
        <f t="shared" si="373"/>
        <v>0</v>
      </c>
      <c r="T140" s="123"/>
      <c r="U140" s="124"/>
      <c r="V140" s="232">
        <f t="shared" si="374"/>
        <v>0</v>
      </c>
      <c r="W140" s="237">
        <f t="shared" si="375"/>
        <v>0</v>
      </c>
      <c r="X140" s="127">
        <f t="shared" si="376"/>
        <v>0</v>
      </c>
      <c r="Y140" s="127">
        <f t="shared" si="377"/>
        <v>0</v>
      </c>
      <c r="Z140" s="128" t="e">
        <f t="shared" si="378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19" t="s">
        <v>71</v>
      </c>
      <c r="B141" s="261">
        <v>43900</v>
      </c>
      <c r="C141" s="267" t="s">
        <v>260</v>
      </c>
      <c r="D141" s="262"/>
      <c r="E141" s="263"/>
      <c r="F141" s="124"/>
      <c r="G141" s="125">
        <f t="shared" si="369"/>
        <v>0</v>
      </c>
      <c r="H141" s="263"/>
      <c r="I141" s="124"/>
      <c r="J141" s="125">
        <f t="shared" si="370"/>
        <v>0</v>
      </c>
      <c r="K141" s="123"/>
      <c r="L141" s="124"/>
      <c r="M141" s="125">
        <f t="shared" si="371"/>
        <v>0</v>
      </c>
      <c r="N141" s="123"/>
      <c r="O141" s="124"/>
      <c r="P141" s="125">
        <f t="shared" si="372"/>
        <v>0</v>
      </c>
      <c r="Q141" s="123"/>
      <c r="R141" s="124"/>
      <c r="S141" s="125">
        <f t="shared" si="373"/>
        <v>0</v>
      </c>
      <c r="T141" s="123"/>
      <c r="U141" s="124"/>
      <c r="V141" s="232">
        <f t="shared" si="374"/>
        <v>0</v>
      </c>
      <c r="W141" s="237">
        <f t="shared" si="375"/>
        <v>0</v>
      </c>
      <c r="X141" s="127">
        <f t="shared" si="376"/>
        <v>0</v>
      </c>
      <c r="Y141" s="127">
        <f t="shared" si="377"/>
        <v>0</v>
      </c>
      <c r="Z141" s="128" t="e">
        <f t="shared" si="378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32" t="s">
        <v>71</v>
      </c>
      <c r="B142" s="272">
        <v>43931</v>
      </c>
      <c r="C142" s="164" t="s">
        <v>261</v>
      </c>
      <c r="D142" s="264" t="s">
        <v>74</v>
      </c>
      <c r="E142" s="265"/>
      <c r="F142" s="136"/>
      <c r="G142" s="125">
        <f t="shared" si="369"/>
        <v>0</v>
      </c>
      <c r="H142" s="265"/>
      <c r="I142" s="136"/>
      <c r="J142" s="125">
        <f t="shared" si="370"/>
        <v>0</v>
      </c>
      <c r="K142" s="135"/>
      <c r="L142" s="136"/>
      <c r="M142" s="137">
        <f t="shared" si="371"/>
        <v>0</v>
      </c>
      <c r="N142" s="135"/>
      <c r="O142" s="136"/>
      <c r="P142" s="137">
        <f t="shared" si="372"/>
        <v>0</v>
      </c>
      <c r="Q142" s="135"/>
      <c r="R142" s="136"/>
      <c r="S142" s="137">
        <f t="shared" si="373"/>
        <v>0</v>
      </c>
      <c r="T142" s="135"/>
      <c r="U142" s="136"/>
      <c r="V142" s="239">
        <f t="shared" si="374"/>
        <v>0</v>
      </c>
      <c r="W142" s="273">
        <f t="shared" si="375"/>
        <v>0</v>
      </c>
      <c r="X142" s="127">
        <f t="shared" si="376"/>
        <v>0</v>
      </c>
      <c r="Y142" s="127">
        <f t="shared" si="377"/>
        <v>0</v>
      </c>
      <c r="Z142" s="128" t="e">
        <f t="shared" si="378"/>
        <v>#DIV/0!</v>
      </c>
      <c r="AA142" s="223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32" t="s">
        <v>71</v>
      </c>
      <c r="B143" s="274">
        <v>43961</v>
      </c>
      <c r="C143" s="238" t="s">
        <v>262</v>
      </c>
      <c r="D143" s="275"/>
      <c r="E143" s="135"/>
      <c r="F143" s="136"/>
      <c r="G143" s="137">
        <f t="shared" si="369"/>
        <v>0</v>
      </c>
      <c r="H143" s="135"/>
      <c r="I143" s="136"/>
      <c r="J143" s="137">
        <f t="shared" si="370"/>
        <v>0</v>
      </c>
      <c r="K143" s="135"/>
      <c r="L143" s="136"/>
      <c r="M143" s="137">
        <f t="shared" si="371"/>
        <v>0</v>
      </c>
      <c r="N143" s="135"/>
      <c r="O143" s="136"/>
      <c r="P143" s="137">
        <f t="shared" si="372"/>
        <v>0</v>
      </c>
      <c r="Q143" s="135"/>
      <c r="R143" s="136"/>
      <c r="S143" s="137">
        <f t="shared" si="373"/>
        <v>0</v>
      </c>
      <c r="T143" s="135"/>
      <c r="U143" s="136"/>
      <c r="V143" s="239">
        <f t="shared" si="374"/>
        <v>0</v>
      </c>
      <c r="W143" s="240">
        <f t="shared" si="375"/>
        <v>0</v>
      </c>
      <c r="X143" s="241">
        <f t="shared" si="376"/>
        <v>0</v>
      </c>
      <c r="Y143" s="241">
        <f t="shared" si="377"/>
        <v>0</v>
      </c>
      <c r="Z143" s="242" t="e">
        <f t="shared" si="378"/>
        <v>#DIV/0!</v>
      </c>
      <c r="AA143" s="276"/>
      <c r="AB143" s="7"/>
      <c r="AC143" s="7"/>
      <c r="AD143" s="7"/>
      <c r="AE143" s="7"/>
      <c r="AF143" s="7"/>
      <c r="AG143" s="7"/>
    </row>
    <row r="144" spans="1:33" ht="30" customHeight="1" x14ac:dyDescent="0.2">
      <c r="A144" s="167" t="s">
        <v>263</v>
      </c>
      <c r="B144" s="168"/>
      <c r="C144" s="169"/>
      <c r="D144" s="170"/>
      <c r="E144" s="174">
        <f>SUM(E139:E142)</f>
        <v>0</v>
      </c>
      <c r="F144" s="190"/>
      <c r="G144" s="173">
        <f>SUM(G139:G143)</f>
        <v>0</v>
      </c>
      <c r="H144" s="174">
        <f>SUM(H139:H142)</f>
        <v>0</v>
      </c>
      <c r="I144" s="190"/>
      <c r="J144" s="173">
        <f>SUM(J139:J143)</f>
        <v>0</v>
      </c>
      <c r="K144" s="191">
        <f>SUM(K139:K142)</f>
        <v>0</v>
      </c>
      <c r="L144" s="190"/>
      <c r="M144" s="173">
        <f>SUM(M139:M143)</f>
        <v>0</v>
      </c>
      <c r="N144" s="191">
        <f>SUM(N139:N142)</f>
        <v>0</v>
      </c>
      <c r="O144" s="190"/>
      <c r="P144" s="173">
        <f>SUM(P139:P143)</f>
        <v>0</v>
      </c>
      <c r="Q144" s="191">
        <f>SUM(Q139:Q142)</f>
        <v>0</v>
      </c>
      <c r="R144" s="190"/>
      <c r="S144" s="173">
        <f>SUM(S139:S143)</f>
        <v>0</v>
      </c>
      <c r="T144" s="191">
        <f>SUM(T139:T142)</f>
        <v>0</v>
      </c>
      <c r="U144" s="190"/>
      <c r="V144" s="175">
        <f t="shared" ref="V144:X144" si="379">SUM(V139:V143)</f>
        <v>0</v>
      </c>
      <c r="W144" s="227">
        <f t="shared" si="379"/>
        <v>0</v>
      </c>
      <c r="X144" s="228">
        <f t="shared" si="379"/>
        <v>0</v>
      </c>
      <c r="Y144" s="228">
        <f t="shared" si="377"/>
        <v>0</v>
      </c>
      <c r="Z144" s="228" t="e">
        <f t="shared" si="378"/>
        <v>#DIV/0!</v>
      </c>
      <c r="AA144" s="229"/>
      <c r="AB144" s="7"/>
      <c r="AC144" s="7"/>
      <c r="AD144" s="7"/>
      <c r="AE144" s="7"/>
      <c r="AF144" s="7"/>
      <c r="AG144" s="7"/>
    </row>
    <row r="145" spans="1:33" ht="30" customHeight="1" x14ac:dyDescent="0.2">
      <c r="A145" s="179" t="s">
        <v>66</v>
      </c>
      <c r="B145" s="211">
        <v>11</v>
      </c>
      <c r="C145" s="181" t="s">
        <v>264</v>
      </c>
      <c r="D145" s="182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30"/>
      <c r="X145" s="230"/>
      <c r="Y145" s="183"/>
      <c r="Z145" s="230"/>
      <c r="AA145" s="231"/>
      <c r="AB145" s="7"/>
      <c r="AC145" s="7"/>
      <c r="AD145" s="7"/>
      <c r="AE145" s="7"/>
      <c r="AF145" s="7"/>
      <c r="AG145" s="7"/>
    </row>
    <row r="146" spans="1:33" ht="30" customHeight="1" x14ac:dyDescent="0.2">
      <c r="A146" s="277" t="s">
        <v>71</v>
      </c>
      <c r="B146" s="261">
        <v>43841</v>
      </c>
      <c r="C146" s="267" t="s">
        <v>265</v>
      </c>
      <c r="D146" s="158" t="s">
        <v>106</v>
      </c>
      <c r="E146" s="159"/>
      <c r="F146" s="160"/>
      <c r="G146" s="161">
        <f t="shared" ref="G146:G147" si="380">E146*F146</f>
        <v>0</v>
      </c>
      <c r="H146" s="159"/>
      <c r="I146" s="160"/>
      <c r="J146" s="161">
        <f t="shared" ref="J146:J147" si="381">H146*I146</f>
        <v>0</v>
      </c>
      <c r="K146" s="159"/>
      <c r="L146" s="160"/>
      <c r="M146" s="161">
        <f t="shared" ref="M146:M147" si="382">K146*L146</f>
        <v>0</v>
      </c>
      <c r="N146" s="159"/>
      <c r="O146" s="160"/>
      <c r="P146" s="161">
        <f t="shared" ref="P146:P147" si="383">N146*O146</f>
        <v>0</v>
      </c>
      <c r="Q146" s="159"/>
      <c r="R146" s="160"/>
      <c r="S146" s="161">
        <f t="shared" ref="S146:S147" si="384">Q146*R146</f>
        <v>0</v>
      </c>
      <c r="T146" s="159"/>
      <c r="U146" s="160"/>
      <c r="V146" s="269">
        <f t="shared" ref="V146:V147" si="385">T146*U146</f>
        <v>0</v>
      </c>
      <c r="W146" s="270">
        <f t="shared" ref="W146:W147" si="386">G146+M146+S146</f>
        <v>0</v>
      </c>
      <c r="X146" s="234">
        <f t="shared" ref="X146:X147" si="387">J146+P146+V146</f>
        <v>0</v>
      </c>
      <c r="Y146" s="234">
        <f t="shared" ref="Y146:Y148" si="388">W146-X146</f>
        <v>0</v>
      </c>
      <c r="Z146" s="235" t="e">
        <f t="shared" ref="Z146:Z148" si="389">Y146/W146</f>
        <v>#DIV/0!</v>
      </c>
      <c r="AA146" s="271"/>
      <c r="AB146" s="131"/>
      <c r="AC146" s="131"/>
      <c r="AD146" s="131"/>
      <c r="AE146" s="131"/>
      <c r="AF146" s="131"/>
      <c r="AG146" s="131"/>
    </row>
    <row r="147" spans="1:33" ht="30" customHeight="1" x14ac:dyDescent="0.2">
      <c r="A147" s="278" t="s">
        <v>71</v>
      </c>
      <c r="B147" s="261">
        <v>43872</v>
      </c>
      <c r="C147" s="164" t="s">
        <v>265</v>
      </c>
      <c r="D147" s="134" t="s">
        <v>106</v>
      </c>
      <c r="E147" s="135"/>
      <c r="F147" s="136"/>
      <c r="G147" s="125">
        <f t="shared" si="380"/>
        <v>0</v>
      </c>
      <c r="H147" s="135"/>
      <c r="I147" s="136"/>
      <c r="J147" s="125">
        <f t="shared" si="381"/>
        <v>0</v>
      </c>
      <c r="K147" s="135"/>
      <c r="L147" s="136"/>
      <c r="M147" s="137">
        <f t="shared" si="382"/>
        <v>0</v>
      </c>
      <c r="N147" s="135"/>
      <c r="O147" s="136"/>
      <c r="P147" s="137">
        <f t="shared" si="383"/>
        <v>0</v>
      </c>
      <c r="Q147" s="135"/>
      <c r="R147" s="136"/>
      <c r="S147" s="137">
        <f t="shared" si="384"/>
        <v>0</v>
      </c>
      <c r="T147" s="135"/>
      <c r="U147" s="136"/>
      <c r="V147" s="239">
        <f t="shared" si="385"/>
        <v>0</v>
      </c>
      <c r="W147" s="279">
        <f t="shared" si="386"/>
        <v>0</v>
      </c>
      <c r="X147" s="241">
        <f t="shared" si="387"/>
        <v>0</v>
      </c>
      <c r="Y147" s="241">
        <f t="shared" si="388"/>
        <v>0</v>
      </c>
      <c r="Z147" s="242" t="e">
        <f t="shared" si="389"/>
        <v>#DIV/0!</v>
      </c>
      <c r="AA147" s="276"/>
      <c r="AB147" s="130"/>
      <c r="AC147" s="131"/>
      <c r="AD147" s="131"/>
      <c r="AE147" s="131"/>
      <c r="AF147" s="131"/>
      <c r="AG147" s="131"/>
    </row>
    <row r="148" spans="1:33" ht="30" customHeight="1" x14ac:dyDescent="0.2">
      <c r="A148" s="397" t="s">
        <v>266</v>
      </c>
      <c r="B148" s="398"/>
      <c r="C148" s="398"/>
      <c r="D148" s="399"/>
      <c r="E148" s="174">
        <f>SUM(E146:E147)</f>
        <v>0</v>
      </c>
      <c r="F148" s="190"/>
      <c r="G148" s="173">
        <f t="shared" ref="G148:H148" si="390">SUM(G146:G147)</f>
        <v>0</v>
      </c>
      <c r="H148" s="174">
        <f t="shared" si="390"/>
        <v>0</v>
      </c>
      <c r="I148" s="190"/>
      <c r="J148" s="173">
        <f t="shared" ref="J148:K148" si="391">SUM(J146:J147)</f>
        <v>0</v>
      </c>
      <c r="K148" s="191">
        <f t="shared" si="391"/>
        <v>0</v>
      </c>
      <c r="L148" s="190"/>
      <c r="M148" s="173">
        <f t="shared" ref="M148:N148" si="392">SUM(M146:M147)</f>
        <v>0</v>
      </c>
      <c r="N148" s="191">
        <f t="shared" si="392"/>
        <v>0</v>
      </c>
      <c r="O148" s="190"/>
      <c r="P148" s="173">
        <f t="shared" ref="P148:Q148" si="393">SUM(P146:P147)</f>
        <v>0</v>
      </c>
      <c r="Q148" s="191">
        <f t="shared" si="393"/>
        <v>0</v>
      </c>
      <c r="R148" s="190"/>
      <c r="S148" s="173">
        <f t="shared" ref="S148:T148" si="394">SUM(S146:S147)</f>
        <v>0</v>
      </c>
      <c r="T148" s="191">
        <f t="shared" si="394"/>
        <v>0</v>
      </c>
      <c r="U148" s="190"/>
      <c r="V148" s="175">
        <f t="shared" ref="V148:X148" si="395">SUM(V146:V147)</f>
        <v>0</v>
      </c>
      <c r="W148" s="227">
        <f t="shared" si="395"/>
        <v>0</v>
      </c>
      <c r="X148" s="228">
        <f t="shared" si="395"/>
        <v>0</v>
      </c>
      <c r="Y148" s="228">
        <f t="shared" si="388"/>
        <v>0</v>
      </c>
      <c r="Z148" s="228" t="e">
        <f t="shared" si="389"/>
        <v>#DIV/0!</v>
      </c>
      <c r="AA148" s="229"/>
      <c r="AB148" s="7"/>
      <c r="AC148" s="7"/>
      <c r="AD148" s="7"/>
      <c r="AE148" s="7"/>
      <c r="AF148" s="7"/>
      <c r="AG148" s="7"/>
    </row>
    <row r="149" spans="1:33" ht="30" customHeight="1" x14ac:dyDescent="0.2">
      <c r="A149" s="210" t="s">
        <v>66</v>
      </c>
      <c r="B149" s="211">
        <v>12</v>
      </c>
      <c r="C149" s="212" t="s">
        <v>267</v>
      </c>
      <c r="D149" s="280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30"/>
      <c r="X149" s="230"/>
      <c r="Y149" s="183"/>
      <c r="Z149" s="230"/>
      <c r="AA149" s="231"/>
      <c r="AB149" s="7"/>
      <c r="AC149" s="7"/>
      <c r="AD149" s="7"/>
      <c r="AE149" s="7"/>
      <c r="AF149" s="7"/>
      <c r="AG149" s="7"/>
    </row>
    <row r="150" spans="1:33" ht="30" customHeight="1" x14ac:dyDescent="0.2">
      <c r="A150" s="156" t="s">
        <v>71</v>
      </c>
      <c r="B150" s="281">
        <v>43842</v>
      </c>
      <c r="C150" s="282" t="s">
        <v>268</v>
      </c>
      <c r="D150" s="256" t="s">
        <v>269</v>
      </c>
      <c r="E150" s="268"/>
      <c r="F150" s="160"/>
      <c r="G150" s="161">
        <f t="shared" ref="G150:G153" si="396">E150*F150</f>
        <v>0</v>
      </c>
      <c r="H150" s="268"/>
      <c r="I150" s="160"/>
      <c r="J150" s="161">
        <f t="shared" ref="J150:J153" si="397">H150*I150</f>
        <v>0</v>
      </c>
      <c r="K150" s="159"/>
      <c r="L150" s="160"/>
      <c r="M150" s="161">
        <f t="shared" ref="M150:M153" si="398">K150*L150</f>
        <v>0</v>
      </c>
      <c r="N150" s="159"/>
      <c r="O150" s="160"/>
      <c r="P150" s="161">
        <f t="shared" ref="P150:P153" si="399">N150*O150</f>
        <v>0</v>
      </c>
      <c r="Q150" s="159"/>
      <c r="R150" s="160"/>
      <c r="S150" s="161">
        <f t="shared" ref="S150:S153" si="400">Q150*R150</f>
        <v>0</v>
      </c>
      <c r="T150" s="159"/>
      <c r="U150" s="160"/>
      <c r="V150" s="269">
        <f t="shared" ref="V150:V153" si="401">T150*U150</f>
        <v>0</v>
      </c>
      <c r="W150" s="270">
        <f t="shared" ref="W150:W153" si="402">G150+M150+S150</f>
        <v>0</v>
      </c>
      <c r="X150" s="234">
        <f t="shared" ref="X150:X153" si="403">J150+P150+V150</f>
        <v>0</v>
      </c>
      <c r="Y150" s="234">
        <f t="shared" ref="Y150:Y154" si="404">W150-X150</f>
        <v>0</v>
      </c>
      <c r="Z150" s="235" t="e">
        <f t="shared" ref="Z150:Z154" si="405">Y150/W150</f>
        <v>#DIV/0!</v>
      </c>
      <c r="AA150" s="283"/>
      <c r="AB150" s="130"/>
      <c r="AC150" s="131"/>
      <c r="AD150" s="131"/>
      <c r="AE150" s="131"/>
      <c r="AF150" s="131"/>
      <c r="AG150" s="131"/>
    </row>
    <row r="151" spans="1:33" ht="30" customHeight="1" x14ac:dyDescent="0.2">
      <c r="A151" s="119" t="s">
        <v>71</v>
      </c>
      <c r="B151" s="261">
        <v>43873</v>
      </c>
      <c r="C151" s="188" t="s">
        <v>270</v>
      </c>
      <c r="D151" s="262" t="s">
        <v>243</v>
      </c>
      <c r="E151" s="263"/>
      <c r="F151" s="124"/>
      <c r="G151" s="125">
        <f t="shared" si="396"/>
        <v>0</v>
      </c>
      <c r="H151" s="263"/>
      <c r="I151" s="124"/>
      <c r="J151" s="125">
        <f t="shared" si="397"/>
        <v>0</v>
      </c>
      <c r="K151" s="123"/>
      <c r="L151" s="124"/>
      <c r="M151" s="125">
        <f t="shared" si="398"/>
        <v>0</v>
      </c>
      <c r="N151" s="123"/>
      <c r="O151" s="124"/>
      <c r="P151" s="125">
        <f t="shared" si="399"/>
        <v>0</v>
      </c>
      <c r="Q151" s="123"/>
      <c r="R151" s="124"/>
      <c r="S151" s="125">
        <f t="shared" si="400"/>
        <v>0</v>
      </c>
      <c r="T151" s="123"/>
      <c r="U151" s="124"/>
      <c r="V151" s="232">
        <f t="shared" si="401"/>
        <v>0</v>
      </c>
      <c r="W151" s="284">
        <f t="shared" si="402"/>
        <v>0</v>
      </c>
      <c r="X151" s="127">
        <f t="shared" si="403"/>
        <v>0</v>
      </c>
      <c r="Y151" s="127">
        <f t="shared" si="404"/>
        <v>0</v>
      </c>
      <c r="Z151" s="128" t="e">
        <f t="shared" si="405"/>
        <v>#DIV/0!</v>
      </c>
      <c r="AA151" s="285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32" t="s">
        <v>71</v>
      </c>
      <c r="B152" s="272">
        <v>43902</v>
      </c>
      <c r="C152" s="164" t="s">
        <v>271</v>
      </c>
      <c r="D152" s="264" t="s">
        <v>243</v>
      </c>
      <c r="E152" s="265"/>
      <c r="F152" s="136"/>
      <c r="G152" s="137">
        <f t="shared" si="396"/>
        <v>0</v>
      </c>
      <c r="H152" s="265"/>
      <c r="I152" s="136"/>
      <c r="J152" s="137">
        <f t="shared" si="397"/>
        <v>0</v>
      </c>
      <c r="K152" s="135"/>
      <c r="L152" s="136"/>
      <c r="M152" s="137">
        <f t="shared" si="398"/>
        <v>0</v>
      </c>
      <c r="N152" s="135"/>
      <c r="O152" s="136"/>
      <c r="P152" s="137">
        <f t="shared" si="399"/>
        <v>0</v>
      </c>
      <c r="Q152" s="135"/>
      <c r="R152" s="136"/>
      <c r="S152" s="137">
        <f t="shared" si="400"/>
        <v>0</v>
      </c>
      <c r="T152" s="135"/>
      <c r="U152" s="136"/>
      <c r="V152" s="239">
        <f t="shared" si="401"/>
        <v>0</v>
      </c>
      <c r="W152" s="273">
        <f t="shared" si="402"/>
        <v>0</v>
      </c>
      <c r="X152" s="127">
        <f t="shared" si="403"/>
        <v>0</v>
      </c>
      <c r="Y152" s="127">
        <f t="shared" si="404"/>
        <v>0</v>
      </c>
      <c r="Z152" s="128" t="e">
        <f t="shared" si="405"/>
        <v>#DIV/0!</v>
      </c>
      <c r="AA152" s="286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71</v>
      </c>
      <c r="B153" s="272">
        <v>43933</v>
      </c>
      <c r="C153" s="238" t="s">
        <v>272</v>
      </c>
      <c r="D153" s="275"/>
      <c r="E153" s="265"/>
      <c r="F153" s="136"/>
      <c r="G153" s="137">
        <f t="shared" si="396"/>
        <v>0</v>
      </c>
      <c r="H153" s="265"/>
      <c r="I153" s="136"/>
      <c r="J153" s="137">
        <f t="shared" si="397"/>
        <v>0</v>
      </c>
      <c r="K153" s="135"/>
      <c r="L153" s="136"/>
      <c r="M153" s="137">
        <f t="shared" si="398"/>
        <v>0</v>
      </c>
      <c r="N153" s="135"/>
      <c r="O153" s="136"/>
      <c r="P153" s="137">
        <f t="shared" si="399"/>
        <v>0</v>
      </c>
      <c r="Q153" s="135"/>
      <c r="R153" s="136"/>
      <c r="S153" s="137">
        <f t="shared" si="400"/>
        <v>0</v>
      </c>
      <c r="T153" s="135"/>
      <c r="U153" s="136"/>
      <c r="V153" s="239">
        <f t="shared" si="401"/>
        <v>0</v>
      </c>
      <c r="W153" s="240">
        <f t="shared" si="402"/>
        <v>0</v>
      </c>
      <c r="X153" s="241">
        <f t="shared" si="403"/>
        <v>0</v>
      </c>
      <c r="Y153" s="241">
        <f t="shared" si="404"/>
        <v>0</v>
      </c>
      <c r="Z153" s="242" t="e">
        <f t="shared" si="405"/>
        <v>#DIV/0!</v>
      </c>
      <c r="AA153" s="152"/>
      <c r="AB153" s="7"/>
      <c r="AC153" s="7"/>
      <c r="AD153" s="7"/>
      <c r="AE153" s="7"/>
      <c r="AF153" s="7"/>
      <c r="AG153" s="7"/>
    </row>
    <row r="154" spans="1:33" ht="30" customHeight="1" x14ac:dyDescent="0.2">
      <c r="A154" s="167" t="s">
        <v>273</v>
      </c>
      <c r="B154" s="168"/>
      <c r="C154" s="169"/>
      <c r="D154" s="287"/>
      <c r="E154" s="174">
        <f>SUM(E150:E152)</f>
        <v>0</v>
      </c>
      <c r="F154" s="190"/>
      <c r="G154" s="173">
        <f>SUM(G150:G153)</f>
        <v>0</v>
      </c>
      <c r="H154" s="174">
        <f>SUM(H150:H152)</f>
        <v>0</v>
      </c>
      <c r="I154" s="190"/>
      <c r="J154" s="173">
        <f>SUM(J150:J153)</f>
        <v>0</v>
      </c>
      <c r="K154" s="191">
        <f>SUM(K150:K152)</f>
        <v>0</v>
      </c>
      <c r="L154" s="190"/>
      <c r="M154" s="173">
        <f>SUM(M150:M153)</f>
        <v>0</v>
      </c>
      <c r="N154" s="191">
        <f>SUM(N150:N152)</f>
        <v>0</v>
      </c>
      <c r="O154" s="190"/>
      <c r="P154" s="173">
        <f>SUM(P150:P153)</f>
        <v>0</v>
      </c>
      <c r="Q154" s="191">
        <f>SUM(Q150:Q152)</f>
        <v>0</v>
      </c>
      <c r="R154" s="190"/>
      <c r="S154" s="173">
        <f>SUM(S150:S153)</f>
        <v>0</v>
      </c>
      <c r="T154" s="191">
        <f>SUM(T150:T152)</f>
        <v>0</v>
      </c>
      <c r="U154" s="190"/>
      <c r="V154" s="175">
        <f t="shared" ref="V154:X154" si="406">SUM(V150:V153)</f>
        <v>0</v>
      </c>
      <c r="W154" s="227">
        <f t="shared" si="406"/>
        <v>0</v>
      </c>
      <c r="X154" s="228">
        <f t="shared" si="406"/>
        <v>0</v>
      </c>
      <c r="Y154" s="228">
        <f t="shared" si="404"/>
        <v>0</v>
      </c>
      <c r="Z154" s="228" t="e">
        <f t="shared" si="405"/>
        <v>#DIV/0!</v>
      </c>
      <c r="AA154" s="229"/>
      <c r="AB154" s="7"/>
      <c r="AC154" s="7"/>
      <c r="AD154" s="7"/>
      <c r="AE154" s="7"/>
      <c r="AF154" s="7"/>
      <c r="AG154" s="7"/>
    </row>
    <row r="155" spans="1:33" ht="30" customHeight="1" x14ac:dyDescent="0.2">
      <c r="A155" s="210" t="s">
        <v>66</v>
      </c>
      <c r="B155" s="288">
        <v>13</v>
      </c>
      <c r="C155" s="212" t="s">
        <v>274</v>
      </c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30"/>
      <c r="X155" s="230"/>
      <c r="Y155" s="183"/>
      <c r="Z155" s="230"/>
      <c r="AA155" s="231"/>
      <c r="AB155" s="6"/>
      <c r="AC155" s="7"/>
      <c r="AD155" s="7"/>
      <c r="AE155" s="7"/>
      <c r="AF155" s="7"/>
      <c r="AG155" s="7"/>
    </row>
    <row r="156" spans="1:33" ht="30" customHeight="1" x14ac:dyDescent="0.2">
      <c r="A156" s="108" t="s">
        <v>68</v>
      </c>
      <c r="B156" s="289" t="s">
        <v>275</v>
      </c>
      <c r="C156" s="290" t="s">
        <v>276</v>
      </c>
      <c r="D156" s="141"/>
      <c r="E156" s="142">
        <f>SUM(E157:E159)</f>
        <v>0</v>
      </c>
      <c r="F156" s="143"/>
      <c r="G156" s="144">
        <f>SUM(G157:G160)</f>
        <v>0</v>
      </c>
      <c r="H156" s="142">
        <f>SUM(H157:H159)</f>
        <v>0</v>
      </c>
      <c r="I156" s="143"/>
      <c r="J156" s="144">
        <f>SUM(J157:J160)</f>
        <v>0</v>
      </c>
      <c r="K156" s="142">
        <f>SUM(K157:K159)</f>
        <v>0</v>
      </c>
      <c r="L156" s="143"/>
      <c r="M156" s="144">
        <f>SUM(M157:M160)</f>
        <v>0</v>
      </c>
      <c r="N156" s="142">
        <f>SUM(N157:N159)</f>
        <v>0</v>
      </c>
      <c r="O156" s="143"/>
      <c r="P156" s="144">
        <f>SUM(P157:P160)</f>
        <v>0</v>
      </c>
      <c r="Q156" s="142">
        <f>SUM(Q157:Q159)</f>
        <v>0</v>
      </c>
      <c r="R156" s="143"/>
      <c r="S156" s="144">
        <f>SUM(S157:S160)</f>
        <v>0</v>
      </c>
      <c r="T156" s="142">
        <f>SUM(T157:T159)</f>
        <v>0</v>
      </c>
      <c r="U156" s="143"/>
      <c r="V156" s="291">
        <f t="shared" ref="V156:X156" si="407">SUM(V157:V160)</f>
        <v>0</v>
      </c>
      <c r="W156" s="292">
        <f t="shared" si="407"/>
        <v>0</v>
      </c>
      <c r="X156" s="144">
        <f t="shared" si="407"/>
        <v>0</v>
      </c>
      <c r="Y156" s="144">
        <f t="shared" ref="Y156:Y179" si="408">W156-X156</f>
        <v>0</v>
      </c>
      <c r="Z156" s="144" t="e">
        <f t="shared" ref="Z156:Z180" si="409">Y156/W156</f>
        <v>#DIV/0!</v>
      </c>
      <c r="AA156" s="146"/>
      <c r="AB156" s="118"/>
      <c r="AC156" s="118"/>
      <c r="AD156" s="118"/>
      <c r="AE156" s="118"/>
      <c r="AF156" s="118"/>
      <c r="AG156" s="118"/>
    </row>
    <row r="157" spans="1:33" ht="30" customHeight="1" x14ac:dyDescent="0.2">
      <c r="A157" s="119" t="s">
        <v>71</v>
      </c>
      <c r="B157" s="120" t="s">
        <v>277</v>
      </c>
      <c r="C157" s="293" t="s">
        <v>278</v>
      </c>
      <c r="D157" s="122" t="s">
        <v>137</v>
      </c>
      <c r="E157" s="123"/>
      <c r="F157" s="124"/>
      <c r="G157" s="125">
        <f t="shared" ref="G157:G160" si="410">E157*F157</f>
        <v>0</v>
      </c>
      <c r="H157" s="123"/>
      <c r="I157" s="124"/>
      <c r="J157" s="125">
        <f t="shared" ref="J157:J160" si="411">H157*I157</f>
        <v>0</v>
      </c>
      <c r="K157" s="123"/>
      <c r="L157" s="124"/>
      <c r="M157" s="125">
        <f t="shared" ref="M157:M160" si="412">K157*L157</f>
        <v>0</v>
      </c>
      <c r="N157" s="123"/>
      <c r="O157" s="124"/>
      <c r="P157" s="125">
        <f t="shared" ref="P157:P160" si="413">N157*O157</f>
        <v>0</v>
      </c>
      <c r="Q157" s="123"/>
      <c r="R157" s="124"/>
      <c r="S157" s="125">
        <f t="shared" ref="S157:S160" si="414">Q157*R157</f>
        <v>0</v>
      </c>
      <c r="T157" s="123"/>
      <c r="U157" s="124"/>
      <c r="V157" s="232">
        <f t="shared" ref="V157:V160" si="415">T157*U157</f>
        <v>0</v>
      </c>
      <c r="W157" s="237">
        <f t="shared" ref="W157:W160" si="416">G157+M157+S157</f>
        <v>0</v>
      </c>
      <c r="X157" s="127">
        <f t="shared" ref="X157:X160" si="417">J157+P157+V157</f>
        <v>0</v>
      </c>
      <c r="Y157" s="127">
        <f t="shared" si="408"/>
        <v>0</v>
      </c>
      <c r="Z157" s="128" t="e">
        <f t="shared" si="409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19" t="s">
        <v>71</v>
      </c>
      <c r="B158" s="120" t="s">
        <v>279</v>
      </c>
      <c r="C158" s="294" t="s">
        <v>280</v>
      </c>
      <c r="D158" s="122" t="s">
        <v>137</v>
      </c>
      <c r="E158" s="123"/>
      <c r="F158" s="124"/>
      <c r="G158" s="125">
        <f t="shared" si="410"/>
        <v>0</v>
      </c>
      <c r="H158" s="123"/>
      <c r="I158" s="124"/>
      <c r="J158" s="125">
        <f t="shared" si="411"/>
        <v>0</v>
      </c>
      <c r="K158" s="123"/>
      <c r="L158" s="124"/>
      <c r="M158" s="125">
        <f t="shared" si="412"/>
        <v>0</v>
      </c>
      <c r="N158" s="123"/>
      <c r="O158" s="124"/>
      <c r="P158" s="125">
        <f t="shared" si="413"/>
        <v>0</v>
      </c>
      <c r="Q158" s="123"/>
      <c r="R158" s="124"/>
      <c r="S158" s="125">
        <f t="shared" si="414"/>
        <v>0</v>
      </c>
      <c r="T158" s="123"/>
      <c r="U158" s="124"/>
      <c r="V158" s="232">
        <f t="shared" si="415"/>
        <v>0</v>
      </c>
      <c r="W158" s="237">
        <f t="shared" si="416"/>
        <v>0</v>
      </c>
      <c r="X158" s="127">
        <f t="shared" si="417"/>
        <v>0</v>
      </c>
      <c r="Y158" s="127">
        <f t="shared" si="408"/>
        <v>0</v>
      </c>
      <c r="Z158" s="128" t="e">
        <f t="shared" si="409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19" t="s">
        <v>71</v>
      </c>
      <c r="B159" s="120" t="s">
        <v>281</v>
      </c>
      <c r="C159" s="294" t="s">
        <v>282</v>
      </c>
      <c r="D159" s="122" t="s">
        <v>137</v>
      </c>
      <c r="E159" s="123"/>
      <c r="F159" s="124"/>
      <c r="G159" s="125">
        <f t="shared" si="410"/>
        <v>0</v>
      </c>
      <c r="H159" s="123"/>
      <c r="I159" s="124"/>
      <c r="J159" s="125">
        <f t="shared" si="411"/>
        <v>0</v>
      </c>
      <c r="K159" s="123"/>
      <c r="L159" s="124"/>
      <c r="M159" s="125">
        <f t="shared" si="412"/>
        <v>0</v>
      </c>
      <c r="N159" s="123"/>
      <c r="O159" s="124"/>
      <c r="P159" s="125">
        <f t="shared" si="413"/>
        <v>0</v>
      </c>
      <c r="Q159" s="123"/>
      <c r="R159" s="124"/>
      <c r="S159" s="125">
        <f t="shared" si="414"/>
        <v>0</v>
      </c>
      <c r="T159" s="123"/>
      <c r="U159" s="124"/>
      <c r="V159" s="232">
        <f t="shared" si="415"/>
        <v>0</v>
      </c>
      <c r="W159" s="237">
        <f t="shared" si="416"/>
        <v>0</v>
      </c>
      <c r="X159" s="127">
        <f t="shared" si="417"/>
        <v>0</v>
      </c>
      <c r="Y159" s="127">
        <f t="shared" si="408"/>
        <v>0</v>
      </c>
      <c r="Z159" s="128" t="e">
        <f t="shared" si="409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147" t="s">
        <v>71</v>
      </c>
      <c r="B160" s="154" t="s">
        <v>283</v>
      </c>
      <c r="C160" s="294" t="s">
        <v>284</v>
      </c>
      <c r="D160" s="148"/>
      <c r="E160" s="149"/>
      <c r="F160" s="150"/>
      <c r="G160" s="151">
        <f t="shared" si="410"/>
        <v>0</v>
      </c>
      <c r="H160" s="149"/>
      <c r="I160" s="150"/>
      <c r="J160" s="151">
        <f t="shared" si="411"/>
        <v>0</v>
      </c>
      <c r="K160" s="149"/>
      <c r="L160" s="150"/>
      <c r="M160" s="151">
        <f t="shared" si="412"/>
        <v>0</v>
      </c>
      <c r="N160" s="149"/>
      <c r="O160" s="150"/>
      <c r="P160" s="151">
        <f t="shared" si="413"/>
        <v>0</v>
      </c>
      <c r="Q160" s="149"/>
      <c r="R160" s="150"/>
      <c r="S160" s="151">
        <f t="shared" si="414"/>
        <v>0</v>
      </c>
      <c r="T160" s="149"/>
      <c r="U160" s="150"/>
      <c r="V160" s="295">
        <f t="shared" si="415"/>
        <v>0</v>
      </c>
      <c r="W160" s="240">
        <f t="shared" si="416"/>
        <v>0</v>
      </c>
      <c r="X160" s="241">
        <f t="shared" si="417"/>
        <v>0</v>
      </c>
      <c r="Y160" s="241">
        <f t="shared" si="408"/>
        <v>0</v>
      </c>
      <c r="Z160" s="242" t="e">
        <f t="shared" si="409"/>
        <v>#DIV/0!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296" t="s">
        <v>68</v>
      </c>
      <c r="B161" s="297" t="s">
        <v>285</v>
      </c>
      <c r="C161" s="225" t="s">
        <v>286</v>
      </c>
      <c r="D161" s="111"/>
      <c r="E161" s="112">
        <f>SUM(E162:E164)</f>
        <v>0</v>
      </c>
      <c r="F161" s="113"/>
      <c r="G161" s="114">
        <f>SUM(G162:G165)</f>
        <v>0</v>
      </c>
      <c r="H161" s="112">
        <f>SUM(H162:H164)</f>
        <v>0</v>
      </c>
      <c r="I161" s="113"/>
      <c r="J161" s="114">
        <f>SUM(J162:J165)</f>
        <v>0</v>
      </c>
      <c r="K161" s="112">
        <f>SUM(K162:K164)</f>
        <v>0</v>
      </c>
      <c r="L161" s="113"/>
      <c r="M161" s="114">
        <f>SUM(M162:M165)</f>
        <v>0</v>
      </c>
      <c r="N161" s="112">
        <f>SUM(N162:N164)</f>
        <v>0</v>
      </c>
      <c r="O161" s="113"/>
      <c r="P161" s="114">
        <f>SUM(P162:P165)</f>
        <v>0</v>
      </c>
      <c r="Q161" s="112">
        <f>SUM(Q162:Q164)</f>
        <v>0</v>
      </c>
      <c r="R161" s="113"/>
      <c r="S161" s="114">
        <f>SUM(S162:S165)</f>
        <v>0</v>
      </c>
      <c r="T161" s="112">
        <f>SUM(T162:T164)</f>
        <v>0</v>
      </c>
      <c r="U161" s="113"/>
      <c r="V161" s="114">
        <f t="shared" ref="V161:X161" si="418">SUM(V162:V165)</f>
        <v>0</v>
      </c>
      <c r="W161" s="114">
        <f t="shared" si="418"/>
        <v>0</v>
      </c>
      <c r="X161" s="114">
        <f t="shared" si="418"/>
        <v>0</v>
      </c>
      <c r="Y161" s="114">
        <f t="shared" si="408"/>
        <v>0</v>
      </c>
      <c r="Z161" s="114" t="e">
        <f t="shared" si="409"/>
        <v>#DIV/0!</v>
      </c>
      <c r="AA161" s="114"/>
      <c r="AB161" s="118"/>
      <c r="AC161" s="118"/>
      <c r="AD161" s="118"/>
      <c r="AE161" s="118"/>
      <c r="AF161" s="118"/>
      <c r="AG161" s="118"/>
    </row>
    <row r="162" spans="1:33" ht="30" customHeight="1" x14ac:dyDescent="0.2">
      <c r="A162" s="119" t="s">
        <v>71</v>
      </c>
      <c r="B162" s="120" t="s">
        <v>287</v>
      </c>
      <c r="C162" s="188" t="s">
        <v>288</v>
      </c>
      <c r="D162" s="122"/>
      <c r="E162" s="123"/>
      <c r="F162" s="124"/>
      <c r="G162" s="125">
        <f t="shared" ref="G162:G165" si="419">E162*F162</f>
        <v>0</v>
      </c>
      <c r="H162" s="123"/>
      <c r="I162" s="124"/>
      <c r="J162" s="125">
        <f t="shared" ref="J162:J165" si="420">H162*I162</f>
        <v>0</v>
      </c>
      <c r="K162" s="123"/>
      <c r="L162" s="124"/>
      <c r="M162" s="125">
        <f t="shared" ref="M162:M165" si="421">K162*L162</f>
        <v>0</v>
      </c>
      <c r="N162" s="123"/>
      <c r="O162" s="124"/>
      <c r="P162" s="125">
        <f t="shared" ref="P162:P165" si="422">N162*O162</f>
        <v>0</v>
      </c>
      <c r="Q162" s="123"/>
      <c r="R162" s="124"/>
      <c r="S162" s="125">
        <f t="shared" ref="S162:S165" si="423">Q162*R162</f>
        <v>0</v>
      </c>
      <c r="T162" s="123"/>
      <c r="U162" s="124"/>
      <c r="V162" s="125">
        <f t="shared" ref="V162:V165" si="424">T162*U162</f>
        <v>0</v>
      </c>
      <c r="W162" s="126">
        <f t="shared" ref="W162:W165" si="425">G162+M162+S162</f>
        <v>0</v>
      </c>
      <c r="X162" s="127">
        <f t="shared" ref="X162:X165" si="426">J162+P162+V162</f>
        <v>0</v>
      </c>
      <c r="Y162" s="127">
        <f t="shared" si="408"/>
        <v>0</v>
      </c>
      <c r="Z162" s="128" t="e">
        <f t="shared" si="409"/>
        <v>#DIV/0!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2">
      <c r="A163" s="119" t="s">
        <v>71</v>
      </c>
      <c r="B163" s="120" t="s">
        <v>289</v>
      </c>
      <c r="C163" s="188" t="s">
        <v>288</v>
      </c>
      <c r="D163" s="122"/>
      <c r="E163" s="123"/>
      <c r="F163" s="124"/>
      <c r="G163" s="125">
        <f t="shared" si="419"/>
        <v>0</v>
      </c>
      <c r="H163" s="123"/>
      <c r="I163" s="124"/>
      <c r="J163" s="125">
        <f t="shared" si="420"/>
        <v>0</v>
      </c>
      <c r="K163" s="123"/>
      <c r="L163" s="124"/>
      <c r="M163" s="125">
        <f t="shared" si="421"/>
        <v>0</v>
      </c>
      <c r="N163" s="123"/>
      <c r="O163" s="124"/>
      <c r="P163" s="125">
        <f t="shared" si="422"/>
        <v>0</v>
      </c>
      <c r="Q163" s="123"/>
      <c r="R163" s="124"/>
      <c r="S163" s="125">
        <f t="shared" si="423"/>
        <v>0</v>
      </c>
      <c r="T163" s="123"/>
      <c r="U163" s="124"/>
      <c r="V163" s="125">
        <f t="shared" si="424"/>
        <v>0</v>
      </c>
      <c r="W163" s="126">
        <f t="shared" si="425"/>
        <v>0</v>
      </c>
      <c r="X163" s="127">
        <f t="shared" si="426"/>
        <v>0</v>
      </c>
      <c r="Y163" s="127">
        <f t="shared" si="408"/>
        <v>0</v>
      </c>
      <c r="Z163" s="128" t="e">
        <f t="shared" si="409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132" t="s">
        <v>71</v>
      </c>
      <c r="B164" s="133" t="s">
        <v>290</v>
      </c>
      <c r="C164" s="188" t="s">
        <v>288</v>
      </c>
      <c r="D164" s="134"/>
      <c r="E164" s="135"/>
      <c r="F164" s="136"/>
      <c r="G164" s="137">
        <f t="shared" si="419"/>
        <v>0</v>
      </c>
      <c r="H164" s="135"/>
      <c r="I164" s="136"/>
      <c r="J164" s="137">
        <f t="shared" si="420"/>
        <v>0</v>
      </c>
      <c r="K164" s="135"/>
      <c r="L164" s="136"/>
      <c r="M164" s="137">
        <f t="shared" si="421"/>
        <v>0</v>
      </c>
      <c r="N164" s="135"/>
      <c r="O164" s="136"/>
      <c r="P164" s="137">
        <f t="shared" si="422"/>
        <v>0</v>
      </c>
      <c r="Q164" s="135"/>
      <c r="R164" s="136"/>
      <c r="S164" s="137">
        <f t="shared" si="423"/>
        <v>0</v>
      </c>
      <c r="T164" s="135"/>
      <c r="U164" s="136"/>
      <c r="V164" s="137">
        <f t="shared" si="424"/>
        <v>0</v>
      </c>
      <c r="W164" s="138">
        <f t="shared" si="425"/>
        <v>0</v>
      </c>
      <c r="X164" s="127">
        <f t="shared" si="426"/>
        <v>0</v>
      </c>
      <c r="Y164" s="127">
        <f t="shared" si="408"/>
        <v>0</v>
      </c>
      <c r="Z164" s="128" t="e">
        <f t="shared" si="409"/>
        <v>#DIV/0!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2">
      <c r="A165" s="132" t="s">
        <v>71</v>
      </c>
      <c r="B165" s="133" t="s">
        <v>291</v>
      </c>
      <c r="C165" s="189" t="s">
        <v>292</v>
      </c>
      <c r="D165" s="148"/>
      <c r="E165" s="135"/>
      <c r="F165" s="136"/>
      <c r="G165" s="137">
        <f t="shared" si="419"/>
        <v>0</v>
      </c>
      <c r="H165" s="135"/>
      <c r="I165" s="136"/>
      <c r="J165" s="137">
        <f t="shared" si="420"/>
        <v>0</v>
      </c>
      <c r="K165" s="135"/>
      <c r="L165" s="136">
        <v>0.22</v>
      </c>
      <c r="M165" s="137">
        <f t="shared" si="421"/>
        <v>0</v>
      </c>
      <c r="N165" s="135"/>
      <c r="O165" s="136"/>
      <c r="P165" s="137">
        <f t="shared" si="422"/>
        <v>0</v>
      </c>
      <c r="Q165" s="135"/>
      <c r="R165" s="136"/>
      <c r="S165" s="137">
        <f t="shared" si="423"/>
        <v>0</v>
      </c>
      <c r="T165" s="135"/>
      <c r="U165" s="136"/>
      <c r="V165" s="137">
        <f t="shared" si="424"/>
        <v>0</v>
      </c>
      <c r="W165" s="138">
        <f t="shared" si="425"/>
        <v>0</v>
      </c>
      <c r="X165" s="127">
        <f t="shared" si="426"/>
        <v>0</v>
      </c>
      <c r="Y165" s="127">
        <f t="shared" si="408"/>
        <v>0</v>
      </c>
      <c r="Z165" s="128" t="e">
        <f t="shared" si="409"/>
        <v>#DIV/0!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08" t="s">
        <v>68</v>
      </c>
      <c r="B166" s="155" t="s">
        <v>293</v>
      </c>
      <c r="C166" s="225" t="s">
        <v>294</v>
      </c>
      <c r="D166" s="141"/>
      <c r="E166" s="142">
        <f>SUM(E167:E169)</f>
        <v>0</v>
      </c>
      <c r="F166" s="143"/>
      <c r="G166" s="144">
        <f t="shared" ref="G166:H166" si="427">SUM(G167:G169)</f>
        <v>0</v>
      </c>
      <c r="H166" s="142">
        <f t="shared" si="427"/>
        <v>0</v>
      </c>
      <c r="I166" s="143"/>
      <c r="J166" s="144">
        <f t="shared" ref="J166:K166" si="428">SUM(J167:J169)</f>
        <v>0</v>
      </c>
      <c r="K166" s="142">
        <f t="shared" si="428"/>
        <v>0</v>
      </c>
      <c r="L166" s="143"/>
      <c r="M166" s="144">
        <f t="shared" ref="M166:N166" si="429">SUM(M167:M169)</f>
        <v>0</v>
      </c>
      <c r="N166" s="142">
        <f t="shared" si="429"/>
        <v>0</v>
      </c>
      <c r="O166" s="143"/>
      <c r="P166" s="144">
        <f t="shared" ref="P166:Q166" si="430">SUM(P167:P169)</f>
        <v>0</v>
      </c>
      <c r="Q166" s="142">
        <f t="shared" si="430"/>
        <v>0</v>
      </c>
      <c r="R166" s="143"/>
      <c r="S166" s="144">
        <f t="shared" ref="S166:T166" si="431">SUM(S167:S169)</f>
        <v>0</v>
      </c>
      <c r="T166" s="142">
        <f t="shared" si="431"/>
        <v>0</v>
      </c>
      <c r="U166" s="143"/>
      <c r="V166" s="144">
        <f t="shared" ref="V166:X166" si="432">SUM(V167:V169)</f>
        <v>0</v>
      </c>
      <c r="W166" s="144">
        <f t="shared" si="432"/>
        <v>0</v>
      </c>
      <c r="X166" s="144">
        <f t="shared" si="432"/>
        <v>0</v>
      </c>
      <c r="Y166" s="144">
        <f t="shared" si="408"/>
        <v>0</v>
      </c>
      <c r="Z166" s="144" t="e">
        <f t="shared" si="409"/>
        <v>#DIV/0!</v>
      </c>
      <c r="AA166" s="298"/>
      <c r="AB166" s="118"/>
      <c r="AC166" s="118"/>
      <c r="AD166" s="118"/>
      <c r="AE166" s="118"/>
      <c r="AF166" s="118"/>
      <c r="AG166" s="118"/>
    </row>
    <row r="167" spans="1:33" ht="30" customHeight="1" x14ac:dyDescent="0.2">
      <c r="A167" s="119" t="s">
        <v>71</v>
      </c>
      <c r="B167" s="120" t="s">
        <v>295</v>
      </c>
      <c r="C167" s="188" t="s">
        <v>296</v>
      </c>
      <c r="D167" s="122"/>
      <c r="E167" s="123"/>
      <c r="F167" s="124"/>
      <c r="G167" s="125">
        <f t="shared" ref="G167:G169" si="433">E167*F167</f>
        <v>0</v>
      </c>
      <c r="H167" s="123"/>
      <c r="I167" s="124"/>
      <c r="J167" s="125">
        <f t="shared" ref="J167:J169" si="434">H167*I167</f>
        <v>0</v>
      </c>
      <c r="K167" s="123"/>
      <c r="L167" s="124"/>
      <c r="M167" s="125">
        <f t="shared" ref="M167:M169" si="435">K167*L167</f>
        <v>0</v>
      </c>
      <c r="N167" s="123"/>
      <c r="O167" s="124"/>
      <c r="P167" s="125">
        <f t="shared" ref="P167:P169" si="436">N167*O167</f>
        <v>0</v>
      </c>
      <c r="Q167" s="123"/>
      <c r="R167" s="124"/>
      <c r="S167" s="125">
        <f t="shared" ref="S167:S169" si="437">Q167*R167</f>
        <v>0</v>
      </c>
      <c r="T167" s="123"/>
      <c r="U167" s="124"/>
      <c r="V167" s="125">
        <f t="shared" ref="V167:V169" si="438">T167*U167</f>
        <v>0</v>
      </c>
      <c r="W167" s="126">
        <f t="shared" ref="W167:W169" si="439">G167+M167+S167</f>
        <v>0</v>
      </c>
      <c r="X167" s="127">
        <f t="shared" ref="X167:X169" si="440">J167+P167+V167</f>
        <v>0</v>
      </c>
      <c r="Y167" s="127">
        <f t="shared" si="408"/>
        <v>0</v>
      </c>
      <c r="Z167" s="128" t="e">
        <f t="shared" si="409"/>
        <v>#DIV/0!</v>
      </c>
      <c r="AA167" s="285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19" t="s">
        <v>71</v>
      </c>
      <c r="B168" s="120" t="s">
        <v>297</v>
      </c>
      <c r="C168" s="188" t="s">
        <v>296</v>
      </c>
      <c r="D168" s="122"/>
      <c r="E168" s="123"/>
      <c r="F168" s="124"/>
      <c r="G168" s="125">
        <f t="shared" si="433"/>
        <v>0</v>
      </c>
      <c r="H168" s="123"/>
      <c r="I168" s="124"/>
      <c r="J168" s="125">
        <f t="shared" si="434"/>
        <v>0</v>
      </c>
      <c r="K168" s="123"/>
      <c r="L168" s="124"/>
      <c r="M168" s="125">
        <f t="shared" si="435"/>
        <v>0</v>
      </c>
      <c r="N168" s="123"/>
      <c r="O168" s="124"/>
      <c r="P168" s="125">
        <f t="shared" si="436"/>
        <v>0</v>
      </c>
      <c r="Q168" s="123"/>
      <c r="R168" s="124"/>
      <c r="S168" s="125">
        <f t="shared" si="437"/>
        <v>0</v>
      </c>
      <c r="T168" s="123"/>
      <c r="U168" s="124"/>
      <c r="V168" s="125">
        <f t="shared" si="438"/>
        <v>0</v>
      </c>
      <c r="W168" s="126">
        <f t="shared" si="439"/>
        <v>0</v>
      </c>
      <c r="X168" s="127">
        <f t="shared" si="440"/>
        <v>0</v>
      </c>
      <c r="Y168" s="127">
        <f t="shared" si="408"/>
        <v>0</v>
      </c>
      <c r="Z168" s="128" t="e">
        <f t="shared" si="409"/>
        <v>#DIV/0!</v>
      </c>
      <c r="AA168" s="285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32" t="s">
        <v>71</v>
      </c>
      <c r="B169" s="133" t="s">
        <v>298</v>
      </c>
      <c r="C169" s="164" t="s">
        <v>296</v>
      </c>
      <c r="D169" s="134"/>
      <c r="E169" s="135"/>
      <c r="F169" s="136"/>
      <c r="G169" s="137">
        <f t="shared" si="433"/>
        <v>0</v>
      </c>
      <c r="H169" s="135"/>
      <c r="I169" s="136"/>
      <c r="J169" s="137">
        <f t="shared" si="434"/>
        <v>0</v>
      </c>
      <c r="K169" s="135"/>
      <c r="L169" s="136"/>
      <c r="M169" s="137">
        <f t="shared" si="435"/>
        <v>0</v>
      </c>
      <c r="N169" s="135"/>
      <c r="O169" s="136"/>
      <c r="P169" s="137">
        <f t="shared" si="436"/>
        <v>0</v>
      </c>
      <c r="Q169" s="135"/>
      <c r="R169" s="136"/>
      <c r="S169" s="137">
        <f t="shared" si="437"/>
        <v>0</v>
      </c>
      <c r="T169" s="135"/>
      <c r="U169" s="136"/>
      <c r="V169" s="137">
        <f t="shared" si="438"/>
        <v>0</v>
      </c>
      <c r="W169" s="138">
        <f t="shared" si="439"/>
        <v>0</v>
      </c>
      <c r="X169" s="127">
        <f t="shared" si="440"/>
        <v>0</v>
      </c>
      <c r="Y169" s="127">
        <f t="shared" si="408"/>
        <v>0</v>
      </c>
      <c r="Z169" s="128" t="e">
        <f t="shared" si="409"/>
        <v>#DIV/0!</v>
      </c>
      <c r="AA169" s="286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08" t="s">
        <v>68</v>
      </c>
      <c r="B170" s="155" t="s">
        <v>299</v>
      </c>
      <c r="C170" s="299" t="s">
        <v>274</v>
      </c>
      <c r="D170" s="141"/>
      <c r="E170" s="142">
        <f>SUM(E171:E177)</f>
        <v>219</v>
      </c>
      <c r="F170" s="143"/>
      <c r="G170" s="144">
        <f>SUM(G171:G178)</f>
        <v>45654.39</v>
      </c>
      <c r="H170" s="142">
        <f>SUM(H171:H177)</f>
        <v>217</v>
      </c>
      <c r="I170" s="143"/>
      <c r="J170" s="144">
        <f>SUM(J171:J178)</f>
        <v>44937.899999999994</v>
      </c>
      <c r="K170" s="142">
        <f>SUM(K171:K177)</f>
        <v>0</v>
      </c>
      <c r="L170" s="143"/>
      <c r="M170" s="144">
        <f>SUM(M171:M178)</f>
        <v>0</v>
      </c>
      <c r="N170" s="142">
        <f>SUM(N171:N177)</f>
        <v>0</v>
      </c>
      <c r="O170" s="143"/>
      <c r="P170" s="144">
        <f>SUM(P171:P178)</f>
        <v>0</v>
      </c>
      <c r="Q170" s="142">
        <f>SUM(Q171:Q177)</f>
        <v>0</v>
      </c>
      <c r="R170" s="143"/>
      <c r="S170" s="144">
        <f>SUM(S171:S178)</f>
        <v>0</v>
      </c>
      <c r="T170" s="142">
        <f>SUM(T171:T177)</f>
        <v>0</v>
      </c>
      <c r="U170" s="143"/>
      <c r="V170" s="144">
        <f t="shared" ref="V170:X170" si="441">SUM(V171:V178)</f>
        <v>0</v>
      </c>
      <c r="W170" s="144">
        <f t="shared" si="441"/>
        <v>45654.39</v>
      </c>
      <c r="X170" s="144">
        <f t="shared" si="441"/>
        <v>44937.899999999994</v>
      </c>
      <c r="Y170" s="144">
        <f t="shared" si="408"/>
        <v>716.49000000000524</v>
      </c>
      <c r="Z170" s="144">
        <f t="shared" si="409"/>
        <v>1.56937810361721E-2</v>
      </c>
      <c r="AA170" s="298"/>
      <c r="AB170" s="118"/>
      <c r="AC170" s="118"/>
      <c r="AD170" s="118"/>
      <c r="AE170" s="118"/>
      <c r="AF170" s="118"/>
      <c r="AG170" s="118"/>
    </row>
    <row r="171" spans="1:33" ht="30" customHeight="1" x14ac:dyDescent="0.2">
      <c r="A171" s="119" t="s">
        <v>71</v>
      </c>
      <c r="B171" s="120" t="s">
        <v>300</v>
      </c>
      <c r="C171" s="163" t="s">
        <v>353</v>
      </c>
      <c r="D171" s="122" t="s">
        <v>243</v>
      </c>
      <c r="E171" s="123">
        <v>187</v>
      </c>
      <c r="F171" s="124">
        <v>110</v>
      </c>
      <c r="G171" s="125">
        <f t="shared" ref="G171:G178" si="442">E171*F171</f>
        <v>20570</v>
      </c>
      <c r="H171" s="123">
        <v>208</v>
      </c>
      <c r="I171" s="124">
        <v>123</v>
      </c>
      <c r="J171" s="125">
        <f t="shared" ref="J171:J178" si="443">H171*I171</f>
        <v>25584</v>
      </c>
      <c r="K171" s="123"/>
      <c r="L171" s="124"/>
      <c r="M171" s="125">
        <f t="shared" ref="M171:M178" si="444">K171*L171</f>
        <v>0</v>
      </c>
      <c r="N171" s="123"/>
      <c r="O171" s="124"/>
      <c r="P171" s="125">
        <f t="shared" ref="P171:P178" si="445">N171*O171</f>
        <v>0</v>
      </c>
      <c r="Q171" s="123"/>
      <c r="R171" s="124"/>
      <c r="S171" s="125">
        <f t="shared" ref="S171:S178" si="446">Q171*R171</f>
        <v>0</v>
      </c>
      <c r="T171" s="123"/>
      <c r="U171" s="124"/>
      <c r="V171" s="125">
        <f t="shared" ref="V171:V178" si="447">T171*U171</f>
        <v>0</v>
      </c>
      <c r="W171" s="126">
        <f t="shared" ref="W171:W178" si="448">G171+M171+S171</f>
        <v>20570</v>
      </c>
      <c r="X171" s="127">
        <f t="shared" ref="X171:X178" si="449">J171+P171+V171</f>
        <v>25584</v>
      </c>
      <c r="Y171" s="127">
        <f t="shared" si="408"/>
        <v>-5014</v>
      </c>
      <c r="Z171" s="128">
        <f t="shared" si="409"/>
        <v>-0.24375303840544482</v>
      </c>
      <c r="AA171" s="285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71</v>
      </c>
      <c r="B172" s="120" t="s">
        <v>301</v>
      </c>
      <c r="C172" s="360" t="s">
        <v>354</v>
      </c>
      <c r="D172" s="122" t="s">
        <v>269</v>
      </c>
      <c r="E172" s="123">
        <v>3</v>
      </c>
      <c r="F172" s="124">
        <v>5710</v>
      </c>
      <c r="G172" s="125">
        <f t="shared" si="442"/>
        <v>17130</v>
      </c>
      <c r="H172" s="123">
        <v>4</v>
      </c>
      <c r="I172" s="124">
        <v>3975</v>
      </c>
      <c r="J172" s="125">
        <f t="shared" si="443"/>
        <v>15900</v>
      </c>
      <c r="K172" s="123"/>
      <c r="L172" s="124"/>
      <c r="M172" s="125">
        <f t="shared" si="444"/>
        <v>0</v>
      </c>
      <c r="N172" s="123"/>
      <c r="O172" s="124"/>
      <c r="P172" s="125">
        <f t="shared" si="445"/>
        <v>0</v>
      </c>
      <c r="Q172" s="123"/>
      <c r="R172" s="124"/>
      <c r="S172" s="125">
        <f t="shared" si="446"/>
        <v>0</v>
      </c>
      <c r="T172" s="123"/>
      <c r="U172" s="124"/>
      <c r="V172" s="125">
        <f t="shared" si="447"/>
        <v>0</v>
      </c>
      <c r="W172" s="138">
        <f t="shared" si="448"/>
        <v>17130</v>
      </c>
      <c r="X172" s="127">
        <f t="shared" si="449"/>
        <v>15900</v>
      </c>
      <c r="Y172" s="127">
        <f t="shared" si="408"/>
        <v>1230</v>
      </c>
      <c r="Z172" s="128">
        <f t="shared" si="409"/>
        <v>7.1803852889667244E-2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71</v>
      </c>
      <c r="B173" s="120" t="s">
        <v>302</v>
      </c>
      <c r="C173" s="188" t="s">
        <v>355</v>
      </c>
      <c r="D173" s="122" t="s">
        <v>348</v>
      </c>
      <c r="E173" s="123">
        <v>3</v>
      </c>
      <c r="F173" s="124">
        <v>300</v>
      </c>
      <c r="G173" s="125">
        <f t="shared" si="442"/>
        <v>900</v>
      </c>
      <c r="H173" s="123">
        <v>3</v>
      </c>
      <c r="I173" s="124">
        <v>300</v>
      </c>
      <c r="J173" s="125">
        <f t="shared" si="443"/>
        <v>900</v>
      </c>
      <c r="K173" s="123"/>
      <c r="L173" s="124"/>
      <c r="M173" s="125">
        <f t="shared" si="444"/>
        <v>0</v>
      </c>
      <c r="N173" s="123"/>
      <c r="O173" s="124"/>
      <c r="P173" s="125">
        <f t="shared" si="445"/>
        <v>0</v>
      </c>
      <c r="Q173" s="123"/>
      <c r="R173" s="124"/>
      <c r="S173" s="125">
        <f t="shared" si="446"/>
        <v>0</v>
      </c>
      <c r="T173" s="123"/>
      <c r="U173" s="124"/>
      <c r="V173" s="125">
        <f t="shared" si="447"/>
        <v>0</v>
      </c>
      <c r="W173" s="138">
        <f t="shared" si="448"/>
        <v>900</v>
      </c>
      <c r="X173" s="127">
        <f t="shared" si="449"/>
        <v>900</v>
      </c>
      <c r="Y173" s="127">
        <f t="shared" si="408"/>
        <v>0</v>
      </c>
      <c r="Z173" s="128">
        <f t="shared" si="409"/>
        <v>0</v>
      </c>
      <c r="AA173" s="285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71</v>
      </c>
      <c r="B174" s="120" t="s">
        <v>303</v>
      </c>
      <c r="C174" s="188" t="s">
        <v>304</v>
      </c>
      <c r="D174" s="122"/>
      <c r="E174" s="123">
        <v>1</v>
      </c>
      <c r="F174" s="124">
        <v>304.39</v>
      </c>
      <c r="G174" s="125">
        <f t="shared" si="442"/>
        <v>304.39</v>
      </c>
      <c r="H174" s="123">
        <v>1</v>
      </c>
      <c r="I174" s="124">
        <v>16.07</v>
      </c>
      <c r="J174" s="125">
        <v>41.2</v>
      </c>
      <c r="K174" s="123"/>
      <c r="L174" s="124"/>
      <c r="M174" s="125">
        <f t="shared" si="444"/>
        <v>0</v>
      </c>
      <c r="N174" s="123"/>
      <c r="O174" s="124"/>
      <c r="P174" s="125">
        <f t="shared" si="445"/>
        <v>0</v>
      </c>
      <c r="Q174" s="123"/>
      <c r="R174" s="124"/>
      <c r="S174" s="125">
        <f t="shared" si="446"/>
        <v>0</v>
      </c>
      <c r="T174" s="123"/>
      <c r="U174" s="124"/>
      <c r="V174" s="125">
        <f t="shared" si="447"/>
        <v>0</v>
      </c>
      <c r="W174" s="138">
        <f t="shared" si="448"/>
        <v>304.39</v>
      </c>
      <c r="X174" s="127">
        <f t="shared" si="449"/>
        <v>41.2</v>
      </c>
      <c r="Y174" s="127">
        <f t="shared" si="408"/>
        <v>263.19</v>
      </c>
      <c r="Z174" s="128">
        <f t="shared" si="409"/>
        <v>0.86464732744176886</v>
      </c>
      <c r="AA174" s="285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71</v>
      </c>
      <c r="B175" s="120" t="s">
        <v>305</v>
      </c>
      <c r="C175" s="164" t="s">
        <v>356</v>
      </c>
      <c r="D175" s="122" t="s">
        <v>348</v>
      </c>
      <c r="E175" s="123">
        <v>25</v>
      </c>
      <c r="F175" s="124">
        <v>270</v>
      </c>
      <c r="G175" s="125">
        <f t="shared" si="442"/>
        <v>6750</v>
      </c>
      <c r="H175" s="123">
        <v>1</v>
      </c>
      <c r="I175" s="124">
        <v>2512.6999999999998</v>
      </c>
      <c r="J175" s="125">
        <f t="shared" si="443"/>
        <v>2512.6999999999998</v>
      </c>
      <c r="K175" s="123"/>
      <c r="L175" s="124"/>
      <c r="M175" s="125">
        <f t="shared" si="444"/>
        <v>0</v>
      </c>
      <c r="N175" s="123"/>
      <c r="O175" s="124"/>
      <c r="P175" s="125">
        <f t="shared" si="445"/>
        <v>0</v>
      </c>
      <c r="Q175" s="123"/>
      <c r="R175" s="124"/>
      <c r="S175" s="125">
        <f t="shared" si="446"/>
        <v>0</v>
      </c>
      <c r="T175" s="123"/>
      <c r="U175" s="124"/>
      <c r="V175" s="125">
        <f t="shared" si="447"/>
        <v>0</v>
      </c>
      <c r="W175" s="138">
        <f t="shared" si="448"/>
        <v>6750</v>
      </c>
      <c r="X175" s="127">
        <f t="shared" si="449"/>
        <v>2512.6999999999998</v>
      </c>
      <c r="Y175" s="127">
        <f t="shared" si="408"/>
        <v>4237.3</v>
      </c>
      <c r="Z175" s="128">
        <f t="shared" si="409"/>
        <v>0.62774814814814817</v>
      </c>
      <c r="AA175" s="285"/>
      <c r="AB175" s="130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71</v>
      </c>
      <c r="B176" s="120" t="s">
        <v>307</v>
      </c>
      <c r="C176" s="164" t="s">
        <v>306</v>
      </c>
      <c r="D176" s="122"/>
      <c r="E176" s="123"/>
      <c r="F176" s="124"/>
      <c r="G176" s="125">
        <f t="shared" si="442"/>
        <v>0</v>
      </c>
      <c r="H176" s="123"/>
      <c r="I176" s="124"/>
      <c r="J176" s="125">
        <f t="shared" si="443"/>
        <v>0</v>
      </c>
      <c r="K176" s="123"/>
      <c r="L176" s="124"/>
      <c r="M176" s="125">
        <f t="shared" si="444"/>
        <v>0</v>
      </c>
      <c r="N176" s="123"/>
      <c r="O176" s="124"/>
      <c r="P176" s="125">
        <f t="shared" si="445"/>
        <v>0</v>
      </c>
      <c r="Q176" s="123"/>
      <c r="R176" s="124"/>
      <c r="S176" s="125">
        <f t="shared" si="446"/>
        <v>0</v>
      </c>
      <c r="T176" s="123"/>
      <c r="U176" s="124"/>
      <c r="V176" s="125">
        <f t="shared" si="447"/>
        <v>0</v>
      </c>
      <c r="W176" s="138">
        <f t="shared" si="448"/>
        <v>0</v>
      </c>
      <c r="X176" s="127">
        <f t="shared" si="449"/>
        <v>0</v>
      </c>
      <c r="Y176" s="127">
        <f t="shared" si="408"/>
        <v>0</v>
      </c>
      <c r="Z176" s="128" t="e">
        <f t="shared" si="409"/>
        <v>#DIV/0!</v>
      </c>
      <c r="AA176" s="285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32" t="s">
        <v>71</v>
      </c>
      <c r="B177" s="133" t="s">
        <v>308</v>
      </c>
      <c r="C177" s="164" t="s">
        <v>306</v>
      </c>
      <c r="D177" s="134"/>
      <c r="E177" s="135"/>
      <c r="F177" s="136"/>
      <c r="G177" s="137">
        <f t="shared" si="442"/>
        <v>0</v>
      </c>
      <c r="H177" s="135"/>
      <c r="I177" s="136"/>
      <c r="J177" s="137">
        <f t="shared" si="443"/>
        <v>0</v>
      </c>
      <c r="K177" s="135"/>
      <c r="L177" s="136"/>
      <c r="M177" s="137">
        <f t="shared" si="444"/>
        <v>0</v>
      </c>
      <c r="N177" s="135"/>
      <c r="O177" s="136"/>
      <c r="P177" s="137">
        <f t="shared" si="445"/>
        <v>0</v>
      </c>
      <c r="Q177" s="135"/>
      <c r="R177" s="136"/>
      <c r="S177" s="137">
        <f t="shared" si="446"/>
        <v>0</v>
      </c>
      <c r="T177" s="135"/>
      <c r="U177" s="136"/>
      <c r="V177" s="137">
        <f t="shared" si="447"/>
        <v>0</v>
      </c>
      <c r="W177" s="138">
        <f t="shared" si="448"/>
        <v>0</v>
      </c>
      <c r="X177" s="127">
        <f t="shared" si="449"/>
        <v>0</v>
      </c>
      <c r="Y177" s="127">
        <f t="shared" si="408"/>
        <v>0</v>
      </c>
      <c r="Z177" s="128" t="e">
        <f t="shared" si="409"/>
        <v>#DIV/0!</v>
      </c>
      <c r="AA177" s="286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132" t="s">
        <v>71</v>
      </c>
      <c r="B178" s="154" t="s">
        <v>309</v>
      </c>
      <c r="C178" s="189" t="s">
        <v>310</v>
      </c>
      <c r="D178" s="148"/>
      <c r="E178" s="135"/>
      <c r="F178" s="136"/>
      <c r="G178" s="137">
        <f t="shared" si="442"/>
        <v>0</v>
      </c>
      <c r="H178" s="135"/>
      <c r="I178" s="136"/>
      <c r="J178" s="137">
        <f t="shared" si="443"/>
        <v>0</v>
      </c>
      <c r="K178" s="135"/>
      <c r="L178" s="136"/>
      <c r="M178" s="137">
        <f t="shared" si="444"/>
        <v>0</v>
      </c>
      <c r="N178" s="135"/>
      <c r="O178" s="136"/>
      <c r="P178" s="137">
        <f t="shared" si="445"/>
        <v>0</v>
      </c>
      <c r="Q178" s="135"/>
      <c r="R178" s="136">
        <v>0.22</v>
      </c>
      <c r="S178" s="137">
        <f t="shared" si="446"/>
        <v>0</v>
      </c>
      <c r="T178" s="135"/>
      <c r="U178" s="136"/>
      <c r="V178" s="137">
        <f t="shared" si="447"/>
        <v>0</v>
      </c>
      <c r="W178" s="138">
        <f t="shared" si="448"/>
        <v>0</v>
      </c>
      <c r="X178" s="127">
        <f t="shared" si="449"/>
        <v>0</v>
      </c>
      <c r="Y178" s="127">
        <f t="shared" si="408"/>
        <v>0</v>
      </c>
      <c r="Z178" s="128" t="e">
        <f t="shared" si="409"/>
        <v>#DIV/0!</v>
      </c>
      <c r="AA178" s="152"/>
      <c r="AB178" s="7"/>
      <c r="AC178" s="7"/>
      <c r="AD178" s="7"/>
      <c r="AE178" s="7"/>
      <c r="AF178" s="7"/>
      <c r="AG178" s="7"/>
    </row>
    <row r="179" spans="1:33" ht="30" customHeight="1" x14ac:dyDescent="0.2">
      <c r="A179" s="300" t="s">
        <v>311</v>
      </c>
      <c r="B179" s="301"/>
      <c r="C179" s="302"/>
      <c r="D179" s="303"/>
      <c r="E179" s="174">
        <f>E170+E166+E161+E156</f>
        <v>219</v>
      </c>
      <c r="F179" s="190"/>
      <c r="G179" s="304">
        <f t="shared" ref="G179:H179" si="450">G170+G166+G161+G156</f>
        <v>45654.39</v>
      </c>
      <c r="H179" s="174">
        <f t="shared" si="450"/>
        <v>217</v>
      </c>
      <c r="I179" s="190"/>
      <c r="J179" s="304">
        <f t="shared" ref="J179:K179" si="451">J170+J166+J161+J156</f>
        <v>44937.899999999994</v>
      </c>
      <c r="K179" s="174">
        <f t="shared" si="451"/>
        <v>0</v>
      </c>
      <c r="L179" s="190"/>
      <c r="M179" s="304">
        <f t="shared" ref="M179:N179" si="452">M170+M166+M161+M156</f>
        <v>0</v>
      </c>
      <c r="N179" s="174">
        <f t="shared" si="452"/>
        <v>0</v>
      </c>
      <c r="O179" s="190"/>
      <c r="P179" s="304">
        <f t="shared" ref="P179:Q179" si="453">P170+P166+P161+P156</f>
        <v>0</v>
      </c>
      <c r="Q179" s="174">
        <f t="shared" si="453"/>
        <v>0</v>
      </c>
      <c r="R179" s="190"/>
      <c r="S179" s="304">
        <f t="shared" ref="S179:T179" si="454">S170+S166+S161+S156</f>
        <v>0</v>
      </c>
      <c r="T179" s="174">
        <f t="shared" si="454"/>
        <v>0</v>
      </c>
      <c r="U179" s="190"/>
      <c r="V179" s="304">
        <f>V170+V166+V161+V156</f>
        <v>0</v>
      </c>
      <c r="W179" s="228">
        <f t="shared" ref="W179:X179" si="455">W170+W156+W166+W161</f>
        <v>45654.39</v>
      </c>
      <c r="X179" s="228">
        <f t="shared" si="455"/>
        <v>44937.899999999994</v>
      </c>
      <c r="Y179" s="228">
        <f t="shared" si="408"/>
        <v>716.49000000000524</v>
      </c>
      <c r="Z179" s="228">
        <f t="shared" si="409"/>
        <v>1.56937810361721E-2</v>
      </c>
      <c r="AA179" s="229"/>
      <c r="AB179" s="7"/>
      <c r="AC179" s="7"/>
      <c r="AD179" s="7"/>
      <c r="AE179" s="7"/>
      <c r="AF179" s="7"/>
      <c r="AG179" s="7"/>
    </row>
    <row r="180" spans="1:33" ht="30" customHeight="1" x14ac:dyDescent="0.2">
      <c r="A180" s="305" t="s">
        <v>312</v>
      </c>
      <c r="B180" s="306"/>
      <c r="C180" s="307"/>
      <c r="D180" s="308"/>
      <c r="E180" s="309"/>
      <c r="F180" s="310"/>
      <c r="G180" s="311">
        <f>G35+G49+G58+G80+G94+G108+G121+G129+G137+G144+G148+G154+G179</f>
        <v>393000</v>
      </c>
      <c r="H180" s="309"/>
      <c r="I180" s="310"/>
      <c r="J180" s="311">
        <f>J35+J49+J58+J80+J94+J108+J121+J129+J137+J144+J148+J154+J179</f>
        <v>392190.66000000003</v>
      </c>
      <c r="K180" s="309"/>
      <c r="L180" s="310"/>
      <c r="M180" s="311">
        <f>M35+M49+M58+M80+M94+M108+M121+M129+M137+M144+M148+M154+M179</f>
        <v>0</v>
      </c>
      <c r="N180" s="309"/>
      <c r="O180" s="310"/>
      <c r="P180" s="311">
        <f>P35+P49+P58+P80+P94+P108+P121+P129+P137+P144+P148+P154+P179</f>
        <v>0</v>
      </c>
      <c r="Q180" s="309"/>
      <c r="R180" s="310"/>
      <c r="S180" s="311">
        <f>S35+S49+S58+S80+S94+S108+S121+S129+S137+S144+S148+S154+S179</f>
        <v>0</v>
      </c>
      <c r="T180" s="309"/>
      <c r="U180" s="310"/>
      <c r="V180" s="311">
        <f t="shared" ref="V180:Y180" si="456">V35+V49+V58+V80+V94+V108+V121+V129+V137+V144+V148+V154+V179</f>
        <v>0</v>
      </c>
      <c r="W180" s="311">
        <f t="shared" si="456"/>
        <v>368000</v>
      </c>
      <c r="X180" s="311">
        <f t="shared" si="456"/>
        <v>367190.66000000003</v>
      </c>
      <c r="Y180" s="311">
        <f t="shared" si="456"/>
        <v>809.34000000000515</v>
      </c>
      <c r="Z180" s="312">
        <f t="shared" si="409"/>
        <v>2.1992934782608838E-3</v>
      </c>
      <c r="AA180" s="313"/>
      <c r="AB180" s="7"/>
      <c r="AC180" s="7"/>
      <c r="AD180" s="7"/>
      <c r="AE180" s="7"/>
      <c r="AF180" s="7"/>
      <c r="AG180" s="7"/>
    </row>
    <row r="181" spans="1:33" ht="15" customHeight="1" x14ac:dyDescent="0.2">
      <c r="A181" s="400"/>
      <c r="B181" s="367"/>
      <c r="C181" s="367"/>
      <c r="D181" s="7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314"/>
      <c r="X181" s="314"/>
      <c r="Y181" s="314"/>
      <c r="Z181" s="314"/>
      <c r="AA181" s="83"/>
      <c r="AB181" s="7"/>
      <c r="AC181" s="7"/>
      <c r="AD181" s="7"/>
      <c r="AE181" s="7"/>
      <c r="AF181" s="7"/>
      <c r="AG181" s="7"/>
    </row>
    <row r="182" spans="1:33" ht="30" customHeight="1" x14ac:dyDescent="0.2">
      <c r="A182" s="401" t="s">
        <v>313</v>
      </c>
      <c r="B182" s="379"/>
      <c r="C182" s="402"/>
      <c r="D182" s="315"/>
      <c r="E182" s="309"/>
      <c r="F182" s="310"/>
      <c r="G182" s="316">
        <f>Фінансування!C27-'Кошторис  витрат'!G180</f>
        <v>0</v>
      </c>
      <c r="H182" s="309"/>
      <c r="I182" s="310"/>
      <c r="J182" s="316">
        <f>Фінансування!C28-'Кошторис  витрат'!J180</f>
        <v>0</v>
      </c>
      <c r="K182" s="309"/>
      <c r="L182" s="310"/>
      <c r="M182" s="316">
        <f>Фінансування!J27-'Кошторис  витрат'!M180</f>
        <v>0</v>
      </c>
      <c r="N182" s="309"/>
      <c r="O182" s="310"/>
      <c r="P182" s="316">
        <f>Фінансування!J28-'Кошторис  витрат'!P180</f>
        <v>0</v>
      </c>
      <c r="Q182" s="309"/>
      <c r="R182" s="310"/>
      <c r="S182" s="316">
        <f>Фінансування!L27-'Кошторис  витрат'!S180</f>
        <v>0</v>
      </c>
      <c r="T182" s="309"/>
      <c r="U182" s="310"/>
      <c r="V182" s="316">
        <f>Фінансування!L28-'Кошторис  витрат'!V180</f>
        <v>0</v>
      </c>
      <c r="W182" s="317">
        <f>Фінансування!N27-'Кошторис  витрат'!W180</f>
        <v>25000</v>
      </c>
      <c r="X182" s="317">
        <f>Фінансування!N28-'Кошторис  витрат'!X180</f>
        <v>25000</v>
      </c>
      <c r="Y182" s="317"/>
      <c r="Z182" s="317"/>
      <c r="AA182" s="318"/>
      <c r="AB182" s="7"/>
      <c r="AC182" s="7"/>
      <c r="AD182" s="7"/>
      <c r="AE182" s="7"/>
      <c r="AF182" s="7"/>
      <c r="AG182" s="7"/>
    </row>
    <row r="183" spans="1:33" ht="15.75" customHeight="1" x14ac:dyDescent="0.2">
      <c r="A183" s="1"/>
      <c r="B183" s="319"/>
      <c r="C183" s="2"/>
      <c r="D183" s="32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9"/>
      <c r="C184" s="2"/>
      <c r="D184" s="32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319"/>
      <c r="C185" s="2"/>
      <c r="D185" s="32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321"/>
      <c r="B186" s="322"/>
      <c r="C186" s="323"/>
      <c r="D186" s="320"/>
      <c r="E186" s="324"/>
      <c r="F186" s="324"/>
      <c r="G186" s="70"/>
      <c r="H186" s="325"/>
      <c r="I186" s="321"/>
      <c r="J186" s="324"/>
      <c r="K186" s="326"/>
      <c r="L186" s="2"/>
      <c r="M186" s="70"/>
      <c r="N186" s="326"/>
      <c r="O186" s="2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2">
      <c r="A187" s="327"/>
      <c r="B187" s="328"/>
      <c r="C187" s="329" t="s">
        <v>314</v>
      </c>
      <c r="D187" s="330"/>
      <c r="E187" s="331" t="s">
        <v>315</v>
      </c>
      <c r="F187" s="331"/>
      <c r="G187" s="332"/>
      <c r="H187" s="333"/>
      <c r="I187" s="334" t="s">
        <v>316</v>
      </c>
      <c r="J187" s="332"/>
      <c r="K187" s="333"/>
      <c r="L187" s="334"/>
      <c r="M187" s="332"/>
      <c r="N187" s="333"/>
      <c r="O187" s="334"/>
      <c r="P187" s="332"/>
      <c r="Q187" s="332"/>
      <c r="R187" s="332"/>
      <c r="S187" s="332"/>
      <c r="T187" s="332"/>
      <c r="U187" s="332"/>
      <c r="V187" s="332"/>
      <c r="W187" s="335"/>
      <c r="X187" s="335"/>
      <c r="Y187" s="335"/>
      <c r="Z187" s="335"/>
      <c r="AA187" s="336"/>
      <c r="AB187" s="337"/>
      <c r="AC187" s="336"/>
      <c r="AD187" s="337"/>
      <c r="AE187" s="337"/>
      <c r="AF187" s="337"/>
      <c r="AG187" s="337"/>
    </row>
    <row r="188" spans="1:33" ht="15.75" customHeight="1" x14ac:dyDescent="0.2">
      <c r="A188" s="1"/>
      <c r="B188" s="319"/>
      <c r="C188" s="2"/>
      <c r="D188" s="32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9"/>
      <c r="C189" s="2"/>
      <c r="D189" s="32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9"/>
      <c r="C190" s="2"/>
      <c r="D190" s="32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9"/>
      <c r="C191" s="2"/>
      <c r="D191" s="32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8"/>
      <c r="X191" s="338"/>
      <c r="Y191" s="338"/>
      <c r="Z191" s="338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9"/>
      <c r="C192" s="2"/>
      <c r="D192" s="32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8"/>
      <c r="X192" s="338"/>
      <c r="Y192" s="338"/>
      <c r="Z192" s="338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9"/>
      <c r="C193" s="2"/>
      <c r="D193" s="32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8"/>
      <c r="X193" s="338"/>
      <c r="Y193" s="338"/>
      <c r="Z193" s="338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9"/>
      <c r="C194" s="2"/>
      <c r="D194" s="32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8"/>
      <c r="X194" s="338"/>
      <c r="Y194" s="338"/>
      <c r="Z194" s="338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9"/>
      <c r="C195" s="2"/>
      <c r="D195" s="32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8"/>
      <c r="X195" s="338"/>
      <c r="Y195" s="338"/>
      <c r="Z195" s="338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9"/>
      <c r="C196" s="2"/>
      <c r="D196" s="32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8"/>
      <c r="X196" s="338"/>
      <c r="Y196" s="338"/>
      <c r="Z196" s="338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9"/>
      <c r="C197" s="2"/>
      <c r="D197" s="32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8"/>
      <c r="X197" s="338"/>
      <c r="Y197" s="338"/>
      <c r="Z197" s="338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9"/>
      <c r="C198" s="2"/>
      <c r="D198" s="32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8"/>
      <c r="X198" s="338"/>
      <c r="Y198" s="338"/>
      <c r="Z198" s="338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9"/>
      <c r="C199" s="2"/>
      <c r="D199" s="32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8"/>
      <c r="X199" s="338"/>
      <c r="Y199" s="338"/>
      <c r="Z199" s="338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9"/>
      <c r="C200" s="2"/>
      <c r="D200" s="32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8"/>
      <c r="X200" s="338"/>
      <c r="Y200" s="338"/>
      <c r="Z200" s="338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9"/>
      <c r="C201" s="2"/>
      <c r="D201" s="32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8"/>
      <c r="X201" s="338"/>
      <c r="Y201" s="338"/>
      <c r="Z201" s="338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9"/>
      <c r="C202" s="2"/>
      <c r="D202" s="32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8"/>
      <c r="X202" s="338"/>
      <c r="Y202" s="338"/>
      <c r="Z202" s="338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9"/>
      <c r="C203" s="2"/>
      <c r="D203" s="32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8"/>
      <c r="X203" s="338"/>
      <c r="Y203" s="338"/>
      <c r="Z203" s="338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9"/>
      <c r="C204" s="2"/>
      <c r="D204" s="32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8"/>
      <c r="X204" s="338"/>
      <c r="Y204" s="338"/>
      <c r="Z204" s="338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9"/>
      <c r="C205" s="2"/>
      <c r="D205" s="32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8"/>
      <c r="X205" s="338"/>
      <c r="Y205" s="338"/>
      <c r="Z205" s="338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9"/>
      <c r="C206" s="2"/>
      <c r="D206" s="32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8"/>
      <c r="X206" s="338"/>
      <c r="Y206" s="338"/>
      <c r="Z206" s="338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9"/>
      <c r="C207" s="2"/>
      <c r="D207" s="32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8"/>
      <c r="X207" s="338"/>
      <c r="Y207" s="338"/>
      <c r="Z207" s="338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9"/>
      <c r="C208" s="2"/>
      <c r="D208" s="32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8"/>
      <c r="X208" s="338"/>
      <c r="Y208" s="338"/>
      <c r="Z208" s="338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8"/>
      <c r="X209" s="338"/>
      <c r="Y209" s="338"/>
      <c r="Z209" s="338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8"/>
      <c r="X210" s="338"/>
      <c r="Y210" s="338"/>
      <c r="Z210" s="338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8"/>
      <c r="X211" s="338"/>
      <c r="Y211" s="338"/>
      <c r="Z211" s="338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9"/>
      <c r="C212" s="2"/>
      <c r="D212" s="32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8"/>
      <c r="X212" s="338"/>
      <c r="Y212" s="338"/>
      <c r="Z212" s="338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9"/>
      <c r="C213" s="2"/>
      <c r="D213" s="32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8"/>
      <c r="X213" s="338"/>
      <c r="Y213" s="338"/>
      <c r="Z213" s="338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8"/>
      <c r="X214" s="338"/>
      <c r="Y214" s="338"/>
      <c r="Z214" s="338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8"/>
      <c r="X215" s="338"/>
      <c r="Y215" s="338"/>
      <c r="Z215" s="338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8"/>
      <c r="X216" s="338"/>
      <c r="Y216" s="338"/>
      <c r="Z216" s="338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181:C181"/>
    <mergeCell ref="A182:C182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tabSelected="1" topLeftCell="B1" zoomScale="55" zoomScaleNormal="55" workbookViewId="0">
      <selection activeCell="B5" sqref="B5:J5"/>
    </sheetView>
  </sheetViews>
  <sheetFormatPr defaultColWidth="12.625" defaultRowHeight="14.25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7" customWidth="1"/>
    <col min="6" max="6" width="14.375" customWidth="1"/>
    <col min="7" max="7" width="22.75" customWidth="1"/>
    <col min="8" max="8" width="34.125" customWidth="1"/>
    <col min="9" max="9" width="12" customWidth="1"/>
    <col min="10" max="10" width="32.75" customWidth="1"/>
    <col min="11" max="26" width="7.625" customWidth="1"/>
  </cols>
  <sheetData>
    <row r="1" spans="1:26" ht="15" x14ac:dyDescent="0.25">
      <c r="A1" s="339"/>
      <c r="B1" s="339"/>
      <c r="C1" s="339"/>
      <c r="D1" s="340"/>
      <c r="E1" s="339"/>
      <c r="F1" s="340"/>
      <c r="G1" s="339"/>
      <c r="H1" s="339"/>
      <c r="I1" s="5"/>
      <c r="J1" s="341" t="s">
        <v>317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x14ac:dyDescent="0.25">
      <c r="A2" s="339"/>
      <c r="B2" s="339"/>
      <c r="C2" s="339"/>
      <c r="D2" s="340"/>
      <c r="E2" s="339"/>
      <c r="F2" s="340"/>
      <c r="G2" s="339"/>
      <c r="H2" s="418" t="s">
        <v>318</v>
      </c>
      <c r="I2" s="367"/>
      <c r="J2" s="36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3">
      <c r="A4" s="339"/>
      <c r="B4" s="419" t="s">
        <v>319</v>
      </c>
      <c r="C4" s="367"/>
      <c r="D4" s="367"/>
      <c r="E4" s="367"/>
      <c r="F4" s="367"/>
      <c r="G4" s="367"/>
      <c r="H4" s="367"/>
      <c r="I4" s="367"/>
      <c r="J4" s="36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x14ac:dyDescent="0.3">
      <c r="A5" s="339"/>
      <c r="B5" s="419" t="s">
        <v>441</v>
      </c>
      <c r="C5" s="367"/>
      <c r="D5" s="367"/>
      <c r="E5" s="367"/>
      <c r="F5" s="367"/>
      <c r="G5" s="367"/>
      <c r="H5" s="367"/>
      <c r="I5" s="367"/>
      <c r="J5" s="36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">
      <c r="A6" s="339"/>
      <c r="B6" s="420" t="s">
        <v>320</v>
      </c>
      <c r="C6" s="421"/>
      <c r="D6" s="421"/>
      <c r="E6" s="421"/>
      <c r="F6" s="421"/>
      <c r="G6" s="421"/>
      <c r="H6" s="421"/>
      <c r="I6" s="421"/>
      <c r="J6" s="4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x14ac:dyDescent="0.3">
      <c r="A7" s="339"/>
      <c r="B7" s="419" t="s">
        <v>444</v>
      </c>
      <c r="C7" s="367"/>
      <c r="D7" s="367"/>
      <c r="E7" s="367"/>
      <c r="F7" s="367"/>
      <c r="G7" s="367"/>
      <c r="H7" s="367"/>
      <c r="I7" s="367"/>
      <c r="J7" s="36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x14ac:dyDescent="0.2">
      <c r="A9" s="15"/>
      <c r="B9" s="422" t="s">
        <v>321</v>
      </c>
      <c r="C9" s="412"/>
      <c r="D9" s="423"/>
      <c r="E9" s="424" t="s">
        <v>322</v>
      </c>
      <c r="F9" s="412"/>
      <c r="G9" s="412"/>
      <c r="H9" s="412"/>
      <c r="I9" s="412"/>
      <c r="J9" s="42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0" x14ac:dyDescent="0.2">
      <c r="A10" s="342" t="s">
        <v>323</v>
      </c>
      <c r="B10" s="342" t="s">
        <v>324</v>
      </c>
      <c r="C10" s="342" t="s">
        <v>42</v>
      </c>
      <c r="D10" s="343" t="s">
        <v>325</v>
      </c>
      <c r="E10" s="342" t="s">
        <v>326</v>
      </c>
      <c r="F10" s="343" t="s">
        <v>325</v>
      </c>
      <c r="G10" s="344" t="s">
        <v>327</v>
      </c>
      <c r="H10" s="344" t="s">
        <v>328</v>
      </c>
      <c r="I10" s="342" t="s">
        <v>329</v>
      </c>
      <c r="J10" s="342" t="s">
        <v>330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1.25" x14ac:dyDescent="0.2">
      <c r="A11" s="345"/>
      <c r="B11" s="362" t="s">
        <v>79</v>
      </c>
      <c r="C11" s="361" t="s">
        <v>364</v>
      </c>
      <c r="D11" s="363">
        <v>26407.5</v>
      </c>
      <c r="E11" s="361" t="s">
        <v>365</v>
      </c>
      <c r="F11" s="363">
        <v>26407.5</v>
      </c>
      <c r="G11" s="361" t="s">
        <v>366</v>
      </c>
      <c r="H11" s="413" t="s">
        <v>367</v>
      </c>
      <c r="I11" s="363">
        <v>26407.5</v>
      </c>
      <c r="J11" s="361" t="s">
        <v>368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357" customFormat="1" ht="71.25" x14ac:dyDescent="0.2">
      <c r="A12" s="345"/>
      <c r="B12" s="362" t="s">
        <v>80</v>
      </c>
      <c r="C12" s="361" t="s">
        <v>364</v>
      </c>
      <c r="D12" s="363">
        <v>16250</v>
      </c>
      <c r="E12" s="361" t="s">
        <v>369</v>
      </c>
      <c r="F12" s="363">
        <v>16250</v>
      </c>
      <c r="G12" s="361" t="s">
        <v>366</v>
      </c>
      <c r="H12" s="414"/>
      <c r="I12" s="363">
        <v>16250</v>
      </c>
      <c r="J12" s="361" t="s">
        <v>370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357" customFormat="1" ht="71.25" x14ac:dyDescent="0.2">
      <c r="A13" s="345"/>
      <c r="B13" s="362" t="s">
        <v>81</v>
      </c>
      <c r="C13" s="361" t="s">
        <v>364</v>
      </c>
      <c r="D13" s="363">
        <v>15750</v>
      </c>
      <c r="E13" s="361" t="s">
        <v>371</v>
      </c>
      <c r="F13" s="363">
        <v>15750</v>
      </c>
      <c r="G13" s="361" t="s">
        <v>366</v>
      </c>
      <c r="H13" s="414"/>
      <c r="I13" s="363">
        <v>15750</v>
      </c>
      <c r="J13" s="361" t="s">
        <v>372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7" customFormat="1" ht="71.25" x14ac:dyDescent="0.2">
      <c r="A14" s="345"/>
      <c r="B14" s="362" t="s">
        <v>337</v>
      </c>
      <c r="C14" s="361" t="s">
        <v>364</v>
      </c>
      <c r="D14" s="363">
        <v>16250</v>
      </c>
      <c r="E14" s="361" t="s">
        <v>373</v>
      </c>
      <c r="F14" s="363">
        <v>16250</v>
      </c>
      <c r="G14" s="361" t="s">
        <v>366</v>
      </c>
      <c r="H14" s="415"/>
      <c r="I14" s="363">
        <v>16250</v>
      </c>
      <c r="J14" s="361" t="s">
        <v>374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7" customFormat="1" ht="28.5" x14ac:dyDescent="0.2">
      <c r="A15" s="345"/>
      <c r="B15" s="362" t="s">
        <v>84</v>
      </c>
      <c r="C15" s="361" t="s">
        <v>375</v>
      </c>
      <c r="D15" s="363">
        <v>20000</v>
      </c>
      <c r="E15" s="361" t="s">
        <v>376</v>
      </c>
      <c r="F15" s="363">
        <v>20000</v>
      </c>
      <c r="G15" s="361" t="s">
        <v>377</v>
      </c>
      <c r="H15" s="361" t="s">
        <v>378</v>
      </c>
      <c r="I15" s="363">
        <v>3900</v>
      </c>
      <c r="J15" s="361" t="s">
        <v>379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57" customFormat="1" ht="28.5" x14ac:dyDescent="0.2">
      <c r="A16" s="345"/>
      <c r="B16" s="362" t="s">
        <v>86</v>
      </c>
      <c r="C16" s="361" t="s">
        <v>375</v>
      </c>
      <c r="D16" s="363">
        <v>25000</v>
      </c>
      <c r="E16" s="361" t="s">
        <v>380</v>
      </c>
      <c r="F16" s="363">
        <v>25000</v>
      </c>
      <c r="G16" s="361" t="s">
        <v>381</v>
      </c>
      <c r="H16" s="361" t="s">
        <v>382</v>
      </c>
      <c r="I16" s="363">
        <v>4875</v>
      </c>
      <c r="J16" s="361" t="s">
        <v>383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57" customFormat="1" ht="28.5" x14ac:dyDescent="0.2">
      <c r="A17" s="345"/>
      <c r="B17" s="362" t="s">
        <v>87</v>
      </c>
      <c r="C17" s="361" t="s">
        <v>375</v>
      </c>
      <c r="D17" s="363">
        <v>15593</v>
      </c>
      <c r="E17" s="361" t="s">
        <v>384</v>
      </c>
      <c r="F17" s="363">
        <v>15593</v>
      </c>
      <c r="G17" s="361" t="s">
        <v>385</v>
      </c>
      <c r="H17" s="361" t="s">
        <v>386</v>
      </c>
      <c r="I17" s="363">
        <v>15593</v>
      </c>
      <c r="J17" s="361" t="s">
        <v>387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57" customFormat="1" ht="28.5" x14ac:dyDescent="0.2">
      <c r="A18" s="345"/>
      <c r="B18" s="362" t="s">
        <v>341</v>
      </c>
      <c r="C18" s="361" t="s">
        <v>375</v>
      </c>
      <c r="D18" s="363">
        <v>47000</v>
      </c>
      <c r="E18" s="361" t="s">
        <v>388</v>
      </c>
      <c r="F18" s="363">
        <v>47000</v>
      </c>
      <c r="G18" s="361" t="s">
        <v>389</v>
      </c>
      <c r="H18" s="361" t="s">
        <v>390</v>
      </c>
      <c r="I18" s="363">
        <v>28082.5</v>
      </c>
      <c r="J18" s="361" t="s">
        <v>391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57" customFormat="1" ht="114" x14ac:dyDescent="0.2">
      <c r="A19" s="345"/>
      <c r="B19" s="362" t="s">
        <v>88</v>
      </c>
      <c r="C19" s="361" t="s">
        <v>392</v>
      </c>
      <c r="D19" s="363">
        <v>40095.11</v>
      </c>
      <c r="E19" s="361"/>
      <c r="F19" s="363">
        <v>40095.11</v>
      </c>
      <c r="G19" s="361" t="s">
        <v>366</v>
      </c>
      <c r="H19" s="361" t="s">
        <v>366</v>
      </c>
      <c r="I19" s="363">
        <v>40095.11</v>
      </c>
      <c r="J19" s="361" t="s">
        <v>393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57" customFormat="1" ht="28.5" x14ac:dyDescent="0.2">
      <c r="A20" s="345"/>
      <c r="B20" s="362" t="s">
        <v>201</v>
      </c>
      <c r="C20" s="413" t="s">
        <v>343</v>
      </c>
      <c r="D20" s="416">
        <v>550</v>
      </c>
      <c r="E20" s="361" t="s">
        <v>394</v>
      </c>
      <c r="F20" s="363">
        <v>266</v>
      </c>
      <c r="G20" s="361" t="s">
        <v>366</v>
      </c>
      <c r="H20" s="361" t="s">
        <v>395</v>
      </c>
      <c r="I20" s="363">
        <v>266</v>
      </c>
      <c r="J20" s="361" t="s">
        <v>396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57" customFormat="1" ht="28.5" x14ac:dyDescent="0.2">
      <c r="A21" s="345"/>
      <c r="B21" s="362"/>
      <c r="C21" s="415"/>
      <c r="D21" s="417"/>
      <c r="E21" s="361" t="s">
        <v>397</v>
      </c>
      <c r="F21" s="363">
        <v>441.15</v>
      </c>
      <c r="G21" s="361" t="s">
        <v>366</v>
      </c>
      <c r="H21" s="361" t="s">
        <v>398</v>
      </c>
      <c r="I21" s="363">
        <v>441.2</v>
      </c>
      <c r="J21" s="361" t="s">
        <v>396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57" customFormat="1" x14ac:dyDescent="0.2">
      <c r="A22" s="345"/>
      <c r="B22" s="362" t="s">
        <v>204</v>
      </c>
      <c r="C22" s="361" t="s">
        <v>399</v>
      </c>
      <c r="D22" s="363">
        <v>250</v>
      </c>
      <c r="E22" s="361" t="s">
        <v>366</v>
      </c>
      <c r="F22" s="363" t="s">
        <v>366</v>
      </c>
      <c r="G22" s="361" t="s">
        <v>366</v>
      </c>
      <c r="H22" s="361" t="s">
        <v>366</v>
      </c>
      <c r="I22" s="363" t="s">
        <v>366</v>
      </c>
      <c r="J22" s="361" t="s">
        <v>366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57" customFormat="1" ht="28.5" x14ac:dyDescent="0.2">
      <c r="A23" s="345"/>
      <c r="B23" s="362" t="s">
        <v>246</v>
      </c>
      <c r="C23" s="361" t="s">
        <v>345</v>
      </c>
      <c r="D23" s="363">
        <v>43000</v>
      </c>
      <c r="E23" s="361" t="s">
        <v>400</v>
      </c>
      <c r="F23" s="363">
        <v>43000</v>
      </c>
      <c r="G23" s="361" t="s">
        <v>401</v>
      </c>
      <c r="H23" s="361" t="s">
        <v>402</v>
      </c>
      <c r="I23" s="363" t="s">
        <v>366</v>
      </c>
      <c r="J23" s="361" t="s">
        <v>366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57" customFormat="1" ht="28.5" x14ac:dyDescent="0.2">
      <c r="A24" s="345"/>
      <c r="B24" s="362" t="s">
        <v>248</v>
      </c>
      <c r="C24" s="361" t="s">
        <v>403</v>
      </c>
      <c r="D24" s="363">
        <v>30000</v>
      </c>
      <c r="E24" s="361" t="s">
        <v>400</v>
      </c>
      <c r="F24" s="363">
        <v>30000</v>
      </c>
      <c r="G24" s="361" t="s">
        <v>404</v>
      </c>
      <c r="H24" s="361" t="s">
        <v>405</v>
      </c>
      <c r="I24" s="363">
        <v>30000</v>
      </c>
      <c r="J24" s="361" t="s">
        <v>406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57" customFormat="1" ht="28.5" x14ac:dyDescent="0.2">
      <c r="A25" s="345"/>
      <c r="B25" s="362" t="s">
        <v>407</v>
      </c>
      <c r="C25" s="361" t="s">
        <v>347</v>
      </c>
      <c r="D25" s="363">
        <v>25600</v>
      </c>
      <c r="E25" s="361" t="s">
        <v>408</v>
      </c>
      <c r="F25" s="363">
        <v>25600</v>
      </c>
      <c r="G25" s="361" t="s">
        <v>409</v>
      </c>
      <c r="H25" s="361" t="s">
        <v>410</v>
      </c>
      <c r="I25" s="363">
        <v>25600</v>
      </c>
      <c r="J25" s="361" t="s">
        <v>411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57" customFormat="1" ht="28.5" x14ac:dyDescent="0.2">
      <c r="A26" s="345"/>
      <c r="B26" s="362" t="s">
        <v>412</v>
      </c>
      <c r="C26" s="361" t="s">
        <v>255</v>
      </c>
      <c r="D26" s="363">
        <v>12000</v>
      </c>
      <c r="E26" s="361" t="s">
        <v>413</v>
      </c>
      <c r="F26" s="363">
        <v>12000</v>
      </c>
      <c r="G26" s="361" t="s">
        <v>414</v>
      </c>
      <c r="H26" s="361" t="s">
        <v>415</v>
      </c>
      <c r="I26" s="363">
        <v>12000</v>
      </c>
      <c r="J26" s="361" t="s">
        <v>416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57" customFormat="1" ht="28.5" x14ac:dyDescent="0.2">
      <c r="A27" s="345"/>
      <c r="B27" s="362" t="s">
        <v>417</v>
      </c>
      <c r="C27" s="361" t="s">
        <v>351</v>
      </c>
      <c r="D27" s="363">
        <v>5000</v>
      </c>
      <c r="E27" s="361" t="s">
        <v>418</v>
      </c>
      <c r="F27" s="363">
        <v>5000</v>
      </c>
      <c r="G27" s="361" t="s">
        <v>419</v>
      </c>
      <c r="H27" s="361" t="s">
        <v>420</v>
      </c>
      <c r="I27" s="363">
        <v>5000</v>
      </c>
      <c r="J27" s="361" t="s">
        <v>421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57" customFormat="1" ht="28.5" x14ac:dyDescent="0.2">
      <c r="A28" s="345"/>
      <c r="B28" s="362" t="s">
        <v>422</v>
      </c>
      <c r="C28" s="361" t="s">
        <v>423</v>
      </c>
      <c r="D28" s="363">
        <v>8600</v>
      </c>
      <c r="E28" s="361" t="s">
        <v>413</v>
      </c>
      <c r="F28" s="363">
        <v>8600</v>
      </c>
      <c r="G28" s="361" t="s">
        <v>424</v>
      </c>
      <c r="H28" s="361" t="s">
        <v>415</v>
      </c>
      <c r="I28" s="363">
        <v>8600</v>
      </c>
      <c r="J28" s="361" t="s">
        <v>425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57" customFormat="1" ht="28.5" x14ac:dyDescent="0.2">
      <c r="A29" s="345"/>
      <c r="B29" s="362" t="s">
        <v>300</v>
      </c>
      <c r="C29" s="361" t="s">
        <v>353</v>
      </c>
      <c r="D29" s="363">
        <v>20570</v>
      </c>
      <c r="E29" s="361" t="s">
        <v>426</v>
      </c>
      <c r="F29" s="363">
        <v>25584</v>
      </c>
      <c r="G29" s="361" t="s">
        <v>427</v>
      </c>
      <c r="H29" s="361" t="s">
        <v>428</v>
      </c>
      <c r="I29" s="363">
        <v>25584</v>
      </c>
      <c r="J29" s="361" t="s">
        <v>429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57" customFormat="1" ht="57" x14ac:dyDescent="0.2">
      <c r="A30" s="345"/>
      <c r="B30" s="362" t="s">
        <v>301</v>
      </c>
      <c r="C30" s="361" t="s">
        <v>354</v>
      </c>
      <c r="D30" s="363">
        <v>17130</v>
      </c>
      <c r="E30" s="361" t="s">
        <v>430</v>
      </c>
      <c r="F30" s="363">
        <v>15900</v>
      </c>
      <c r="G30" s="361" t="s">
        <v>431</v>
      </c>
      <c r="H30" s="361" t="s">
        <v>432</v>
      </c>
      <c r="I30" s="363">
        <v>15900</v>
      </c>
      <c r="J30" s="361" t="s">
        <v>433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57" customFormat="1" ht="28.5" x14ac:dyDescent="0.2">
      <c r="A31" s="345"/>
      <c r="B31" s="362" t="s">
        <v>302</v>
      </c>
      <c r="C31" s="361" t="s">
        <v>355</v>
      </c>
      <c r="D31" s="363">
        <v>900</v>
      </c>
      <c r="E31" s="361" t="s">
        <v>434</v>
      </c>
      <c r="F31" s="363">
        <v>900</v>
      </c>
      <c r="G31" s="364" t="s">
        <v>366</v>
      </c>
      <c r="H31" s="361" t="s">
        <v>435</v>
      </c>
      <c r="I31" s="363">
        <v>900</v>
      </c>
      <c r="J31" s="361" t="s">
        <v>396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57" customFormat="1" ht="28.5" x14ac:dyDescent="0.2">
      <c r="A32" s="345"/>
      <c r="B32" s="362" t="s">
        <v>303</v>
      </c>
      <c r="C32" s="361" t="s">
        <v>304</v>
      </c>
      <c r="D32" s="363">
        <v>304.39</v>
      </c>
      <c r="E32" s="364" t="s">
        <v>366</v>
      </c>
      <c r="F32" s="363">
        <v>41.2</v>
      </c>
      <c r="G32" s="364" t="s">
        <v>366</v>
      </c>
      <c r="H32" s="364" t="s">
        <v>366</v>
      </c>
      <c r="I32" s="363">
        <v>41.2</v>
      </c>
      <c r="J32" s="361" t="s">
        <v>436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57" customFormat="1" ht="42.75" x14ac:dyDescent="0.2">
      <c r="A33" s="345"/>
      <c r="B33" s="362" t="s">
        <v>305</v>
      </c>
      <c r="C33" s="361" t="s">
        <v>437</v>
      </c>
      <c r="D33" s="363">
        <v>6750</v>
      </c>
      <c r="E33" s="364" t="s">
        <v>366</v>
      </c>
      <c r="F33" s="363">
        <v>2512.6999999999998</v>
      </c>
      <c r="G33" s="361" t="s">
        <v>438</v>
      </c>
      <c r="H33" s="361" t="s">
        <v>439</v>
      </c>
      <c r="I33" s="363">
        <v>2512.6999999999998</v>
      </c>
      <c r="J33" s="361" t="s">
        <v>440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x14ac:dyDescent="0.25">
      <c r="A34" s="346"/>
      <c r="B34" s="411" t="s">
        <v>331</v>
      </c>
      <c r="C34" s="412"/>
      <c r="D34" s="347">
        <f>SUM(D11:D33)</f>
        <v>393000</v>
      </c>
      <c r="E34" s="348"/>
      <c r="F34" s="347">
        <f>SUM(F11:F33)</f>
        <v>392190.66000000003</v>
      </c>
      <c r="G34" s="348"/>
      <c r="H34" s="348"/>
      <c r="I34" s="347">
        <f>SUM(I11:I33)</f>
        <v>294048.21000000002</v>
      </c>
      <c r="J34" s="348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</row>
    <row r="35" spans="1:26" x14ac:dyDescent="0.2">
      <c r="A35" s="339"/>
      <c r="B35" s="339"/>
      <c r="C35" s="339"/>
      <c r="D35" s="340"/>
      <c r="E35" s="339"/>
      <c r="F35" s="340"/>
      <c r="G35" s="339"/>
      <c r="H35" s="33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">
      <c r="A36" s="339"/>
      <c r="B36" s="339"/>
      <c r="C36" s="339"/>
      <c r="D36" s="340"/>
      <c r="E36" s="339"/>
      <c r="F36" s="340"/>
      <c r="G36" s="339"/>
      <c r="H36" s="3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">
      <c r="A37" s="350"/>
      <c r="B37" s="351" t="s">
        <v>332</v>
      </c>
      <c r="C37" s="350"/>
      <c r="D37" s="352"/>
      <c r="E37" s="350"/>
      <c r="F37" s="352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</row>
    <row r="38" spans="1:26" x14ac:dyDescent="0.2">
      <c r="A38" s="339"/>
      <c r="B38" s="339"/>
      <c r="C38" s="339"/>
      <c r="D38" s="340"/>
      <c r="E38" s="339"/>
      <c r="F38" s="340"/>
      <c r="G38" s="365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">
      <c r="A39" s="339"/>
      <c r="B39" s="339"/>
      <c r="C39" s="339"/>
      <c r="D39" s="340"/>
      <c r="E39" s="339"/>
      <c r="F39" s="340"/>
      <c r="G39" s="339"/>
      <c r="H39" s="3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11">
    <mergeCell ref="B34:C34"/>
    <mergeCell ref="H11:H14"/>
    <mergeCell ref="C20:C21"/>
    <mergeCell ref="D20:D21"/>
    <mergeCell ref="H2:J2"/>
    <mergeCell ref="B4:J4"/>
    <mergeCell ref="B5:J5"/>
    <mergeCell ref="B6:J6"/>
    <mergeCell ref="B7:J7"/>
    <mergeCell ref="B9:D9"/>
    <mergeCell ref="E9:J9"/>
  </mergeCells>
  <pageMargins left="0.70866141732283472" right="0.70866141732283472" top="0.74803149606299213" bottom="0.74803149606299213" header="0" footer="0"/>
  <pageSetup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Vovk Viktor</cp:lastModifiedBy>
  <cp:lastPrinted>2021-11-19T10:12:45Z</cp:lastPrinted>
  <dcterms:created xsi:type="dcterms:W3CDTF">2020-11-14T13:09:40Z</dcterms:created>
  <dcterms:modified xsi:type="dcterms:W3CDTF">2021-11-19T13:52:54Z</dcterms:modified>
</cp:coreProperties>
</file>