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Звіт" sheetId="1" r:id="rId1"/>
  </sheets>
  <definedNames>
    <definedName name="_xlnm._FilterDatabase" localSheetId="0" hidden="1">Звіт!$A$19:$T$19</definedName>
  </definedNames>
  <calcPr calcId="162913" refMode="R1C1"/>
  <extLst>
    <ext uri="GoogleSheetsCustomDataVersion1">
      <go:sheetsCustomData xmlns:go="http://customooxmlschemas.google.com/" r:id="" roundtripDataSignature="AMtx7mhrG2tbczRKk+thZwnAd8fPN5vKwA=="/>
    </ext>
  </extLst>
</workbook>
</file>

<file path=xl/calcChain.xml><?xml version="1.0" encoding="utf-8"?>
<calcChain xmlns="http://schemas.openxmlformats.org/spreadsheetml/2006/main">
  <c r="R80" i="1"/>
  <c r="P81"/>
  <c r="P79"/>
  <c r="M81"/>
  <c r="M80"/>
  <c r="Q80" s="1"/>
  <c r="S80" s="1"/>
  <c r="M79"/>
  <c r="M74"/>
  <c r="M75"/>
  <c r="M76"/>
  <c r="P74"/>
  <c r="P75"/>
  <c r="P76"/>
  <c r="M69"/>
  <c r="P44"/>
  <c r="M44"/>
  <c r="P29"/>
  <c r="P28"/>
  <c r="P27"/>
  <c r="M29"/>
  <c r="M28"/>
  <c r="M27"/>
  <c r="J92" l="1"/>
  <c r="G92"/>
  <c r="P91"/>
  <c r="P92" s="1"/>
  <c r="M91"/>
  <c r="Q91" s="1"/>
  <c r="J82"/>
  <c r="G82"/>
  <c r="R81"/>
  <c r="Q81"/>
  <c r="Q79"/>
  <c r="P82"/>
  <c r="M82"/>
  <c r="J76"/>
  <c r="G76"/>
  <c r="P77"/>
  <c r="J75"/>
  <c r="R75" s="1"/>
  <c r="G75"/>
  <c r="Q75" s="1"/>
  <c r="M77"/>
  <c r="J74"/>
  <c r="R74" s="1"/>
  <c r="G74"/>
  <c r="P71"/>
  <c r="M71"/>
  <c r="J71"/>
  <c r="G71"/>
  <c r="P70"/>
  <c r="M70"/>
  <c r="J70"/>
  <c r="G70"/>
  <c r="P69"/>
  <c r="M72"/>
  <c r="J69"/>
  <c r="G69"/>
  <c r="G72" s="1"/>
  <c r="P66"/>
  <c r="M66"/>
  <c r="J66"/>
  <c r="G66"/>
  <c r="P65"/>
  <c r="P67" s="1"/>
  <c r="M65"/>
  <c r="M67" s="1"/>
  <c r="J65"/>
  <c r="G65"/>
  <c r="J64"/>
  <c r="G64"/>
  <c r="P61"/>
  <c r="M61"/>
  <c r="J61"/>
  <c r="G61"/>
  <c r="P60"/>
  <c r="M60"/>
  <c r="J60"/>
  <c r="G60"/>
  <c r="P59"/>
  <c r="P62" s="1"/>
  <c r="M59"/>
  <c r="M62" s="1"/>
  <c r="J59"/>
  <c r="G59"/>
  <c r="P56"/>
  <c r="M56"/>
  <c r="J56"/>
  <c r="G56"/>
  <c r="P55"/>
  <c r="M55"/>
  <c r="J55"/>
  <c r="G55"/>
  <c r="P54"/>
  <c r="M54"/>
  <c r="J54"/>
  <c r="G54"/>
  <c r="P49"/>
  <c r="P57" s="1"/>
  <c r="M49"/>
  <c r="M57" s="1"/>
  <c r="J49"/>
  <c r="J57" s="1"/>
  <c r="G49"/>
  <c r="G57" s="1"/>
  <c r="P46"/>
  <c r="M46"/>
  <c r="J46"/>
  <c r="G46"/>
  <c r="P45"/>
  <c r="M45"/>
  <c r="M47" s="1"/>
  <c r="J45"/>
  <c r="G45"/>
  <c r="P47"/>
  <c r="J44"/>
  <c r="G44"/>
  <c r="Q44" s="1"/>
  <c r="P41"/>
  <c r="M41"/>
  <c r="J41"/>
  <c r="G41"/>
  <c r="Q41" s="1"/>
  <c r="J40"/>
  <c r="G40"/>
  <c r="R37"/>
  <c r="M37"/>
  <c r="Q37" s="1"/>
  <c r="P36"/>
  <c r="R36" s="1"/>
  <c r="M36"/>
  <c r="Q36" s="1"/>
  <c r="P35"/>
  <c r="M35"/>
  <c r="Q35" s="1"/>
  <c r="P33"/>
  <c r="R33" s="1"/>
  <c r="M33"/>
  <c r="Q33" s="1"/>
  <c r="P32"/>
  <c r="R32" s="1"/>
  <c r="M32"/>
  <c r="Q32" s="1"/>
  <c r="P31"/>
  <c r="M31"/>
  <c r="Q31" s="1"/>
  <c r="J29"/>
  <c r="G29"/>
  <c r="Q29" s="1"/>
  <c r="J28"/>
  <c r="R28" s="1"/>
  <c r="G28"/>
  <c r="Q28" s="1"/>
  <c r="P26"/>
  <c r="N40" s="1"/>
  <c r="P40" s="1"/>
  <c r="J27"/>
  <c r="R27" s="1"/>
  <c r="G27"/>
  <c r="Q27" s="1"/>
  <c r="M26"/>
  <c r="K40" s="1"/>
  <c r="M40" s="1"/>
  <c r="M42" s="1"/>
  <c r="P22"/>
  <c r="M22"/>
  <c r="J22"/>
  <c r="G22"/>
  <c r="R21"/>
  <c r="R22" s="1"/>
  <c r="Q21"/>
  <c r="Q22" s="1"/>
  <c r="S33" l="1"/>
  <c r="G77"/>
  <c r="R69"/>
  <c r="R70"/>
  <c r="R71"/>
  <c r="G67"/>
  <c r="J77"/>
  <c r="J67"/>
  <c r="J42"/>
  <c r="P34"/>
  <c r="S32"/>
  <c r="P42"/>
  <c r="Q45"/>
  <c r="Q46"/>
  <c r="R54"/>
  <c r="R55"/>
  <c r="S55" s="1"/>
  <c r="J26"/>
  <c r="J38" s="1"/>
  <c r="R64"/>
  <c r="Q40"/>
  <c r="Q42" s="1"/>
  <c r="R45"/>
  <c r="R46"/>
  <c r="Q54"/>
  <c r="Q55"/>
  <c r="Q56"/>
  <c r="Q59"/>
  <c r="Q60"/>
  <c r="Q61"/>
  <c r="Q65"/>
  <c r="Q66"/>
  <c r="P72"/>
  <c r="P30"/>
  <c r="P38" s="1"/>
  <c r="R40"/>
  <c r="J47"/>
  <c r="R56"/>
  <c r="R59"/>
  <c r="R60"/>
  <c r="R61"/>
  <c r="R65"/>
  <c r="R66"/>
  <c r="J72"/>
  <c r="M92"/>
  <c r="Q82"/>
  <c r="Q70"/>
  <c r="Q71"/>
  <c r="R76"/>
  <c r="R77" s="1"/>
  <c r="Q76"/>
  <c r="S37"/>
  <c r="S36"/>
  <c r="S27"/>
  <c r="Q26"/>
  <c r="Q30"/>
  <c r="S28"/>
  <c r="Q92"/>
  <c r="S75"/>
  <c r="S81"/>
  <c r="Q34"/>
  <c r="G26"/>
  <c r="G38" s="1"/>
  <c r="M30"/>
  <c r="R31"/>
  <c r="R30" s="1"/>
  <c r="M34"/>
  <c r="R35"/>
  <c r="R34" s="1"/>
  <c r="G42"/>
  <c r="R44"/>
  <c r="G47"/>
  <c r="R49"/>
  <c r="J62"/>
  <c r="Q64"/>
  <c r="Q69"/>
  <c r="Q74"/>
  <c r="R91"/>
  <c r="R92" s="1"/>
  <c r="S21"/>
  <c r="S22" s="1"/>
  <c r="Q49"/>
  <c r="G62"/>
  <c r="R79"/>
  <c r="R82" s="1"/>
  <c r="R41"/>
  <c r="R29"/>
  <c r="R26" s="1"/>
  <c r="S70" l="1"/>
  <c r="S61"/>
  <c r="R72"/>
  <c r="Q62"/>
  <c r="S66"/>
  <c r="S59"/>
  <c r="S71"/>
  <c r="S65"/>
  <c r="R42"/>
  <c r="S40"/>
  <c r="S60"/>
  <c r="R67"/>
  <c r="Q47"/>
  <c r="R47"/>
  <c r="S56"/>
  <c r="S54"/>
  <c r="J93"/>
  <c r="J95" s="1"/>
  <c r="S45"/>
  <c r="S46"/>
  <c r="P93"/>
  <c r="P95" s="1"/>
  <c r="R57"/>
  <c r="R62"/>
  <c r="S76"/>
  <c r="R38"/>
  <c r="M38"/>
  <c r="M93" s="1"/>
  <c r="M95" s="1"/>
  <c r="S49"/>
  <c r="Q57"/>
  <c r="G93"/>
  <c r="G95" s="1"/>
  <c r="S44"/>
  <c r="S29"/>
  <c r="S26" s="1"/>
  <c r="Q38"/>
  <c r="S79"/>
  <c r="S82" s="1"/>
  <c r="S35"/>
  <c r="S34" s="1"/>
  <c r="S41"/>
  <c r="S91"/>
  <c r="S92" s="1"/>
  <c r="S31"/>
  <c r="S30" s="1"/>
  <c r="Q72"/>
  <c r="S69"/>
  <c r="Q77"/>
  <c r="S74"/>
  <c r="Q67"/>
  <c r="S64"/>
  <c r="S72" l="1"/>
  <c r="S62"/>
  <c r="S67"/>
  <c r="S42"/>
  <c r="S57"/>
  <c r="S47"/>
  <c r="R93"/>
  <c r="R95" s="1"/>
  <c r="S77"/>
  <c r="S38"/>
  <c r="Q93"/>
  <c r="Q95" s="1"/>
  <c r="S93" l="1"/>
  <c r="S95" s="1"/>
</calcChain>
</file>

<file path=xl/sharedStrings.xml><?xml version="1.0" encoding="utf-8"?>
<sst xmlns="http://schemas.openxmlformats.org/spreadsheetml/2006/main" count="233" uniqueCount="146">
  <si>
    <t>Додаток № 4</t>
  </si>
  <si>
    <t>до Договору про надання гранту інституційної підтримки</t>
  </si>
  <si>
    <t>№ 3INST81-03362 від "02"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</si>
  <si>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</si>
  <si>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</si>
  <si>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</si>
  <si>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</si>
  <si>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</si>
  <si>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</si>
  <si>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</si>
  <si>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</si>
  <si>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</si>
  <si>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</si>
  <si>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</si>
  <si>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</si>
  <si>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</si>
  <si>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</si>
  <si>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</si>
  <si>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</si>
  <si>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</si>
  <si>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</si>
  <si>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</si>
  <si>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</si>
  <si>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</si>
  <si>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</si>
  <si>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</si>
  <si>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</si>
  <si>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</si>
  <si>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</si>
  <si>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</si>
  <si>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</si>
  <si>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</si>
  <si>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</si>
  <si>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</si>
  <si>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</si>
  <si>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</si>
  <si>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</si>
  <si>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</si>
  <si>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</si>
  <si>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</si>
  <si>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</si>
  <si>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місяців</t>
  </si>
  <si>
    <t>1.1.2</t>
  </si>
  <si>
    <t>1.1.3</t>
  </si>
  <si>
    <t>Повне ПІБ, посада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</si>
  <si>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</si>
  <si>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</si>
  <si>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</si>
  <si>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</si>
  <si>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</si>
  <si>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</si>
  <si>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</si>
  <si>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</si>
  <si>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</si>
  <si>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</si>
  <si>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</si>
  <si>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</si>
  <si>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</si>
  <si>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</si>
  <si>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</si>
  <si>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</si>
  <si>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</si>
  <si>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</si>
  <si>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</si>
  <si>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</si>
  <si>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</si>
  <si>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</si>
  <si>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Адреса орендованого приміщення/земельної діляники, із зазначенням метражу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</si>
  <si>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</si>
  <si>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</si>
  <si>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</si>
  <si>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</si>
  <si>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</si>
  <si>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</si>
  <si>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</si>
  <si>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</si>
  <si>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</si>
  <si>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</si>
  <si>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</si>
  <si>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</si>
  <si>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</si>
  <si>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</si>
  <si>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</si>
  <si>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</si>
  <si>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</si>
  <si>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</si>
  <si>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</si>
  <si>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</si>
  <si>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</si>
  <si>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</si>
  <si>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</si>
  <si>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</si>
  <si>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</si>
  <si>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</si>
  <si>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</si>
  <si>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Найменування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</si>
  <si>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</si>
  <si>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</si>
  <si>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</si>
  <si>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</si>
  <si>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</si>
  <si>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</si>
  <si>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</si>
  <si>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</si>
  <si>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</si>
  <si>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</si>
  <si>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</si>
  <si>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</si>
  <si>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</si>
  <si>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</si>
  <si>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8.2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</si>
  <si>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</si>
  <si>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</si>
  <si>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</si>
  <si>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</si>
  <si>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</si>
  <si>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</si>
  <si>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</si>
  <si>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</si>
  <si>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</si>
  <si>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</si>
  <si>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</si>
  <si>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</si>
  <si>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</si>
  <si>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</si>
  <si>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</si>
  <si>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</si>
  <si>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</si>
  <si>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</si>
  <si>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</si>
  <si>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Послуги екскурсовода для проєкту "Нова міська варта Львова", кількість екскурсій - 16</t>
  </si>
  <si>
    <t>Авдєєва Катерина Анатоліївна,директор</t>
  </si>
  <si>
    <t>Романовська Христина Григорівна, заступник директора</t>
  </si>
  <si>
    <t xml:space="preserve"> Онищенко Любов  Андріївна, менеджер з туризму</t>
  </si>
  <si>
    <t>Повне ПІБ, зазначити конкретну назву послуги/виконання робіт</t>
  </si>
  <si>
    <t>м. Львів, вул. Кульпарківська, 59, корпус 42</t>
  </si>
  <si>
    <t>Комісія банку за платіжні доручення</t>
  </si>
  <si>
    <t>Абонплата за РКО</t>
  </si>
  <si>
    <t>Пошиття  взуття для проєкту "Нова міська варта Львова", 5шт *1000,00грн</t>
  </si>
  <si>
    <t>Пошиття стилізованих костюмів для проєкту "Нова міська варта Львова", 5шт*5000,00грн</t>
  </si>
  <si>
    <t>Авдєєва Катерина Анатоліївна</t>
  </si>
  <si>
    <t>Директор ТзОВ "Кумпель-Тур"</t>
  </si>
  <si>
    <t>Повна назва організації Грантоотримувача: Товариство з обмеженою відповідальністю "Кумпель-Тур"</t>
  </si>
  <si>
    <t>Видатки не оплачені у зв’язку із відмовою постачальника надати послуги по пошиттю взуття.</t>
  </si>
  <si>
    <t>Планову суму витрат на аудиторські послуги збільшено відповідно до тарифів виконавця в межах 10% від загальної суми гранту.</t>
  </si>
  <si>
    <t>З метою уникнення відключення інтернету, видатки оплачено з власних коштів до укладення угоди з УКФ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</si>
</sst>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50" xfId="0" applyNumberFormat="1" applyFont="1" applyBorder="1" applyAlignment="1">
      <alignment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2" xfId="0" applyNumberFormat="1" applyFont="1" applyBorder="1" applyAlignment="1">
      <alignment horizontal="center" vertical="top" wrapText="1"/>
    </xf>
    <xf numFmtId="4" fontId="0" fillId="0" borderId="54" xfId="0" applyNumberFormat="1" applyFont="1" applyBorder="1" applyAlignment="1">
      <alignment horizontal="right"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167" fontId="5" fillId="0" borderId="62" xfId="0" applyNumberFormat="1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5" fillId="0" borderId="70" xfId="0" applyNumberFormat="1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21" fillId="5" borderId="29" xfId="0" applyNumberFormat="1" applyFont="1" applyFill="1" applyBorder="1" applyAlignment="1">
      <alignment vertical="center" wrapText="1"/>
    </xf>
    <xf numFmtId="166" fontId="22" fillId="0" borderId="43" xfId="0" applyNumberFormat="1" applyFont="1" applyBorder="1" applyAlignment="1">
      <alignment vertical="top" wrapText="1"/>
    </xf>
    <xf numFmtId="166" fontId="23" fillId="5" borderId="29" xfId="0" applyNumberFormat="1" applyFont="1" applyFill="1" applyBorder="1" applyAlignment="1">
      <alignment vertical="center" wrapText="1"/>
    </xf>
    <xf numFmtId="166" fontId="24" fillId="5" borderId="65" xfId="0" applyNumberFormat="1" applyFont="1" applyFill="1" applyBorder="1" applyAlignment="1">
      <alignment wrapText="1"/>
    </xf>
    <xf numFmtId="0" fontId="0" fillId="0" borderId="0" xfId="0" applyFont="1" applyAlignment="1"/>
    <xf numFmtId="166" fontId="5" fillId="0" borderId="82" xfId="0" applyNumberFormat="1" applyFont="1" applyBorder="1" applyAlignment="1">
      <alignment vertical="top" wrapText="1"/>
    </xf>
    <xf numFmtId="166" fontId="5" fillId="0" borderId="83" xfId="0" applyNumberFormat="1" applyFont="1" applyBorder="1" applyAlignment="1">
      <alignment vertical="top" wrapText="1"/>
    </xf>
    <xf numFmtId="3" fontId="5" fillId="0" borderId="84" xfId="0" applyNumberFormat="1" applyFont="1" applyBorder="1" applyAlignment="1">
      <alignment horizontal="center" vertical="top" wrapText="1"/>
    </xf>
    <xf numFmtId="4" fontId="5" fillId="0" borderId="80" xfId="0" applyNumberFormat="1" applyFont="1" applyBorder="1" applyAlignment="1">
      <alignment horizontal="center" vertical="top" wrapText="1"/>
    </xf>
    <xf numFmtId="4" fontId="5" fillId="0" borderId="81" xfId="0" applyNumberFormat="1" applyFont="1" applyBorder="1" applyAlignment="1">
      <alignment horizontal="right" vertical="top" wrapText="1"/>
    </xf>
    <xf numFmtId="3" fontId="5" fillId="0" borderId="85" xfId="0" applyNumberFormat="1" applyFont="1" applyBorder="1" applyAlignment="1">
      <alignment horizontal="center" vertical="top" wrapText="1"/>
    </xf>
    <xf numFmtId="4" fontId="5" fillId="0" borderId="78" xfId="0" applyNumberFormat="1" applyFont="1" applyBorder="1" applyAlignment="1">
      <alignment horizontal="center" vertical="top" wrapText="1"/>
    </xf>
    <xf numFmtId="4" fontId="5" fillId="0" borderId="79" xfId="0" applyNumberFormat="1" applyFont="1" applyBorder="1" applyAlignment="1">
      <alignment horizontal="right" vertical="top" wrapText="1"/>
    </xf>
    <xf numFmtId="166" fontId="5" fillId="0" borderId="86" xfId="0" applyNumberFormat="1" applyFont="1" applyBorder="1" applyAlignment="1">
      <alignment vertical="top" wrapText="1"/>
    </xf>
    <xf numFmtId="166" fontId="5" fillId="0" borderId="87" xfId="0" applyNumberFormat="1" applyFont="1" applyBorder="1" applyAlignment="1">
      <alignment vertical="top" wrapText="1"/>
    </xf>
    <xf numFmtId="4" fontId="5" fillId="0" borderId="44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166" fontId="4" fillId="0" borderId="55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64" xfId="0" applyNumberFormat="1" applyFont="1" applyBorder="1" applyAlignment="1">
      <alignment vertical="top" wrapText="1"/>
    </xf>
    <xf numFmtId="4" fontId="5" fillId="0" borderId="71" xfId="0" applyNumberFormat="1" applyFont="1" applyBorder="1" applyAlignment="1">
      <alignment horizontal="center" vertical="top" wrapText="1"/>
    </xf>
    <xf numFmtId="166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167" fontId="5" fillId="0" borderId="0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7" fontId="5" fillId="0" borderId="45" xfId="0" applyNumberFormat="1" applyFont="1" applyBorder="1" applyAlignment="1">
      <alignment vertical="top" wrapText="1"/>
    </xf>
    <xf numFmtId="166" fontId="4" fillId="0" borderId="78" xfId="0" applyNumberFormat="1" applyFont="1" applyBorder="1" applyAlignment="1">
      <alignment vertical="top" wrapText="1"/>
    </xf>
    <xf numFmtId="49" fontId="4" fillId="0" borderId="78" xfId="0" applyNumberFormat="1" applyFont="1" applyBorder="1" applyAlignment="1">
      <alignment horizontal="center" vertical="top" wrapText="1"/>
    </xf>
    <xf numFmtId="167" fontId="5" fillId="0" borderId="78" xfId="0" applyNumberFormat="1" applyFont="1" applyBorder="1" applyAlignment="1">
      <alignment vertical="top" wrapText="1"/>
    </xf>
    <xf numFmtId="166" fontId="5" fillId="0" borderId="78" xfId="0" applyNumberFormat="1" applyFont="1" applyBorder="1" applyAlignment="1">
      <alignment horizontal="center" vertical="top" wrapText="1"/>
    </xf>
    <xf numFmtId="3" fontId="5" fillId="0" borderId="78" xfId="0" applyNumberFormat="1" applyFont="1" applyBorder="1" applyAlignment="1">
      <alignment horizontal="center" vertical="top" wrapText="1"/>
    </xf>
    <xf numFmtId="4" fontId="5" fillId="0" borderId="78" xfId="0" applyNumberFormat="1" applyFont="1" applyBorder="1" applyAlignment="1">
      <alignment horizontal="right" vertical="top" wrapText="1"/>
    </xf>
    <xf numFmtId="0" fontId="5" fillId="0" borderId="78" xfId="0" applyFont="1" applyBorder="1" applyAlignment="1">
      <alignment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5" borderId="67" xfId="0" applyNumberFormat="1" applyFont="1" applyFill="1" applyBorder="1" applyAlignment="1">
      <alignment horizontal="center" vertical="center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vertical="center" wrapText="1"/>
    </xf>
    <xf numFmtId="166" fontId="6" fillId="6" borderId="66" xfId="0" applyNumberFormat="1" applyFont="1" applyFill="1" applyBorder="1" applyAlignment="1">
      <alignment vertical="center"/>
    </xf>
    <xf numFmtId="49" fontId="4" fillId="6" borderId="0" xfId="0" applyNumberFormat="1" applyFont="1" applyFill="1" applyBorder="1" applyAlignment="1">
      <alignment horizontal="center" vertical="center"/>
    </xf>
    <xf numFmtId="166" fontId="5" fillId="6" borderId="0" xfId="0" applyNumberFormat="1" applyFont="1" applyFill="1" applyBorder="1" applyAlignment="1">
      <alignment vertical="center"/>
    </xf>
    <xf numFmtId="166" fontId="5" fillId="6" borderId="67" xfId="0" applyNumberFormat="1" applyFont="1" applyFill="1" applyBorder="1" applyAlignment="1">
      <alignment horizontal="center" vertical="center" wrapText="1"/>
    </xf>
    <xf numFmtId="3" fontId="5" fillId="6" borderId="67" xfId="0" applyNumberFormat="1" applyFont="1" applyFill="1" applyBorder="1" applyAlignment="1">
      <alignment horizontal="center" vertical="center" wrapText="1"/>
    </xf>
    <xf numFmtId="4" fontId="5" fillId="6" borderId="67" xfId="0" applyNumberFormat="1" applyFont="1" applyFill="1" applyBorder="1" applyAlignment="1">
      <alignment horizontal="center" vertical="center" wrapText="1"/>
    </xf>
    <xf numFmtId="4" fontId="5" fillId="6" borderId="67" xfId="0" applyNumberFormat="1" applyFont="1" applyFill="1" applyBorder="1" applyAlignment="1">
      <alignment horizontal="right" vertical="center" wrapText="1"/>
    </xf>
    <xf numFmtId="0" fontId="5" fillId="6" borderId="68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wrapText="1"/>
    </xf>
    <xf numFmtId="166" fontId="2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166" fontId="6" fillId="6" borderId="8" xfId="0" applyNumberFormat="1" applyFont="1" applyFill="1" applyBorder="1" applyAlignment="1">
      <alignment vertical="center"/>
    </xf>
    <xf numFmtId="166" fontId="5" fillId="6" borderId="14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58" xfId="0" applyFont="1" applyFill="1" applyBorder="1" applyAlignment="1">
      <alignment vertical="center" wrapText="1"/>
    </xf>
    <xf numFmtId="49" fontId="14" fillId="0" borderId="78" xfId="0" applyNumberFormat="1" applyFont="1" applyBorder="1" applyAlignment="1">
      <alignment horizontal="center" vertical="top" wrapText="1"/>
    </xf>
    <xf numFmtId="167" fontId="0" fillId="0" borderId="78" xfId="0" applyNumberFormat="1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78" xfId="0" applyNumberFormat="1" applyFont="1" applyBorder="1" applyAlignment="1">
      <alignment horizontal="center" vertical="center" wrapText="1"/>
    </xf>
    <xf numFmtId="0" fontId="7" fillId="0" borderId="78" xfId="0" applyFont="1" applyBorder="1"/>
    <xf numFmtId="166" fontId="5" fillId="0" borderId="73" xfId="0" applyNumberFormat="1" applyFont="1" applyBorder="1" applyAlignment="1">
      <alignment horizontal="center" wrapText="1"/>
    </xf>
    <xf numFmtId="3" fontId="5" fillId="0" borderId="7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1012"/>
  <sheetViews>
    <sheetView tabSelected="1" topLeftCell="A52" zoomScale="80" zoomScaleNormal="80" workbookViewId="0">
      <selection activeCell="A86" sqref="A86:XFD86"/>
    </sheetView>
  </sheetViews>
  <sheetFormatPr defaultColWidth="12.625" defaultRowHeight="15" customHeight="1"/>
  <cols>
    <col min="1" max="1" width="9.625" customWidth="1"/>
    <col min="2" max="2" width="6.5" customWidth="1"/>
    <col min="3" max="3" width="40.2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9.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>
      <c r="A3" s="1"/>
      <c r="B3" s="2"/>
      <c r="C3" s="6"/>
      <c r="D3" s="1"/>
      <c r="E3" s="3"/>
      <c r="F3" s="1"/>
      <c r="G3" s="1"/>
      <c r="H3" s="3"/>
      <c r="I3" s="1"/>
      <c r="J3" s="1"/>
      <c r="K3" s="3"/>
      <c r="L3" s="1"/>
      <c r="M3" s="6"/>
      <c r="N3" s="3"/>
      <c r="O3" s="1"/>
      <c r="P3" s="6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>
      <c r="A4" s="1"/>
      <c r="B4" s="2"/>
      <c r="C4" s="6"/>
      <c r="D4" s="1"/>
      <c r="E4" s="3"/>
      <c r="F4" s="1"/>
      <c r="G4" s="1"/>
      <c r="H4" s="3"/>
      <c r="I4" s="1"/>
      <c r="J4" s="1"/>
      <c r="K4" s="3"/>
      <c r="L4" s="1"/>
      <c r="M4" s="6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246" t="s">
        <v>3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5.75" customHeight="1">
      <c r="A13" s="246" t="s">
        <v>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>
      <c r="A15" s="248" t="s">
        <v>142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249" t="s">
        <v>5</v>
      </c>
      <c r="B17" s="251" t="s">
        <v>6</v>
      </c>
      <c r="C17" s="251" t="s">
        <v>7</v>
      </c>
      <c r="D17" s="253" t="s">
        <v>8</v>
      </c>
      <c r="E17" s="240" t="s">
        <v>9</v>
      </c>
      <c r="F17" s="241"/>
      <c r="G17" s="242"/>
      <c r="H17" s="240" t="s">
        <v>10</v>
      </c>
      <c r="I17" s="241"/>
      <c r="J17" s="242"/>
      <c r="K17" s="240" t="s">
        <v>11</v>
      </c>
      <c r="L17" s="241"/>
      <c r="M17" s="242"/>
      <c r="N17" s="240" t="s">
        <v>12</v>
      </c>
      <c r="O17" s="241"/>
      <c r="P17" s="242"/>
      <c r="Q17" s="243" t="s">
        <v>13</v>
      </c>
      <c r="R17" s="241"/>
      <c r="S17" s="242"/>
      <c r="T17" s="244" t="s">
        <v>14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41.25" customHeight="1">
      <c r="A18" s="250"/>
      <c r="B18" s="252"/>
      <c r="C18" s="252"/>
      <c r="D18" s="254"/>
      <c r="E18" s="17" t="s">
        <v>15</v>
      </c>
      <c r="F18" s="18" t="s">
        <v>16</v>
      </c>
      <c r="G18" s="19" t="s">
        <v>17</v>
      </c>
      <c r="H18" s="17" t="s">
        <v>15</v>
      </c>
      <c r="I18" s="18" t="s">
        <v>16</v>
      </c>
      <c r="J18" s="19" t="s">
        <v>18</v>
      </c>
      <c r="K18" s="17" t="s">
        <v>15</v>
      </c>
      <c r="L18" s="18" t="s">
        <v>16</v>
      </c>
      <c r="M18" s="19" t="s">
        <v>19</v>
      </c>
      <c r="N18" s="17" t="s">
        <v>15</v>
      </c>
      <c r="O18" s="18" t="s">
        <v>16</v>
      </c>
      <c r="P18" s="19" t="s">
        <v>20</v>
      </c>
      <c r="Q18" s="19" t="s">
        <v>21</v>
      </c>
      <c r="R18" s="19" t="s">
        <v>22</v>
      </c>
      <c r="S18" s="19" t="s">
        <v>23</v>
      </c>
      <c r="T18" s="24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>
      <c r="A19" s="20" t="s">
        <v>24</v>
      </c>
      <c r="B19" s="21">
        <v>1</v>
      </c>
      <c r="C19" s="21">
        <v>2</v>
      </c>
      <c r="D19" s="22">
        <v>3</v>
      </c>
      <c r="E19" s="23">
        <v>4</v>
      </c>
      <c r="F19" s="24">
        <v>5</v>
      </c>
      <c r="G19" s="22">
        <v>6</v>
      </c>
      <c r="H19" s="23">
        <v>5</v>
      </c>
      <c r="I19" s="24">
        <v>6</v>
      </c>
      <c r="J19" s="22">
        <v>7</v>
      </c>
      <c r="K19" s="23">
        <v>8</v>
      </c>
      <c r="L19" s="24">
        <v>9</v>
      </c>
      <c r="M19" s="22">
        <v>10</v>
      </c>
      <c r="N19" s="23">
        <v>11</v>
      </c>
      <c r="O19" s="24">
        <v>12</v>
      </c>
      <c r="P19" s="22">
        <v>13</v>
      </c>
      <c r="Q19" s="22">
        <v>14</v>
      </c>
      <c r="R19" s="22">
        <v>15</v>
      </c>
      <c r="S19" s="22">
        <v>16</v>
      </c>
      <c r="T19" s="25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6" t="s">
        <v>25</v>
      </c>
      <c r="B20" s="27" t="s">
        <v>26</v>
      </c>
      <c r="C20" s="28" t="s">
        <v>27</v>
      </c>
      <c r="D20" s="29"/>
      <c r="E20" s="30"/>
      <c r="F20" s="31"/>
      <c r="G20" s="32"/>
      <c r="H20" s="30"/>
      <c r="I20" s="31"/>
      <c r="J20" s="32"/>
      <c r="K20" s="30"/>
      <c r="L20" s="31"/>
      <c r="M20" s="32"/>
      <c r="N20" s="30"/>
      <c r="O20" s="31"/>
      <c r="P20" s="32"/>
      <c r="Q20" s="32"/>
      <c r="R20" s="32"/>
      <c r="S20" s="32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30" customHeight="1">
      <c r="A21" s="35" t="s">
        <v>28</v>
      </c>
      <c r="B21" s="36" t="s">
        <v>29</v>
      </c>
      <c r="C21" s="37" t="s">
        <v>30</v>
      </c>
      <c r="D21" s="38" t="s">
        <v>31</v>
      </c>
      <c r="E21" s="39"/>
      <c r="F21" s="40"/>
      <c r="G21" s="41">
        <v>0</v>
      </c>
      <c r="H21" s="39"/>
      <c r="I21" s="40"/>
      <c r="J21" s="41">
        <v>0</v>
      </c>
      <c r="K21" s="39"/>
      <c r="L21" s="40"/>
      <c r="M21" s="42">
        <v>84481</v>
      </c>
      <c r="N21" s="39"/>
      <c r="O21" s="40"/>
      <c r="P21" s="42">
        <v>84481</v>
      </c>
      <c r="Q21" s="41">
        <f>G21+M21</f>
        <v>84481</v>
      </c>
      <c r="R21" s="41">
        <f>J21+P21</f>
        <v>84481</v>
      </c>
      <c r="S21" s="41">
        <f>Q21-R21</f>
        <v>0</v>
      </c>
      <c r="T21" s="4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9.5" customHeight="1">
      <c r="A22" s="44" t="s">
        <v>32</v>
      </c>
      <c r="B22" s="45"/>
      <c r="C22" s="46"/>
      <c r="D22" s="47"/>
      <c r="E22" s="48"/>
      <c r="F22" s="49"/>
      <c r="G22" s="50">
        <f>SUM(G21)</f>
        <v>0</v>
      </c>
      <c r="H22" s="48"/>
      <c r="I22" s="49"/>
      <c r="J22" s="50">
        <f>SUM(J21)</f>
        <v>0</v>
      </c>
      <c r="K22" s="48"/>
      <c r="L22" s="49"/>
      <c r="M22" s="50">
        <f>SUM(M21)</f>
        <v>84481</v>
      </c>
      <c r="N22" s="48"/>
      <c r="O22" s="49"/>
      <c r="P22" s="50">
        <f t="shared" ref="P22:S22" si="0">SUM(P21)</f>
        <v>84481</v>
      </c>
      <c r="Q22" s="50">
        <f t="shared" si="0"/>
        <v>84481</v>
      </c>
      <c r="R22" s="50">
        <f t="shared" si="0"/>
        <v>84481</v>
      </c>
      <c r="S22" s="50">
        <f t="shared" si="0"/>
        <v>0</v>
      </c>
      <c r="T22" s="51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>
      <c r="A23" s="259"/>
      <c r="B23" s="247"/>
      <c r="C23" s="247"/>
      <c r="D23" s="52"/>
      <c r="E23" s="53"/>
      <c r="F23" s="54"/>
      <c r="G23" s="55"/>
      <c r="H23" s="53"/>
      <c r="I23" s="54"/>
      <c r="J23" s="55"/>
      <c r="K23" s="53"/>
      <c r="L23" s="54"/>
      <c r="M23" s="55"/>
      <c r="N23" s="53"/>
      <c r="O23" s="54"/>
      <c r="P23" s="55"/>
      <c r="Q23" s="55"/>
      <c r="R23" s="55"/>
      <c r="S23" s="55"/>
      <c r="T23" s="5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7" t="s">
        <v>25</v>
      </c>
      <c r="B24" s="58" t="s">
        <v>33</v>
      </c>
      <c r="C24" s="59" t="s">
        <v>34</v>
      </c>
      <c r="D24" s="60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3"/>
      <c r="R24" s="63"/>
      <c r="S24" s="63"/>
      <c r="T24" s="6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30" customHeight="1">
      <c r="A25" s="65" t="s">
        <v>28</v>
      </c>
      <c r="B25" s="66" t="s">
        <v>29</v>
      </c>
      <c r="C25" s="65" t="s">
        <v>35</v>
      </c>
      <c r="D25" s="67"/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70"/>
      <c r="R25" s="70"/>
      <c r="S25" s="70"/>
      <c r="T25" s="71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spans="1:38" ht="30" customHeight="1" thickBot="1">
      <c r="A26" s="73" t="s">
        <v>36</v>
      </c>
      <c r="B26" s="74" t="s">
        <v>37</v>
      </c>
      <c r="C26" s="73" t="s">
        <v>38</v>
      </c>
      <c r="D26" s="75"/>
      <c r="E26" s="76"/>
      <c r="F26" s="77"/>
      <c r="G26" s="78">
        <f>SUM(G27:G29)</f>
        <v>0</v>
      </c>
      <c r="H26" s="76"/>
      <c r="I26" s="77"/>
      <c r="J26" s="78">
        <f>SUM(J27:J29)</f>
        <v>0</v>
      </c>
      <c r="K26" s="76"/>
      <c r="L26" s="77"/>
      <c r="M26" s="78">
        <f>SUM(M27:M29)</f>
        <v>21600</v>
      </c>
      <c r="N26" s="76"/>
      <c r="O26" s="77"/>
      <c r="P26" s="78">
        <f t="shared" ref="P26:S26" si="1">SUM(P27:P29)</f>
        <v>21600</v>
      </c>
      <c r="Q26" s="78">
        <f t="shared" si="1"/>
        <v>21600</v>
      </c>
      <c r="R26" s="78">
        <f t="shared" si="1"/>
        <v>21600</v>
      </c>
      <c r="S26" s="78">
        <f t="shared" si="1"/>
        <v>0</v>
      </c>
      <c r="T26" s="7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</row>
    <row r="27" spans="1:38" ht="30" customHeight="1">
      <c r="A27" s="80" t="s">
        <v>39</v>
      </c>
      <c r="B27" s="81" t="s">
        <v>40</v>
      </c>
      <c r="C27" s="172" t="s">
        <v>131</v>
      </c>
      <c r="D27" s="82" t="s">
        <v>41</v>
      </c>
      <c r="E27" s="83"/>
      <c r="F27" s="84"/>
      <c r="G27" s="85">
        <f t="shared" ref="G27:G29" si="2">E27*F27</f>
        <v>0</v>
      </c>
      <c r="H27" s="83"/>
      <c r="I27" s="84"/>
      <c r="J27" s="85">
        <f t="shared" ref="J27:J29" si="3">H27*I27</f>
        <v>0</v>
      </c>
      <c r="K27" s="174">
        <v>1</v>
      </c>
      <c r="L27" s="175">
        <v>8400</v>
      </c>
      <c r="M27" s="176">
        <f t="shared" ref="M27:M28" si="4">K27*L27</f>
        <v>8400</v>
      </c>
      <c r="N27" s="174">
        <v>1</v>
      </c>
      <c r="O27" s="175">
        <v>8400</v>
      </c>
      <c r="P27" s="176">
        <f t="shared" ref="P27:P28" si="5">N27*O27</f>
        <v>8400</v>
      </c>
      <c r="Q27" s="85">
        <f t="shared" ref="Q27:Q29" si="6">G27+M27</f>
        <v>8400</v>
      </c>
      <c r="R27" s="85">
        <f t="shared" ref="R27:R29" si="7">J27+P27</f>
        <v>8400</v>
      </c>
      <c r="S27" s="85">
        <f t="shared" ref="S27:S29" si="8">Q27-R27</f>
        <v>0</v>
      </c>
      <c r="T27" s="8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9" t="s">
        <v>39</v>
      </c>
      <c r="B28" s="90" t="s">
        <v>42</v>
      </c>
      <c r="C28" s="173" t="s">
        <v>132</v>
      </c>
      <c r="D28" s="82" t="s">
        <v>41</v>
      </c>
      <c r="E28" s="83"/>
      <c r="F28" s="84"/>
      <c r="G28" s="85">
        <f t="shared" si="2"/>
        <v>0</v>
      </c>
      <c r="H28" s="83"/>
      <c r="I28" s="84"/>
      <c r="J28" s="85">
        <f t="shared" si="3"/>
        <v>0</v>
      </c>
      <c r="K28" s="177">
        <v>1</v>
      </c>
      <c r="L28" s="178">
        <v>7200</v>
      </c>
      <c r="M28" s="179">
        <f t="shared" si="4"/>
        <v>7200</v>
      </c>
      <c r="N28" s="177">
        <v>1</v>
      </c>
      <c r="O28" s="178">
        <v>7200</v>
      </c>
      <c r="P28" s="179">
        <f t="shared" si="5"/>
        <v>7200</v>
      </c>
      <c r="Q28" s="85">
        <f t="shared" si="6"/>
        <v>7200</v>
      </c>
      <c r="R28" s="85">
        <f t="shared" si="7"/>
        <v>7200</v>
      </c>
      <c r="S28" s="85">
        <f t="shared" si="8"/>
        <v>0</v>
      </c>
      <c r="T28" s="8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91" t="s">
        <v>39</v>
      </c>
      <c r="B29" s="92" t="s">
        <v>43</v>
      </c>
      <c r="C29" s="173" t="s">
        <v>133</v>
      </c>
      <c r="D29" s="94" t="s">
        <v>41</v>
      </c>
      <c r="E29" s="95"/>
      <c r="F29" s="96"/>
      <c r="G29" s="97">
        <f t="shared" si="2"/>
        <v>0</v>
      </c>
      <c r="H29" s="95"/>
      <c r="I29" s="96"/>
      <c r="J29" s="97">
        <f t="shared" si="3"/>
        <v>0</v>
      </c>
      <c r="K29" s="177">
        <v>1</v>
      </c>
      <c r="L29" s="178">
        <v>6000</v>
      </c>
      <c r="M29" s="179">
        <f>K29*L29</f>
        <v>6000</v>
      </c>
      <c r="N29" s="177">
        <v>1</v>
      </c>
      <c r="O29" s="178">
        <v>6000</v>
      </c>
      <c r="P29" s="179">
        <f>N29*O29</f>
        <v>6000</v>
      </c>
      <c r="Q29" s="97">
        <f t="shared" si="6"/>
        <v>6000</v>
      </c>
      <c r="R29" s="97">
        <f t="shared" si="7"/>
        <v>6000</v>
      </c>
      <c r="S29" s="97">
        <f t="shared" si="8"/>
        <v>0</v>
      </c>
      <c r="T29" s="9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73" t="s">
        <v>36</v>
      </c>
      <c r="B30" s="74" t="s">
        <v>45</v>
      </c>
      <c r="C30" s="73" t="s">
        <v>46</v>
      </c>
      <c r="D30" s="75"/>
      <c r="E30" s="76"/>
      <c r="F30" s="77"/>
      <c r="G30" s="78"/>
      <c r="H30" s="76"/>
      <c r="I30" s="77"/>
      <c r="J30" s="78"/>
      <c r="K30" s="76"/>
      <c r="L30" s="77"/>
      <c r="M30" s="78">
        <f>SUM(M31:M33)</f>
        <v>0</v>
      </c>
      <c r="N30" s="76"/>
      <c r="O30" s="77"/>
      <c r="P30" s="78">
        <f t="shared" ref="P30:S30" si="9">SUM(P31:P33)</f>
        <v>0</v>
      </c>
      <c r="Q30" s="78">
        <f t="shared" si="9"/>
        <v>0</v>
      </c>
      <c r="R30" s="78">
        <f t="shared" si="9"/>
        <v>0</v>
      </c>
      <c r="S30" s="78">
        <f t="shared" si="9"/>
        <v>0</v>
      </c>
      <c r="T30" s="79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30" customHeight="1">
      <c r="A31" s="80" t="s">
        <v>39</v>
      </c>
      <c r="B31" s="81" t="s">
        <v>47</v>
      </c>
      <c r="C31" s="99" t="s">
        <v>44</v>
      </c>
      <c r="D31" s="82"/>
      <c r="E31" s="260" t="s">
        <v>48</v>
      </c>
      <c r="F31" s="247"/>
      <c r="G31" s="261"/>
      <c r="H31" s="260" t="s">
        <v>48</v>
      </c>
      <c r="I31" s="247"/>
      <c r="J31" s="261"/>
      <c r="K31" s="83"/>
      <c r="L31" s="84"/>
      <c r="M31" s="85">
        <f t="shared" ref="M31:M33" si="10">K31*L31</f>
        <v>0</v>
      </c>
      <c r="N31" s="83"/>
      <c r="O31" s="84"/>
      <c r="P31" s="85">
        <f t="shared" ref="P31:P33" si="11">N31*O31</f>
        <v>0</v>
      </c>
      <c r="Q31" s="85">
        <f t="shared" ref="Q31:Q33" si="12">G31+M31</f>
        <v>0</v>
      </c>
      <c r="R31" s="85">
        <f t="shared" ref="R31:R33" si="13">J31+P31</f>
        <v>0</v>
      </c>
      <c r="S31" s="85">
        <f t="shared" ref="S31:S33" si="14">Q31-R31</f>
        <v>0</v>
      </c>
      <c r="T31" s="8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30" customHeight="1">
      <c r="A32" s="89" t="s">
        <v>39</v>
      </c>
      <c r="B32" s="90" t="s">
        <v>49</v>
      </c>
      <c r="C32" s="99" t="s">
        <v>44</v>
      </c>
      <c r="D32" s="82"/>
      <c r="E32" s="262"/>
      <c r="F32" s="247"/>
      <c r="G32" s="261"/>
      <c r="H32" s="262"/>
      <c r="I32" s="247"/>
      <c r="J32" s="261"/>
      <c r="K32" s="83"/>
      <c r="L32" s="84"/>
      <c r="M32" s="85">
        <f t="shared" si="10"/>
        <v>0</v>
      </c>
      <c r="N32" s="83"/>
      <c r="O32" s="84"/>
      <c r="P32" s="85">
        <f t="shared" si="11"/>
        <v>0</v>
      </c>
      <c r="Q32" s="85">
        <f t="shared" si="12"/>
        <v>0</v>
      </c>
      <c r="R32" s="85">
        <f t="shared" si="13"/>
        <v>0</v>
      </c>
      <c r="S32" s="85">
        <f t="shared" si="14"/>
        <v>0</v>
      </c>
      <c r="T32" s="8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30" customHeight="1">
      <c r="A33" s="91" t="s">
        <v>39</v>
      </c>
      <c r="B33" s="92" t="s">
        <v>50</v>
      </c>
      <c r="C33" s="93" t="s">
        <v>44</v>
      </c>
      <c r="D33" s="94"/>
      <c r="E33" s="262"/>
      <c r="F33" s="247"/>
      <c r="G33" s="261"/>
      <c r="H33" s="262"/>
      <c r="I33" s="247"/>
      <c r="J33" s="261"/>
      <c r="K33" s="95"/>
      <c r="L33" s="96"/>
      <c r="M33" s="97">
        <f t="shared" si="10"/>
        <v>0</v>
      </c>
      <c r="N33" s="95"/>
      <c r="O33" s="96"/>
      <c r="P33" s="97">
        <f t="shared" si="11"/>
        <v>0</v>
      </c>
      <c r="Q33" s="97">
        <f t="shared" si="12"/>
        <v>0</v>
      </c>
      <c r="R33" s="97">
        <f t="shared" si="13"/>
        <v>0</v>
      </c>
      <c r="S33" s="97">
        <f t="shared" si="14"/>
        <v>0</v>
      </c>
      <c r="T33" s="9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30" customHeight="1" thickBot="1">
      <c r="A34" s="73" t="s">
        <v>36</v>
      </c>
      <c r="B34" s="74" t="s">
        <v>51</v>
      </c>
      <c r="C34" s="73" t="s">
        <v>52</v>
      </c>
      <c r="D34" s="75"/>
      <c r="E34" s="76"/>
      <c r="F34" s="77"/>
      <c r="G34" s="78"/>
      <c r="H34" s="76"/>
      <c r="I34" s="77"/>
      <c r="J34" s="78"/>
      <c r="K34" s="76"/>
      <c r="L34" s="77"/>
      <c r="M34" s="78">
        <f>SUM(M35:M37)</f>
        <v>0</v>
      </c>
      <c r="N34" s="76"/>
      <c r="O34" s="77"/>
      <c r="P34" s="78">
        <f t="shared" ref="P34:S34" si="15">SUM(P35:P37)</f>
        <v>0</v>
      </c>
      <c r="Q34" s="78">
        <f t="shared" si="15"/>
        <v>0</v>
      </c>
      <c r="R34" s="78">
        <f t="shared" si="15"/>
        <v>0</v>
      </c>
      <c r="S34" s="78">
        <f t="shared" si="15"/>
        <v>0</v>
      </c>
      <c r="T34" s="79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30" customHeight="1">
      <c r="A35" s="80" t="s">
        <v>39</v>
      </c>
      <c r="B35" s="81" t="s">
        <v>53</v>
      </c>
      <c r="C35" s="180" t="s">
        <v>134</v>
      </c>
      <c r="D35" s="82"/>
      <c r="E35" s="260" t="s">
        <v>48</v>
      </c>
      <c r="F35" s="247"/>
      <c r="G35" s="261"/>
      <c r="H35" s="260" t="s">
        <v>48</v>
      </c>
      <c r="I35" s="247"/>
      <c r="J35" s="261"/>
      <c r="K35" s="86"/>
      <c r="L35" s="87"/>
      <c r="M35" s="85">
        <f t="shared" ref="M35:M37" si="16">K35*L35</f>
        <v>0</v>
      </c>
      <c r="N35" s="86"/>
      <c r="O35" s="87"/>
      <c r="P35" s="85">
        <f t="shared" ref="P35:P36" si="17">N35*O35</f>
        <v>0</v>
      </c>
      <c r="Q35" s="85">
        <f t="shared" ref="Q35:Q37" si="18">G35+M35</f>
        <v>0</v>
      </c>
      <c r="R35" s="85">
        <f t="shared" ref="R35:R37" si="19">J35+P35</f>
        <v>0</v>
      </c>
      <c r="S35" s="85">
        <f t="shared" ref="S35:S37" si="20">Q35-R35</f>
        <v>0</v>
      </c>
      <c r="T35" s="8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30" customHeight="1">
      <c r="A36" s="89" t="s">
        <v>39</v>
      </c>
      <c r="B36" s="90" t="s">
        <v>54</v>
      </c>
      <c r="C36" s="181" t="s">
        <v>134</v>
      </c>
      <c r="D36" s="82"/>
      <c r="E36" s="262"/>
      <c r="F36" s="247"/>
      <c r="G36" s="261"/>
      <c r="H36" s="262"/>
      <c r="I36" s="247"/>
      <c r="J36" s="261"/>
      <c r="K36" s="86"/>
      <c r="L36" s="87"/>
      <c r="M36" s="85">
        <f t="shared" si="16"/>
        <v>0</v>
      </c>
      <c r="N36" s="86"/>
      <c r="O36" s="87"/>
      <c r="P36" s="85">
        <f t="shared" si="17"/>
        <v>0</v>
      </c>
      <c r="Q36" s="85">
        <f t="shared" si="18"/>
        <v>0</v>
      </c>
      <c r="R36" s="85">
        <f t="shared" si="19"/>
        <v>0</v>
      </c>
      <c r="S36" s="85">
        <f t="shared" si="20"/>
        <v>0</v>
      </c>
      <c r="T36" s="8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30" customHeight="1" thickBot="1">
      <c r="A37" s="91" t="s">
        <v>39</v>
      </c>
      <c r="B37" s="92" t="s">
        <v>55</v>
      </c>
      <c r="C37" s="100" t="s">
        <v>134</v>
      </c>
      <c r="D37" s="94"/>
      <c r="E37" s="263"/>
      <c r="F37" s="264"/>
      <c r="G37" s="265"/>
      <c r="H37" s="263"/>
      <c r="I37" s="264"/>
      <c r="J37" s="265"/>
      <c r="K37" s="101"/>
      <c r="L37" s="102"/>
      <c r="M37" s="97">
        <f t="shared" si="16"/>
        <v>0</v>
      </c>
      <c r="N37" s="103"/>
      <c r="O37" s="102"/>
      <c r="P37" s="104">
        <v>0</v>
      </c>
      <c r="Q37" s="85">
        <f t="shared" si="18"/>
        <v>0</v>
      </c>
      <c r="R37" s="85">
        <f t="shared" si="19"/>
        <v>0</v>
      </c>
      <c r="S37" s="85">
        <f t="shared" si="20"/>
        <v>0</v>
      </c>
      <c r="T37" s="9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30" customHeight="1" thickBot="1">
      <c r="A38" s="105" t="s">
        <v>56</v>
      </c>
      <c r="B38" s="106"/>
      <c r="C38" s="107"/>
      <c r="D38" s="108"/>
      <c r="E38" s="109"/>
      <c r="F38" s="110"/>
      <c r="G38" s="111">
        <f>G26+G30+G34</f>
        <v>0</v>
      </c>
      <c r="H38" s="109"/>
      <c r="I38" s="110"/>
      <c r="J38" s="111">
        <f>J26+J30+J34</f>
        <v>0</v>
      </c>
      <c r="K38" s="109"/>
      <c r="L38" s="110"/>
      <c r="M38" s="111">
        <f>M26+M30+M34</f>
        <v>21600</v>
      </c>
      <c r="N38" s="109"/>
      <c r="O38" s="110"/>
      <c r="P38" s="111">
        <f t="shared" ref="P38:S38" si="21">P26+P30+P34</f>
        <v>21600</v>
      </c>
      <c r="Q38" s="111">
        <f t="shared" si="21"/>
        <v>21600</v>
      </c>
      <c r="R38" s="111">
        <f t="shared" si="21"/>
        <v>21600</v>
      </c>
      <c r="S38" s="111">
        <f t="shared" si="21"/>
        <v>0</v>
      </c>
      <c r="T38" s="11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30" customHeight="1">
      <c r="A39" s="73" t="s">
        <v>28</v>
      </c>
      <c r="B39" s="74" t="s">
        <v>57</v>
      </c>
      <c r="C39" s="167" t="s">
        <v>58</v>
      </c>
      <c r="D39" s="75"/>
      <c r="E39" s="76"/>
      <c r="F39" s="77"/>
      <c r="G39" s="113"/>
      <c r="H39" s="76"/>
      <c r="I39" s="77"/>
      <c r="J39" s="113"/>
      <c r="K39" s="76"/>
      <c r="L39" s="77"/>
      <c r="M39" s="113"/>
      <c r="N39" s="76"/>
      <c r="O39" s="77"/>
      <c r="P39" s="113"/>
      <c r="Q39" s="113"/>
      <c r="R39" s="113"/>
      <c r="S39" s="113"/>
      <c r="T39" s="79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spans="1:38" ht="30" customHeight="1">
      <c r="A40" s="80" t="s">
        <v>39</v>
      </c>
      <c r="B40" s="114" t="s">
        <v>59</v>
      </c>
      <c r="C40" s="168" t="s">
        <v>60</v>
      </c>
      <c r="D40" s="82"/>
      <c r="E40" s="83"/>
      <c r="F40" s="115">
        <v>0.22</v>
      </c>
      <c r="G40" s="85">
        <f t="shared" ref="G40:G41" si="22">E40*F40</f>
        <v>0</v>
      </c>
      <c r="H40" s="83"/>
      <c r="I40" s="115">
        <v>0.22</v>
      </c>
      <c r="J40" s="85">
        <f t="shared" ref="J40:J41" si="23">H40*I40</f>
        <v>0</v>
      </c>
      <c r="K40" s="182">
        <f>M26</f>
        <v>21600</v>
      </c>
      <c r="L40" s="115">
        <v>0.22</v>
      </c>
      <c r="M40" s="123">
        <f>K40*L40</f>
        <v>4752</v>
      </c>
      <c r="N40" s="182">
        <f>P26</f>
        <v>21600</v>
      </c>
      <c r="O40" s="115">
        <v>0.22</v>
      </c>
      <c r="P40" s="123">
        <f>N40*O40</f>
        <v>4752</v>
      </c>
      <c r="Q40" s="85">
        <f t="shared" ref="Q40:Q41" si="24">G40+M40</f>
        <v>4752</v>
      </c>
      <c r="R40" s="85">
        <f t="shared" ref="R40:R41" si="25">J40+P40</f>
        <v>4752</v>
      </c>
      <c r="S40" s="85">
        <f t="shared" ref="S40:S41" si="26">Q40-R40</f>
        <v>0</v>
      </c>
      <c r="T40" s="88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>
      <c r="A41" s="89" t="s">
        <v>39</v>
      </c>
      <c r="B41" s="90" t="s">
        <v>61</v>
      </c>
      <c r="C41" s="99" t="s">
        <v>46</v>
      </c>
      <c r="D41" s="82"/>
      <c r="E41" s="83"/>
      <c r="F41" s="115">
        <v>0.22</v>
      </c>
      <c r="G41" s="85">
        <f t="shared" si="22"/>
        <v>0</v>
      </c>
      <c r="H41" s="83"/>
      <c r="I41" s="115">
        <v>0.22</v>
      </c>
      <c r="J41" s="85">
        <f t="shared" si="23"/>
        <v>0</v>
      </c>
      <c r="K41" s="83"/>
      <c r="L41" s="115">
        <v>0.22</v>
      </c>
      <c r="M41" s="85">
        <f t="shared" ref="M41" si="27">K41*L41</f>
        <v>0</v>
      </c>
      <c r="N41" s="83"/>
      <c r="O41" s="115">
        <v>0.22</v>
      </c>
      <c r="P41" s="85">
        <f t="shared" ref="P41" si="28">N41*O41</f>
        <v>0</v>
      </c>
      <c r="Q41" s="85">
        <f t="shared" si="24"/>
        <v>0</v>
      </c>
      <c r="R41" s="85">
        <f t="shared" si="25"/>
        <v>0</v>
      </c>
      <c r="S41" s="85">
        <f t="shared" si="26"/>
        <v>0</v>
      </c>
      <c r="T41" s="88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>
      <c r="A42" s="105" t="s">
        <v>62</v>
      </c>
      <c r="B42" s="106"/>
      <c r="C42" s="107"/>
      <c r="D42" s="108"/>
      <c r="E42" s="109"/>
      <c r="F42" s="110"/>
      <c r="G42" s="111">
        <f>SUM(G40:G41)</f>
        <v>0</v>
      </c>
      <c r="H42" s="109"/>
      <c r="I42" s="110"/>
      <c r="J42" s="111">
        <f>SUM(J40:J41)</f>
        <v>0</v>
      </c>
      <c r="K42" s="109"/>
      <c r="L42" s="110"/>
      <c r="M42" s="111">
        <f>SUM(M40:M41)</f>
        <v>4752</v>
      </c>
      <c r="N42" s="109"/>
      <c r="O42" s="110"/>
      <c r="P42" s="111">
        <f t="shared" ref="P42:S42" si="29">SUM(P40:P41)</f>
        <v>4752</v>
      </c>
      <c r="Q42" s="111">
        <f t="shared" si="29"/>
        <v>4752</v>
      </c>
      <c r="R42" s="111">
        <f t="shared" si="29"/>
        <v>4752</v>
      </c>
      <c r="S42" s="111">
        <f t="shared" si="29"/>
        <v>0</v>
      </c>
      <c r="T42" s="11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30" customHeight="1" thickBot="1">
      <c r="A43" s="73" t="s">
        <v>28</v>
      </c>
      <c r="B43" s="74" t="s">
        <v>63</v>
      </c>
      <c r="C43" s="167" t="s">
        <v>64</v>
      </c>
      <c r="D43" s="75"/>
      <c r="E43" s="76"/>
      <c r="F43" s="77"/>
      <c r="G43" s="113"/>
      <c r="H43" s="76"/>
      <c r="I43" s="77"/>
      <c r="J43" s="113"/>
      <c r="K43" s="76"/>
      <c r="L43" s="77"/>
      <c r="M43" s="113"/>
      <c r="N43" s="76"/>
      <c r="O43" s="77"/>
      <c r="P43" s="113"/>
      <c r="Q43" s="113"/>
      <c r="R43" s="113"/>
      <c r="S43" s="113"/>
      <c r="T43" s="79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</row>
    <row r="44" spans="1:38" ht="30" customHeight="1">
      <c r="A44" s="80" t="s">
        <v>39</v>
      </c>
      <c r="B44" s="114" t="s">
        <v>65</v>
      </c>
      <c r="C44" s="116" t="s">
        <v>135</v>
      </c>
      <c r="D44" s="82" t="s">
        <v>41</v>
      </c>
      <c r="E44" s="83"/>
      <c r="F44" s="84"/>
      <c r="G44" s="85">
        <f t="shared" ref="G44:G46" si="30">E44*F44</f>
        <v>0</v>
      </c>
      <c r="H44" s="83"/>
      <c r="I44" s="84"/>
      <c r="J44" s="85">
        <f t="shared" ref="J44:J46" si="31">H44*I44</f>
        <v>0</v>
      </c>
      <c r="K44" s="86">
        <v>1</v>
      </c>
      <c r="L44" s="87">
        <v>2250</v>
      </c>
      <c r="M44" s="123">
        <f t="shared" ref="M44" si="32">K44*L44</f>
        <v>2250</v>
      </c>
      <c r="N44" s="86">
        <v>1</v>
      </c>
      <c r="O44" s="87">
        <v>2250</v>
      </c>
      <c r="P44" s="123">
        <f t="shared" ref="P44" si="33">N44*O44</f>
        <v>2250</v>
      </c>
      <c r="Q44" s="85">
        <f t="shared" ref="Q44:Q46" si="34">G44+M44</f>
        <v>2250</v>
      </c>
      <c r="R44" s="85">
        <f t="shared" ref="R44:R46" si="35">J44+P44</f>
        <v>2250</v>
      </c>
      <c r="S44" s="85">
        <f t="shared" ref="S44:S46" si="36">Q44-R44</f>
        <v>0</v>
      </c>
      <c r="T44" s="88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>
      <c r="A45" s="89" t="s">
        <v>39</v>
      </c>
      <c r="B45" s="90" t="s">
        <v>66</v>
      </c>
      <c r="C45" s="116" t="s">
        <v>67</v>
      </c>
      <c r="D45" s="82" t="s">
        <v>41</v>
      </c>
      <c r="E45" s="83"/>
      <c r="F45" s="84"/>
      <c r="G45" s="85">
        <f t="shared" si="30"/>
        <v>0</v>
      </c>
      <c r="H45" s="83"/>
      <c r="I45" s="84"/>
      <c r="J45" s="85">
        <f t="shared" si="31"/>
        <v>0</v>
      </c>
      <c r="K45" s="83"/>
      <c r="L45" s="84"/>
      <c r="M45" s="85">
        <f t="shared" ref="M45:M46" si="37">K45*L45</f>
        <v>0</v>
      </c>
      <c r="N45" s="83"/>
      <c r="O45" s="84"/>
      <c r="P45" s="85">
        <f t="shared" ref="P45:P46" si="38">N45*O45</f>
        <v>0</v>
      </c>
      <c r="Q45" s="85">
        <f t="shared" si="34"/>
        <v>0</v>
      </c>
      <c r="R45" s="85">
        <f t="shared" si="35"/>
        <v>0</v>
      </c>
      <c r="S45" s="85">
        <f t="shared" si="36"/>
        <v>0</v>
      </c>
      <c r="T45" s="88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>
      <c r="A46" s="91" t="s">
        <v>39</v>
      </c>
      <c r="B46" s="92" t="s">
        <v>68</v>
      </c>
      <c r="C46" s="116" t="s">
        <v>67</v>
      </c>
      <c r="D46" s="94" t="s">
        <v>41</v>
      </c>
      <c r="E46" s="95"/>
      <c r="F46" s="96"/>
      <c r="G46" s="97">
        <f t="shared" si="30"/>
        <v>0</v>
      </c>
      <c r="H46" s="95"/>
      <c r="I46" s="96"/>
      <c r="J46" s="97">
        <f t="shared" si="31"/>
        <v>0</v>
      </c>
      <c r="K46" s="95"/>
      <c r="L46" s="96"/>
      <c r="M46" s="97">
        <f t="shared" si="37"/>
        <v>0</v>
      </c>
      <c r="N46" s="95"/>
      <c r="O46" s="96"/>
      <c r="P46" s="97">
        <f t="shared" si="38"/>
        <v>0</v>
      </c>
      <c r="Q46" s="85">
        <f t="shared" si="34"/>
        <v>0</v>
      </c>
      <c r="R46" s="85">
        <f t="shared" si="35"/>
        <v>0</v>
      </c>
      <c r="S46" s="85">
        <f t="shared" si="36"/>
        <v>0</v>
      </c>
      <c r="T46" s="98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105" t="s">
        <v>69</v>
      </c>
      <c r="B47" s="106"/>
      <c r="C47" s="107"/>
      <c r="D47" s="108"/>
      <c r="E47" s="109"/>
      <c r="F47" s="110"/>
      <c r="G47" s="111">
        <f>SUM(G44:G46)</f>
        <v>0</v>
      </c>
      <c r="H47" s="109"/>
      <c r="I47" s="110"/>
      <c r="J47" s="111">
        <f>SUM(J44:J46)</f>
        <v>0</v>
      </c>
      <c r="K47" s="109"/>
      <c r="L47" s="110"/>
      <c r="M47" s="111">
        <f>SUM(M44:M46)</f>
        <v>2250</v>
      </c>
      <c r="N47" s="109"/>
      <c r="O47" s="110"/>
      <c r="P47" s="111">
        <f t="shared" ref="P47:S47" si="39">SUM(P44:P46)</f>
        <v>2250</v>
      </c>
      <c r="Q47" s="111">
        <f t="shared" si="39"/>
        <v>2250</v>
      </c>
      <c r="R47" s="111">
        <f t="shared" si="39"/>
        <v>2250</v>
      </c>
      <c r="S47" s="111">
        <f t="shared" si="39"/>
        <v>0</v>
      </c>
      <c r="T47" s="11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30" customHeight="1">
      <c r="A48" s="73" t="s">
        <v>28</v>
      </c>
      <c r="B48" s="74" t="s">
        <v>70</v>
      </c>
      <c r="C48" s="117" t="s">
        <v>71</v>
      </c>
      <c r="D48" s="75"/>
      <c r="E48" s="76"/>
      <c r="F48" s="77"/>
      <c r="G48" s="113"/>
      <c r="H48" s="76"/>
      <c r="I48" s="77"/>
      <c r="J48" s="113"/>
      <c r="K48" s="76"/>
      <c r="L48" s="77"/>
      <c r="M48" s="113"/>
      <c r="N48" s="76"/>
      <c r="O48" s="77"/>
      <c r="P48" s="113"/>
      <c r="Q48" s="113"/>
      <c r="R48" s="113"/>
      <c r="S48" s="113"/>
      <c r="T48" s="79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</row>
    <row r="49" spans="1:38" ht="30" customHeight="1">
      <c r="A49" s="185" t="s">
        <v>39</v>
      </c>
      <c r="B49" s="186" t="s">
        <v>72</v>
      </c>
      <c r="C49" s="187" t="s">
        <v>73</v>
      </c>
      <c r="D49" s="94" t="s">
        <v>41</v>
      </c>
      <c r="E49" s="101"/>
      <c r="F49" s="188"/>
      <c r="G49" s="97">
        <f t="shared" ref="G49:G56" si="40">E49*F49</f>
        <v>0</v>
      </c>
      <c r="H49" s="101"/>
      <c r="I49" s="188"/>
      <c r="J49" s="97">
        <f t="shared" ref="J49:J56" si="41">H49*I49</f>
        <v>0</v>
      </c>
      <c r="K49" s="101"/>
      <c r="L49" s="188"/>
      <c r="M49" s="97">
        <f t="shared" ref="M49:M56" si="42">K49*L49</f>
        <v>0</v>
      </c>
      <c r="N49" s="101"/>
      <c r="O49" s="188"/>
      <c r="P49" s="97">
        <f t="shared" ref="P49:P56" si="43">N49*O49</f>
        <v>0</v>
      </c>
      <c r="Q49" s="97">
        <f t="shared" ref="Q49:Q56" si="44">G49+M49</f>
        <v>0</v>
      </c>
      <c r="R49" s="97">
        <f t="shared" ref="R49:R56" si="45">J49+P49</f>
        <v>0</v>
      </c>
      <c r="S49" s="97">
        <f t="shared" ref="S49:S56" si="46">Q49-R49</f>
        <v>0</v>
      </c>
      <c r="T49" s="9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83" customFormat="1" ht="30" customHeight="1">
      <c r="A50" s="189"/>
      <c r="B50" s="190"/>
      <c r="C50" s="191"/>
      <c r="D50" s="192"/>
      <c r="E50" s="193"/>
      <c r="F50" s="194"/>
      <c r="G50" s="195"/>
      <c r="H50" s="193"/>
      <c r="I50" s="194"/>
      <c r="J50" s="195"/>
      <c r="K50" s="193"/>
      <c r="L50" s="194"/>
      <c r="M50" s="195"/>
      <c r="N50" s="193"/>
      <c r="O50" s="194"/>
      <c r="P50" s="195"/>
      <c r="Q50" s="195"/>
      <c r="R50" s="195"/>
      <c r="S50" s="195"/>
      <c r="T50" s="196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4"/>
      <c r="AJ50" s="4"/>
      <c r="AK50" s="4"/>
      <c r="AL50" s="4"/>
    </row>
    <row r="51" spans="1:38" s="183" customFormat="1" ht="30" customHeight="1">
      <c r="A51" s="189"/>
      <c r="B51" s="190"/>
      <c r="C51" s="191"/>
      <c r="D51" s="192"/>
      <c r="E51" s="193"/>
      <c r="F51" s="194"/>
      <c r="G51" s="195"/>
      <c r="H51" s="193"/>
      <c r="I51" s="194"/>
      <c r="J51" s="195"/>
      <c r="K51" s="193"/>
      <c r="L51" s="194"/>
      <c r="M51" s="195"/>
      <c r="N51" s="193"/>
      <c r="O51" s="194"/>
      <c r="P51" s="195"/>
      <c r="Q51" s="195"/>
      <c r="R51" s="195"/>
      <c r="S51" s="195"/>
      <c r="T51" s="196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4"/>
      <c r="AJ51" s="4"/>
      <c r="AK51" s="4"/>
      <c r="AL51" s="4"/>
    </row>
    <row r="52" spans="1:38" s="183" customFormat="1" ht="30" customHeight="1">
      <c r="A52" s="189"/>
      <c r="B52" s="190"/>
      <c r="C52" s="191"/>
      <c r="D52" s="192"/>
      <c r="E52" s="193"/>
      <c r="F52" s="194"/>
      <c r="G52" s="195"/>
      <c r="H52" s="193"/>
      <c r="I52" s="194"/>
      <c r="J52" s="195"/>
      <c r="K52" s="193"/>
      <c r="L52" s="194"/>
      <c r="M52" s="195"/>
      <c r="N52" s="193"/>
      <c r="O52" s="194"/>
      <c r="P52" s="195"/>
      <c r="Q52" s="195"/>
      <c r="R52" s="195"/>
      <c r="S52" s="195"/>
      <c r="T52" s="196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4"/>
      <c r="AJ52" s="4"/>
      <c r="AK52" s="4"/>
      <c r="AL52" s="4"/>
    </row>
    <row r="53" spans="1:38" s="183" customFormat="1" ht="30" customHeight="1">
      <c r="A53" s="189"/>
      <c r="B53" s="190"/>
      <c r="C53" s="191"/>
      <c r="D53" s="192"/>
      <c r="E53" s="193"/>
      <c r="F53" s="194"/>
      <c r="G53" s="195"/>
      <c r="H53" s="193"/>
      <c r="I53" s="194"/>
      <c r="J53" s="195"/>
      <c r="K53" s="193"/>
      <c r="L53" s="194"/>
      <c r="M53" s="195"/>
      <c r="N53" s="193"/>
      <c r="O53" s="194"/>
      <c r="P53" s="195"/>
      <c r="Q53" s="195"/>
      <c r="R53" s="195"/>
      <c r="S53" s="195"/>
      <c r="T53" s="196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4"/>
      <c r="AJ53" s="4"/>
      <c r="AK53" s="4"/>
      <c r="AL53" s="4"/>
    </row>
    <row r="54" spans="1:38" ht="30" customHeight="1">
      <c r="A54" s="199" t="s">
        <v>39</v>
      </c>
      <c r="B54" s="200" t="s">
        <v>74</v>
      </c>
      <c r="C54" s="201" t="s">
        <v>75</v>
      </c>
      <c r="D54" s="202" t="s">
        <v>41</v>
      </c>
      <c r="E54" s="203"/>
      <c r="F54" s="178"/>
      <c r="G54" s="204">
        <f t="shared" si="40"/>
        <v>0</v>
      </c>
      <c r="H54" s="203"/>
      <c r="I54" s="178"/>
      <c r="J54" s="204">
        <f t="shared" si="41"/>
        <v>0</v>
      </c>
      <c r="K54" s="203"/>
      <c r="L54" s="178"/>
      <c r="M54" s="204">
        <f t="shared" si="42"/>
        <v>0</v>
      </c>
      <c r="N54" s="203"/>
      <c r="O54" s="178"/>
      <c r="P54" s="204">
        <f t="shared" si="43"/>
        <v>0</v>
      </c>
      <c r="Q54" s="204">
        <f t="shared" si="44"/>
        <v>0</v>
      </c>
      <c r="R54" s="204">
        <f t="shared" si="45"/>
        <v>0</v>
      </c>
      <c r="S54" s="204">
        <f t="shared" si="46"/>
        <v>0</v>
      </c>
      <c r="T54" s="20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80" t="s">
        <v>39</v>
      </c>
      <c r="B55" s="81" t="s">
        <v>76</v>
      </c>
      <c r="C55" s="198" t="s">
        <v>77</v>
      </c>
      <c r="D55" s="82" t="s">
        <v>41</v>
      </c>
      <c r="E55" s="83"/>
      <c r="F55" s="84"/>
      <c r="G55" s="85">
        <f t="shared" si="40"/>
        <v>0</v>
      </c>
      <c r="H55" s="83"/>
      <c r="I55" s="84"/>
      <c r="J55" s="85">
        <f t="shared" si="41"/>
        <v>0</v>
      </c>
      <c r="K55" s="83"/>
      <c r="L55" s="84"/>
      <c r="M55" s="85">
        <f t="shared" si="42"/>
        <v>0</v>
      </c>
      <c r="N55" s="83"/>
      <c r="O55" s="84"/>
      <c r="P55" s="85">
        <f t="shared" si="43"/>
        <v>0</v>
      </c>
      <c r="Q55" s="85">
        <f t="shared" si="44"/>
        <v>0</v>
      </c>
      <c r="R55" s="85">
        <f t="shared" si="45"/>
        <v>0</v>
      </c>
      <c r="S55" s="85">
        <f t="shared" si="46"/>
        <v>0</v>
      </c>
      <c r="T55" s="88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5.75" customHeight="1">
      <c r="A56" s="91" t="s">
        <v>39</v>
      </c>
      <c r="B56" s="90" t="s">
        <v>78</v>
      </c>
      <c r="C56" s="118" t="s">
        <v>79</v>
      </c>
      <c r="D56" s="94" t="s">
        <v>41</v>
      </c>
      <c r="E56" s="95"/>
      <c r="F56" s="96"/>
      <c r="G56" s="97">
        <f t="shared" si="40"/>
        <v>0</v>
      </c>
      <c r="H56" s="95"/>
      <c r="I56" s="96"/>
      <c r="J56" s="97">
        <f t="shared" si="41"/>
        <v>0</v>
      </c>
      <c r="K56" s="95"/>
      <c r="L56" s="96"/>
      <c r="M56" s="97">
        <f t="shared" si="42"/>
        <v>0</v>
      </c>
      <c r="N56" s="95"/>
      <c r="O56" s="96"/>
      <c r="P56" s="97">
        <f t="shared" si="43"/>
        <v>0</v>
      </c>
      <c r="Q56" s="85">
        <f t="shared" si="44"/>
        <v>0</v>
      </c>
      <c r="R56" s="85">
        <f t="shared" si="45"/>
        <v>0</v>
      </c>
      <c r="S56" s="85">
        <f t="shared" si="46"/>
        <v>0</v>
      </c>
      <c r="T56" s="9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>
      <c r="A57" s="119" t="s">
        <v>80</v>
      </c>
      <c r="B57" s="106"/>
      <c r="C57" s="107"/>
      <c r="D57" s="108"/>
      <c r="E57" s="109"/>
      <c r="F57" s="110"/>
      <c r="G57" s="111">
        <f>SUM(G49:G56)</f>
        <v>0</v>
      </c>
      <c r="H57" s="109"/>
      <c r="I57" s="110"/>
      <c r="J57" s="111">
        <f>SUM(J49:J56)</f>
        <v>0</v>
      </c>
      <c r="K57" s="109"/>
      <c r="L57" s="110"/>
      <c r="M57" s="111">
        <f>SUM(M49:M56)</f>
        <v>0</v>
      </c>
      <c r="N57" s="109"/>
      <c r="O57" s="110"/>
      <c r="P57" s="111">
        <f t="shared" ref="P57:S57" si="47">SUM(P49:P56)</f>
        <v>0</v>
      </c>
      <c r="Q57" s="111">
        <f t="shared" si="47"/>
        <v>0</v>
      </c>
      <c r="R57" s="111">
        <f t="shared" si="47"/>
        <v>0</v>
      </c>
      <c r="S57" s="111">
        <f t="shared" si="47"/>
        <v>0</v>
      </c>
      <c r="T57" s="11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30" customHeight="1">
      <c r="A58" s="73" t="s">
        <v>28</v>
      </c>
      <c r="B58" s="74" t="s">
        <v>81</v>
      </c>
      <c r="C58" s="73" t="s">
        <v>82</v>
      </c>
      <c r="D58" s="75"/>
      <c r="E58" s="76"/>
      <c r="F58" s="77"/>
      <c r="G58" s="113"/>
      <c r="H58" s="76"/>
      <c r="I58" s="77"/>
      <c r="J58" s="113"/>
      <c r="K58" s="76"/>
      <c r="L58" s="77"/>
      <c r="M58" s="113"/>
      <c r="N58" s="76"/>
      <c r="O58" s="77"/>
      <c r="P58" s="113"/>
      <c r="Q58" s="113"/>
      <c r="R58" s="113"/>
      <c r="S58" s="113"/>
      <c r="T58" s="79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</row>
    <row r="59" spans="1:38" ht="30" customHeight="1">
      <c r="A59" s="80" t="s">
        <v>39</v>
      </c>
      <c r="B59" s="114" t="s">
        <v>83</v>
      </c>
      <c r="C59" s="120" t="s">
        <v>84</v>
      </c>
      <c r="D59" s="82" t="s">
        <v>41</v>
      </c>
      <c r="E59" s="83"/>
      <c r="F59" s="84"/>
      <c r="G59" s="85">
        <f t="shared" ref="G59:G61" si="48">E59*F59</f>
        <v>0</v>
      </c>
      <c r="H59" s="83"/>
      <c r="I59" s="84"/>
      <c r="J59" s="85">
        <f t="shared" ref="J59:J61" si="49">H59*I59</f>
        <v>0</v>
      </c>
      <c r="K59" s="83"/>
      <c r="L59" s="84"/>
      <c r="M59" s="85">
        <f t="shared" ref="M59:M61" si="50">K59*L59</f>
        <v>0</v>
      </c>
      <c r="N59" s="83"/>
      <c r="O59" s="84"/>
      <c r="P59" s="85">
        <f t="shared" ref="P59:P61" si="51">N59*O59</f>
        <v>0</v>
      </c>
      <c r="Q59" s="85">
        <f t="shared" ref="Q59:Q61" si="52">G59+M59</f>
        <v>0</v>
      </c>
      <c r="R59" s="85">
        <f t="shared" ref="R59:R61" si="53">J59+P59</f>
        <v>0</v>
      </c>
      <c r="S59" s="85">
        <f t="shared" ref="S59:S61" si="54">Q59-R59</f>
        <v>0</v>
      </c>
      <c r="T59" s="88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>
      <c r="A60" s="89" t="s">
        <v>39</v>
      </c>
      <c r="B60" s="90" t="s">
        <v>85</v>
      </c>
      <c r="C60" s="120" t="s">
        <v>86</v>
      </c>
      <c r="D60" s="82" t="s">
        <v>41</v>
      </c>
      <c r="E60" s="83"/>
      <c r="F60" s="84"/>
      <c r="G60" s="85">
        <f t="shared" si="48"/>
        <v>0</v>
      </c>
      <c r="H60" s="83"/>
      <c r="I60" s="84"/>
      <c r="J60" s="85">
        <f t="shared" si="49"/>
        <v>0</v>
      </c>
      <c r="K60" s="83"/>
      <c r="L60" s="84"/>
      <c r="M60" s="85">
        <f t="shared" si="50"/>
        <v>0</v>
      </c>
      <c r="N60" s="83"/>
      <c r="O60" s="84"/>
      <c r="P60" s="85">
        <f t="shared" si="51"/>
        <v>0</v>
      </c>
      <c r="Q60" s="85">
        <f t="shared" si="52"/>
        <v>0</v>
      </c>
      <c r="R60" s="85">
        <f t="shared" si="53"/>
        <v>0</v>
      </c>
      <c r="S60" s="85">
        <f t="shared" si="54"/>
        <v>0</v>
      </c>
      <c r="T60" s="8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>
      <c r="A61" s="91" t="s">
        <v>39</v>
      </c>
      <c r="B61" s="92" t="s">
        <v>87</v>
      </c>
      <c r="C61" s="121" t="s">
        <v>88</v>
      </c>
      <c r="D61" s="94" t="s">
        <v>41</v>
      </c>
      <c r="E61" s="95"/>
      <c r="F61" s="96"/>
      <c r="G61" s="97">
        <f t="shared" si="48"/>
        <v>0</v>
      </c>
      <c r="H61" s="95"/>
      <c r="I61" s="96"/>
      <c r="J61" s="97">
        <f t="shared" si="49"/>
        <v>0</v>
      </c>
      <c r="K61" s="95"/>
      <c r="L61" s="96"/>
      <c r="M61" s="97">
        <f t="shared" si="50"/>
        <v>0</v>
      </c>
      <c r="N61" s="95"/>
      <c r="O61" s="96"/>
      <c r="P61" s="97">
        <f t="shared" si="51"/>
        <v>0</v>
      </c>
      <c r="Q61" s="85">
        <f t="shared" si="52"/>
        <v>0</v>
      </c>
      <c r="R61" s="85">
        <f t="shared" si="53"/>
        <v>0</v>
      </c>
      <c r="S61" s="85">
        <f t="shared" si="54"/>
        <v>0</v>
      </c>
      <c r="T61" s="9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>
      <c r="A62" s="105" t="s">
        <v>89</v>
      </c>
      <c r="B62" s="106"/>
      <c r="C62" s="107"/>
      <c r="D62" s="108"/>
      <c r="E62" s="109"/>
      <c r="F62" s="110"/>
      <c r="G62" s="111">
        <f>SUM(G59:G61)</f>
        <v>0</v>
      </c>
      <c r="H62" s="109"/>
      <c r="I62" s="110"/>
      <c r="J62" s="111">
        <f>SUM(J59:J61)</f>
        <v>0</v>
      </c>
      <c r="K62" s="109"/>
      <c r="L62" s="110"/>
      <c r="M62" s="111">
        <f>SUM(M59:M61)</f>
        <v>0</v>
      </c>
      <c r="N62" s="109"/>
      <c r="O62" s="110"/>
      <c r="P62" s="111">
        <f t="shared" ref="P62:S62" si="55">SUM(P59:P61)</f>
        <v>0</v>
      </c>
      <c r="Q62" s="111">
        <f t="shared" si="55"/>
        <v>0</v>
      </c>
      <c r="R62" s="111">
        <f t="shared" si="55"/>
        <v>0</v>
      </c>
      <c r="S62" s="111">
        <f t="shared" si="55"/>
        <v>0</v>
      </c>
      <c r="T62" s="11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30" customHeight="1">
      <c r="A63" s="73" t="s">
        <v>28</v>
      </c>
      <c r="B63" s="74" t="s">
        <v>90</v>
      </c>
      <c r="C63" s="167" t="s">
        <v>91</v>
      </c>
      <c r="D63" s="75"/>
      <c r="E63" s="76"/>
      <c r="F63" s="77"/>
      <c r="G63" s="113"/>
      <c r="H63" s="76"/>
      <c r="I63" s="77"/>
      <c r="J63" s="113"/>
      <c r="K63" s="76"/>
      <c r="L63" s="77"/>
      <c r="M63" s="113"/>
      <c r="N63" s="76"/>
      <c r="O63" s="77"/>
      <c r="P63" s="113"/>
      <c r="Q63" s="113"/>
      <c r="R63" s="113"/>
      <c r="S63" s="113"/>
      <c r="T63" s="79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</row>
    <row r="64" spans="1:38" ht="30" customHeight="1">
      <c r="A64" s="80" t="s">
        <v>39</v>
      </c>
      <c r="B64" s="114" t="s">
        <v>92</v>
      </c>
      <c r="C64" s="122" t="s">
        <v>95</v>
      </c>
      <c r="D64" s="82" t="s">
        <v>93</v>
      </c>
      <c r="E64" s="83"/>
      <c r="F64" s="84"/>
      <c r="G64" s="85">
        <f t="shared" ref="G64:G66" si="56">E64*F64</f>
        <v>0</v>
      </c>
      <c r="H64" s="83"/>
      <c r="I64" s="84"/>
      <c r="J64" s="85">
        <f t="shared" ref="J64:J66" si="57">H64*I64</f>
        <v>0</v>
      </c>
      <c r="K64" s="83"/>
      <c r="L64" s="84"/>
      <c r="M64" s="123">
        <v>0</v>
      </c>
      <c r="N64" s="83"/>
      <c r="O64" s="84"/>
      <c r="P64" s="123">
        <v>0</v>
      </c>
      <c r="Q64" s="85">
        <f t="shared" ref="Q64:Q66" si="58">G64+M64</f>
        <v>0</v>
      </c>
      <c r="R64" s="85">
        <f t="shared" ref="R64:R66" si="59">J64+P64</f>
        <v>0</v>
      </c>
      <c r="S64" s="85">
        <f t="shared" ref="S64:S66" si="60">Q64-R64</f>
        <v>0</v>
      </c>
      <c r="T64" s="8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>
      <c r="A65" s="89" t="s">
        <v>39</v>
      </c>
      <c r="B65" s="90" t="s">
        <v>94</v>
      </c>
      <c r="C65" s="120" t="s">
        <v>95</v>
      </c>
      <c r="D65" s="82" t="s">
        <v>93</v>
      </c>
      <c r="E65" s="83"/>
      <c r="F65" s="84"/>
      <c r="G65" s="85">
        <f t="shared" si="56"/>
        <v>0</v>
      </c>
      <c r="H65" s="83"/>
      <c r="I65" s="84"/>
      <c r="J65" s="85">
        <f t="shared" si="57"/>
        <v>0</v>
      </c>
      <c r="K65" s="83"/>
      <c r="L65" s="84"/>
      <c r="M65" s="85">
        <f t="shared" ref="M65:M66" si="61">K65*L65</f>
        <v>0</v>
      </c>
      <c r="N65" s="83"/>
      <c r="O65" s="84"/>
      <c r="P65" s="85">
        <f t="shared" ref="P65:P66" si="62">N65*O65</f>
        <v>0</v>
      </c>
      <c r="Q65" s="85">
        <f t="shared" si="58"/>
        <v>0</v>
      </c>
      <c r="R65" s="85">
        <f t="shared" si="59"/>
        <v>0</v>
      </c>
      <c r="S65" s="85">
        <f t="shared" si="60"/>
        <v>0</v>
      </c>
      <c r="T65" s="8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>
      <c r="A66" s="91" t="s">
        <v>39</v>
      </c>
      <c r="B66" s="92" t="s">
        <v>96</v>
      </c>
      <c r="C66" s="121" t="s">
        <v>95</v>
      </c>
      <c r="D66" s="94" t="s">
        <v>93</v>
      </c>
      <c r="E66" s="95"/>
      <c r="F66" s="96"/>
      <c r="G66" s="97">
        <f t="shared" si="56"/>
        <v>0</v>
      </c>
      <c r="H66" s="95"/>
      <c r="I66" s="96"/>
      <c r="J66" s="97">
        <f t="shared" si="57"/>
        <v>0</v>
      </c>
      <c r="K66" s="95"/>
      <c r="L66" s="96"/>
      <c r="M66" s="97">
        <f t="shared" si="61"/>
        <v>0</v>
      </c>
      <c r="N66" s="95"/>
      <c r="O66" s="96"/>
      <c r="P66" s="97">
        <f t="shared" si="62"/>
        <v>0</v>
      </c>
      <c r="Q66" s="85">
        <f t="shared" si="58"/>
        <v>0</v>
      </c>
      <c r="R66" s="85">
        <f t="shared" si="59"/>
        <v>0</v>
      </c>
      <c r="S66" s="85">
        <f t="shared" si="60"/>
        <v>0</v>
      </c>
      <c r="T66" s="9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>
      <c r="A67" s="105" t="s">
        <v>97</v>
      </c>
      <c r="B67" s="106"/>
      <c r="C67" s="107"/>
      <c r="D67" s="108"/>
      <c r="E67" s="109"/>
      <c r="F67" s="110"/>
      <c r="G67" s="111">
        <f>SUM(G64:G66)</f>
        <v>0</v>
      </c>
      <c r="H67" s="109"/>
      <c r="I67" s="110"/>
      <c r="J67" s="111">
        <f>SUM(J64:J66)</f>
        <v>0</v>
      </c>
      <c r="K67" s="109"/>
      <c r="L67" s="110"/>
      <c r="M67" s="111">
        <f>SUM(M64:M66)</f>
        <v>0</v>
      </c>
      <c r="N67" s="109"/>
      <c r="O67" s="110"/>
      <c r="P67" s="111">
        <f t="shared" ref="P67:S67" si="63">SUM(P64:P66)</f>
        <v>0</v>
      </c>
      <c r="Q67" s="111">
        <f t="shared" si="63"/>
        <v>0</v>
      </c>
      <c r="R67" s="111">
        <f t="shared" si="63"/>
        <v>0</v>
      </c>
      <c r="S67" s="111">
        <f t="shared" si="63"/>
        <v>0</v>
      </c>
      <c r="T67" s="11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42" customHeight="1">
      <c r="A68" s="73" t="s">
        <v>28</v>
      </c>
      <c r="B68" s="74" t="s">
        <v>98</v>
      </c>
      <c r="C68" s="117" t="s">
        <v>99</v>
      </c>
      <c r="D68" s="75"/>
      <c r="E68" s="76"/>
      <c r="F68" s="77"/>
      <c r="G68" s="113"/>
      <c r="H68" s="76"/>
      <c r="I68" s="77"/>
      <c r="J68" s="113"/>
      <c r="K68" s="76"/>
      <c r="L68" s="77"/>
      <c r="M68" s="113"/>
      <c r="N68" s="76"/>
      <c r="O68" s="77"/>
      <c r="P68" s="113"/>
      <c r="Q68" s="113"/>
      <c r="R68" s="113"/>
      <c r="S68" s="113"/>
      <c r="T68" s="79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</row>
    <row r="69" spans="1:38" ht="68.25" customHeight="1">
      <c r="A69" s="80" t="s">
        <v>39</v>
      </c>
      <c r="B69" s="114" t="s">
        <v>100</v>
      </c>
      <c r="C69" s="120" t="s">
        <v>101</v>
      </c>
      <c r="D69" s="82" t="s">
        <v>41</v>
      </c>
      <c r="E69" s="83"/>
      <c r="F69" s="84"/>
      <c r="G69" s="85">
        <f t="shared" ref="G69:G71" si="64">E69*F69</f>
        <v>0</v>
      </c>
      <c r="H69" s="83"/>
      <c r="I69" s="84"/>
      <c r="J69" s="85">
        <f t="shared" ref="J69:J71" si="65">H69*I69</f>
        <v>0</v>
      </c>
      <c r="K69" s="86">
        <v>1</v>
      </c>
      <c r="L69" s="87">
        <v>1550</v>
      </c>
      <c r="M69" s="123">
        <f t="shared" ref="M69" si="66">K69*L69</f>
        <v>1550</v>
      </c>
      <c r="N69" s="83"/>
      <c r="O69" s="84"/>
      <c r="P69" s="85">
        <f t="shared" ref="P69:P71" si="67">N69*O69</f>
        <v>0</v>
      </c>
      <c r="Q69" s="85">
        <f t="shared" ref="Q69:Q71" si="68">G69+M69</f>
        <v>1550</v>
      </c>
      <c r="R69" s="85">
        <f t="shared" ref="R69:R71" si="69">J69+P69</f>
        <v>0</v>
      </c>
      <c r="S69" s="85">
        <f t="shared" ref="S69:S71" si="70">Q69-R69</f>
        <v>1550</v>
      </c>
      <c r="T69" s="88" t="s">
        <v>145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>
      <c r="A70" s="89" t="s">
        <v>39</v>
      </c>
      <c r="B70" s="90" t="s">
        <v>102</v>
      </c>
      <c r="C70" s="120" t="s">
        <v>103</v>
      </c>
      <c r="D70" s="82" t="s">
        <v>41</v>
      </c>
      <c r="E70" s="83"/>
      <c r="F70" s="84"/>
      <c r="G70" s="85">
        <f t="shared" si="64"/>
        <v>0</v>
      </c>
      <c r="H70" s="83"/>
      <c r="I70" s="84"/>
      <c r="J70" s="85">
        <f t="shared" si="65"/>
        <v>0</v>
      </c>
      <c r="K70" s="83"/>
      <c r="L70" s="84"/>
      <c r="M70" s="85">
        <f t="shared" ref="M70:M71" si="71">K70*L70</f>
        <v>0</v>
      </c>
      <c r="N70" s="83"/>
      <c r="O70" s="84"/>
      <c r="P70" s="85">
        <f t="shared" si="67"/>
        <v>0</v>
      </c>
      <c r="Q70" s="85">
        <f t="shared" si="68"/>
        <v>0</v>
      </c>
      <c r="R70" s="85">
        <f t="shared" si="69"/>
        <v>0</v>
      </c>
      <c r="S70" s="85">
        <f t="shared" si="70"/>
        <v>0</v>
      </c>
      <c r="T70" s="8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>
      <c r="A71" s="91" t="s">
        <v>39</v>
      </c>
      <c r="B71" s="92" t="s">
        <v>104</v>
      </c>
      <c r="C71" s="121" t="s">
        <v>105</v>
      </c>
      <c r="D71" s="94" t="s">
        <v>41</v>
      </c>
      <c r="E71" s="95"/>
      <c r="F71" s="96"/>
      <c r="G71" s="97">
        <f t="shared" si="64"/>
        <v>0</v>
      </c>
      <c r="H71" s="95"/>
      <c r="I71" s="96"/>
      <c r="J71" s="97">
        <f t="shared" si="65"/>
        <v>0</v>
      </c>
      <c r="K71" s="95"/>
      <c r="L71" s="96"/>
      <c r="M71" s="97">
        <f t="shared" si="71"/>
        <v>0</v>
      </c>
      <c r="N71" s="95"/>
      <c r="O71" s="96"/>
      <c r="P71" s="97">
        <f t="shared" si="67"/>
        <v>0</v>
      </c>
      <c r="Q71" s="85">
        <f t="shared" si="68"/>
        <v>0</v>
      </c>
      <c r="R71" s="85">
        <f t="shared" si="69"/>
        <v>0</v>
      </c>
      <c r="S71" s="85">
        <f t="shared" si="70"/>
        <v>0</v>
      </c>
      <c r="T71" s="9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>
      <c r="A72" s="105" t="s">
        <v>106</v>
      </c>
      <c r="B72" s="106"/>
      <c r="C72" s="107"/>
      <c r="D72" s="108"/>
      <c r="E72" s="109"/>
      <c r="F72" s="110"/>
      <c r="G72" s="111">
        <f>SUM(G69:G71)</f>
        <v>0</v>
      </c>
      <c r="H72" s="109"/>
      <c r="I72" s="110"/>
      <c r="J72" s="111">
        <f>SUM(J69:J71)</f>
        <v>0</v>
      </c>
      <c r="K72" s="109"/>
      <c r="L72" s="110"/>
      <c r="M72" s="111">
        <f>SUM(M69:M71)</f>
        <v>1550</v>
      </c>
      <c r="N72" s="109"/>
      <c r="O72" s="110"/>
      <c r="P72" s="111">
        <f t="shared" ref="P72:S72" si="72">SUM(P69:P71)</f>
        <v>0</v>
      </c>
      <c r="Q72" s="111">
        <f t="shared" si="72"/>
        <v>1550</v>
      </c>
      <c r="R72" s="111">
        <f t="shared" si="72"/>
        <v>0</v>
      </c>
      <c r="S72" s="111">
        <f t="shared" si="72"/>
        <v>1550</v>
      </c>
      <c r="T72" s="11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30" customHeight="1">
      <c r="A73" s="73" t="s">
        <v>28</v>
      </c>
      <c r="B73" s="74" t="s">
        <v>107</v>
      </c>
      <c r="C73" s="169" t="s">
        <v>108</v>
      </c>
      <c r="D73" s="75"/>
      <c r="E73" s="76"/>
      <c r="F73" s="77"/>
      <c r="G73" s="113"/>
      <c r="H73" s="76"/>
      <c r="I73" s="77"/>
      <c r="J73" s="113"/>
      <c r="K73" s="76"/>
      <c r="L73" s="77"/>
      <c r="M73" s="113"/>
      <c r="N73" s="76"/>
      <c r="O73" s="77"/>
      <c r="P73" s="113"/>
      <c r="Q73" s="113"/>
      <c r="R73" s="113"/>
      <c r="S73" s="113"/>
      <c r="T73" s="79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</row>
    <row r="74" spans="1:38" ht="30" customHeight="1">
      <c r="A74" s="80" t="s">
        <v>39</v>
      </c>
      <c r="B74" s="114" t="s">
        <v>109</v>
      </c>
      <c r="C74" s="88" t="s">
        <v>136</v>
      </c>
      <c r="D74" s="82"/>
      <c r="E74" s="83"/>
      <c r="F74" s="84"/>
      <c r="G74" s="85">
        <f t="shared" ref="G74:G76" si="73">E74*F74</f>
        <v>0</v>
      </c>
      <c r="H74" s="83"/>
      <c r="I74" s="84"/>
      <c r="J74" s="85">
        <f t="shared" ref="J74:J76" si="74">H74*I74</f>
        <v>0</v>
      </c>
      <c r="K74" s="86">
        <v>1</v>
      </c>
      <c r="L74" s="87">
        <v>30</v>
      </c>
      <c r="M74" s="123">
        <f t="shared" ref="M74:M75" si="75">K74*L74</f>
        <v>30</v>
      </c>
      <c r="N74" s="86">
        <v>1</v>
      </c>
      <c r="O74" s="87">
        <v>30</v>
      </c>
      <c r="P74" s="123">
        <f t="shared" ref="P74:P75" si="76">N74*O74</f>
        <v>30</v>
      </c>
      <c r="Q74" s="85">
        <f t="shared" ref="Q74:Q76" si="77">G74+M74</f>
        <v>30</v>
      </c>
      <c r="R74" s="85">
        <f t="shared" ref="R74:R76" si="78">J74+P74</f>
        <v>30</v>
      </c>
      <c r="S74" s="85">
        <f t="shared" ref="S74:S76" si="79">Q74-R74</f>
        <v>0</v>
      </c>
      <c r="T74" s="8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>
      <c r="A75" s="80" t="s">
        <v>39</v>
      </c>
      <c r="B75" s="81" t="s">
        <v>110</v>
      </c>
      <c r="C75" s="88" t="s">
        <v>137</v>
      </c>
      <c r="D75" s="82"/>
      <c r="E75" s="83"/>
      <c r="F75" s="84"/>
      <c r="G75" s="85">
        <f t="shared" si="73"/>
        <v>0</v>
      </c>
      <c r="H75" s="83"/>
      <c r="I75" s="84"/>
      <c r="J75" s="85">
        <f t="shared" si="74"/>
        <v>0</v>
      </c>
      <c r="K75" s="86">
        <v>1</v>
      </c>
      <c r="L75" s="87">
        <v>299</v>
      </c>
      <c r="M75" s="123">
        <f t="shared" si="75"/>
        <v>299</v>
      </c>
      <c r="N75" s="86">
        <v>1</v>
      </c>
      <c r="O75" s="87">
        <v>299</v>
      </c>
      <c r="P75" s="123">
        <f t="shared" si="76"/>
        <v>299</v>
      </c>
      <c r="Q75" s="85">
        <f t="shared" si="77"/>
        <v>299</v>
      </c>
      <c r="R75" s="85">
        <f t="shared" si="78"/>
        <v>299</v>
      </c>
      <c r="S75" s="85">
        <f t="shared" si="79"/>
        <v>0</v>
      </c>
      <c r="T75" s="8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>
      <c r="A76" s="89" t="s">
        <v>39</v>
      </c>
      <c r="B76" s="90" t="s">
        <v>111</v>
      </c>
      <c r="C76" s="116" t="s">
        <v>112</v>
      </c>
      <c r="D76" s="82"/>
      <c r="E76" s="83"/>
      <c r="F76" s="84"/>
      <c r="G76" s="85">
        <f t="shared" si="73"/>
        <v>0</v>
      </c>
      <c r="H76" s="83"/>
      <c r="I76" s="84"/>
      <c r="J76" s="85">
        <f t="shared" si="74"/>
        <v>0</v>
      </c>
      <c r="K76" s="83"/>
      <c r="L76" s="84"/>
      <c r="M76" s="85">
        <f t="shared" ref="M76" si="80">K76*L76</f>
        <v>0</v>
      </c>
      <c r="N76" s="83"/>
      <c r="O76" s="84"/>
      <c r="P76" s="85">
        <f t="shared" ref="P76" si="81">N76*O76</f>
        <v>0</v>
      </c>
      <c r="Q76" s="85">
        <f t="shared" si="77"/>
        <v>0</v>
      </c>
      <c r="R76" s="85">
        <f t="shared" si="78"/>
        <v>0</v>
      </c>
      <c r="S76" s="85">
        <f t="shared" si="79"/>
        <v>0</v>
      </c>
      <c r="T76" s="8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>
      <c r="A77" s="119" t="s">
        <v>113</v>
      </c>
      <c r="B77" s="124"/>
      <c r="C77" s="107"/>
      <c r="D77" s="108"/>
      <c r="E77" s="109"/>
      <c r="F77" s="110"/>
      <c r="G77" s="111">
        <f>SUM(G74:G76)</f>
        <v>0</v>
      </c>
      <c r="H77" s="109"/>
      <c r="I77" s="110"/>
      <c r="J77" s="111">
        <f>SUM(J74:J76)</f>
        <v>0</v>
      </c>
      <c r="K77" s="109"/>
      <c r="L77" s="110"/>
      <c r="M77" s="111">
        <f>SUM(M74:M76)</f>
        <v>329</v>
      </c>
      <c r="N77" s="109"/>
      <c r="O77" s="110"/>
      <c r="P77" s="111">
        <f t="shared" ref="P77:S77" si="82">SUM(P74:P76)</f>
        <v>329</v>
      </c>
      <c r="Q77" s="111">
        <f t="shared" si="82"/>
        <v>329</v>
      </c>
      <c r="R77" s="111">
        <f t="shared" si="82"/>
        <v>329</v>
      </c>
      <c r="S77" s="111">
        <f t="shared" si="82"/>
        <v>0</v>
      </c>
      <c r="T77" s="11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30" customHeight="1" thickBot="1">
      <c r="A78" s="73" t="s">
        <v>28</v>
      </c>
      <c r="B78" s="125" t="s">
        <v>114</v>
      </c>
      <c r="C78" s="170" t="s">
        <v>115</v>
      </c>
      <c r="D78" s="75"/>
      <c r="E78" s="76"/>
      <c r="F78" s="77"/>
      <c r="G78" s="113"/>
      <c r="H78" s="76"/>
      <c r="I78" s="77"/>
      <c r="J78" s="113"/>
      <c r="K78" s="76"/>
      <c r="L78" s="77"/>
      <c r="M78" s="113"/>
      <c r="N78" s="76"/>
      <c r="O78" s="77"/>
      <c r="P78" s="113"/>
      <c r="Q78" s="113"/>
      <c r="R78" s="113"/>
      <c r="S78" s="113"/>
      <c r="T78" s="79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</row>
    <row r="79" spans="1:38" ht="37.5" customHeight="1">
      <c r="A79" s="80" t="s">
        <v>39</v>
      </c>
      <c r="B79" s="126" t="s">
        <v>116</v>
      </c>
      <c r="C79" s="88" t="s">
        <v>130</v>
      </c>
      <c r="D79" s="127"/>
      <c r="E79" s="266" t="s">
        <v>48</v>
      </c>
      <c r="F79" s="267"/>
      <c r="G79" s="268"/>
      <c r="H79" s="266" t="s">
        <v>48</v>
      </c>
      <c r="I79" s="267"/>
      <c r="J79" s="268"/>
      <c r="K79" s="86">
        <v>16</v>
      </c>
      <c r="L79" s="87">
        <v>1000</v>
      </c>
      <c r="M79" s="123">
        <f>K79*L79</f>
        <v>16000</v>
      </c>
      <c r="N79" s="86">
        <v>16</v>
      </c>
      <c r="O79" s="87">
        <v>1000</v>
      </c>
      <c r="P79" s="123">
        <f>N79*O79</f>
        <v>16000</v>
      </c>
      <c r="Q79" s="85">
        <f t="shared" ref="Q79:Q81" si="83">G79+M79</f>
        <v>16000</v>
      </c>
      <c r="R79" s="85">
        <f t="shared" ref="R79:R81" si="84">J79+P79</f>
        <v>16000</v>
      </c>
      <c r="S79" s="85">
        <f t="shared" ref="S79:S81" si="85">Q79-R79</f>
        <v>0</v>
      </c>
      <c r="T79" s="8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71" customFormat="1" ht="74.25" customHeight="1" thickBot="1">
      <c r="A80" s="80" t="s">
        <v>39</v>
      </c>
      <c r="B80" s="128" t="s">
        <v>117</v>
      </c>
      <c r="C80" s="88" t="s">
        <v>138</v>
      </c>
      <c r="D80" s="127"/>
      <c r="E80" s="260"/>
      <c r="F80" s="269"/>
      <c r="G80" s="261"/>
      <c r="H80" s="260"/>
      <c r="I80" s="269"/>
      <c r="J80" s="261"/>
      <c r="K80" s="86">
        <v>1</v>
      </c>
      <c r="L80" s="87">
        <v>5000</v>
      </c>
      <c r="M80" s="123">
        <f t="shared" ref="M80" si="86">K80*L80</f>
        <v>5000</v>
      </c>
      <c r="N80" s="86"/>
      <c r="O80" s="87"/>
      <c r="P80" s="123"/>
      <c r="Q80" s="123">
        <f t="shared" ref="Q80" si="87">G80+M80</f>
        <v>5000</v>
      </c>
      <c r="R80" s="123">
        <f t="shared" ref="R80" si="88">J80+P80</f>
        <v>0</v>
      </c>
      <c r="S80" s="123">
        <f t="shared" ref="S80" si="89">Q80-R80</f>
        <v>5000</v>
      </c>
      <c r="T80" s="88" t="s">
        <v>143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48" customHeight="1" thickBot="1">
      <c r="A81" s="89" t="s">
        <v>39</v>
      </c>
      <c r="B81" s="128" t="s">
        <v>117</v>
      </c>
      <c r="C81" s="88" t="s">
        <v>139</v>
      </c>
      <c r="D81" s="127"/>
      <c r="E81" s="270"/>
      <c r="F81" s="271"/>
      <c r="G81" s="272"/>
      <c r="H81" s="270"/>
      <c r="I81" s="271"/>
      <c r="J81" s="272"/>
      <c r="K81" s="86">
        <v>1</v>
      </c>
      <c r="L81" s="87">
        <v>25000</v>
      </c>
      <c r="M81" s="123">
        <f>K81*L81</f>
        <v>25000</v>
      </c>
      <c r="N81" s="86">
        <v>1</v>
      </c>
      <c r="O81" s="87">
        <v>25000</v>
      </c>
      <c r="P81" s="123">
        <f>N81*O81</f>
        <v>25000</v>
      </c>
      <c r="Q81" s="85">
        <f t="shared" si="83"/>
        <v>25000</v>
      </c>
      <c r="R81" s="85">
        <f t="shared" si="84"/>
        <v>25000</v>
      </c>
      <c r="S81" s="85">
        <f t="shared" si="85"/>
        <v>0</v>
      </c>
      <c r="T81" s="8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>
      <c r="A82" s="119" t="s">
        <v>118</v>
      </c>
      <c r="B82" s="129"/>
      <c r="C82" s="130"/>
      <c r="D82" s="108"/>
      <c r="E82" s="109"/>
      <c r="F82" s="110"/>
      <c r="G82" s="111">
        <f>SUM(G79:G81)</f>
        <v>0</v>
      </c>
      <c r="H82" s="109"/>
      <c r="I82" s="110"/>
      <c r="J82" s="111">
        <f>SUM(J79:J81)</f>
        <v>0</v>
      </c>
      <c r="K82" s="109"/>
      <c r="L82" s="110"/>
      <c r="M82" s="111">
        <f>SUM(M79:M81)</f>
        <v>46000</v>
      </c>
      <c r="N82" s="109"/>
      <c r="O82" s="110"/>
      <c r="P82" s="111">
        <f t="shared" ref="P82:S82" si="90">SUM(P79:P81)</f>
        <v>41000</v>
      </c>
      <c r="Q82" s="111">
        <f t="shared" si="90"/>
        <v>46000</v>
      </c>
      <c r="R82" s="111">
        <f t="shared" si="90"/>
        <v>41000</v>
      </c>
      <c r="S82" s="111">
        <f t="shared" si="90"/>
        <v>5000</v>
      </c>
      <c r="T82" s="11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s="184" customFormat="1" ht="30" customHeight="1" thickBot="1">
      <c r="A83" s="212"/>
      <c r="B83" s="213"/>
      <c r="C83" s="214"/>
      <c r="D83" s="215"/>
      <c r="E83" s="216"/>
      <c r="F83" s="217"/>
      <c r="G83" s="218"/>
      <c r="H83" s="216"/>
      <c r="I83" s="217"/>
      <c r="J83" s="218"/>
      <c r="K83" s="216"/>
      <c r="L83" s="217"/>
      <c r="M83" s="218"/>
      <c r="N83" s="216"/>
      <c r="O83" s="217"/>
      <c r="P83" s="218"/>
      <c r="Q83" s="218"/>
      <c r="R83" s="218"/>
      <c r="S83" s="218"/>
      <c r="T83" s="219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30" customHeight="1">
      <c r="A84" s="206" t="s">
        <v>28</v>
      </c>
      <c r="B84" s="131" t="s">
        <v>119</v>
      </c>
      <c r="C84" s="170" t="s">
        <v>120</v>
      </c>
      <c r="D84" s="207"/>
      <c r="E84" s="208"/>
      <c r="F84" s="209"/>
      <c r="G84" s="210"/>
      <c r="H84" s="208"/>
      <c r="I84" s="209"/>
      <c r="J84" s="210"/>
      <c r="K84" s="208"/>
      <c r="L84" s="209"/>
      <c r="M84" s="210"/>
      <c r="N84" s="208"/>
      <c r="O84" s="209"/>
      <c r="P84" s="210"/>
      <c r="Q84" s="210"/>
      <c r="R84" s="210"/>
      <c r="S84" s="210"/>
      <c r="T84" s="211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</row>
    <row r="85" spans="1:38" s="229" customFormat="1" ht="30" customHeight="1">
      <c r="A85" s="220"/>
      <c r="B85" s="221"/>
      <c r="C85" s="222"/>
      <c r="D85" s="223"/>
      <c r="E85" s="224"/>
      <c r="F85" s="225"/>
      <c r="G85" s="226"/>
      <c r="H85" s="224"/>
      <c r="I85" s="225"/>
      <c r="J85" s="226"/>
      <c r="K85" s="224"/>
      <c r="L85" s="225"/>
      <c r="M85" s="226"/>
      <c r="N85" s="224"/>
      <c r="O85" s="225"/>
      <c r="P85" s="226"/>
      <c r="Q85" s="226"/>
      <c r="R85" s="226"/>
      <c r="S85" s="226"/>
      <c r="T85" s="227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</row>
    <row r="86" spans="1:38" s="229" customFormat="1" ht="30" customHeight="1">
      <c r="A86" s="220"/>
      <c r="B86" s="221"/>
      <c r="C86" s="222"/>
      <c r="D86" s="223"/>
      <c r="E86" s="224"/>
      <c r="F86" s="225"/>
      <c r="G86" s="226"/>
      <c r="H86" s="224"/>
      <c r="I86" s="225"/>
      <c r="J86" s="226"/>
      <c r="K86" s="224"/>
      <c r="L86" s="225"/>
      <c r="M86" s="226"/>
      <c r="N86" s="224"/>
      <c r="O86" s="225"/>
      <c r="P86" s="226"/>
      <c r="Q86" s="226"/>
      <c r="R86" s="226"/>
      <c r="S86" s="226"/>
      <c r="T86" s="227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</row>
    <row r="87" spans="1:38" s="229" customFormat="1" ht="30" customHeight="1">
      <c r="A87" s="220"/>
      <c r="B87" s="221"/>
      <c r="C87" s="222"/>
      <c r="D87" s="223"/>
      <c r="E87" s="224"/>
      <c r="F87" s="225"/>
      <c r="G87" s="226"/>
      <c r="H87" s="224"/>
      <c r="I87" s="225"/>
      <c r="J87" s="226"/>
      <c r="K87" s="224"/>
      <c r="L87" s="225"/>
      <c r="M87" s="226"/>
      <c r="N87" s="224"/>
      <c r="O87" s="225"/>
      <c r="P87" s="226"/>
      <c r="Q87" s="226"/>
      <c r="R87" s="226"/>
      <c r="S87" s="226"/>
      <c r="T87" s="227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</row>
    <row r="88" spans="1:38" s="229" customFormat="1" ht="30" customHeight="1">
      <c r="A88" s="220"/>
      <c r="B88" s="221"/>
      <c r="C88" s="222"/>
      <c r="D88" s="223"/>
      <c r="E88" s="224"/>
      <c r="F88" s="225"/>
      <c r="G88" s="226"/>
      <c r="H88" s="224"/>
      <c r="I88" s="225"/>
      <c r="J88" s="226"/>
      <c r="K88" s="224"/>
      <c r="L88" s="225"/>
      <c r="M88" s="226"/>
      <c r="N88" s="224"/>
      <c r="O88" s="225"/>
      <c r="P88" s="226"/>
      <c r="Q88" s="226"/>
      <c r="R88" s="226"/>
      <c r="S88" s="226"/>
      <c r="T88" s="227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</row>
    <row r="89" spans="1:38" s="229" customFormat="1" ht="30" customHeight="1">
      <c r="A89" s="220"/>
      <c r="B89" s="221"/>
      <c r="C89" s="222"/>
      <c r="D89" s="223"/>
      <c r="E89" s="224"/>
      <c r="F89" s="225"/>
      <c r="G89" s="226"/>
      <c r="H89" s="224"/>
      <c r="I89" s="225"/>
      <c r="J89" s="226"/>
      <c r="K89" s="224"/>
      <c r="L89" s="225"/>
      <c r="M89" s="226"/>
      <c r="N89" s="224"/>
      <c r="O89" s="225"/>
      <c r="P89" s="226"/>
      <c r="Q89" s="226"/>
      <c r="R89" s="226"/>
      <c r="S89" s="226"/>
      <c r="T89" s="227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</row>
    <row r="90" spans="1:38" s="231" customFormat="1" ht="30" customHeight="1">
      <c r="A90" s="220"/>
      <c r="B90" s="221"/>
      <c r="C90" s="222"/>
      <c r="D90" s="223"/>
      <c r="E90" s="224"/>
      <c r="F90" s="225"/>
      <c r="G90" s="226"/>
      <c r="H90" s="224"/>
      <c r="I90" s="225"/>
      <c r="J90" s="226"/>
      <c r="K90" s="224"/>
      <c r="L90" s="225"/>
      <c r="M90" s="226"/>
      <c r="N90" s="224"/>
      <c r="O90" s="225"/>
      <c r="P90" s="226"/>
      <c r="Q90" s="226"/>
      <c r="R90" s="226"/>
      <c r="S90" s="226"/>
      <c r="T90" s="227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</row>
    <row r="91" spans="1:38" ht="81.75" customHeight="1">
      <c r="A91" s="199" t="s">
        <v>39</v>
      </c>
      <c r="B91" s="238" t="s">
        <v>121</v>
      </c>
      <c r="C91" s="239" t="s">
        <v>120</v>
      </c>
      <c r="D91" s="202" t="s">
        <v>122</v>
      </c>
      <c r="E91" s="273" t="s">
        <v>48</v>
      </c>
      <c r="F91" s="274"/>
      <c r="G91" s="274"/>
      <c r="H91" s="273" t="s">
        <v>48</v>
      </c>
      <c r="I91" s="274"/>
      <c r="J91" s="274"/>
      <c r="K91" s="203">
        <v>1</v>
      </c>
      <c r="L91" s="178">
        <v>8000</v>
      </c>
      <c r="M91" s="204">
        <f>K91*L91</f>
        <v>8000</v>
      </c>
      <c r="N91" s="203">
        <v>1</v>
      </c>
      <c r="O91" s="178">
        <v>13000</v>
      </c>
      <c r="P91" s="204">
        <f>N91*O91</f>
        <v>13000</v>
      </c>
      <c r="Q91" s="204">
        <f>G91+M91</f>
        <v>8000</v>
      </c>
      <c r="R91" s="204">
        <f>J91+P91</f>
        <v>13000</v>
      </c>
      <c r="S91" s="204">
        <f>Q91-R91</f>
        <v>-5000</v>
      </c>
      <c r="T91" s="205" t="s">
        <v>144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30" customHeight="1" thickBot="1">
      <c r="A92" s="232" t="s">
        <v>123</v>
      </c>
      <c r="B92" s="132"/>
      <c r="C92" s="130"/>
      <c r="D92" s="233"/>
      <c r="E92" s="234"/>
      <c r="F92" s="235"/>
      <c r="G92" s="236">
        <f>SUM(G91)</f>
        <v>0</v>
      </c>
      <c r="H92" s="234"/>
      <c r="I92" s="235"/>
      <c r="J92" s="236">
        <f>SUM(J91)</f>
        <v>0</v>
      </c>
      <c r="K92" s="234"/>
      <c r="L92" s="235"/>
      <c r="M92" s="236">
        <f>SUM(M91)</f>
        <v>8000</v>
      </c>
      <c r="N92" s="234"/>
      <c r="O92" s="235"/>
      <c r="P92" s="236">
        <f t="shared" ref="P92:S92" si="91">SUM(P91)</f>
        <v>13000</v>
      </c>
      <c r="Q92" s="236">
        <f t="shared" si="91"/>
        <v>8000</v>
      </c>
      <c r="R92" s="236">
        <f t="shared" si="91"/>
        <v>13000</v>
      </c>
      <c r="S92" s="236">
        <f t="shared" si="91"/>
        <v>-5000</v>
      </c>
      <c r="T92" s="23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9.5" customHeight="1" thickBot="1">
      <c r="A93" s="133" t="s">
        <v>124</v>
      </c>
      <c r="B93" s="134"/>
      <c r="C93" s="135"/>
      <c r="D93" s="136"/>
      <c r="E93" s="137"/>
      <c r="F93" s="138"/>
      <c r="G93" s="139">
        <f>G38+G42+G47+G57+G62+G67+G72+G77+G82+G92</f>
        <v>0</v>
      </c>
      <c r="H93" s="137"/>
      <c r="I93" s="138"/>
      <c r="J93" s="139">
        <f>J38+J42+J47+J57+J62+J67+J72+J77+J82+J92</f>
        <v>0</v>
      </c>
      <c r="K93" s="137"/>
      <c r="L93" s="138"/>
      <c r="M93" s="139">
        <f>M38+M42+M47+M57+M62+M67+M72+M77+M82+M92</f>
        <v>84481</v>
      </c>
      <c r="N93" s="137"/>
      <c r="O93" s="138"/>
      <c r="P93" s="139">
        <f>P38+P42+P47+P57+P62+P67+P72+P77+P82+P92</f>
        <v>82931</v>
      </c>
      <c r="Q93" s="139">
        <f>Q38+Q42+Q47+Q57+Q62+Q67+Q72+Q77+Q82+Q92</f>
        <v>84481</v>
      </c>
      <c r="R93" s="139">
        <f>R38+R42+R47+R57+R62+R67+R72+R77+R82+R92</f>
        <v>82931</v>
      </c>
      <c r="S93" s="139">
        <f>S38+S42+S47+S57+S62+S67+S72+S77+S82+S92</f>
        <v>1550</v>
      </c>
      <c r="T93" s="140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</row>
    <row r="94" spans="1:38" ht="15.75" customHeight="1">
      <c r="A94" s="275"/>
      <c r="B94" s="256"/>
      <c r="C94" s="256"/>
      <c r="D94" s="142"/>
      <c r="E94" s="143"/>
      <c r="F94" s="144"/>
      <c r="G94" s="145"/>
      <c r="H94" s="143"/>
      <c r="I94" s="144"/>
      <c r="J94" s="145"/>
      <c r="K94" s="143"/>
      <c r="L94" s="144"/>
      <c r="M94" s="145"/>
      <c r="N94" s="143"/>
      <c r="O94" s="144"/>
      <c r="P94" s="145"/>
      <c r="Q94" s="145"/>
      <c r="R94" s="145"/>
      <c r="S94" s="145"/>
      <c r="T94" s="14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9.5" customHeight="1">
      <c r="A95" s="255" t="s">
        <v>125</v>
      </c>
      <c r="B95" s="256"/>
      <c r="C95" s="256"/>
      <c r="D95" s="147"/>
      <c r="E95" s="148"/>
      <c r="F95" s="149"/>
      <c r="G95" s="150">
        <f>G22-G93</f>
        <v>0</v>
      </c>
      <c r="H95" s="148"/>
      <c r="I95" s="149"/>
      <c r="J95" s="150">
        <f>J22-J93</f>
        <v>0</v>
      </c>
      <c r="K95" s="151"/>
      <c r="L95" s="149"/>
      <c r="M95" s="152">
        <f>M22-M93</f>
        <v>0</v>
      </c>
      <c r="N95" s="151"/>
      <c r="O95" s="149"/>
      <c r="P95" s="152">
        <f>P22-P93</f>
        <v>1550</v>
      </c>
      <c r="Q95" s="153">
        <f>Q22-Q93</f>
        <v>0</v>
      </c>
      <c r="R95" s="153">
        <f>R22-R93</f>
        <v>1550</v>
      </c>
      <c r="S95" s="153">
        <f>S22-S93</f>
        <v>-1550</v>
      </c>
      <c r="T95" s="15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55"/>
      <c r="B96" s="156"/>
      <c r="C96" s="155"/>
      <c r="D96" s="155"/>
      <c r="E96" s="53"/>
      <c r="F96" s="155"/>
      <c r="G96" s="155"/>
      <c r="H96" s="53"/>
      <c r="I96" s="155"/>
      <c r="J96" s="155"/>
      <c r="K96" s="53"/>
      <c r="L96" s="155"/>
      <c r="M96" s="155"/>
      <c r="N96" s="53"/>
      <c r="O96" s="155"/>
      <c r="P96" s="155"/>
      <c r="Q96" s="155"/>
      <c r="R96" s="155"/>
      <c r="S96" s="155"/>
      <c r="T96" s="155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55"/>
      <c r="B97" s="156"/>
      <c r="C97" s="155"/>
      <c r="D97" s="155"/>
      <c r="E97" s="53"/>
      <c r="F97" s="155"/>
      <c r="G97" s="155"/>
      <c r="H97" s="53"/>
      <c r="I97" s="155"/>
      <c r="J97" s="155"/>
      <c r="K97" s="53"/>
      <c r="L97" s="155"/>
      <c r="M97" s="155"/>
      <c r="N97" s="53"/>
      <c r="O97" s="155"/>
      <c r="P97" s="155"/>
      <c r="Q97" s="155"/>
      <c r="R97" s="155"/>
      <c r="S97" s="155"/>
      <c r="T97" s="155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55" t="s">
        <v>126</v>
      </c>
      <c r="B98" s="156"/>
      <c r="C98" s="158" t="s">
        <v>141</v>
      </c>
      <c r="D98" s="155"/>
      <c r="E98" s="157"/>
      <c r="F98" s="158"/>
      <c r="G98" s="155"/>
      <c r="H98" s="276" t="s">
        <v>140</v>
      </c>
      <c r="I98" s="276"/>
      <c r="J98" s="276"/>
      <c r="K98" s="276"/>
      <c r="L98" s="155"/>
      <c r="M98" s="155"/>
      <c r="N98" s="53"/>
      <c r="O98" s="155"/>
      <c r="P98" s="155"/>
      <c r="Q98" s="155"/>
      <c r="R98" s="155"/>
      <c r="S98" s="155"/>
      <c r="T98" s="155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1"/>
      <c r="C99" s="159" t="s">
        <v>127</v>
      </c>
      <c r="D99" s="155"/>
      <c r="E99" s="257" t="s">
        <v>128</v>
      </c>
      <c r="F99" s="258"/>
      <c r="G99" s="155"/>
      <c r="H99" s="53"/>
      <c r="I99" s="160" t="s">
        <v>129</v>
      </c>
      <c r="J99" s="155"/>
      <c r="K99" s="53"/>
      <c r="L99" s="160"/>
      <c r="M99" s="155"/>
      <c r="N99" s="53"/>
      <c r="O99" s="160"/>
      <c r="P99" s="155"/>
      <c r="Q99" s="155"/>
      <c r="R99" s="155"/>
      <c r="S99" s="155"/>
      <c r="T99" s="155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1"/>
      <c r="C100" s="161"/>
      <c r="D100" s="162"/>
      <c r="E100" s="163"/>
      <c r="F100" s="164"/>
      <c r="G100" s="165"/>
      <c r="H100" s="163"/>
      <c r="I100" s="164"/>
      <c r="J100" s="165"/>
      <c r="K100" s="166"/>
      <c r="L100" s="164"/>
      <c r="M100" s="165"/>
      <c r="N100" s="166"/>
      <c r="O100" s="164"/>
      <c r="P100" s="165"/>
      <c r="Q100" s="165"/>
      <c r="R100" s="165"/>
      <c r="S100" s="165"/>
      <c r="T100" s="155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55"/>
      <c r="B101" s="156"/>
      <c r="C101" s="155"/>
      <c r="D101" s="155"/>
      <c r="E101" s="53"/>
      <c r="F101" s="155"/>
      <c r="G101" s="155"/>
      <c r="H101" s="53"/>
      <c r="I101" s="155"/>
      <c r="J101" s="155"/>
      <c r="K101" s="53"/>
      <c r="L101" s="155"/>
      <c r="M101" s="155"/>
      <c r="N101" s="53"/>
      <c r="O101" s="155"/>
      <c r="P101" s="155"/>
      <c r="Q101" s="155"/>
      <c r="R101" s="155"/>
      <c r="S101" s="155"/>
      <c r="T101" s="15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55"/>
      <c r="B102" s="156"/>
      <c r="C102" s="155"/>
      <c r="D102" s="155"/>
      <c r="E102" s="53"/>
      <c r="F102" s="155"/>
      <c r="G102" s="155"/>
      <c r="H102" s="53"/>
      <c r="I102" s="155"/>
      <c r="J102" s="155"/>
      <c r="K102" s="53"/>
      <c r="L102" s="155"/>
      <c r="M102" s="155"/>
      <c r="N102" s="53"/>
      <c r="O102" s="155"/>
      <c r="P102" s="155"/>
      <c r="Q102" s="155"/>
      <c r="R102" s="155"/>
      <c r="S102" s="155"/>
      <c r="T102" s="155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55"/>
      <c r="B103" s="156"/>
      <c r="C103" s="155"/>
      <c r="D103" s="155"/>
      <c r="E103" s="53"/>
      <c r="F103" s="155"/>
      <c r="G103" s="155"/>
      <c r="H103" s="53"/>
      <c r="I103" s="155"/>
      <c r="J103" s="155"/>
      <c r="K103" s="53"/>
      <c r="L103" s="155"/>
      <c r="M103" s="155"/>
      <c r="N103" s="53"/>
      <c r="O103" s="155"/>
      <c r="P103" s="155"/>
      <c r="Q103" s="155"/>
      <c r="R103" s="155"/>
      <c r="S103" s="155"/>
      <c r="T103" s="15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55"/>
      <c r="B104" s="156"/>
      <c r="C104" s="155"/>
      <c r="D104" s="155"/>
      <c r="E104" s="53"/>
      <c r="F104" s="155"/>
      <c r="G104" s="155"/>
      <c r="H104" s="53"/>
      <c r="I104" s="155"/>
      <c r="J104" s="155"/>
      <c r="K104" s="53"/>
      <c r="L104" s="155"/>
      <c r="M104" s="155"/>
      <c r="N104" s="53"/>
      <c r="O104" s="155"/>
      <c r="P104" s="155"/>
      <c r="Q104" s="155"/>
      <c r="R104" s="155"/>
      <c r="S104" s="155"/>
      <c r="T104" s="15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55"/>
      <c r="B105" s="156"/>
      <c r="C105" s="155"/>
      <c r="D105" s="155"/>
      <c r="E105" s="53"/>
      <c r="F105" s="155"/>
      <c r="G105" s="155"/>
      <c r="H105" s="53"/>
      <c r="I105" s="155"/>
      <c r="J105" s="155"/>
      <c r="K105" s="53"/>
      <c r="L105" s="155"/>
      <c r="M105" s="155"/>
      <c r="N105" s="53"/>
      <c r="O105" s="155"/>
      <c r="P105" s="155"/>
      <c r="Q105" s="155"/>
      <c r="R105" s="155"/>
      <c r="S105" s="155"/>
      <c r="T105" s="155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/>
    <row r="301" spans="1:38" ht="15.75" customHeight="1"/>
    <row r="302" spans="1:38" ht="15.75" customHeight="1"/>
    <row r="303" spans="1:38" ht="15.75" customHeight="1"/>
    <row r="304" spans="1:3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autoFilter ref="A19:T19"/>
  <mergeCells count="26">
    <mergeCell ref="A95:C95"/>
    <mergeCell ref="E99:F99"/>
    <mergeCell ref="E17:G17"/>
    <mergeCell ref="H17:J17"/>
    <mergeCell ref="A23:C23"/>
    <mergeCell ref="E31:G33"/>
    <mergeCell ref="H31:J33"/>
    <mergeCell ref="E35:G37"/>
    <mergeCell ref="H35:J37"/>
    <mergeCell ref="E79:G81"/>
    <mergeCell ref="H79:J81"/>
    <mergeCell ref="E91:G91"/>
    <mergeCell ref="H91:J91"/>
    <mergeCell ref="A94:C94"/>
    <mergeCell ref="H98:K98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</dc:creator>
  <cp:lastModifiedBy>Ekonomist2</cp:lastModifiedBy>
  <cp:lastPrinted>2021-01-18T12:35:04Z</cp:lastPrinted>
  <dcterms:created xsi:type="dcterms:W3CDTF">2021-01-09T13:32:01Z</dcterms:created>
  <dcterms:modified xsi:type="dcterms:W3CDTF">2021-06-17T21:45:59Z</dcterms:modified>
</cp:coreProperties>
</file>