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7464"/>
  </bookViews>
  <sheets>
    <sheet name="Table 1" sheetId="1" r:id="rId1"/>
    <sheet name="Table 2" sheetId="2" r:id="rId2"/>
  </sheets>
  <calcPr calcId="162913"/>
</workbook>
</file>

<file path=xl/calcChain.xml><?xml version="1.0" encoding="utf-8"?>
<calcChain xmlns="http://schemas.openxmlformats.org/spreadsheetml/2006/main">
  <c r="R102" i="1" l="1"/>
  <c r="S110" i="1"/>
  <c r="O88" i="1"/>
  <c r="O110" i="1"/>
  <c r="P88" i="1"/>
  <c r="Q88" i="1"/>
  <c r="R88" i="1"/>
  <c r="S88" i="1"/>
  <c r="T88" i="1"/>
  <c r="U88" i="1"/>
  <c r="U63" i="1"/>
  <c r="O82" i="1"/>
  <c r="Q109" i="1"/>
  <c r="R109" i="1"/>
  <c r="S109" i="1"/>
  <c r="T109" i="1"/>
  <c r="U109" i="1"/>
  <c r="O109" i="1"/>
  <c r="U108" i="1"/>
  <c r="T108" i="1"/>
  <c r="S108" i="1"/>
  <c r="R108" i="1"/>
  <c r="O108" i="1"/>
  <c r="Q106" i="1"/>
  <c r="Q110" i="1" s="1"/>
  <c r="R106" i="1"/>
  <c r="S106" i="1"/>
  <c r="O106" i="1"/>
  <c r="R105" i="1"/>
  <c r="T105" i="1" s="1"/>
  <c r="U105" i="1" s="1"/>
  <c r="O105" i="1"/>
  <c r="S105" i="1" s="1"/>
  <c r="R104" i="1"/>
  <c r="T104" i="1" s="1"/>
  <c r="U104" i="1" s="1"/>
  <c r="O104" i="1"/>
  <c r="S104" i="1"/>
  <c r="T103" i="1"/>
  <c r="S103" i="1"/>
  <c r="U103" i="1" s="1"/>
  <c r="R103" i="1"/>
  <c r="O103" i="1"/>
  <c r="T102" i="1"/>
  <c r="T106" i="1" s="1"/>
  <c r="O102" i="1"/>
  <c r="S102" i="1" s="1"/>
  <c r="T101" i="1"/>
  <c r="S101" i="1"/>
  <c r="R101" i="1"/>
  <c r="O101" i="1"/>
  <c r="T100" i="1"/>
  <c r="R100" i="1"/>
  <c r="O100" i="1"/>
  <c r="S100" i="1" s="1"/>
  <c r="Q98" i="1"/>
  <c r="P98" i="1"/>
  <c r="R96" i="1"/>
  <c r="R98" i="1" s="1"/>
  <c r="R86" i="1"/>
  <c r="T86" i="1" s="1"/>
  <c r="S96" i="1"/>
  <c r="S98" i="1" s="1"/>
  <c r="S87" i="1"/>
  <c r="U87" i="1" s="1"/>
  <c r="R87" i="1"/>
  <c r="T87" i="1" s="1"/>
  <c r="O87" i="1"/>
  <c r="O86" i="1"/>
  <c r="S86" i="1" s="1"/>
  <c r="R85" i="1"/>
  <c r="T85" i="1" s="1"/>
  <c r="O85" i="1"/>
  <c r="S85" i="1" s="1"/>
  <c r="U85" i="1" s="1"/>
  <c r="R84" i="1"/>
  <c r="T84" i="1" s="1"/>
  <c r="O84" i="1"/>
  <c r="S84" i="1" s="1"/>
  <c r="T83" i="1"/>
  <c r="R83" i="1"/>
  <c r="O83" i="1"/>
  <c r="S83" i="1" s="1"/>
  <c r="O81" i="1"/>
  <c r="S81" i="1" s="1"/>
  <c r="S82" i="1"/>
  <c r="U82" i="1" s="1"/>
  <c r="S79" i="1"/>
  <c r="T79" i="1"/>
  <c r="T82" i="1"/>
  <c r="R81" i="1"/>
  <c r="T81" i="1" s="1"/>
  <c r="R80" i="1"/>
  <c r="T80" i="1" s="1"/>
  <c r="O80" i="1"/>
  <c r="S80" i="1" s="1"/>
  <c r="U80" i="1" s="1"/>
  <c r="U101" i="1" l="1"/>
  <c r="U100" i="1"/>
  <c r="U86" i="1"/>
  <c r="U83" i="1"/>
  <c r="U84" i="1"/>
  <c r="U79" i="1"/>
  <c r="T96" i="1"/>
  <c r="T98" i="1" s="1"/>
  <c r="U102" i="1"/>
  <c r="U106" i="1" s="1"/>
  <c r="U81" i="1"/>
  <c r="U96" i="1" l="1"/>
  <c r="U98" i="1" s="1"/>
  <c r="S74" i="1" l="1"/>
  <c r="U74" i="1" s="1"/>
  <c r="R74" i="1"/>
  <c r="T74" i="1"/>
  <c r="T73" i="1"/>
  <c r="U73" i="1" s="1"/>
  <c r="S73" i="1"/>
  <c r="R73" i="1"/>
  <c r="S72" i="1"/>
  <c r="U72" i="1" s="1"/>
  <c r="R72" i="1"/>
  <c r="T72" i="1"/>
  <c r="T71" i="1"/>
  <c r="U71" i="1" s="1"/>
  <c r="S71" i="1"/>
  <c r="R71" i="1"/>
  <c r="T70" i="1"/>
  <c r="U70" i="1" s="1"/>
  <c r="S70" i="1"/>
  <c r="R70" i="1"/>
  <c r="R69" i="1"/>
  <c r="T69" i="1" s="1"/>
  <c r="R68" i="1"/>
  <c r="T68" i="1" s="1"/>
  <c r="R75" i="1"/>
  <c r="T75" i="1" s="1"/>
  <c r="R76" i="1"/>
  <c r="T76" i="1" s="1"/>
  <c r="T78" i="1"/>
  <c r="R78" i="1"/>
  <c r="R77" i="1"/>
  <c r="T77" i="1" s="1"/>
  <c r="O68" i="1" l="1"/>
  <c r="S68" i="1" s="1"/>
  <c r="U68" i="1" s="1"/>
  <c r="O69" i="1"/>
  <c r="S69" i="1" s="1"/>
  <c r="U69" i="1" s="1"/>
  <c r="O75" i="1"/>
  <c r="S75" i="1" s="1"/>
  <c r="U75" i="1" s="1"/>
  <c r="O76" i="1"/>
  <c r="S76" i="1" s="1"/>
  <c r="U76" i="1" s="1"/>
  <c r="O77" i="1"/>
  <c r="S77" i="1" s="1"/>
  <c r="U77" i="1" s="1"/>
  <c r="O78" i="1"/>
  <c r="S78" i="1" s="1"/>
  <c r="U78" i="1" s="1"/>
  <c r="R63" i="1" l="1"/>
  <c r="T63" i="1" s="1"/>
  <c r="R65" i="1"/>
  <c r="R64" i="1"/>
  <c r="T64" i="1" s="1"/>
  <c r="R62" i="1"/>
  <c r="T62" i="1" s="1"/>
  <c r="O64" i="1"/>
  <c r="O65" i="1"/>
  <c r="S65" i="1" s="1"/>
  <c r="O63" i="1"/>
  <c r="S63" i="1" s="1"/>
  <c r="O62" i="1"/>
  <c r="S62" i="1" s="1"/>
  <c r="S55" i="1"/>
  <c r="R60" i="1"/>
  <c r="T60" i="1" s="1"/>
  <c r="R59" i="1"/>
  <c r="T59" i="1" s="1"/>
  <c r="R58" i="1"/>
  <c r="T58" i="1" s="1"/>
  <c r="R57" i="1"/>
  <c r="T57" i="1" s="1"/>
  <c r="R56" i="1"/>
  <c r="T56" i="1" s="1"/>
  <c r="R55" i="1"/>
  <c r="T55" i="1" s="1"/>
  <c r="R54" i="1"/>
  <c r="T54" i="1" s="1"/>
  <c r="R53" i="1"/>
  <c r="T53" i="1" s="1"/>
  <c r="R52" i="1"/>
  <c r="T52" i="1" s="1"/>
  <c r="R51" i="1"/>
  <c r="O59" i="1"/>
  <c r="S59" i="1" s="1"/>
  <c r="O60" i="1"/>
  <c r="S60" i="1" s="1"/>
  <c r="O57" i="1"/>
  <c r="S57" i="1" s="1"/>
  <c r="O58" i="1"/>
  <c r="S58" i="1" s="1"/>
  <c r="O53" i="1"/>
  <c r="O54" i="1"/>
  <c r="S54" i="1" s="1"/>
  <c r="O55" i="1"/>
  <c r="O56" i="1"/>
  <c r="S56" i="1" s="1"/>
  <c r="O52" i="1"/>
  <c r="S52" i="1" s="1"/>
  <c r="O51" i="1"/>
  <c r="T65" i="1" l="1"/>
  <c r="S64" i="1"/>
  <c r="U55" i="1"/>
  <c r="U58" i="1"/>
  <c r="U54" i="1"/>
  <c r="U60" i="1"/>
  <c r="U56" i="1"/>
  <c r="U52" i="1"/>
  <c r="S53" i="1"/>
  <c r="U53" i="1" s="1"/>
  <c r="T51" i="1"/>
  <c r="U59" i="1"/>
  <c r="U57" i="1"/>
  <c r="U64" i="1"/>
  <c r="U62" i="1"/>
  <c r="U65" i="1"/>
  <c r="S51" i="1"/>
  <c r="R31" i="1"/>
  <c r="T31" i="1" s="1"/>
  <c r="R30" i="1"/>
  <c r="T30" i="1" s="1"/>
  <c r="S32" i="1"/>
  <c r="O31" i="1"/>
  <c r="O30" i="1"/>
  <c r="P32" i="1"/>
  <c r="M32" i="1"/>
  <c r="U51" i="1" l="1"/>
  <c r="T32" i="1"/>
  <c r="R32" i="1"/>
  <c r="O32" i="1"/>
  <c r="U30" i="1"/>
  <c r="U32" i="1" s="1"/>
  <c r="P28" i="1"/>
  <c r="Q28" i="1"/>
  <c r="N28" i="1"/>
  <c r="M28" i="1"/>
  <c r="R23" i="1"/>
  <c r="T23" i="1" s="1"/>
  <c r="O23" i="1"/>
  <c r="S23" i="1" s="1"/>
  <c r="R22" i="1"/>
  <c r="T22" i="1" s="1"/>
  <c r="U22" i="1" s="1"/>
  <c r="O22" i="1"/>
  <c r="S22" i="1" s="1"/>
  <c r="R21" i="1"/>
  <c r="T21" i="1" s="1"/>
  <c r="U21" i="1" s="1"/>
  <c r="O21" i="1"/>
  <c r="S21" i="1" s="1"/>
  <c r="R17" i="1"/>
  <c r="T17" i="1" s="1"/>
  <c r="O17" i="1"/>
  <c r="O16" i="1" s="1"/>
  <c r="S16" i="1" s="1"/>
  <c r="R12" i="1"/>
  <c r="T12" i="1" s="1"/>
  <c r="R11" i="1"/>
  <c r="T11" i="1" s="1"/>
  <c r="O12" i="1"/>
  <c r="S12" i="1" s="1"/>
  <c r="O11" i="1"/>
  <c r="S11" i="1" s="1"/>
  <c r="O20" i="1" l="1"/>
  <c r="S20" i="1" s="1"/>
  <c r="U23" i="1"/>
  <c r="R20" i="1"/>
  <c r="S28" i="1"/>
  <c r="O28" i="1"/>
  <c r="S17" i="1"/>
  <c r="U17" i="1" s="1"/>
  <c r="R16" i="1"/>
  <c r="T16" i="1" s="1"/>
  <c r="U16" i="1" s="1"/>
  <c r="R28" i="1" l="1"/>
  <c r="R110" i="1" s="1"/>
  <c r="T20" i="1"/>
  <c r="U20" i="1" s="1"/>
  <c r="U28" i="1" s="1"/>
  <c r="U110" i="1" s="1"/>
  <c r="U12" i="1"/>
  <c r="U11" i="1"/>
  <c r="T28" i="1" l="1"/>
  <c r="T110" i="1" s="1"/>
</calcChain>
</file>

<file path=xl/sharedStrings.xml><?xml version="1.0" encoding="utf-8"?>
<sst xmlns="http://schemas.openxmlformats.org/spreadsheetml/2006/main" count="579" uniqueCount="180">
  <si>
    <r>
      <rPr>
        <sz val="4"/>
        <rFont val="Arial"/>
        <family val="2"/>
      </rPr>
      <t>Склав:</t>
    </r>
  </si>
  <si>
    <r>
      <rPr>
        <sz val="4"/>
        <rFont val="Arial"/>
        <family val="2"/>
      </rPr>
      <t>(посада)</t>
    </r>
  </si>
  <si>
    <r>
      <rPr>
        <sz val="4"/>
        <rFont val="Arial"/>
        <family val="2"/>
      </rPr>
      <t>(підпис та печатка)</t>
    </r>
  </si>
  <si>
    <r>
      <rPr>
        <sz val="4"/>
        <rFont val="Arial"/>
        <family val="2"/>
      </rPr>
      <t>(ПІБ)</t>
    </r>
  </si>
  <si>
    <r>
      <rPr>
        <b/>
        <sz val="6.5"/>
        <rFont val="Times New Roman"/>
        <family val="1"/>
      </rPr>
      <t>ФОНД:                                                                                                                                                                                                                                                                                                           ГРАНТООТРИМУВАЧ:</t>
    </r>
  </si>
  <si>
    <t>Український культурний фонд</t>
  </si>
  <si>
    <t>Додаток № 4</t>
  </si>
  <si>
    <r>
      <rPr>
        <sz val="9"/>
        <rFont val="Calibri"/>
        <family val="2"/>
      </rPr>
      <t>до Договору про надання гранту інституційної підтримки</t>
    </r>
  </si>
  <si>
    <r>
      <rPr>
        <b/>
        <sz val="9"/>
        <rFont val="Arial"/>
        <family val="2"/>
      </rPr>
      <t>ЗВІТ</t>
    </r>
  </si>
  <si>
    <r>
      <rPr>
        <b/>
        <sz val="9"/>
        <rFont val="Arial"/>
        <family val="2"/>
      </rPr>
      <t>про надходження та використання коштів для реалізації Проєкту інституційної підтримки</t>
    </r>
  </si>
  <si>
    <r>
      <rPr>
        <b/>
        <sz val="9"/>
        <rFont val="Arial"/>
        <family val="2"/>
      </rPr>
      <t>Розділ: Стаття: Пункт:</t>
    </r>
  </si>
  <si>
    <r>
      <rPr>
        <b/>
        <sz val="9"/>
        <rFont val="Arial"/>
        <family val="2"/>
      </rPr>
      <t>№</t>
    </r>
  </si>
  <si>
    <r>
      <rPr>
        <b/>
        <sz val="9"/>
        <rFont val="Arial"/>
        <family val="2"/>
      </rPr>
      <t>Найменування витрат</t>
    </r>
  </si>
  <si>
    <r>
      <rPr>
        <b/>
        <sz val="9"/>
        <rFont val="Arial"/>
        <family val="2"/>
      </rPr>
      <t>Одиниця виміру</t>
    </r>
  </si>
  <si>
    <r>
      <rPr>
        <b/>
        <sz val="9"/>
        <rFont val="Arial"/>
        <family val="2"/>
      </rPr>
      <t>Планові витрати гранту інституційної підтримки УКФ
(кредиторська заборгованість) з 12.03.2020 року</t>
    </r>
  </si>
  <si>
    <r>
      <rPr>
        <b/>
        <sz val="9"/>
        <rFont val="Arial"/>
        <family val="2"/>
      </rPr>
      <t>Фактичні витрати гранту інституційної підтримки УКФ
(кредиторська заборгованість) з 12.03.2020 року</t>
    </r>
  </si>
  <si>
    <r>
      <rPr>
        <b/>
        <sz val="9"/>
        <rFont val="Arial"/>
        <family val="2"/>
      </rPr>
      <t>Планові витрати за рахунок інституційної підтримки УКФ
(заплановані витрати)  до 31.12.2020 року включно</t>
    </r>
  </si>
  <si>
    <r>
      <rPr>
        <b/>
        <sz val="9"/>
        <rFont val="Arial"/>
        <family val="2"/>
      </rPr>
      <t>Фактичні витрати за рахунок інституційної підтримки УКФ (заплановані витрати)
до 31.12.2020 року включно</t>
    </r>
  </si>
  <si>
    <r>
      <rPr>
        <b/>
        <sz val="9"/>
        <rFont val="Arial"/>
        <family val="2"/>
      </rPr>
      <t>Загальна сума витрат гранту інституційної підтримки УКФ</t>
    </r>
  </si>
  <si>
    <r>
      <rPr>
        <b/>
        <sz val="9"/>
        <rFont val="Arial"/>
        <family val="2"/>
      </rPr>
      <t>ПРИМІТКИ</t>
    </r>
  </si>
  <si>
    <r>
      <rPr>
        <b/>
        <sz val="9"/>
        <rFont val="Arial"/>
        <family val="2"/>
      </rPr>
      <t>Кількість/ Період</t>
    </r>
  </si>
  <si>
    <r>
      <rPr>
        <b/>
        <sz val="9"/>
        <rFont val="Arial"/>
        <family val="2"/>
      </rPr>
      <t>Вартість за одиницю, грн</t>
    </r>
  </si>
  <si>
    <r>
      <rPr>
        <b/>
        <sz val="9"/>
        <rFont val="Arial"/>
        <family val="2"/>
      </rPr>
      <t>Загальна сума, грн (=4*5)</t>
    </r>
  </si>
  <si>
    <r>
      <rPr>
        <b/>
        <sz val="9"/>
        <rFont val="Arial"/>
        <family val="2"/>
      </rPr>
      <t>Загальна сума, грн (=5*6)</t>
    </r>
  </si>
  <si>
    <r>
      <rPr>
        <b/>
        <sz val="9"/>
        <rFont val="Arial"/>
        <family val="2"/>
      </rPr>
      <t>Загальна сума, грн (=8*9)</t>
    </r>
  </si>
  <si>
    <r>
      <rPr>
        <b/>
        <sz val="9"/>
        <rFont val="Arial"/>
        <family val="2"/>
      </rPr>
      <t>Загальна сума, грн (=11*12)</t>
    </r>
  </si>
  <si>
    <r>
      <rPr>
        <b/>
        <sz val="9"/>
        <rFont val="Arial"/>
        <family val="2"/>
      </rPr>
      <t>планова сума, грн (=6+10)</t>
    </r>
  </si>
  <si>
    <r>
      <rPr>
        <b/>
        <sz val="9"/>
        <rFont val="Arial"/>
        <family val="2"/>
      </rPr>
      <t>фактична сума, грн (=7+13)</t>
    </r>
  </si>
  <si>
    <r>
      <rPr>
        <b/>
        <sz val="9"/>
        <rFont val="Arial"/>
        <family val="2"/>
      </rPr>
      <t>різниця, грн (=14-15)</t>
    </r>
  </si>
  <si>
    <r>
      <rPr>
        <b/>
        <sz val="9"/>
        <rFont val="Arial"/>
        <family val="2"/>
      </rPr>
      <t>Стовпці:</t>
    </r>
  </si>
  <si>
    <r>
      <rPr>
        <b/>
        <sz val="9"/>
        <rFont val="Arial"/>
        <family val="2"/>
      </rPr>
      <t>Розділ:</t>
    </r>
  </si>
  <si>
    <r>
      <rPr>
        <b/>
        <sz val="9"/>
        <rFont val="Arial"/>
        <family val="2"/>
      </rPr>
      <t>І</t>
    </r>
  </si>
  <si>
    <r>
      <rPr>
        <b/>
        <sz val="9"/>
        <rFont val="Arial"/>
        <family val="2"/>
      </rPr>
      <t>Надходження:</t>
    </r>
  </si>
  <si>
    <r>
      <rPr>
        <b/>
        <sz val="9"/>
        <rFont val="Arial"/>
        <family val="2"/>
      </rPr>
      <t>Стаття:</t>
    </r>
  </si>
  <si>
    <r>
      <rPr>
        <sz val="9"/>
        <rFont val="Arial"/>
        <family val="2"/>
      </rPr>
      <t>грн</t>
    </r>
  </si>
  <si>
    <r>
      <rPr>
        <sz val="9"/>
        <rFont val="Arial"/>
        <family val="2"/>
      </rPr>
      <t>0,00</t>
    </r>
  </si>
  <si>
    <r>
      <rPr>
        <b/>
        <i/>
        <sz val="9"/>
        <rFont val="Arial"/>
        <family val="2"/>
      </rPr>
      <t>Всього по розділу І "Надходження":</t>
    </r>
  </si>
  <si>
    <r>
      <rPr>
        <b/>
        <sz val="9"/>
        <rFont val="Arial"/>
        <family val="2"/>
      </rPr>
      <t>0,00</t>
    </r>
  </si>
  <si>
    <r>
      <rPr>
        <b/>
        <sz val="9"/>
        <rFont val="Arial"/>
        <family val="2"/>
      </rPr>
      <t>ІІ</t>
    </r>
  </si>
  <si>
    <r>
      <rPr>
        <b/>
        <sz val="9"/>
        <rFont val="Arial"/>
        <family val="2"/>
      </rPr>
      <t>Витрати:</t>
    </r>
  </si>
  <si>
    <r>
      <rPr>
        <b/>
        <sz val="9"/>
        <rFont val="Arial"/>
        <family val="2"/>
      </rPr>
      <t>Оплата праці</t>
    </r>
  </si>
  <si>
    <r>
      <rPr>
        <b/>
        <sz val="9"/>
        <rFont val="Arial"/>
        <family val="2"/>
      </rPr>
      <t>Підстаття</t>
    </r>
  </si>
  <si>
    <r>
      <rPr>
        <b/>
        <sz val="9"/>
        <rFont val="Arial"/>
        <family val="2"/>
      </rPr>
      <t>Штатних працівників</t>
    </r>
  </si>
  <si>
    <r>
      <rPr>
        <b/>
        <sz val="9"/>
        <rFont val="Arial"/>
        <family val="2"/>
      </rPr>
      <t>Пункт</t>
    </r>
  </si>
  <si>
    <r>
      <rPr>
        <b/>
        <sz val="9"/>
        <rFont val="Arial"/>
        <family val="2"/>
      </rPr>
      <t>1.1.1</t>
    </r>
  </si>
  <si>
    <r>
      <rPr>
        <sz val="9"/>
        <rFont val="Arial"/>
        <family val="2"/>
      </rPr>
      <t>Повне ПІБ, посада</t>
    </r>
  </si>
  <si>
    <r>
      <rPr>
        <sz val="9"/>
        <rFont val="Arial"/>
        <family val="2"/>
      </rPr>
      <t>місяців</t>
    </r>
  </si>
  <si>
    <r>
      <rPr>
        <b/>
        <sz val="9"/>
        <rFont val="Arial"/>
        <family val="2"/>
      </rPr>
      <t>1.1.2</t>
    </r>
  </si>
  <si>
    <r>
      <rPr>
        <b/>
        <sz val="9"/>
        <rFont val="Arial"/>
        <family val="2"/>
      </rPr>
      <t>1.1.3</t>
    </r>
  </si>
  <si>
    <r>
      <rPr>
        <b/>
        <sz val="9"/>
        <rFont val="Arial"/>
        <family val="2"/>
      </rPr>
      <t>За договорами ЦПХ</t>
    </r>
  </si>
  <si>
    <r>
      <rPr>
        <b/>
        <sz val="9"/>
        <rFont val="Arial"/>
        <family val="2"/>
      </rPr>
      <t>1.2.1</t>
    </r>
  </si>
  <si>
    <r>
      <rPr>
        <sz val="9"/>
        <rFont val="Arial"/>
        <family val="2"/>
      </rPr>
      <t>НЕ ЗАПОВНЮЄТЬСЯ!</t>
    </r>
  </si>
  <si>
    <r>
      <rPr>
        <b/>
        <sz val="9"/>
        <rFont val="Arial"/>
        <family val="2"/>
      </rPr>
      <t>1.2.2</t>
    </r>
  </si>
  <si>
    <r>
      <rPr>
        <b/>
        <sz val="9"/>
        <rFont val="Arial"/>
        <family val="2"/>
      </rPr>
      <t>1.2.3</t>
    </r>
  </si>
  <si>
    <r>
      <rPr>
        <b/>
        <sz val="9"/>
        <rFont val="Arial"/>
        <family val="2"/>
      </rPr>
      <t>За договорами з ФОП</t>
    </r>
  </si>
  <si>
    <r>
      <rPr>
        <b/>
        <sz val="9"/>
        <rFont val="Arial"/>
        <family val="2"/>
      </rPr>
      <t>1.3.1</t>
    </r>
  </si>
  <si>
    <r>
      <rPr>
        <b/>
        <sz val="9"/>
        <rFont val="Arial"/>
        <family val="2"/>
      </rPr>
      <t>1.3.2</t>
    </r>
  </si>
  <si>
    <r>
      <rPr>
        <b/>
        <sz val="9"/>
        <rFont val="Arial"/>
        <family val="2"/>
      </rPr>
      <t>1.3.3</t>
    </r>
  </si>
  <si>
    <r>
      <rPr>
        <b/>
        <sz val="9"/>
        <rFont val="Arial"/>
        <family val="2"/>
      </rPr>
      <t>Всього по статті 1 "Оплата праці "</t>
    </r>
  </si>
  <si>
    <r>
      <rPr>
        <b/>
        <sz val="9"/>
        <rFont val="Arial"/>
        <family val="2"/>
      </rPr>
      <t>Соціальні внески з оплати праці (нарахування ЄСВ)</t>
    </r>
  </si>
  <si>
    <r>
      <rPr>
        <sz val="9"/>
        <rFont val="Arial"/>
        <family val="2"/>
      </rPr>
      <t>Штатні працівники</t>
    </r>
  </si>
  <si>
    <r>
      <rPr>
        <sz val="9"/>
        <color rgb="FFFF0000"/>
        <rFont val="Arial"/>
        <family val="2"/>
      </rPr>
      <t>0,22</t>
    </r>
  </si>
  <si>
    <r>
      <rPr>
        <sz val="9"/>
        <rFont val="Arial"/>
        <family val="2"/>
      </rPr>
      <t>За договорами ЦПХ</t>
    </r>
  </si>
  <si>
    <r>
      <rPr>
        <b/>
        <sz val="9"/>
        <rFont val="Arial"/>
        <family val="2"/>
      </rPr>
      <t>Всього по статті 2 "Соціальні внески з оплати праці (нарахування ЄСВ)"</t>
    </r>
  </si>
  <si>
    <r>
      <rPr>
        <b/>
        <sz val="9"/>
        <rFont val="Arial"/>
        <family val="2"/>
      </rPr>
      <t>Оренда приміщень та земельних ділянок</t>
    </r>
  </si>
  <si>
    <r>
      <rPr>
        <sz val="9"/>
        <rFont val="Arial"/>
        <family val="2"/>
      </rPr>
      <t>Адреса орендованого приміщення/земельної діляники, із зазначенням метражу</t>
    </r>
  </si>
  <si>
    <r>
      <rPr>
        <sz val="9"/>
        <rFont val="Arial"/>
        <family val="2"/>
      </rPr>
      <t>Адреса орендованого приміщення/земельної
діляники, із зазначенням метражу</t>
    </r>
  </si>
  <si>
    <r>
      <rPr>
        <b/>
        <sz val="9"/>
        <rFont val="Arial"/>
        <family val="2"/>
      </rPr>
      <t>Всього по статті 3 "Оренда приміщень та земельних ділянок"</t>
    </r>
  </si>
  <si>
    <r>
      <rPr>
        <b/>
        <sz val="9"/>
        <rFont val="Arial"/>
        <family val="2"/>
      </rPr>
      <t>Експлуатаційні витрати на утримання приміщень та комунальні послуги</t>
    </r>
  </si>
  <si>
    <r>
      <rPr>
        <sz val="9"/>
        <rFont val="Arial"/>
        <family val="2"/>
      </rPr>
      <t>Водопостачання</t>
    </r>
  </si>
  <si>
    <r>
      <rPr>
        <sz val="9"/>
        <rFont val="Arial"/>
        <family val="2"/>
      </rPr>
      <t>Електроенергія</t>
    </r>
  </si>
  <si>
    <r>
      <rPr>
        <sz val="9"/>
        <rFont val="Arial"/>
        <family val="2"/>
      </rPr>
      <t>Опалення</t>
    </r>
  </si>
  <si>
    <r>
      <rPr>
        <sz val="9"/>
        <rFont val="Arial"/>
        <family val="2"/>
      </rPr>
      <t>Експлуатаційні витрати (обслуговування пожежної сигналізації, охоронні послуги, послуги прибирання тощо)</t>
    </r>
  </si>
  <si>
    <r>
      <rPr>
        <b/>
        <sz val="9"/>
        <rFont val="Arial"/>
        <family val="2"/>
      </rPr>
      <t>Всього по статті 4 "Експлуатаційні витрати на утримання приміщень та комунальні послуги"</t>
    </r>
  </si>
  <si>
    <r>
      <rPr>
        <b/>
        <sz val="9"/>
        <rFont val="Arial"/>
        <family val="2"/>
      </rPr>
      <t>Оренда техніки, обладнання та інструменту</t>
    </r>
  </si>
  <si>
    <r>
      <rPr>
        <sz val="9"/>
        <rFont val="Arial"/>
        <family val="2"/>
      </rPr>
      <t>Найменування техніки (з деталізацією технічних характеристик)</t>
    </r>
  </si>
  <si>
    <r>
      <rPr>
        <sz val="9"/>
        <rFont val="Arial"/>
        <family val="2"/>
      </rPr>
      <t>Найменування обладнання (з деталізацією технічних характеристик)</t>
    </r>
  </si>
  <si>
    <r>
      <rPr>
        <sz val="9"/>
        <rFont val="Arial"/>
        <family val="2"/>
      </rPr>
      <t>Найменування інструменту (з деталізацією
технічних характеристик)</t>
    </r>
  </si>
  <si>
    <r>
      <rPr>
        <b/>
        <sz val="9"/>
        <rFont val="Arial"/>
        <family val="2"/>
      </rPr>
      <t>Всього по статті 5 "Оренда техніки, обладнання та інструменту"</t>
    </r>
  </si>
  <si>
    <r>
      <rPr>
        <b/>
        <sz val="9"/>
        <rFont val="Arial"/>
        <family val="2"/>
      </rPr>
      <t>Матеріальні витрати (за винятком капітальних видатків)</t>
    </r>
  </si>
  <si>
    <r>
      <rPr>
        <sz val="9"/>
        <rFont val="Arial"/>
        <family val="2"/>
      </rPr>
      <t>шт</t>
    </r>
  </si>
  <si>
    <r>
      <rPr>
        <b/>
        <sz val="9"/>
        <rFont val="Arial"/>
        <family val="2"/>
      </rPr>
      <t>Всього по статті 6 "Матеріальні витрати (за винятком капітальних видатків)"</t>
    </r>
  </si>
  <si>
    <r>
      <rPr>
        <b/>
        <sz val="9"/>
        <rFont val="Arial"/>
        <family val="2"/>
      </rPr>
      <t>Витрати на послуги зв'язку, інтернет, обслуговування сайтів та програмного забезпечення;</t>
    </r>
  </si>
  <si>
    <r>
      <rPr>
        <sz val="9"/>
        <rFont val="Arial"/>
        <family val="2"/>
      </rPr>
      <t>Послуги зв'язку</t>
    </r>
  </si>
  <si>
    <r>
      <rPr>
        <sz val="9"/>
        <rFont val="Arial"/>
        <family val="2"/>
      </rPr>
      <t>Послуги Internet</t>
    </r>
  </si>
  <si>
    <r>
      <rPr>
        <sz val="9"/>
        <rFont val="Arial"/>
        <family val="2"/>
      </rPr>
      <t>Обслуговування сайтів та програмного
забезпечення (деталізувати назву послуги)</t>
    </r>
  </si>
  <si>
    <r>
      <rPr>
        <b/>
        <sz val="9"/>
        <rFont val="Arial"/>
        <family val="2"/>
      </rPr>
      <t>Всього по статті 7 "Витрати на послуги зв'язку, інтернет, обслуговування програм"</t>
    </r>
  </si>
  <si>
    <r>
      <rPr>
        <b/>
        <sz val="9"/>
        <rFont val="Arial"/>
        <family val="2"/>
      </rPr>
      <t>Банківські витрати</t>
    </r>
  </si>
  <si>
    <r>
      <rPr>
        <sz val="9"/>
        <rFont val="Arial"/>
        <family val="2"/>
      </rPr>
      <t>Банківська комісія за переказ</t>
    </r>
  </si>
  <si>
    <r>
      <rPr>
        <sz val="9"/>
        <rFont val="Arial"/>
        <family val="2"/>
      </rPr>
      <t>Розрахунково-касове обслуговування</t>
    </r>
  </si>
  <si>
    <r>
      <rPr>
        <sz val="9"/>
        <rFont val="Arial"/>
        <family val="2"/>
      </rPr>
      <t>Інші банківські витрати</t>
    </r>
  </si>
  <si>
    <r>
      <rPr>
        <b/>
        <sz val="9"/>
        <rFont val="Arial"/>
        <family val="2"/>
      </rPr>
      <t>Всього по статті 8 "Банківські витрати"</t>
    </r>
  </si>
  <si>
    <r>
      <rPr>
        <b/>
        <sz val="9"/>
        <rFont val="Arial"/>
        <family val="2"/>
      </rPr>
      <t>Інші витрати пов'язані з основною
діяльністю організації</t>
    </r>
  </si>
  <si>
    <r>
      <rPr>
        <b/>
        <sz val="9"/>
        <rFont val="Arial"/>
        <family val="2"/>
      </rPr>
      <t>Всього по статті 9 "Інші витрати пов'язані з основною діяльністю організації"</t>
    </r>
  </si>
  <si>
    <r>
      <rPr>
        <b/>
        <sz val="9"/>
        <rFont val="Arial"/>
        <family val="2"/>
      </rPr>
      <t>Аудиторські послуги</t>
    </r>
  </si>
  <si>
    <r>
      <rPr>
        <sz val="9"/>
        <rFont val="Arial"/>
        <family val="2"/>
      </rPr>
      <t>Аудиторські послуги</t>
    </r>
  </si>
  <si>
    <r>
      <rPr>
        <b/>
        <sz val="9"/>
        <rFont val="Arial"/>
        <family val="2"/>
      </rPr>
      <t>Всього по статті 9 "Аудиторські послуги"</t>
    </r>
  </si>
  <si>
    <r>
      <rPr>
        <b/>
        <i/>
        <sz val="9"/>
        <rFont val="Arial"/>
        <family val="2"/>
      </rPr>
      <t>Всього по розділу ІІ "Витрати":</t>
    </r>
  </si>
  <si>
    <r>
      <rPr>
        <b/>
        <sz val="9"/>
        <rFont val="Arial"/>
        <family val="2"/>
      </rPr>
      <t>РЕЗУЛЬТАТ ІНСТИТУЦІЙНОЇ ПІДТРИМКИ</t>
    </r>
  </si>
  <si>
    <t>Повна назва організації Заявника: ЛЬВІВСЬКЕ КОМУНАЛЬНЕ ПІДПРИЄМСТВО КУЛЬТУРНО-ОСВІТНІЙ ЦЕНТР ІМЕНІ ОЛЕКСАНДРА ДОВЖЕНКА</t>
  </si>
  <si>
    <t>Вірт Наталія Мирославівна, головний бухгалтер</t>
  </si>
  <si>
    <t>Забезпечення повного та достовірного відображення інформації по коштах гранту; підготовка даних для включення їх до фінансової звітності щодо грантових коштів; проведення оплат згідно з виставленими рахунками та здійснення нарахування податкових платежів.</t>
  </si>
  <si>
    <t xml:space="preserve">Дворянин Парасковія Ярославівна, розробка стратегічного плану та медіа-плану розвитку установи </t>
  </si>
  <si>
    <t>послуга</t>
  </si>
  <si>
    <t>Лильо-Откович Зоряна Мирославівна, проведення майстер-класів</t>
  </si>
  <si>
    <t>Дибовська Зоряна Василівна, музичні виступи, модерація літературних читань</t>
  </si>
  <si>
    <t>В умовах пандемії Центр Довженка як насамперед культурний центр для публічних та масових заходів, потребує цілком нової стратегії та медіа-плану висвітлення подій. Оскільки розробка таких документів є разовою послугою і потребує залучення незалежного фахівця, якого у штаті немає, передбачено укладення договору з відомою львівською медіа-експерткою з понад 20-річним управлінським досвідом, кандидатом наук із соціальних комунікацій, викладачкою факультетів журналістики ЛНУ ім.І.Франка та НУ "Львівська Політехніка". Стратегічним та медіа-планом передбачено  виокремити нішеві та проектні перспективи ЛКП "Центр Довженка" в умовах карантину, план роботи з медіа та перехід на онлайн-платформи (з трьома сценаріями, залежно від епідеміологічної ситуації).                                         Результатами послуги будуть два документи (Стратегічний план та медіа-план - 3 сценаріми розвитку подій) та проведення сесій стратегічного та медіа-планування.</t>
  </si>
  <si>
    <t>В рамках майстер-класів зі створення різдвяних ялинкових іграшок передбачено залучення викладачки Львівського коледжу декоратичного та ужиткового мистецтва, художниці Зоряни Лильо-Откович. З урахуванням обмежень пандемії, майстер-класи будуть транслюватися на сайті та у соціальних мережах ЛКП "Центр Довженка". Результатами роботи будуть проведені лекції та майстер-класи, набори заготовок для іграшок, що будуть передані (такий досвід у ЛКП в час карантину вже є) багатодітним сім’ям або, якщо дозволять обставини, використані на очних заняттях з максимально дозволеною кількістю учасників. Кількість майстер-класів - 3, кількість лекцій - 3. Кількість заготовок - 20 (з використанням матеріалів пані Зоряни)</t>
  </si>
  <si>
    <t>акторка Львівського академічного драматичного театру імені Лесі Українки, засновниця та учасниця гурту автентичного співу «YAGÓDY», викладачка кафедри театрознавства та акторської майстерності ЛНУ ім. І. Франка - п. Зоряна залучена до напряму проведення різдвяних музичних і літературних зустрічей. Оскільки у штаті немає творчих працівників, а лише адміністративні необхідне залучення стороннього фахівця. Результатами послуг будуть 2 музичні виступи (спів та акомпонемент) та 2 модерування літературних зустрічей).</t>
  </si>
  <si>
    <r>
      <rPr>
        <sz val="9"/>
        <rFont val="Calibri"/>
        <family val="2"/>
      </rPr>
      <t>№ 4INST81-26315</t>
    </r>
    <r>
      <rPr>
        <sz val="9"/>
        <rFont val="Times New Roman"/>
        <family val="1"/>
      </rPr>
      <t xml:space="preserve"> </t>
    </r>
    <r>
      <rPr>
        <sz val="9"/>
        <rFont val="Calibri"/>
        <family val="2"/>
      </rPr>
      <t>від "</t>
    </r>
    <r>
      <rPr>
        <u/>
        <sz val="9"/>
        <rFont val="Times New Roman"/>
        <family val="1"/>
      </rPr>
      <t>16 </t>
    </r>
    <r>
      <rPr>
        <sz val="9"/>
        <rFont val="Calibri"/>
        <family val="2"/>
      </rPr>
      <t>"</t>
    </r>
    <r>
      <rPr>
        <u/>
        <sz val="9"/>
        <rFont val="Times New Roman"/>
        <family val="1"/>
      </rPr>
      <t> грудня </t>
    </r>
    <r>
      <rPr>
        <sz val="9"/>
        <rFont val="Calibri"/>
        <family val="2"/>
      </rPr>
      <t>2020 року</t>
    </r>
  </si>
  <si>
    <t>Сегмент звукового забезпечення</t>
  </si>
  <si>
    <t>Сегмент посилення звуку та його відтворення - набір мікрофонів та стійок, колонок та підсилювачів для проведення заходів. ЛКП «Центр Довженка» не має власних мікрофонів, тому будь-які події вимагають оренди звукового обладнання. Раніше оренда перекривалась коштами за рахунок квитків відвідувачів. Однак в умовах карантину для трансляції та запису необхідний якісний звук. Цей комплект допоможе проводити камерні онлайн-заходи без залучення додаткових коштів на фінансування оренди звукового обладнання</t>
  </si>
  <si>
    <t>Мікрофонна стійка MS-50/SW</t>
  </si>
  <si>
    <t xml:space="preserve">реалізація офлайн та онлайн-заходів передбачає музичні виступи, літературні читання, дискусії та проведення майстер-класів у залі з використанням підсилення зв'язку, що потребуватиме стійок для фіксування мікрофонів </t>
  </si>
  <si>
    <t xml:space="preserve">Мікрофон Sennheiser Е 935 </t>
  </si>
  <si>
    <t>підсилення звуку у великій залі важко реалізувати з допомогою лише портативної техніки, саме шнурові мікрофони підходять для таких умов, оскільки у більшій залі звук розсіюється та має бути потужнішим</t>
  </si>
  <si>
    <t>Радіосистема MGX-24B</t>
  </si>
  <si>
    <t>для комунікації з онлайн- та офлайн-аудиторією ведучими заходів чи учасниками дискусії необхідним є посилення гучності та можливість не обмежувати видимість стійками та шнуровими мікрофонами, що легко забезпечується за допомогою мікрофонів-петличок, автономність роботи яких забезпечується за допомогою радіосистеми</t>
  </si>
  <si>
    <t>Радіосистема TS-8808HH</t>
  </si>
  <si>
    <t>для проведення подій у залі необхідно використовувати підсилення звуку, це особливо зручно з допомогою радіомікрофонів, коли ведеться жвава дискусія та є потреба у мобільному передаванні мікрофона між учасниками, автономність роботи радіомікрофонів забезпечується за допомогою радіосистеми</t>
  </si>
  <si>
    <t>Мікшерний пульт Behringer XENYX X1204USB</t>
  </si>
  <si>
    <t>Акустична система 12 DHA 350</t>
  </si>
  <si>
    <t>Підсилювальний модуль de 350</t>
  </si>
  <si>
    <t>Стійки під акустичні системи DHA</t>
  </si>
  <si>
    <t>Набір кабелів для акустичних систем</t>
  </si>
  <si>
    <t>Набір кабелів для підсилювальних модулів</t>
  </si>
  <si>
    <t>Комплект колонок із підсилювачами, об’єднані мікшерним пультом допоможуть забезпечити зв’язок між звуковим обладнанням та регулювати гучність заходів для належного та комфортного відображення подій. Зважаючи на наявність кількох залів та мистецьких просторів в ЛКП «Центр Довженка», який використовується для проведення заходів, набір звуку є портативним та зможе бути використаний будь-де, зокрема і для проведення вуличних заходів (перед Центром Довженка є велика площа).</t>
  </si>
  <si>
    <t>Сегмент організаційного забезпечення</t>
  </si>
  <si>
    <t>Обладнання, необхідне для поточної діяльності закладу у нових умовах та для проведення заходів для підсилення інституційної спроможності (сесій стратегічного та медіа-планування)</t>
  </si>
  <si>
    <t>Фліпчарт</t>
  </si>
  <si>
    <t>Пульт-презентер Logitech Professional Presenter R700 - EMEA - Red Laser black</t>
  </si>
  <si>
    <t>БФП лазерний CANON i-SENSYS MF112</t>
  </si>
  <si>
    <t>Штатив для телефона зі світлодіодним кільцем Ring Light Kit F539B</t>
  </si>
  <si>
    <t xml:space="preserve">Для сесій інституційного розвитку з працівниками та для резиденцій Миколая, лекцій і дискусій  </t>
  </si>
  <si>
    <t>На другому поверсі ЛКП «Центр Довженка» маємо залу для проведення невеликих лекцій та майстер-класів, яка обладнана плазмовим телевізором для відображення презентацій, проте не укомплектована презентерами для самостійного і зручного прокручування доповідачем</t>
  </si>
  <si>
    <t>Оскільки в умовах карантину маємо велику потребу в друці роздаткових матеріалів, листівок (для хендмейду у резиденції Миколая), літературних текстів для читань, а на увесь центр Довженка є лише один офісний принтер, яким користуютьсяі усі творчі студії, які діють при Центрі на постійній основі.</t>
  </si>
  <si>
    <t xml:space="preserve">Для паралельної зйомки онлайн-трансляції будемо використовувати зйомку телефонами, використовуючи для стабілізації та додаткового освітлення згадані спеціальні штативи </t>
  </si>
  <si>
    <t>Сегмент забезпечення матеріалів для літературних читань та подарунків</t>
  </si>
  <si>
    <r>
      <rPr>
        <sz val="11"/>
        <color indexed="8"/>
        <rFont val="Times New Roman"/>
        <family val="1"/>
        <charset val="204"/>
      </rPr>
      <t xml:space="preserve">Томуск Ільмар «Друзі Вовчика» </t>
    </r>
  </si>
  <si>
    <r>
      <rPr>
        <sz val="11"/>
        <color indexed="8"/>
        <rFont val="Times New Roman"/>
        <family val="1"/>
        <charset val="204"/>
      </rPr>
      <t>Гербіш Надійка «Одного разу на Різдво»</t>
    </r>
  </si>
  <si>
    <r>
      <rPr>
        <sz val="11"/>
        <color indexed="8"/>
        <rFont val="Times New Roman"/>
        <family val="1"/>
        <charset val="204"/>
      </rPr>
      <t>Янссон Туве «Країна Мумі-тролів»</t>
    </r>
  </si>
  <si>
    <r>
      <rPr>
        <sz val="11"/>
        <color indexed="8"/>
        <rFont val="Times New Roman"/>
        <family val="1"/>
        <charset val="204"/>
      </rPr>
      <t>Вдовиченко Галина «36 і 6 котів-детективів»</t>
    </r>
  </si>
  <si>
    <t>Дитячі книги від ТзОВ «Видавництво Старого Лева»</t>
  </si>
  <si>
    <t>У напрямках діяльності діятиме резиденція Святого Миколая, яка вже втретє проходитиме у ЛКП «Центр Довженка». В умовах \карантину плануємо два формати - особисті зустрічі по одній дитині з літературними читаннями та виготовленням хендмейду (аплікації) з дотриманням епідеміологічних правил або ж зум-зустрічі з літературними вікторинами, за участь у яких діти отримають подарунки (транспортація - працівники ЛКП). Подарункові набори для діток з багатодітних сімей передбачені, як подарунки та необхідні матеріали для літературних читань - різдвяних та в межах резиденції. У видавництві «Основи» та «Старого лева» є видання необхідних творів.</t>
  </si>
  <si>
    <t>Книга Муха, дзвоник і Різдво</t>
  </si>
  <si>
    <t>Книга Малюк Санта</t>
  </si>
  <si>
    <t>Книга Хто росте у лісі</t>
  </si>
  <si>
    <t>Книга Хто росте в саду</t>
  </si>
  <si>
    <t>Книга До нас на чай заходив тигр!</t>
  </si>
  <si>
    <t>Флетчер Том «Різдвозавр»</t>
  </si>
  <si>
    <t>Дитячі книги від ТзОВ «Видавництво ім.Соломії Павличко«Основи»</t>
  </si>
  <si>
    <t>Комплект книг-картонок Ерве Тюлле включає в себе три книги: «Пальчикові змагання», «Гра форм» та «Гра в червоний,жовтий і синій»</t>
  </si>
  <si>
    <r>
      <rPr>
        <sz val="11"/>
        <color indexed="8"/>
        <rFont val="Times New Roman"/>
        <family val="1"/>
        <charset val="204"/>
      </rPr>
      <t>Лінда Бондестам «Диктатор»</t>
    </r>
  </si>
  <si>
    <r>
      <rPr>
        <sz val="11"/>
        <color indexed="8"/>
        <rFont val="Times New Roman"/>
        <family val="1"/>
        <charset val="204"/>
      </rPr>
      <t>Ганна Копилова «Абетка»</t>
    </r>
  </si>
  <si>
    <t>шт</t>
  </si>
  <si>
    <t>Абетка з колекції Національного музею мистецтв ім.Богдана та Варвари Ханенків</t>
  </si>
  <si>
    <t>Калябетка/KALABETKA</t>
  </si>
  <si>
    <t>Дзеркалинка.Брейдін Фернворт</t>
  </si>
  <si>
    <t>Гра форм.Ерве Тюлле</t>
  </si>
  <si>
    <t>Пальчикові змагання.Ерве Тюлле</t>
  </si>
  <si>
    <t>Фізична особа-підприємець Криницька Світлана Анатоліївна, дизайн промоційної та подієвої продукції</t>
  </si>
  <si>
    <t>місяці надання послуг</t>
  </si>
  <si>
    <t>Фізична особа-підприємець Сокура Тетяна Олексіївна, друк поліграфії</t>
  </si>
  <si>
    <t>Фізична особа-підприємець Никорак Ольга Юріївна, розміщення інформації на веб-вузлах та соціальних мережах</t>
  </si>
  <si>
    <t>Фізична особа-підприємець Горобець Сергій Ігорович, фото- та відеозйомка</t>
  </si>
  <si>
    <t>Фізична особа-підприємець Дорошенко Богдан Миколайович, юридичні послуги</t>
  </si>
  <si>
    <t>Фізична особа-підприємець Терещенко Роман Анатолійович, розробка та технічна підтримка сайту</t>
  </si>
  <si>
    <t xml:space="preserve">Промоція заходів у соцмережах та на веб-сайті передбачає розробку продуманої стилістики установи, розробки для кожної події креативних афіш та рекламних банерів, застосування промоційних продуктів, над якими працюватиме дизайнер. Для кожної події - їх передбачено 10 + Резиденція Святого Миколая (багаторазова акція, триватиме 19 днів) - передбачені банер, афіші, промоційні роздаткові матеріали, брендована продукція, лого для відеотрансляції. Окрім того, передбачене оновлення брендбуку для нових реалій Центру Довженка та створення візуальної склабової реклами у соціальних мережах. </t>
  </si>
  <si>
    <t>друк рекламної та промоційної продукції, розробленої дизайнером + брендована продукція для інституційного розвитку. Афіші, листівки, банери реалізовуються у друці та розміщуються на рекламних погоджених площинах та дружніх установах. Окрім того, у межах розробки стратегічного та медіа-плану передбачено друк та макетування промоційних брошур та блокнотів ЛКП "Центр Довженка". Передбачено друк 100 шт блокнотів, 3 000 флаєрів та афіш, 3 банери.</t>
  </si>
  <si>
    <t>Розробка та наповнення соціальних мереж (Фейсбук, Інстаграм) інформаційним контентом - періодичність - 3 пости на тиждень, написання прес- та пост-релізів заходів (10 + Резиденція Святого Миколая), створення та модерація подій у Фейсбуці (10), модерація онлайн-трансляцій (10), наповнення контентом (відео-, візуальним та текстуальним) новоствореного сайту установи (20 матеріалів), застосування таргетованої реклами щодо подій ЛКП "Центр Довженка". Другою складовою є комунікація зі ЗМІ та розміщення матеріалів про Центр Довженка та події на веб-вузлах інформаційних партнерів - "Захід.нет", Радіо "Вголос", 032.ua,  з періодичністю двічі на тиждень. Раніше окремого штатного працівника не було, через те, що більшість подій були масовими і рекламувались через сервіси продажу квитків. Однак повна переорієнтація на онлайн-формат робить залучення такого фахівця необхідним для виживання підприємства.</t>
  </si>
  <si>
    <t>Передбачено 10 заходів в онлайн-трансляції - необхідне залучення відеоператора та фотографа для якісної відеозйомки та монтажу. Також передбачена фотозйомка резиденції Святого Миколая, попередніх промоційних фото учасників заходів.</t>
  </si>
  <si>
    <t>У ЛКП Центр Довженка не було веб-сайту. Через скорочення надходжень підприємство не змогло профінансувати розробу веб-сайту. У зв'язку з карантином гостро необхідна платформа для трансляції та збереження відео-контенту, оскільки соціальні мережі (Фейсбук та Інстаграм) не забезпечують належного рівня якості, функціональності та тривалості відеоконтенту. Результати роботи - розробка веб-сайту, технічна підтримка на період передбачений грантом. Через сайт установа надаватиме інформацію про діяльність і події, здійснюватиме онлайн-трансляції, публікуватиме прес- та пост-релізи, пубілкуватиме блоги "Творчих друзів Центру Довженка", налагоджуватиме співпрацю через зворотній зв’язок. КВЕД залученого фахівця - комп'ютерне програмування, у штаті такого фахівця нема, адже ранше сайту не було.</t>
  </si>
  <si>
    <t>У процесі реалізації необхідне укладення цивільно-правових договорів з новими контрагентами, підготовка документації, підготовка звітів про виконання договорів. КВЕД залученого фахівця - юридичні послуги. Його залучення необхідне, оскільки у штаті нема юриста, частково його повноваження виконують бухгалтер і заступник Директора, але в зв'язку з реалізацією додаткових заходів необхідне залучення стороннього фахівця.</t>
  </si>
  <si>
    <t>Книга «Котохатка»</t>
  </si>
  <si>
    <t>Склав:</t>
  </si>
  <si>
    <t>Головний бухгалтер</t>
  </si>
  <si>
    <t>Вірт Наталія Мирославівна</t>
  </si>
  <si>
    <t>(посада)</t>
  </si>
  <si>
    <t>(підпис та печатка)</t>
  </si>
  <si>
    <t>(ПІБ)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</si>
</sst>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color rgb="FF000000"/>
      <name val="Times New Roman"/>
      <charset val="204"/>
    </font>
    <font>
      <sz val="4"/>
      <name val="Arial"/>
    </font>
    <font>
      <b/>
      <sz val="6.5"/>
      <name val="Times New Roman"/>
    </font>
    <font>
      <sz val="4"/>
      <name val="Arial"/>
      <family val="2"/>
    </font>
    <font>
      <b/>
      <sz val="6.5"/>
      <name val="Times New Roman"/>
      <family val="1"/>
    </font>
    <font>
      <sz val="9"/>
      <name val="Calibri"/>
      <family val="2"/>
    </font>
    <font>
      <sz val="9"/>
      <name val="Calibri"/>
      <family val="2"/>
      <charset val="204"/>
    </font>
    <font>
      <sz val="9"/>
      <color rgb="FF000000"/>
      <name val="Times New Roman"/>
      <family val="1"/>
      <charset val="204"/>
    </font>
    <font>
      <u/>
      <sz val="9"/>
      <name val="Times New Roman"/>
      <family val="1"/>
    </font>
    <font>
      <sz val="9"/>
      <name val="Times New Roman"/>
      <family val="1"/>
    </font>
    <font>
      <b/>
      <sz val="9"/>
      <name val="Arial"/>
      <family val="2"/>
      <charset val="204"/>
    </font>
    <font>
      <b/>
      <sz val="9"/>
      <name val="Arial"/>
      <family val="2"/>
    </font>
    <font>
      <b/>
      <sz val="9"/>
      <color rgb="FF000000"/>
      <name val="Arial"/>
      <family val="2"/>
    </font>
    <font>
      <sz val="9"/>
      <name val="Arial"/>
      <family val="2"/>
    </font>
    <font>
      <sz val="9"/>
      <name val="Arial"/>
      <family val="2"/>
      <charset val="204"/>
    </font>
    <font>
      <b/>
      <i/>
      <sz val="9"/>
      <name val="Arial"/>
      <family val="2"/>
      <charset val="204"/>
    </font>
    <font>
      <b/>
      <i/>
      <sz val="9"/>
      <name val="Arial"/>
      <family val="2"/>
    </font>
    <font>
      <sz val="9"/>
      <color rgb="FFFF0000"/>
      <name val="Arial"/>
      <family val="2"/>
    </font>
    <font>
      <b/>
      <sz val="9"/>
      <color rgb="FF000000"/>
      <name val="Times New Roman"/>
      <family val="1"/>
      <charset val="204"/>
    </font>
    <font>
      <sz val="9"/>
      <name val="Times New Roman"/>
      <family val="1"/>
      <charset val="204"/>
    </font>
    <font>
      <sz val="10"/>
      <color indexed="8"/>
      <name val="Arial"/>
      <family val="2"/>
      <charset val="204"/>
    </font>
    <font>
      <b/>
      <sz val="10"/>
      <color indexed="8"/>
      <name val="Arial"/>
      <family val="2"/>
      <charset val="204"/>
    </font>
    <font>
      <sz val="11"/>
      <color indexed="8"/>
      <name val="Times New Roman"/>
      <family val="1"/>
      <charset val="204"/>
    </font>
    <font>
      <sz val="10"/>
      <color indexed="8"/>
      <name val="Times New Roman"/>
      <family val="1"/>
      <charset val="204"/>
    </font>
  </fonts>
  <fills count="2">
    <fill>
      <patternFill patternType="none"/>
    </fill>
    <fill>
      <patternFill patternType="gray125"/>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8"/>
      </right>
      <top style="thin">
        <color indexed="8"/>
      </top>
      <bottom style="thin">
        <color indexed="8"/>
      </bottom>
      <diagonal/>
    </border>
  </borders>
  <cellStyleXfs count="1">
    <xf numFmtId="0" fontId="0" fillId="0" borderId="0"/>
  </cellStyleXfs>
  <cellXfs count="223">
    <xf numFmtId="0" fontId="0" fillId="0" borderId="0" xfId="0" applyFill="1" applyBorder="1" applyAlignment="1">
      <alignment horizontal="left" vertical="top"/>
    </xf>
    <xf numFmtId="0" fontId="1" fillId="0" borderId="0" xfId="0" applyFont="1" applyFill="1" applyBorder="1" applyAlignment="1">
      <alignment horizontal="left" vertical="top" wrapText="1" inden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indent="5"/>
    </xf>
    <xf numFmtId="0" fontId="1" fillId="0" borderId="0" xfId="0" applyFont="1" applyFill="1" applyBorder="1" applyAlignment="1">
      <alignment horizontal="left" vertical="center" wrapText="1" indent="7"/>
    </xf>
    <xf numFmtId="0" fontId="7" fillId="0" borderId="0" xfId="0" applyFont="1" applyFill="1" applyBorder="1" applyAlignment="1">
      <alignment horizontal="left" vertical="top"/>
    </xf>
    <xf numFmtId="0" fontId="13"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14" fillId="0" borderId="1" xfId="0" applyFont="1" applyFill="1" applyBorder="1" applyAlignment="1">
      <alignment horizontal="righ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right" vertical="top" wrapText="1"/>
    </xf>
    <xf numFmtId="0" fontId="14" fillId="0" borderId="1" xfId="0" applyFont="1" applyFill="1" applyBorder="1" applyAlignment="1">
      <alignment horizontal="left" vertical="top" wrapText="1"/>
    </xf>
    <xf numFmtId="164" fontId="12" fillId="0" borderId="1" xfId="0" applyNumberFormat="1" applyFont="1" applyFill="1" applyBorder="1" applyAlignment="1">
      <alignment horizontal="right" vertical="top" shrinkToFit="1"/>
    </xf>
    <xf numFmtId="0" fontId="7"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4" fontId="14" fillId="0" borderId="1" xfId="0" applyNumberFormat="1" applyFont="1" applyFill="1" applyBorder="1" applyAlignment="1">
      <alignment horizontal="right" vertical="top" wrapText="1"/>
    </xf>
    <xf numFmtId="1" fontId="12" fillId="0" borderId="1" xfId="0" applyNumberFormat="1" applyFont="1" applyFill="1" applyBorder="1" applyAlignment="1">
      <alignment horizontal="right" vertical="top" shrinkToFit="1"/>
    </xf>
    <xf numFmtId="0" fontId="7" fillId="0" borderId="1" xfId="0"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0" fontId="7" fillId="0" borderId="0" xfId="0" applyFont="1" applyFill="1" applyBorder="1" applyAlignment="1">
      <alignment horizontal="right" vertical="top"/>
    </xf>
    <xf numFmtId="0" fontId="7" fillId="0" borderId="0" xfId="0" applyFont="1" applyFill="1" applyBorder="1" applyAlignment="1">
      <alignment horizontal="right"/>
    </xf>
    <xf numFmtId="0" fontId="13" fillId="0" borderId="1" xfId="0" applyFont="1" applyFill="1" applyBorder="1" applyAlignment="1">
      <alignment horizontal="center" vertical="center" wrapText="1"/>
    </xf>
    <xf numFmtId="2" fontId="7" fillId="0" borderId="1" xfId="0" applyNumberFormat="1" applyFont="1" applyFill="1" applyBorder="1" applyAlignment="1">
      <alignment horizontal="left" vertical="top" wrapText="1"/>
    </xf>
    <xf numFmtId="0" fontId="7" fillId="0" borderId="0" xfId="0" applyFont="1" applyFill="1" applyBorder="1" applyAlignment="1"/>
    <xf numFmtId="0" fontId="18" fillId="0" borderId="0" xfId="0" applyFont="1" applyFill="1" applyBorder="1" applyAlignment="1">
      <alignment horizontal="left" vertical="top"/>
    </xf>
    <xf numFmtId="0" fontId="14" fillId="0" borderId="9" xfId="0" applyFont="1" applyFill="1" applyBorder="1" applyAlignment="1">
      <alignment horizontal="center" vertical="top" wrapText="1"/>
    </xf>
    <xf numFmtId="49" fontId="20" fillId="0" borderId="15" xfId="0" applyNumberFormat="1" applyFont="1" applyFill="1" applyBorder="1" applyAlignment="1">
      <alignment horizontal="left" vertical="top" wrapText="1"/>
    </xf>
    <xf numFmtId="49" fontId="20" fillId="0" borderId="18" xfId="0" applyNumberFormat="1" applyFont="1" applyFill="1" applyBorder="1" applyAlignment="1">
      <alignment horizontal="left" vertical="top" wrapText="1"/>
    </xf>
    <xf numFmtId="0" fontId="20" fillId="0" borderId="19" xfId="0" applyNumberFormat="1" applyFont="1" applyFill="1" applyBorder="1" applyAlignment="1">
      <alignment vertical="top" wrapText="1"/>
    </xf>
    <xf numFmtId="0" fontId="20" fillId="0" borderId="17" xfId="0" applyNumberFormat="1" applyFont="1" applyFill="1" applyBorder="1" applyAlignment="1">
      <alignment vertical="top" wrapText="1"/>
    </xf>
    <xf numFmtId="2" fontId="12" fillId="0" borderId="1" xfId="0" applyNumberFormat="1" applyFont="1" applyFill="1" applyBorder="1" applyAlignment="1">
      <alignment horizontal="right" vertical="top" shrinkToFit="1"/>
    </xf>
    <xf numFmtId="49" fontId="21" fillId="0" borderId="15" xfId="0" applyNumberFormat="1" applyFont="1" applyFill="1" applyBorder="1" applyAlignment="1">
      <alignment vertical="top" wrapText="1"/>
    </xf>
    <xf numFmtId="0" fontId="14" fillId="0" borderId="17" xfId="0" applyFont="1" applyFill="1" applyBorder="1" applyAlignment="1">
      <alignment horizontal="center" vertical="top" wrapText="1"/>
    </xf>
    <xf numFmtId="0" fontId="7" fillId="0" borderId="10" xfId="0" applyFont="1" applyFill="1" applyBorder="1" applyAlignment="1">
      <alignment horizontal="left" vertical="top" wrapText="1"/>
    </xf>
    <xf numFmtId="164" fontId="12" fillId="0" borderId="1" xfId="0" applyNumberFormat="1" applyFont="1" applyFill="1" applyBorder="1" applyAlignment="1">
      <alignment horizontal="left" vertical="top" shrinkToFit="1"/>
    </xf>
    <xf numFmtId="2" fontId="14" fillId="0" borderId="10" xfId="0" applyNumberFormat="1" applyFont="1" applyFill="1" applyBorder="1" applyAlignment="1">
      <alignment horizontal="right" vertical="top" wrapText="1"/>
    </xf>
    <xf numFmtId="164" fontId="14" fillId="0" borderId="1" xfId="0" applyNumberFormat="1" applyFont="1" applyFill="1" applyBorder="1" applyAlignment="1">
      <alignment horizontal="right" vertical="top" wrapText="1"/>
    </xf>
    <xf numFmtId="2" fontId="14" fillId="0" borderId="1" xfId="0" applyNumberFormat="1" applyFont="1" applyFill="1" applyBorder="1" applyAlignment="1">
      <alignment horizontal="right" vertical="top" wrapText="1"/>
    </xf>
    <xf numFmtId="2" fontId="14" fillId="0" borderId="8" xfId="0" applyNumberFormat="1" applyFont="1" applyFill="1" applyBorder="1" applyAlignment="1">
      <alignment horizontal="right" vertical="top" wrapText="1"/>
    </xf>
    <xf numFmtId="4" fontId="10" fillId="0" borderId="1" xfId="0" applyNumberFormat="1" applyFont="1" applyFill="1" applyBorder="1" applyAlignment="1">
      <alignment horizontal="right" vertical="top" wrapText="1"/>
    </xf>
    <xf numFmtId="2" fontId="12" fillId="0" borderId="1" xfId="0" applyNumberFormat="1" applyFont="1" applyFill="1" applyBorder="1" applyAlignment="1">
      <alignment horizontal="left" vertical="top" shrinkToFit="1"/>
    </xf>
    <xf numFmtId="0" fontId="20" fillId="0" borderId="16" xfId="0" applyNumberFormat="1" applyFont="1" applyFill="1" applyBorder="1" applyAlignment="1">
      <alignment horizontal="left" vertical="top" wrapText="1"/>
    </xf>
    <xf numFmtId="4" fontId="7" fillId="0" borderId="0" xfId="0" applyNumberFormat="1" applyFont="1" applyFill="1" applyBorder="1" applyAlignment="1">
      <alignment horizontal="left" vertical="top"/>
    </xf>
    <xf numFmtId="0" fontId="14" fillId="0" borderId="8" xfId="0" applyFont="1" applyFill="1" applyBorder="1" applyAlignment="1">
      <alignment horizontal="right" vertical="top" wrapText="1"/>
    </xf>
    <xf numFmtId="0" fontId="14" fillId="0" borderId="8" xfId="0" applyFont="1" applyFill="1" applyBorder="1" applyAlignment="1">
      <alignment horizontal="center" vertical="top" wrapText="1"/>
    </xf>
    <xf numFmtId="0" fontId="20" fillId="0" borderId="16" xfId="0" applyNumberFormat="1" applyFont="1" applyFill="1" applyBorder="1" applyAlignment="1">
      <alignment vertical="top" wrapText="1"/>
    </xf>
    <xf numFmtId="0" fontId="14" fillId="0" borderId="8" xfId="0" applyFont="1" applyFill="1" applyBorder="1" applyAlignment="1">
      <alignment horizontal="left" vertical="top" wrapText="1"/>
    </xf>
    <xf numFmtId="0" fontId="14" fillId="0" borderId="5" xfId="0" applyFont="1" applyFill="1" applyBorder="1" applyAlignment="1">
      <alignment horizontal="center" vertical="top" wrapText="1"/>
    </xf>
    <xf numFmtId="0" fontId="7" fillId="0" borderId="10" xfId="0" applyFont="1" applyFill="1" applyBorder="1" applyAlignment="1">
      <alignment horizontal="left" vertical="center" wrapText="1"/>
    </xf>
    <xf numFmtId="2" fontId="12" fillId="0" borderId="9" xfId="0" applyNumberFormat="1" applyFont="1" applyFill="1" applyBorder="1" applyAlignment="1">
      <alignment horizontal="right" vertical="top" shrinkToFit="1"/>
    </xf>
    <xf numFmtId="49" fontId="20" fillId="0" borderId="15" xfId="0" applyNumberFormat="1" applyFont="1" applyFill="1" applyBorder="1" applyAlignment="1">
      <alignment horizontal="left" vertical="top" wrapText="1" indent="2"/>
    </xf>
    <xf numFmtId="2" fontId="7" fillId="0" borderId="1" xfId="0" applyNumberFormat="1" applyFont="1" applyFill="1" applyBorder="1" applyAlignment="1">
      <alignment horizontal="left" vertical="center" wrapText="1"/>
    </xf>
    <xf numFmtId="49" fontId="22" fillId="0" borderId="15" xfId="0" applyNumberFormat="1" applyFont="1" applyFill="1" applyBorder="1" applyAlignment="1">
      <alignment horizontal="left" vertical="top" wrapText="1"/>
    </xf>
    <xf numFmtId="4" fontId="14" fillId="0" borderId="8" xfId="0" applyNumberFormat="1" applyFont="1" applyFill="1" applyBorder="1" applyAlignment="1">
      <alignment horizontal="right" vertical="top" wrapText="1"/>
    </xf>
    <xf numFmtId="0" fontId="7" fillId="0" borderId="1" xfId="0" applyFont="1" applyFill="1" applyBorder="1" applyAlignment="1">
      <alignment horizontal="left" wrapText="1"/>
    </xf>
    <xf numFmtId="0" fontId="10" fillId="0" borderId="2" xfId="0" applyFont="1" applyFill="1" applyBorder="1" applyAlignment="1">
      <alignment horizontal="center" vertical="top" wrapText="1"/>
    </xf>
    <xf numFmtId="164" fontId="12" fillId="0" borderId="2" xfId="0" applyNumberFormat="1" applyFont="1" applyFill="1" applyBorder="1" applyAlignment="1">
      <alignment horizontal="right" vertical="top" shrinkToFit="1"/>
    </xf>
    <xf numFmtId="0" fontId="7" fillId="0" borderId="2" xfId="0" applyFont="1" applyFill="1" applyBorder="1" applyAlignment="1">
      <alignment horizontal="left" vertical="top" wrapText="1"/>
    </xf>
    <xf numFmtId="0" fontId="14" fillId="0" borderId="2" xfId="0" applyFont="1" applyFill="1" applyBorder="1" applyAlignment="1">
      <alignment horizontal="right" vertical="top" wrapText="1"/>
    </xf>
    <xf numFmtId="2" fontId="7" fillId="0" borderId="2" xfId="0" applyNumberFormat="1" applyFont="1" applyFill="1" applyBorder="1" applyAlignment="1">
      <alignment horizontal="left" vertical="top" wrapText="1"/>
    </xf>
    <xf numFmtId="4" fontId="14" fillId="0" borderId="2" xfId="0" applyNumberFormat="1" applyFont="1" applyFill="1" applyBorder="1" applyAlignment="1">
      <alignment horizontal="right" vertical="top" wrapText="1"/>
    </xf>
    <xf numFmtId="4" fontId="14" fillId="0" borderId="4" xfId="0" applyNumberFormat="1" applyFont="1" applyFill="1" applyBorder="1" applyAlignment="1">
      <alignment horizontal="right" vertical="top" wrapText="1"/>
    </xf>
    <xf numFmtId="0" fontId="10" fillId="0" borderId="17" xfId="0" applyFont="1" applyFill="1" applyBorder="1" applyAlignment="1">
      <alignment horizontal="center" vertical="top" wrapText="1"/>
    </xf>
    <xf numFmtId="164" fontId="12" fillId="0" borderId="17" xfId="0" applyNumberFormat="1" applyFont="1" applyFill="1" applyBorder="1" applyAlignment="1">
      <alignment horizontal="right" vertical="top" shrinkToFit="1"/>
    </xf>
    <xf numFmtId="0" fontId="7" fillId="0" borderId="17" xfId="0" applyFont="1" applyFill="1" applyBorder="1" applyAlignment="1">
      <alignment horizontal="left" vertical="top" wrapText="1"/>
    </xf>
    <xf numFmtId="0" fontId="14" fillId="0" borderId="17" xfId="0" applyFont="1" applyFill="1" applyBorder="1" applyAlignment="1">
      <alignment horizontal="right" vertical="top" wrapText="1"/>
    </xf>
    <xf numFmtId="2" fontId="7" fillId="0" borderId="17" xfId="0" applyNumberFormat="1" applyFont="1" applyFill="1" applyBorder="1" applyAlignment="1">
      <alignment horizontal="left" vertical="top" wrapText="1"/>
    </xf>
    <xf numFmtId="4" fontId="14" fillId="0" borderId="17" xfId="0" applyNumberFormat="1" applyFont="1" applyFill="1" applyBorder="1" applyAlignment="1">
      <alignment horizontal="right" vertical="top" wrapText="1"/>
    </xf>
    <xf numFmtId="0" fontId="10" fillId="0" borderId="20" xfId="0" applyFont="1" applyFill="1" applyBorder="1" applyAlignment="1">
      <alignment horizontal="center" vertical="top" wrapText="1"/>
    </xf>
    <xf numFmtId="164" fontId="12" fillId="0" borderId="20" xfId="0" applyNumberFormat="1" applyFont="1" applyFill="1" applyBorder="1" applyAlignment="1">
      <alignment horizontal="right" vertical="top" shrinkToFit="1"/>
    </xf>
    <xf numFmtId="0" fontId="7" fillId="0" borderId="20" xfId="0" applyFont="1" applyFill="1" applyBorder="1" applyAlignment="1">
      <alignment horizontal="left" vertical="top" wrapText="1"/>
    </xf>
    <xf numFmtId="2" fontId="7" fillId="0" borderId="20" xfId="0" applyNumberFormat="1" applyFont="1" applyFill="1" applyBorder="1" applyAlignment="1">
      <alignment horizontal="left" vertical="top" wrapText="1"/>
    </xf>
    <xf numFmtId="2" fontId="14" fillId="0" borderId="17" xfId="0" applyNumberFormat="1" applyFont="1" applyFill="1" applyBorder="1" applyAlignment="1">
      <alignment horizontal="right" vertical="top" wrapText="1"/>
    </xf>
    <xf numFmtId="49" fontId="23" fillId="0" borderId="16" xfId="0" applyNumberFormat="1" applyFont="1" applyFill="1" applyBorder="1" applyAlignment="1">
      <alignment vertical="top" wrapText="1"/>
    </xf>
    <xf numFmtId="4" fontId="14" fillId="0" borderId="11" xfId="0" applyNumberFormat="1" applyFont="1" applyFill="1" applyBorder="1" applyAlignment="1">
      <alignment horizontal="right" vertical="top" wrapText="1"/>
    </xf>
    <xf numFmtId="164" fontId="12" fillId="0" borderId="8" xfId="0" applyNumberFormat="1" applyFont="1" applyFill="1" applyBorder="1" applyAlignment="1">
      <alignment horizontal="right" vertical="top" shrinkToFit="1"/>
    </xf>
    <xf numFmtId="49" fontId="23" fillId="0" borderId="19" xfId="0" applyNumberFormat="1" applyFont="1" applyFill="1" applyBorder="1" applyAlignment="1">
      <alignment vertical="top" wrapText="1"/>
    </xf>
    <xf numFmtId="49" fontId="23" fillId="0" borderId="17" xfId="0" applyNumberFormat="1" applyFont="1" applyFill="1" applyBorder="1" applyAlignment="1">
      <alignment vertical="top" wrapText="1"/>
    </xf>
    <xf numFmtId="2" fontId="7" fillId="0" borderId="8"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4" fontId="14" fillId="0" borderId="20" xfId="0" applyNumberFormat="1" applyFont="1" applyFill="1" applyBorder="1" applyAlignment="1">
      <alignment horizontal="right" vertical="top" wrapText="1"/>
    </xf>
    <xf numFmtId="0" fontId="7" fillId="0" borderId="17" xfId="0" applyFont="1" applyFill="1" applyBorder="1" applyAlignment="1">
      <alignment horizontal="left" vertical="center" wrapText="1"/>
    </xf>
    <xf numFmtId="0" fontId="20" fillId="0" borderId="22" xfId="0" applyNumberFormat="1" applyFont="1" applyFill="1" applyBorder="1" applyAlignment="1">
      <alignment vertical="top" wrapText="1"/>
    </xf>
    <xf numFmtId="0" fontId="10" fillId="0" borderId="1" xfId="0" applyFont="1" applyFill="1" applyBorder="1" applyAlignment="1">
      <alignment horizontal="left" vertical="top" wrapText="1" indent="3"/>
    </xf>
    <xf numFmtId="0" fontId="10" fillId="0" borderId="1" xfId="0" applyFont="1" applyFill="1" applyBorder="1" applyAlignment="1">
      <alignment horizontal="left" vertical="top" wrapText="1" indent="1"/>
    </xf>
    <xf numFmtId="1" fontId="12" fillId="0" borderId="1" xfId="0" applyNumberFormat="1" applyFont="1" applyFill="1" applyBorder="1" applyAlignment="1">
      <alignment horizontal="center" vertical="top" shrinkToFit="1"/>
    </xf>
    <xf numFmtId="0" fontId="18" fillId="0" borderId="1" xfId="0" applyFont="1" applyFill="1" applyBorder="1" applyAlignment="1">
      <alignment horizontal="right" wrapText="1"/>
    </xf>
    <xf numFmtId="0" fontId="10" fillId="0" borderId="1" xfId="0" applyFont="1" applyFill="1" applyBorder="1" applyAlignment="1">
      <alignment horizontal="right" wrapText="1"/>
    </xf>
    <xf numFmtId="4" fontId="18" fillId="0" borderId="1" xfId="0" applyNumberFormat="1" applyFont="1" applyFill="1" applyBorder="1" applyAlignment="1">
      <alignment horizontal="right" wrapText="1"/>
    </xf>
    <xf numFmtId="4" fontId="10" fillId="0" borderId="1" xfId="0" applyNumberFormat="1" applyFont="1" applyFill="1" applyBorder="1" applyAlignment="1">
      <alignment horizontal="right" wrapText="1"/>
    </xf>
    <xf numFmtId="0" fontId="10" fillId="0" borderId="1" xfId="0" applyFont="1" applyFill="1" applyBorder="1" applyAlignment="1">
      <alignment wrapText="1"/>
    </xf>
    <xf numFmtId="164" fontId="12" fillId="0" borderId="1" xfId="0" applyNumberFormat="1" applyFont="1" applyFill="1" applyBorder="1" applyAlignment="1">
      <alignment shrinkToFit="1"/>
    </xf>
    <xf numFmtId="2" fontId="10" fillId="0" borderId="1" xfId="0" applyNumberFormat="1" applyFont="1" applyFill="1" applyBorder="1" applyAlignment="1">
      <alignment wrapText="1"/>
    </xf>
    <xf numFmtId="0" fontId="7" fillId="0" borderId="1" xfId="0" applyFont="1" applyFill="1" applyBorder="1" applyAlignment="1">
      <alignment wrapText="1"/>
    </xf>
    <xf numFmtId="0" fontId="13" fillId="0" borderId="1" xfId="0" applyFont="1" applyFill="1" applyBorder="1" applyAlignment="1">
      <alignment horizontal="right" vertical="top" wrapText="1"/>
    </xf>
    <xf numFmtId="2" fontId="7" fillId="0" borderId="1" xfId="0" applyNumberFormat="1" applyFont="1" applyFill="1" applyBorder="1" applyAlignment="1">
      <alignment horizontal="right" vertical="top" wrapText="1"/>
    </xf>
    <xf numFmtId="0" fontId="10" fillId="0" borderId="1" xfId="0" applyFont="1" applyFill="1" applyBorder="1" applyAlignment="1">
      <alignment horizontal="right" vertical="center" wrapText="1"/>
    </xf>
    <xf numFmtId="0" fontId="18" fillId="0" borderId="1" xfId="0" applyFont="1" applyFill="1" applyBorder="1" applyAlignment="1">
      <alignment horizontal="left" vertical="center" wrapText="1"/>
    </xf>
    <xf numFmtId="2" fontId="10" fillId="0" borderId="1" xfId="0" applyNumberFormat="1" applyFont="1" applyFill="1" applyBorder="1" applyAlignment="1">
      <alignment horizontal="right" vertical="top" wrapText="1"/>
    </xf>
    <xf numFmtId="0" fontId="14" fillId="0" borderId="1" xfId="0" applyFont="1" applyFill="1" applyBorder="1" applyAlignment="1">
      <alignment horizontal="center" vertical="top" wrapText="1"/>
    </xf>
    <xf numFmtId="2" fontId="18" fillId="0" borderId="1"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14" fillId="0" borderId="3" xfId="0" applyFont="1" applyFill="1" applyBorder="1" applyAlignment="1">
      <alignment horizontal="right" vertical="top" wrapText="1"/>
    </xf>
    <xf numFmtId="4" fontId="14" fillId="0" borderId="1"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0" fontId="20" fillId="0" borderId="20" xfId="0" applyNumberFormat="1" applyFont="1" applyFill="1" applyBorder="1" applyAlignment="1">
      <alignment vertical="top" wrapText="1"/>
    </xf>
    <xf numFmtId="49" fontId="20" fillId="0" borderId="17" xfId="0" applyNumberFormat="1" applyFont="1" applyFill="1" applyBorder="1" applyAlignment="1">
      <alignment horizontal="left" vertical="top" wrapText="1"/>
    </xf>
    <xf numFmtId="49" fontId="22" fillId="0" borderId="18" xfId="0" applyNumberFormat="1" applyFont="1" applyFill="1" applyBorder="1" applyAlignment="1">
      <alignment horizontal="left" vertical="top" wrapText="1"/>
    </xf>
    <xf numFmtId="49" fontId="22" fillId="0" borderId="17" xfId="0" applyNumberFormat="1" applyFont="1" applyFill="1" applyBorder="1" applyAlignment="1">
      <alignment horizontal="left" vertical="top" wrapText="1"/>
    </xf>
    <xf numFmtId="2" fontId="14" fillId="0" borderId="3" xfId="0" applyNumberFormat="1" applyFont="1" applyFill="1" applyBorder="1" applyAlignment="1">
      <alignment horizontal="right" vertical="top" wrapText="1"/>
    </xf>
    <xf numFmtId="4" fontId="14" fillId="0" borderId="3" xfId="0" applyNumberFormat="1" applyFont="1" applyFill="1" applyBorder="1" applyAlignment="1">
      <alignment horizontal="right" vertical="top" wrapText="1"/>
    </xf>
    <xf numFmtId="0" fontId="10" fillId="0" borderId="1" xfId="0" applyFont="1" applyFill="1" applyBorder="1" applyAlignment="1">
      <alignment horizontal="center" vertical="center" wrapText="1"/>
    </xf>
    <xf numFmtId="1" fontId="12" fillId="0" borderId="1" xfId="0" applyNumberFormat="1" applyFont="1" applyFill="1" applyBorder="1" applyAlignment="1">
      <alignment horizontal="right" vertical="center" shrinkToFit="1"/>
    </xf>
    <xf numFmtId="2" fontId="7"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7" fillId="0" borderId="8" xfId="0" applyFont="1" applyFill="1" applyBorder="1" applyAlignment="1">
      <alignment horizontal="left" wrapText="1"/>
    </xf>
    <xf numFmtId="0" fontId="7" fillId="0" borderId="10" xfId="0" applyFont="1" applyFill="1" applyBorder="1" applyAlignment="1">
      <alignment horizontal="left" wrapText="1"/>
    </xf>
    <xf numFmtId="0" fontId="10" fillId="0" borderId="8" xfId="0" applyFont="1" applyFill="1" applyBorder="1" applyAlignment="1">
      <alignment horizontal="right" vertical="top" wrapText="1"/>
    </xf>
    <xf numFmtId="0" fontId="10" fillId="0" borderId="10" xfId="0" applyFont="1" applyFill="1" applyBorder="1" applyAlignment="1">
      <alignment horizontal="right" vertical="top" wrapText="1"/>
    </xf>
    <xf numFmtId="0" fontId="7" fillId="0" borderId="9" xfId="0" applyFont="1" applyFill="1" applyBorder="1" applyAlignment="1">
      <alignment horizontal="left"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 fillId="0" borderId="6"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7" xfId="0" applyFont="1" applyFill="1" applyBorder="1" applyAlignment="1">
      <alignment horizontal="left" vertical="top" wrapText="1"/>
    </xf>
    <xf numFmtId="0" fontId="14" fillId="0" borderId="8" xfId="0" applyFont="1" applyFill="1" applyBorder="1" applyAlignment="1">
      <alignment horizontal="right" vertical="top" wrapText="1"/>
    </xf>
    <xf numFmtId="0" fontId="14" fillId="0" borderId="10" xfId="0" applyFont="1" applyFill="1" applyBorder="1" applyAlignment="1">
      <alignment horizontal="right" vertical="top" wrapText="1"/>
    </xf>
    <xf numFmtId="0" fontId="7" fillId="0" borderId="9" xfId="0" applyFont="1" applyFill="1" applyBorder="1" applyAlignment="1">
      <alignment horizontal="left" vertical="center" wrapText="1"/>
    </xf>
    <xf numFmtId="0" fontId="14" fillId="0" borderId="8"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10" xfId="0" applyFont="1" applyFill="1" applyBorder="1" applyAlignment="1">
      <alignment horizontal="left" vertical="center" wrapText="1" indent="4"/>
    </xf>
    <xf numFmtId="0" fontId="14" fillId="0" borderId="8" xfId="0" applyFont="1" applyFill="1" applyBorder="1" applyAlignment="1">
      <alignment horizontal="center" vertical="top" wrapText="1"/>
    </xf>
    <xf numFmtId="0" fontId="14" fillId="0" borderId="5" xfId="0" applyFont="1" applyFill="1" applyBorder="1" applyAlignment="1">
      <alignment horizontal="center"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14" fillId="0" borderId="10" xfId="0" applyFont="1" applyFill="1" applyBorder="1" applyAlignment="1">
      <alignment horizontal="center" vertical="top" wrapText="1"/>
    </xf>
    <xf numFmtId="0" fontId="14" fillId="0" borderId="6" xfId="0" applyFont="1" applyFill="1" applyBorder="1" applyAlignment="1">
      <alignment horizontal="right" vertical="top" wrapText="1"/>
    </xf>
    <xf numFmtId="0" fontId="14" fillId="0" borderId="7" xfId="0" applyFont="1" applyFill="1" applyBorder="1" applyAlignment="1">
      <alignment horizontal="right" vertical="top" wrapText="1"/>
    </xf>
    <xf numFmtId="0" fontId="14" fillId="0" borderId="7" xfId="0" applyFont="1" applyFill="1" applyBorder="1" applyAlignment="1">
      <alignment horizontal="center" vertical="top" wrapText="1"/>
    </xf>
    <xf numFmtId="0" fontId="20" fillId="0" borderId="16" xfId="0" applyNumberFormat="1" applyFont="1" applyFill="1" applyBorder="1" applyAlignment="1">
      <alignment vertical="top" wrapText="1"/>
    </xf>
    <xf numFmtId="0" fontId="0" fillId="0" borderId="16" xfId="0" applyNumberFormat="1" applyFont="1" applyFill="1" applyBorder="1" applyAlignment="1"/>
    <xf numFmtId="0" fontId="14" fillId="0" borderId="8"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6" xfId="0" applyFont="1" applyFill="1" applyBorder="1" applyAlignment="1">
      <alignment horizontal="center" vertical="top" wrapText="1"/>
    </xf>
    <xf numFmtId="0" fontId="14" fillId="0" borderId="4" xfId="0" applyFont="1" applyFill="1" applyBorder="1" applyAlignment="1">
      <alignment horizontal="left" vertical="center" wrapText="1" indent="4"/>
    </xf>
    <xf numFmtId="0" fontId="14" fillId="0" borderId="11" xfId="0" applyFont="1" applyFill="1" applyBorder="1" applyAlignment="1">
      <alignment horizontal="left" vertical="center" wrapText="1" indent="4"/>
    </xf>
    <xf numFmtId="0" fontId="14" fillId="0" borderId="5" xfId="0" applyFont="1" applyFill="1" applyBorder="1" applyAlignment="1">
      <alignment horizontal="left" vertical="center" wrapText="1" indent="4"/>
    </xf>
    <xf numFmtId="0" fontId="14" fillId="0" borderId="12"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14" fillId="0" borderId="6"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14" fillId="0" borderId="7" xfId="0" applyFont="1" applyFill="1" applyBorder="1" applyAlignment="1">
      <alignment horizontal="left" vertical="center" wrapText="1" indent="4"/>
    </xf>
    <xf numFmtId="0" fontId="18"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0" borderId="8" xfId="0" applyFont="1" applyFill="1" applyBorder="1" applyAlignment="1">
      <alignment horizontal="right" vertical="top" wrapText="1"/>
    </xf>
    <xf numFmtId="0" fontId="7" fillId="0" borderId="10" xfId="0" applyFont="1" applyFill="1" applyBorder="1" applyAlignment="1">
      <alignment horizontal="right" vertical="top" wrapText="1"/>
    </xf>
    <xf numFmtId="0" fontId="10" fillId="0" borderId="8" xfId="0" applyFont="1" applyFill="1" applyBorder="1" applyAlignment="1">
      <alignment wrapText="1"/>
    </xf>
    <xf numFmtId="0" fontId="10" fillId="0" borderId="9" xfId="0" applyFont="1" applyFill="1" applyBorder="1" applyAlignment="1">
      <alignment wrapText="1"/>
    </xf>
    <xf numFmtId="0" fontId="10" fillId="0" borderId="10" xfId="0" applyFont="1" applyFill="1" applyBorder="1" applyAlignment="1">
      <alignment wrapText="1"/>
    </xf>
    <xf numFmtId="0" fontId="10" fillId="0" borderId="8" xfId="0" applyFont="1" applyFill="1" applyBorder="1" applyAlignment="1">
      <alignment horizontal="right" wrapText="1"/>
    </xf>
    <xf numFmtId="0" fontId="10" fillId="0" borderId="10" xfId="0" applyFont="1" applyFill="1" applyBorder="1" applyAlignment="1">
      <alignment horizontal="right" wrapText="1"/>
    </xf>
    <xf numFmtId="0" fontId="7" fillId="0" borderId="8" xfId="0" applyFont="1" applyFill="1" applyBorder="1" applyAlignment="1">
      <alignment wrapText="1"/>
    </xf>
    <xf numFmtId="0" fontId="7" fillId="0" borderId="10" xfId="0" applyFont="1" applyFill="1" applyBorder="1" applyAlignment="1">
      <alignment wrapText="1"/>
    </xf>
    <xf numFmtId="1" fontId="12" fillId="0" borderId="8" xfId="0" applyNumberFormat="1" applyFont="1" applyFill="1" applyBorder="1" applyAlignment="1">
      <alignment horizontal="right" vertical="top" indent="1" shrinkToFit="1"/>
    </xf>
    <xf numFmtId="1" fontId="12" fillId="0" borderId="10" xfId="0" applyNumberFormat="1" applyFont="1" applyFill="1" applyBorder="1" applyAlignment="1">
      <alignment horizontal="right" vertical="top" indent="1" shrinkToFit="1"/>
    </xf>
    <xf numFmtId="1" fontId="12" fillId="0" borderId="8" xfId="0" applyNumberFormat="1" applyFont="1" applyFill="1" applyBorder="1" applyAlignment="1">
      <alignment horizontal="center" vertical="top" shrinkToFit="1"/>
    </xf>
    <xf numFmtId="1" fontId="12" fillId="0" borderId="10" xfId="0" applyNumberFormat="1" applyFont="1" applyFill="1" applyBorder="1" applyAlignment="1">
      <alignment horizontal="center" vertical="top" shrinkToFit="1"/>
    </xf>
    <xf numFmtId="0" fontId="15" fillId="0" borderId="8" xfId="0" applyFont="1" applyFill="1" applyBorder="1" applyAlignment="1">
      <alignment horizontal="right" wrapText="1"/>
    </xf>
    <xf numFmtId="0" fontId="15" fillId="0" borderId="9" xfId="0" applyFont="1" applyFill="1" applyBorder="1" applyAlignment="1">
      <alignment horizontal="right" wrapText="1"/>
    </xf>
    <xf numFmtId="0" fontId="15" fillId="0" borderId="10" xfId="0" applyFont="1" applyFill="1" applyBorder="1" applyAlignment="1">
      <alignment horizontal="right" wrapText="1"/>
    </xf>
    <xf numFmtId="0" fontId="18" fillId="0" borderId="8" xfId="0" applyFont="1" applyFill="1" applyBorder="1" applyAlignment="1">
      <alignment horizontal="right" wrapText="1"/>
    </xf>
    <xf numFmtId="0" fontId="18" fillId="0" borderId="10" xfId="0" applyFont="1" applyFill="1" applyBorder="1" applyAlignment="1">
      <alignment horizontal="right"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horizontal="left" vertical="top" wrapText="1" indent="1"/>
    </xf>
    <xf numFmtId="0" fontId="10" fillId="0" borderId="0" xfId="0" applyFont="1" applyFill="1" applyBorder="1" applyAlignment="1">
      <alignment horizontal="left" vertical="top" wrapText="1" inden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indent="3"/>
    </xf>
    <xf numFmtId="0" fontId="10" fillId="0" borderId="3" xfId="0" applyFont="1" applyFill="1" applyBorder="1" applyAlignment="1">
      <alignment horizontal="left" vertical="center" wrapText="1" indent="3"/>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8" xfId="0" applyFont="1" applyFill="1" applyBorder="1" applyAlignment="1">
      <alignment horizontal="left" vertical="top" wrapText="1" indent="1"/>
    </xf>
    <xf numFmtId="0" fontId="7" fillId="0" borderId="9" xfId="0" applyFont="1" applyFill="1" applyBorder="1" applyAlignment="1">
      <alignment horizontal="left" vertical="top" wrapText="1" indent="1"/>
    </xf>
    <xf numFmtId="0" fontId="7" fillId="0" borderId="10" xfId="0" applyFont="1" applyFill="1" applyBorder="1" applyAlignment="1">
      <alignment horizontal="left" vertical="top" wrapText="1" inden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top" wrapText="1"/>
    </xf>
    <xf numFmtId="0" fontId="14" fillId="0" borderId="4" xfId="0" applyFont="1" applyFill="1" applyBorder="1" applyAlignment="1">
      <alignment horizontal="right" vertical="top" wrapText="1"/>
    </xf>
    <xf numFmtId="0" fontId="14" fillId="0" borderId="5" xfId="0" applyFont="1" applyFill="1" applyBorder="1" applyAlignment="1">
      <alignment horizontal="right" vertical="top" wrapText="1"/>
    </xf>
    <xf numFmtId="0" fontId="14" fillId="0" borderId="17" xfId="0" applyFont="1" applyFill="1" applyBorder="1" applyAlignment="1">
      <alignment horizontal="right" vertical="top" wrapText="1"/>
    </xf>
    <xf numFmtId="2" fontId="14" fillId="0" borderId="17" xfId="0" applyNumberFormat="1" applyFont="1" applyFill="1" applyBorder="1" applyAlignment="1">
      <alignment horizontal="right" vertical="top" wrapText="1"/>
    </xf>
    <xf numFmtId="0" fontId="13" fillId="0" borderId="8" xfId="0" applyFont="1" applyFill="1" applyBorder="1" applyAlignment="1">
      <alignment horizontal="center" vertical="top" wrapText="1"/>
    </xf>
    <xf numFmtId="0" fontId="2" fillId="0" borderId="0" xfId="0" applyFont="1" applyFill="1" applyBorder="1" applyAlignment="1">
      <alignment horizontal="left" vertical="top" wrapText="1" indent="5"/>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97529</xdr:rowOff>
    </xdr:from>
    <xdr:to>
      <xdr:col>1</xdr:col>
      <xdr:colOff>99838</xdr:colOff>
      <xdr:row>12</xdr:row>
      <xdr:rowOff>180045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3868" cy="46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94287</xdr:rowOff>
    </xdr:from>
    <xdr:to>
      <xdr:col>1</xdr:col>
      <xdr:colOff>458470</xdr:colOff>
      <xdr:row>1</xdr:row>
      <xdr:rowOff>94287</xdr:rowOff>
    </xdr:to>
    <xdr:sp macro="" textlink="">
      <xdr:nvSpPr>
        <xdr:cNvPr id="3" name="Shape 3"/>
        <xdr:cNvSpPr/>
      </xdr:nvSpPr>
      <xdr:spPr>
        <a:xfrm>
          <a:off x="0" y="0"/>
          <a:ext cx="1097280" cy="0"/>
        </a:xfrm>
        <a:custGeom>
          <a:avLst/>
          <a:gdLst/>
          <a:ahLst/>
          <a:cxnLst/>
          <a:rect l="0" t="0" r="0" b="0"/>
          <a:pathLst>
            <a:path w="1097280">
              <a:moveTo>
                <a:pt x="0" y="0"/>
              </a:moveTo>
              <a:lnTo>
                <a:pt x="1097280" y="0"/>
              </a:lnTo>
            </a:path>
          </a:pathLst>
        </a:custGeom>
        <a:ln w="3175">
          <a:solidFill>
            <a:srgbClr val="000000"/>
          </a:solidFill>
        </a:ln>
      </xdr:spPr>
    </xdr:sp>
    <xdr:clientData/>
  </xdr:twoCellAnchor>
  <xdr:twoCellAnchor editAs="oneCell">
    <xdr:from>
      <xdr:col>0</xdr:col>
      <xdr:colOff>0</xdr:colOff>
      <xdr:row>1</xdr:row>
      <xdr:rowOff>107348</xdr:rowOff>
    </xdr:from>
    <xdr:to>
      <xdr:col>1</xdr:col>
      <xdr:colOff>354330</xdr:colOff>
      <xdr:row>1</xdr:row>
      <xdr:rowOff>107348</xdr:rowOff>
    </xdr:to>
    <xdr:sp macro="" textlink="">
      <xdr:nvSpPr>
        <xdr:cNvPr id="4" name="Shape 4"/>
        <xdr:cNvSpPr/>
      </xdr:nvSpPr>
      <xdr:spPr>
        <a:xfrm>
          <a:off x="0" y="0"/>
          <a:ext cx="993140" cy="0"/>
        </a:xfrm>
        <a:custGeom>
          <a:avLst/>
          <a:gdLst/>
          <a:ahLst/>
          <a:cxnLst/>
          <a:rect l="0" t="0" r="0" b="0"/>
          <a:pathLst>
            <a:path w="993140">
              <a:moveTo>
                <a:pt x="0" y="0"/>
              </a:moveTo>
              <a:lnTo>
                <a:pt x="992785" y="0"/>
              </a:lnTo>
            </a:path>
          </a:pathLst>
        </a:custGeom>
        <a:ln w="3648">
          <a:solidFill>
            <a:srgbClr val="000000"/>
          </a:solidFill>
        </a:ln>
      </xdr:spPr>
    </xdr:sp>
    <xdr:clientData/>
  </xdr:twoCellAnchor>
  <xdr:oneCellAnchor>
    <xdr:from>
      <xdr:col>0</xdr:col>
      <xdr:colOff>0</xdr:colOff>
      <xdr:row>4</xdr:row>
      <xdr:rowOff>2285</xdr:rowOff>
    </xdr:from>
    <xdr:ext cx="1233170" cy="0"/>
    <xdr:sp macro="" textlink="">
      <xdr:nvSpPr>
        <xdr:cNvPr id="5" name="Shape 5"/>
        <xdr:cNvSpPr/>
      </xdr:nvSpPr>
      <xdr:spPr>
        <a:xfrm>
          <a:off x="0" y="0"/>
          <a:ext cx="1233170" cy="0"/>
        </a:xfrm>
        <a:custGeom>
          <a:avLst/>
          <a:gdLst/>
          <a:ahLst/>
          <a:cxnLst/>
          <a:rect l="0" t="0" r="0" b="0"/>
          <a:pathLst>
            <a:path w="1233170">
              <a:moveTo>
                <a:pt x="0" y="0"/>
              </a:moveTo>
              <a:lnTo>
                <a:pt x="1232903" y="0"/>
              </a:lnTo>
            </a:path>
          </a:pathLst>
        </a:custGeom>
        <a:ln w="4572">
          <a:solidFill>
            <a:srgbClr val="000000"/>
          </a:solidFill>
        </a:ln>
      </xdr:spPr>
    </xdr:sp>
    <xdr:clientData/>
  </xdr:oneCellAnchor>
  <xdr:oneCellAnchor>
    <xdr:from>
      <xdr:col>0</xdr:col>
      <xdr:colOff>0</xdr:colOff>
      <xdr:row>5</xdr:row>
      <xdr:rowOff>2285</xdr:rowOff>
    </xdr:from>
    <xdr:ext cx="858519" cy="0"/>
    <xdr:sp macro="" textlink="">
      <xdr:nvSpPr>
        <xdr:cNvPr id="6" name="Shape 6"/>
        <xdr:cNvSpPr/>
      </xdr:nvSpPr>
      <xdr:spPr>
        <a:xfrm>
          <a:off x="0" y="0"/>
          <a:ext cx="858519" cy="0"/>
        </a:xfrm>
        <a:custGeom>
          <a:avLst/>
          <a:gdLst/>
          <a:ahLst/>
          <a:cxnLst/>
          <a:rect l="0" t="0" r="0" b="0"/>
          <a:pathLst>
            <a:path w="858519">
              <a:moveTo>
                <a:pt x="0" y="0"/>
              </a:moveTo>
              <a:lnTo>
                <a:pt x="857999" y="0"/>
              </a:lnTo>
            </a:path>
          </a:pathLst>
        </a:custGeom>
        <a:ln w="4572">
          <a:solidFill>
            <a:srgbClr val="000000"/>
          </a:solidFill>
        </a:ln>
      </xdr:spPr>
    </xdr:sp>
    <xdr:clientData/>
  </xdr:oneCellAnchor>
  <xdr:oneCellAnchor>
    <xdr:from>
      <xdr:col>0</xdr:col>
      <xdr:colOff>0</xdr:colOff>
      <xdr:row>6</xdr:row>
      <xdr:rowOff>2285</xdr:rowOff>
    </xdr:from>
    <xdr:ext cx="1714500" cy="0"/>
    <xdr:sp macro="" textlink="">
      <xdr:nvSpPr>
        <xdr:cNvPr id="7" name="Shape 7"/>
        <xdr:cNvSpPr/>
      </xdr:nvSpPr>
      <xdr:spPr>
        <a:xfrm>
          <a:off x="0" y="0"/>
          <a:ext cx="1714500" cy="0"/>
        </a:xfrm>
        <a:custGeom>
          <a:avLst/>
          <a:gdLst/>
          <a:ahLst/>
          <a:cxnLst/>
          <a:rect l="0" t="0" r="0" b="0"/>
          <a:pathLst>
            <a:path w="1714500">
              <a:moveTo>
                <a:pt x="0" y="0"/>
              </a:moveTo>
              <a:lnTo>
                <a:pt x="1714500" y="0"/>
              </a:lnTo>
            </a:path>
          </a:pathLst>
        </a:custGeom>
        <a:ln w="4572">
          <a:solidFill>
            <a:srgbClr val="000000"/>
          </a:solidFill>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6"/>
  <sheetViews>
    <sheetView tabSelected="1" topLeftCell="A45" zoomScale="80" zoomScaleNormal="80" workbookViewId="0">
      <selection activeCell="C51" sqref="C51"/>
    </sheetView>
  </sheetViews>
  <sheetFormatPr defaultRowHeight="12" x14ac:dyDescent="0.25"/>
  <cols>
    <col min="1" max="1" width="8.5546875" style="5" customWidth="1"/>
    <col min="2" max="2" width="6.33203125" style="5" customWidth="1"/>
    <col min="3" max="3" width="34.33203125" style="5" customWidth="1"/>
    <col min="4" max="4" width="0.21875" style="5" customWidth="1"/>
    <col min="5" max="6" width="6.44140625" style="5" customWidth="1"/>
    <col min="7" max="7" width="8.88671875" style="5" customWidth="1"/>
    <col min="8" max="8" width="1.5546875" style="5" customWidth="1"/>
    <col min="9" max="9" width="7.5546875" style="5" customWidth="1"/>
    <col min="10" max="10" width="6.44140625" style="5" customWidth="1"/>
    <col min="11" max="12" width="9.33203125" style="5" customWidth="1"/>
    <col min="13" max="13" width="8.44140625" style="5" customWidth="1"/>
    <col min="14" max="14" width="11.5546875" style="5" customWidth="1"/>
    <col min="15" max="15" width="10.33203125" style="5" customWidth="1"/>
    <col min="16" max="16" width="7.33203125" style="5" customWidth="1"/>
    <col min="17" max="17" width="11.33203125" style="5" customWidth="1"/>
    <col min="18" max="18" width="18.21875" style="5" customWidth="1"/>
    <col min="19" max="19" width="11.6640625" style="5" customWidth="1"/>
    <col min="20" max="20" width="13.21875" style="5" customWidth="1"/>
    <col min="21" max="21" width="10.21875" style="5" customWidth="1"/>
    <col min="22" max="22" width="33.6640625" style="5" customWidth="1"/>
    <col min="23" max="23" width="2.6640625" style="5" customWidth="1"/>
    <col min="24" max="16384" width="8.88671875" style="5"/>
  </cols>
  <sheetData>
    <row r="1" spans="1:23" ht="16.2" customHeight="1" x14ac:dyDescent="0.25">
      <c r="A1" s="179" t="s">
        <v>6</v>
      </c>
      <c r="B1" s="180"/>
      <c r="C1" s="180"/>
      <c r="D1" s="180"/>
    </row>
    <row r="2" spans="1:23" ht="15.6" customHeight="1" x14ac:dyDescent="0.25">
      <c r="A2" s="180" t="s">
        <v>7</v>
      </c>
      <c r="B2" s="180"/>
      <c r="C2" s="180"/>
      <c r="D2" s="180"/>
    </row>
    <row r="3" spans="1:23" ht="14.4" customHeight="1" x14ac:dyDescent="0.25">
      <c r="A3" s="181" t="s">
        <v>109</v>
      </c>
      <c r="B3" s="182"/>
      <c r="C3" s="182"/>
      <c r="D3" s="182"/>
    </row>
    <row r="4" spans="1:23" ht="14.4" customHeight="1" x14ac:dyDescent="0.25">
      <c r="A4" s="183" t="s">
        <v>8</v>
      </c>
      <c r="B4" s="183"/>
      <c r="C4" s="183"/>
      <c r="D4" s="183"/>
      <c r="E4" s="183"/>
      <c r="F4" s="183"/>
      <c r="G4" s="183"/>
      <c r="H4" s="183"/>
    </row>
    <row r="5" spans="1:23" ht="30.6" customHeight="1" x14ac:dyDescent="0.25">
      <c r="A5" s="183" t="s">
        <v>9</v>
      </c>
      <c r="B5" s="183"/>
      <c r="C5" s="183"/>
      <c r="D5" s="183"/>
      <c r="E5" s="183"/>
      <c r="F5" s="183"/>
      <c r="G5" s="183"/>
      <c r="H5" s="183"/>
    </row>
    <row r="6" spans="1:23" ht="25.8" customHeight="1" x14ac:dyDescent="0.25">
      <c r="A6" s="184" t="s">
        <v>99</v>
      </c>
      <c r="B6" s="185"/>
      <c r="C6" s="185"/>
      <c r="D6" s="185"/>
      <c r="E6" s="185"/>
      <c r="F6" s="185"/>
      <c r="G6" s="185"/>
      <c r="H6" s="185"/>
      <c r="I6" s="185"/>
      <c r="J6" s="185"/>
      <c r="K6" s="185"/>
      <c r="L6" s="185"/>
      <c r="M6" s="185"/>
      <c r="N6" s="185"/>
      <c r="O6" s="185"/>
      <c r="P6" s="185"/>
      <c r="Q6" s="185"/>
      <c r="R6" s="185"/>
      <c r="S6" s="185"/>
      <c r="T6" s="185"/>
      <c r="U6" s="185"/>
      <c r="V6" s="185"/>
      <c r="W6" s="185"/>
    </row>
    <row r="7" spans="1:23" ht="67.8" customHeight="1" x14ac:dyDescent="0.25">
      <c r="A7" s="186" t="s">
        <v>10</v>
      </c>
      <c r="B7" s="186" t="s">
        <v>11</v>
      </c>
      <c r="C7" s="188" t="s">
        <v>12</v>
      </c>
      <c r="D7" s="190" t="s">
        <v>13</v>
      </c>
      <c r="E7" s="191"/>
      <c r="F7" s="194" t="s">
        <v>14</v>
      </c>
      <c r="G7" s="195"/>
      <c r="H7" s="195"/>
      <c r="I7" s="196"/>
      <c r="J7" s="194" t="s">
        <v>15</v>
      </c>
      <c r="K7" s="195"/>
      <c r="L7" s="196"/>
      <c r="M7" s="197" t="s">
        <v>16</v>
      </c>
      <c r="N7" s="198"/>
      <c r="O7" s="199"/>
      <c r="P7" s="194" t="s">
        <v>17</v>
      </c>
      <c r="Q7" s="195"/>
      <c r="R7" s="196"/>
      <c r="S7" s="200" t="s">
        <v>18</v>
      </c>
      <c r="T7" s="201"/>
      <c r="U7" s="202"/>
      <c r="V7" s="203" t="s">
        <v>19</v>
      </c>
    </row>
    <row r="8" spans="1:23" ht="59.4" customHeight="1" x14ac:dyDescent="0.25">
      <c r="A8" s="187"/>
      <c r="B8" s="187"/>
      <c r="C8" s="189"/>
      <c r="D8" s="192"/>
      <c r="E8" s="193"/>
      <c r="F8" s="9" t="s">
        <v>20</v>
      </c>
      <c r="G8" s="14" t="s">
        <v>21</v>
      </c>
      <c r="H8" s="123" t="s">
        <v>22</v>
      </c>
      <c r="I8" s="125"/>
      <c r="J8" s="9" t="s">
        <v>20</v>
      </c>
      <c r="K8" s="14" t="s">
        <v>21</v>
      </c>
      <c r="L8" s="9" t="s">
        <v>23</v>
      </c>
      <c r="M8" s="9" t="s">
        <v>20</v>
      </c>
      <c r="N8" s="14" t="s">
        <v>21</v>
      </c>
      <c r="O8" s="9" t="s">
        <v>24</v>
      </c>
      <c r="P8" s="9" t="s">
        <v>20</v>
      </c>
      <c r="Q8" s="14" t="s">
        <v>21</v>
      </c>
      <c r="R8" s="83" t="s">
        <v>25</v>
      </c>
      <c r="S8" s="9" t="s">
        <v>26</v>
      </c>
      <c r="T8" s="9" t="s">
        <v>27</v>
      </c>
      <c r="U8" s="84" t="s">
        <v>28</v>
      </c>
      <c r="V8" s="204"/>
    </row>
    <row r="9" spans="1:23" ht="14.4" customHeight="1" x14ac:dyDescent="0.25">
      <c r="A9" s="14" t="s">
        <v>29</v>
      </c>
      <c r="B9" s="85">
        <v>1</v>
      </c>
      <c r="C9" s="85">
        <v>2</v>
      </c>
      <c r="D9" s="170">
        <v>3</v>
      </c>
      <c r="E9" s="171"/>
      <c r="F9" s="85">
        <v>4</v>
      </c>
      <c r="G9" s="85">
        <v>5</v>
      </c>
      <c r="H9" s="172">
        <v>6</v>
      </c>
      <c r="I9" s="173"/>
      <c r="J9" s="85">
        <v>5</v>
      </c>
      <c r="K9" s="85">
        <v>6</v>
      </c>
      <c r="L9" s="85">
        <v>7</v>
      </c>
      <c r="M9" s="85">
        <v>8</v>
      </c>
      <c r="N9" s="85">
        <v>9</v>
      </c>
      <c r="O9" s="85">
        <v>10</v>
      </c>
      <c r="P9" s="85">
        <v>11</v>
      </c>
      <c r="Q9" s="85">
        <v>12</v>
      </c>
      <c r="R9" s="85">
        <v>13</v>
      </c>
      <c r="S9" s="85">
        <v>14</v>
      </c>
      <c r="T9" s="85">
        <v>15</v>
      </c>
      <c r="U9" s="85">
        <v>16</v>
      </c>
      <c r="V9" s="85">
        <v>11</v>
      </c>
    </row>
    <row r="10" spans="1:23" ht="18.600000000000001" customHeight="1" x14ac:dyDescent="0.25">
      <c r="A10" s="14" t="s">
        <v>30</v>
      </c>
      <c r="B10" s="14" t="s">
        <v>31</v>
      </c>
      <c r="C10" s="9" t="s">
        <v>32</v>
      </c>
      <c r="D10" s="118"/>
      <c r="E10" s="119"/>
      <c r="F10" s="54"/>
      <c r="G10" s="54"/>
      <c r="H10" s="118"/>
      <c r="I10" s="119"/>
      <c r="J10" s="54"/>
      <c r="K10" s="54"/>
      <c r="L10" s="54"/>
      <c r="M10" s="54"/>
      <c r="N10" s="54"/>
      <c r="O10" s="54"/>
      <c r="P10" s="54"/>
      <c r="Q10" s="54"/>
      <c r="R10" s="54"/>
      <c r="S10" s="54"/>
      <c r="T10" s="54"/>
      <c r="U10" s="54"/>
      <c r="V10" s="54"/>
    </row>
    <row r="11" spans="1:23" s="19" customFormat="1" ht="28.8" customHeight="1" x14ac:dyDescent="0.25">
      <c r="A11" s="10" t="s">
        <v>33</v>
      </c>
      <c r="B11" s="16">
        <v>1</v>
      </c>
      <c r="C11" s="21" t="s">
        <v>5</v>
      </c>
      <c r="D11" s="131" t="s">
        <v>34</v>
      </c>
      <c r="E11" s="132"/>
      <c r="F11" s="17"/>
      <c r="G11" s="17"/>
      <c r="H11" s="131" t="s">
        <v>35</v>
      </c>
      <c r="I11" s="132"/>
      <c r="J11" s="17"/>
      <c r="K11" s="17"/>
      <c r="L11" s="8" t="s">
        <v>35</v>
      </c>
      <c r="M11" s="17">
        <v>1</v>
      </c>
      <c r="N11" s="18">
        <v>487908</v>
      </c>
      <c r="O11" s="15">
        <f>M11*N11</f>
        <v>487908</v>
      </c>
      <c r="P11" s="17">
        <v>1</v>
      </c>
      <c r="Q11" s="18">
        <v>487908</v>
      </c>
      <c r="R11" s="15">
        <f>P11*Q11</f>
        <v>487908</v>
      </c>
      <c r="S11" s="15">
        <f>K11+O11</f>
        <v>487908</v>
      </c>
      <c r="T11" s="15">
        <f>L11+R11</f>
        <v>487908</v>
      </c>
      <c r="U11" s="15">
        <f>S11-T11</f>
        <v>0</v>
      </c>
      <c r="V11" s="17"/>
    </row>
    <row r="12" spans="1:23" s="20" customFormat="1" ht="30" customHeight="1" x14ac:dyDescent="0.25">
      <c r="A12" s="174" t="s">
        <v>36</v>
      </c>
      <c r="B12" s="175"/>
      <c r="C12" s="176"/>
      <c r="D12" s="177"/>
      <c r="E12" s="178"/>
      <c r="F12" s="86"/>
      <c r="G12" s="86"/>
      <c r="H12" s="166" t="s">
        <v>37</v>
      </c>
      <c r="I12" s="167"/>
      <c r="J12" s="86"/>
      <c r="K12" s="86"/>
      <c r="L12" s="87" t="s">
        <v>37</v>
      </c>
      <c r="M12" s="86">
        <v>1</v>
      </c>
      <c r="N12" s="88">
        <v>487908</v>
      </c>
      <c r="O12" s="89">
        <f>M12*N12</f>
        <v>487908</v>
      </c>
      <c r="P12" s="86">
        <v>1</v>
      </c>
      <c r="Q12" s="88">
        <v>487908</v>
      </c>
      <c r="R12" s="89">
        <f>P12*Q12</f>
        <v>487908</v>
      </c>
      <c r="S12" s="89">
        <f>K12+O12</f>
        <v>487908</v>
      </c>
      <c r="T12" s="89">
        <f>L12+R12</f>
        <v>487908</v>
      </c>
      <c r="U12" s="89">
        <f>S12-T12</f>
        <v>0</v>
      </c>
      <c r="V12" s="86"/>
    </row>
    <row r="13" spans="1:23" ht="37.049999999999997" customHeight="1" x14ac:dyDescent="0.25"/>
    <row r="14" spans="1:23" ht="18.600000000000001" customHeight="1" x14ac:dyDescent="0.25">
      <c r="A14" s="9" t="s">
        <v>30</v>
      </c>
      <c r="B14" s="10" t="s">
        <v>38</v>
      </c>
      <c r="C14" s="9" t="s">
        <v>39</v>
      </c>
      <c r="D14" s="118"/>
      <c r="E14" s="119"/>
      <c r="F14" s="54"/>
      <c r="G14" s="54"/>
      <c r="H14" s="118"/>
      <c r="I14" s="119"/>
      <c r="J14" s="54"/>
      <c r="K14" s="54"/>
      <c r="L14" s="54"/>
      <c r="M14" s="54"/>
      <c r="N14" s="54"/>
      <c r="O14" s="54"/>
      <c r="P14" s="54"/>
      <c r="Q14" s="54"/>
      <c r="R14" s="54"/>
      <c r="S14" s="54"/>
      <c r="T14" s="54"/>
      <c r="U14" s="54"/>
      <c r="V14" s="54"/>
    </row>
    <row r="15" spans="1:23" ht="16.8" customHeight="1" x14ac:dyDescent="0.25">
      <c r="A15" s="9" t="s">
        <v>33</v>
      </c>
      <c r="B15" s="16">
        <v>1</v>
      </c>
      <c r="C15" s="123" t="s">
        <v>40</v>
      </c>
      <c r="D15" s="124"/>
      <c r="E15" s="124"/>
      <c r="F15" s="124"/>
      <c r="G15" s="124"/>
      <c r="H15" s="124"/>
      <c r="I15" s="124"/>
      <c r="J15" s="124"/>
      <c r="K15" s="124"/>
      <c r="L15" s="124"/>
      <c r="M15" s="124"/>
      <c r="N15" s="124"/>
      <c r="O15" s="124"/>
      <c r="P15" s="124"/>
      <c r="Q15" s="124"/>
      <c r="R15" s="124"/>
      <c r="S15" s="124"/>
      <c r="T15" s="124"/>
      <c r="U15" s="124"/>
      <c r="V15" s="125"/>
    </row>
    <row r="16" spans="1:23" s="23" customFormat="1" ht="13.8" customHeight="1" x14ac:dyDescent="0.25">
      <c r="A16" s="90" t="s">
        <v>41</v>
      </c>
      <c r="B16" s="91">
        <v>1.1000000000000001</v>
      </c>
      <c r="C16" s="163" t="s">
        <v>42</v>
      </c>
      <c r="D16" s="164"/>
      <c r="E16" s="164"/>
      <c r="F16" s="164"/>
      <c r="G16" s="165"/>
      <c r="H16" s="166" t="s">
        <v>37</v>
      </c>
      <c r="I16" s="167"/>
      <c r="J16" s="168"/>
      <c r="K16" s="169"/>
      <c r="L16" s="87" t="s">
        <v>37</v>
      </c>
      <c r="M16" s="168"/>
      <c r="N16" s="169"/>
      <c r="O16" s="92">
        <f>O17</f>
        <v>22500</v>
      </c>
      <c r="P16" s="168"/>
      <c r="Q16" s="169"/>
      <c r="R16" s="92">
        <f>R17</f>
        <v>22500</v>
      </c>
      <c r="S16" s="92">
        <f>J16+O16</f>
        <v>22500</v>
      </c>
      <c r="T16" s="92">
        <f>L16+R16</f>
        <v>22500</v>
      </c>
      <c r="U16" s="92">
        <f>S16-T16</f>
        <v>0</v>
      </c>
      <c r="V16" s="93"/>
    </row>
    <row r="17" spans="1:22" s="19" customFormat="1" ht="152.4" customHeight="1" x14ac:dyDescent="0.25">
      <c r="A17" s="10" t="s">
        <v>43</v>
      </c>
      <c r="B17" s="10" t="s">
        <v>44</v>
      </c>
      <c r="C17" s="94" t="s">
        <v>100</v>
      </c>
      <c r="D17" s="131" t="s">
        <v>46</v>
      </c>
      <c r="E17" s="132"/>
      <c r="F17" s="17"/>
      <c r="G17" s="17"/>
      <c r="H17" s="131" t="s">
        <v>35</v>
      </c>
      <c r="I17" s="132"/>
      <c r="J17" s="17"/>
      <c r="K17" s="17"/>
      <c r="L17" s="8" t="s">
        <v>35</v>
      </c>
      <c r="M17" s="17">
        <v>3</v>
      </c>
      <c r="N17" s="95">
        <v>7500</v>
      </c>
      <c r="O17" s="15">
        <f>M17*N17</f>
        <v>22500</v>
      </c>
      <c r="P17" s="17">
        <v>3</v>
      </c>
      <c r="Q17" s="95">
        <v>7500</v>
      </c>
      <c r="R17" s="15">
        <f>P17*Q17</f>
        <v>22500</v>
      </c>
      <c r="S17" s="15">
        <f>K17+O17</f>
        <v>22500</v>
      </c>
      <c r="T17" s="15">
        <f>L17+R17</f>
        <v>22500</v>
      </c>
      <c r="U17" s="15">
        <f>S17-T17</f>
        <v>0</v>
      </c>
      <c r="V17" s="13" t="s">
        <v>101</v>
      </c>
    </row>
    <row r="18" spans="1:22" ht="12" customHeight="1" x14ac:dyDescent="0.25">
      <c r="A18" s="9" t="s">
        <v>43</v>
      </c>
      <c r="B18" s="10" t="s">
        <v>47</v>
      </c>
      <c r="C18" s="11" t="s">
        <v>45</v>
      </c>
      <c r="D18" s="131" t="s">
        <v>46</v>
      </c>
      <c r="E18" s="132"/>
      <c r="F18" s="7"/>
      <c r="G18" s="7"/>
      <c r="H18" s="131" t="s">
        <v>35</v>
      </c>
      <c r="I18" s="132"/>
      <c r="J18" s="7"/>
      <c r="K18" s="7"/>
      <c r="L18" s="8" t="s">
        <v>35</v>
      </c>
      <c r="M18" s="7"/>
      <c r="N18" s="7"/>
      <c r="O18" s="8" t="s">
        <v>35</v>
      </c>
      <c r="P18" s="7"/>
      <c r="Q18" s="7"/>
      <c r="R18" s="8" t="s">
        <v>35</v>
      </c>
      <c r="S18" s="8" t="s">
        <v>35</v>
      </c>
      <c r="T18" s="8" t="s">
        <v>35</v>
      </c>
      <c r="U18" s="8" t="s">
        <v>35</v>
      </c>
      <c r="V18" s="7"/>
    </row>
    <row r="19" spans="1:22" ht="12" customHeight="1" x14ac:dyDescent="0.25">
      <c r="A19" s="9" t="s">
        <v>43</v>
      </c>
      <c r="B19" s="10" t="s">
        <v>48</v>
      </c>
      <c r="C19" s="11" t="s">
        <v>45</v>
      </c>
      <c r="D19" s="131" t="s">
        <v>46</v>
      </c>
      <c r="E19" s="132"/>
      <c r="F19" s="7"/>
      <c r="G19" s="7"/>
      <c r="H19" s="131" t="s">
        <v>35</v>
      </c>
      <c r="I19" s="132"/>
      <c r="J19" s="7"/>
      <c r="K19" s="7"/>
      <c r="L19" s="8" t="s">
        <v>35</v>
      </c>
      <c r="M19" s="7"/>
      <c r="N19" s="7"/>
      <c r="O19" s="8" t="s">
        <v>35</v>
      </c>
      <c r="P19" s="7"/>
      <c r="Q19" s="7"/>
      <c r="R19" s="8" t="s">
        <v>35</v>
      </c>
      <c r="S19" s="8" t="s">
        <v>35</v>
      </c>
      <c r="T19" s="8" t="s">
        <v>35</v>
      </c>
      <c r="U19" s="8" t="s">
        <v>35</v>
      </c>
      <c r="V19" s="7"/>
    </row>
    <row r="20" spans="1:22" ht="30" customHeight="1" x14ac:dyDescent="0.25">
      <c r="A20" s="9" t="s">
        <v>41</v>
      </c>
      <c r="B20" s="12">
        <v>1.2</v>
      </c>
      <c r="C20" s="123" t="s">
        <v>49</v>
      </c>
      <c r="D20" s="124"/>
      <c r="E20" s="124"/>
      <c r="F20" s="124"/>
      <c r="G20" s="125"/>
      <c r="H20" s="126"/>
      <c r="I20" s="127"/>
      <c r="J20" s="126"/>
      <c r="K20" s="127"/>
      <c r="L20" s="7"/>
      <c r="M20" s="126"/>
      <c r="N20" s="127"/>
      <c r="O20" s="92">
        <f>O21+O22+O23</f>
        <v>47500</v>
      </c>
      <c r="P20" s="92"/>
      <c r="Q20" s="92"/>
      <c r="R20" s="92">
        <f>R21+R22+R23</f>
        <v>47500</v>
      </c>
      <c r="S20" s="92">
        <f>J20+O20</f>
        <v>47500</v>
      </c>
      <c r="T20" s="92">
        <f>L20+R20</f>
        <v>47500</v>
      </c>
      <c r="U20" s="89">
        <f>S20-T20</f>
        <v>0</v>
      </c>
      <c r="V20" s="7"/>
    </row>
    <row r="21" spans="1:22" ht="289.2" customHeight="1" x14ac:dyDescent="0.25">
      <c r="A21" s="9" t="s">
        <v>43</v>
      </c>
      <c r="B21" s="10" t="s">
        <v>50</v>
      </c>
      <c r="C21" s="11" t="s">
        <v>102</v>
      </c>
      <c r="D21" s="161" t="s">
        <v>103</v>
      </c>
      <c r="E21" s="162"/>
      <c r="F21" s="150" t="s">
        <v>51</v>
      </c>
      <c r="G21" s="151"/>
      <c r="H21" s="151"/>
      <c r="I21" s="152"/>
      <c r="J21" s="150" t="s">
        <v>51</v>
      </c>
      <c r="K21" s="151"/>
      <c r="L21" s="152"/>
      <c r="M21" s="13">
        <v>1</v>
      </c>
      <c r="N21" s="22">
        <v>12000</v>
      </c>
      <c r="O21" s="15">
        <f>M21*N21</f>
        <v>12000</v>
      </c>
      <c r="P21" s="13">
        <v>1</v>
      </c>
      <c r="Q21" s="22">
        <v>12000</v>
      </c>
      <c r="R21" s="15">
        <f>P21*Q21</f>
        <v>12000</v>
      </c>
      <c r="S21" s="15">
        <f>K21+O21</f>
        <v>12000</v>
      </c>
      <c r="T21" s="15">
        <f>L21+R21</f>
        <v>12000</v>
      </c>
      <c r="U21" s="89">
        <f>S21-T21</f>
        <v>0</v>
      </c>
      <c r="V21" s="13" t="s">
        <v>106</v>
      </c>
    </row>
    <row r="22" spans="1:22" ht="307.2" customHeight="1" x14ac:dyDescent="0.25">
      <c r="A22" s="9" t="s">
        <v>43</v>
      </c>
      <c r="B22" s="10" t="s">
        <v>52</v>
      </c>
      <c r="C22" s="11" t="s">
        <v>104</v>
      </c>
      <c r="D22" s="161" t="s">
        <v>103</v>
      </c>
      <c r="E22" s="162"/>
      <c r="F22" s="153"/>
      <c r="G22" s="154"/>
      <c r="H22" s="154"/>
      <c r="I22" s="155"/>
      <c r="J22" s="153"/>
      <c r="K22" s="154"/>
      <c r="L22" s="155"/>
      <c r="M22" s="13">
        <v>3</v>
      </c>
      <c r="N22" s="13">
        <v>8500</v>
      </c>
      <c r="O22" s="15">
        <f>M22*N22</f>
        <v>25500</v>
      </c>
      <c r="P22" s="13">
        <v>3</v>
      </c>
      <c r="Q22" s="22">
        <v>8500</v>
      </c>
      <c r="R22" s="15">
        <f>P22*Q22</f>
        <v>25500</v>
      </c>
      <c r="S22" s="15">
        <f>K22+O22</f>
        <v>25500</v>
      </c>
      <c r="T22" s="15">
        <f>L22+R22</f>
        <v>25500</v>
      </c>
      <c r="U22" s="15">
        <f>S22-T22</f>
        <v>0</v>
      </c>
      <c r="V22" s="13" t="s">
        <v>107</v>
      </c>
    </row>
    <row r="23" spans="1:22" ht="181.2" customHeight="1" x14ac:dyDescent="0.25">
      <c r="A23" s="9" t="s">
        <v>43</v>
      </c>
      <c r="B23" s="10" t="s">
        <v>53</v>
      </c>
      <c r="C23" s="6" t="s">
        <v>105</v>
      </c>
      <c r="D23" s="161" t="s">
        <v>103</v>
      </c>
      <c r="E23" s="162"/>
      <c r="F23" s="156"/>
      <c r="G23" s="157"/>
      <c r="H23" s="157"/>
      <c r="I23" s="158"/>
      <c r="J23" s="156"/>
      <c r="K23" s="157"/>
      <c r="L23" s="158"/>
      <c r="M23" s="13">
        <v>2</v>
      </c>
      <c r="N23" s="22">
        <v>5000</v>
      </c>
      <c r="O23" s="15">
        <f>M23*N23</f>
        <v>10000</v>
      </c>
      <c r="P23" s="13">
        <v>2</v>
      </c>
      <c r="Q23" s="13">
        <v>5000</v>
      </c>
      <c r="R23" s="15">
        <f>P23*Q23</f>
        <v>10000</v>
      </c>
      <c r="S23" s="15">
        <f>K23+O23</f>
        <v>10000</v>
      </c>
      <c r="T23" s="15">
        <f>L23+R23</f>
        <v>10000</v>
      </c>
      <c r="U23" s="15">
        <f>S23-T23</f>
        <v>0</v>
      </c>
      <c r="V23" s="13" t="s">
        <v>108</v>
      </c>
    </row>
    <row r="24" spans="1:22" ht="12.75" customHeight="1" x14ac:dyDescent="0.25">
      <c r="A24" s="9" t="s">
        <v>41</v>
      </c>
      <c r="B24" s="12">
        <v>1.3</v>
      </c>
      <c r="C24" s="123" t="s">
        <v>54</v>
      </c>
      <c r="D24" s="124"/>
      <c r="E24" s="124"/>
      <c r="F24" s="124"/>
      <c r="G24" s="125"/>
      <c r="H24" s="126"/>
      <c r="I24" s="127"/>
      <c r="J24" s="126"/>
      <c r="K24" s="127"/>
      <c r="L24" s="7"/>
      <c r="M24" s="126"/>
      <c r="N24" s="127"/>
      <c r="O24" s="96" t="s">
        <v>37</v>
      </c>
      <c r="P24" s="126"/>
      <c r="Q24" s="127"/>
      <c r="R24" s="96" t="s">
        <v>37</v>
      </c>
      <c r="S24" s="96" t="s">
        <v>37</v>
      </c>
      <c r="T24" s="96" t="s">
        <v>37</v>
      </c>
      <c r="U24" s="96" t="s">
        <v>37</v>
      </c>
      <c r="V24" s="7"/>
    </row>
    <row r="25" spans="1:22" ht="12" customHeight="1" x14ac:dyDescent="0.25">
      <c r="A25" s="9" t="s">
        <v>43</v>
      </c>
      <c r="B25" s="10" t="s">
        <v>55</v>
      </c>
      <c r="C25" s="11" t="s">
        <v>45</v>
      </c>
      <c r="D25" s="126"/>
      <c r="E25" s="127"/>
      <c r="F25" s="150" t="s">
        <v>51</v>
      </c>
      <c r="G25" s="151"/>
      <c r="H25" s="151"/>
      <c r="I25" s="152"/>
      <c r="J25" s="150" t="s">
        <v>51</v>
      </c>
      <c r="K25" s="151"/>
      <c r="L25" s="152"/>
      <c r="M25" s="7"/>
      <c r="N25" s="7"/>
      <c r="O25" s="8" t="s">
        <v>35</v>
      </c>
      <c r="P25" s="7"/>
      <c r="Q25" s="7"/>
      <c r="R25" s="8" t="s">
        <v>35</v>
      </c>
      <c r="S25" s="8" t="s">
        <v>35</v>
      </c>
      <c r="T25" s="8" t="s">
        <v>35</v>
      </c>
      <c r="U25" s="8" t="s">
        <v>35</v>
      </c>
      <c r="V25" s="7"/>
    </row>
    <row r="26" spans="1:22" ht="12" customHeight="1" x14ac:dyDescent="0.25">
      <c r="A26" s="9" t="s">
        <v>43</v>
      </c>
      <c r="B26" s="10" t="s">
        <v>56</v>
      </c>
      <c r="C26" s="11" t="s">
        <v>45</v>
      </c>
      <c r="D26" s="126"/>
      <c r="E26" s="127"/>
      <c r="F26" s="153"/>
      <c r="G26" s="154"/>
      <c r="H26" s="154"/>
      <c r="I26" s="155"/>
      <c r="J26" s="153"/>
      <c r="K26" s="154"/>
      <c r="L26" s="155"/>
      <c r="M26" s="7"/>
      <c r="N26" s="7"/>
      <c r="O26" s="8" t="s">
        <v>35</v>
      </c>
      <c r="P26" s="7"/>
      <c r="Q26" s="7"/>
      <c r="R26" s="8" t="s">
        <v>35</v>
      </c>
      <c r="S26" s="8" t="s">
        <v>35</v>
      </c>
      <c r="T26" s="8" t="s">
        <v>35</v>
      </c>
      <c r="U26" s="8" t="s">
        <v>35</v>
      </c>
      <c r="V26" s="7"/>
    </row>
    <row r="27" spans="1:22" ht="12" customHeight="1" x14ac:dyDescent="0.25">
      <c r="A27" s="9" t="s">
        <v>43</v>
      </c>
      <c r="B27" s="10" t="s">
        <v>57</v>
      </c>
      <c r="C27" s="11" t="s">
        <v>45</v>
      </c>
      <c r="D27" s="126"/>
      <c r="E27" s="127"/>
      <c r="F27" s="156"/>
      <c r="G27" s="157"/>
      <c r="H27" s="157"/>
      <c r="I27" s="158"/>
      <c r="J27" s="156"/>
      <c r="K27" s="157"/>
      <c r="L27" s="158"/>
      <c r="M27" s="7"/>
      <c r="N27" s="7"/>
      <c r="O27" s="8" t="s">
        <v>35</v>
      </c>
      <c r="P27" s="7"/>
      <c r="Q27" s="7"/>
      <c r="R27" s="8" t="s">
        <v>35</v>
      </c>
      <c r="S27" s="8" t="s">
        <v>35</v>
      </c>
      <c r="T27" s="8" t="s">
        <v>35</v>
      </c>
      <c r="U27" s="8" t="s">
        <v>35</v>
      </c>
      <c r="V27" s="7"/>
    </row>
    <row r="28" spans="1:22" s="24" customFormat="1" ht="24" customHeight="1" x14ac:dyDescent="0.25">
      <c r="A28" s="123" t="s">
        <v>58</v>
      </c>
      <c r="B28" s="124"/>
      <c r="C28" s="125"/>
      <c r="D28" s="159"/>
      <c r="E28" s="160"/>
      <c r="F28" s="97"/>
      <c r="G28" s="97"/>
      <c r="H28" s="120" t="s">
        <v>37</v>
      </c>
      <c r="I28" s="121"/>
      <c r="J28" s="97"/>
      <c r="K28" s="97"/>
      <c r="L28" s="10" t="s">
        <v>37</v>
      </c>
      <c r="M28" s="98">
        <f>M20+M16</f>
        <v>0</v>
      </c>
      <c r="N28" s="98">
        <f>N20+N16</f>
        <v>0</v>
      </c>
      <c r="O28" s="98">
        <f t="shared" ref="O28:U28" si="0">O20+O16</f>
        <v>70000</v>
      </c>
      <c r="P28" s="98">
        <f t="shared" si="0"/>
        <v>0</v>
      </c>
      <c r="Q28" s="98">
        <f t="shared" si="0"/>
        <v>0</v>
      </c>
      <c r="R28" s="98">
        <f t="shared" si="0"/>
        <v>70000</v>
      </c>
      <c r="S28" s="98">
        <f t="shared" si="0"/>
        <v>70000</v>
      </c>
      <c r="T28" s="98">
        <f t="shared" si="0"/>
        <v>70000</v>
      </c>
      <c r="U28" s="98">
        <f t="shared" si="0"/>
        <v>0</v>
      </c>
      <c r="V28" s="97"/>
    </row>
    <row r="29" spans="1:22" ht="12" customHeight="1" x14ac:dyDescent="0.25">
      <c r="A29" s="9" t="s">
        <v>33</v>
      </c>
      <c r="B29" s="16">
        <v>2</v>
      </c>
      <c r="C29" s="123" t="s">
        <v>59</v>
      </c>
      <c r="D29" s="124"/>
      <c r="E29" s="124"/>
      <c r="F29" s="124"/>
      <c r="G29" s="124"/>
      <c r="H29" s="124"/>
      <c r="I29" s="124"/>
      <c r="J29" s="124"/>
      <c r="K29" s="124"/>
      <c r="L29" s="124"/>
      <c r="M29" s="124"/>
      <c r="N29" s="124"/>
      <c r="O29" s="124"/>
      <c r="P29" s="124"/>
      <c r="Q29" s="124"/>
      <c r="R29" s="124"/>
      <c r="S29" s="124"/>
      <c r="T29" s="124"/>
      <c r="U29" s="124"/>
      <c r="V29" s="125"/>
    </row>
    <row r="30" spans="1:22" ht="12" customHeight="1" x14ac:dyDescent="0.25">
      <c r="A30" s="9" t="s">
        <v>43</v>
      </c>
      <c r="B30" s="12">
        <v>2.1</v>
      </c>
      <c r="C30" s="11" t="s">
        <v>60</v>
      </c>
      <c r="D30" s="126"/>
      <c r="E30" s="127"/>
      <c r="F30" s="7"/>
      <c r="G30" s="99" t="s">
        <v>61</v>
      </c>
      <c r="H30" s="131" t="s">
        <v>35</v>
      </c>
      <c r="I30" s="132"/>
      <c r="J30" s="7"/>
      <c r="K30" s="99" t="s">
        <v>61</v>
      </c>
      <c r="L30" s="8" t="s">
        <v>35</v>
      </c>
      <c r="M30" s="51">
        <v>22500</v>
      </c>
      <c r="N30" s="99" t="s">
        <v>61</v>
      </c>
      <c r="O30" s="15">
        <f>M30*N30</f>
        <v>4950</v>
      </c>
      <c r="P30" s="51">
        <v>22500</v>
      </c>
      <c r="Q30" s="99" t="s">
        <v>61</v>
      </c>
      <c r="R30" s="98">
        <f>P30*Q30</f>
        <v>4950</v>
      </c>
      <c r="S30" s="15">
        <v>4950</v>
      </c>
      <c r="T30" s="15">
        <f>L30+R30</f>
        <v>4950</v>
      </c>
      <c r="U30" s="92">
        <f>S30-T30</f>
        <v>0</v>
      </c>
      <c r="V30" s="7"/>
    </row>
    <row r="31" spans="1:22" ht="12" customHeight="1" x14ac:dyDescent="0.25">
      <c r="A31" s="9" t="s">
        <v>43</v>
      </c>
      <c r="B31" s="12">
        <v>2.2000000000000002</v>
      </c>
      <c r="C31" s="11" t="s">
        <v>62</v>
      </c>
      <c r="D31" s="126"/>
      <c r="E31" s="127"/>
      <c r="F31" s="7"/>
      <c r="G31" s="99" t="s">
        <v>61</v>
      </c>
      <c r="H31" s="131" t="s">
        <v>35</v>
      </c>
      <c r="I31" s="132"/>
      <c r="J31" s="7"/>
      <c r="K31" s="99" t="s">
        <v>61</v>
      </c>
      <c r="L31" s="8" t="s">
        <v>35</v>
      </c>
      <c r="M31" s="51">
        <v>47500</v>
      </c>
      <c r="N31" s="99" t="s">
        <v>61</v>
      </c>
      <c r="O31" s="15">
        <f t="shared" ref="O31" si="1">M31*N31</f>
        <v>10450</v>
      </c>
      <c r="P31" s="51">
        <v>47500</v>
      </c>
      <c r="Q31" s="99" t="s">
        <v>61</v>
      </c>
      <c r="R31" s="98">
        <f>P31*Q31</f>
        <v>10450</v>
      </c>
      <c r="S31" s="15">
        <v>10450</v>
      </c>
      <c r="T31" s="15">
        <f>L31+R31</f>
        <v>10450</v>
      </c>
      <c r="U31" s="8" t="s">
        <v>35</v>
      </c>
      <c r="V31" s="7"/>
    </row>
    <row r="32" spans="1:22" ht="12" customHeight="1" x14ac:dyDescent="0.25">
      <c r="A32" s="123" t="s">
        <v>63</v>
      </c>
      <c r="B32" s="124"/>
      <c r="C32" s="124"/>
      <c r="D32" s="124"/>
      <c r="E32" s="125"/>
      <c r="F32" s="7"/>
      <c r="G32" s="97"/>
      <c r="H32" s="120" t="s">
        <v>37</v>
      </c>
      <c r="I32" s="121"/>
      <c r="J32" s="97"/>
      <c r="K32" s="97"/>
      <c r="L32" s="10" t="s">
        <v>37</v>
      </c>
      <c r="M32" s="98">
        <f>M30+M31</f>
        <v>70000</v>
      </c>
      <c r="N32" s="97"/>
      <c r="O32" s="89">
        <f>O30+O31</f>
        <v>15400</v>
      </c>
      <c r="P32" s="100">
        <f>P30+P31</f>
        <v>70000</v>
      </c>
      <c r="Q32" s="97"/>
      <c r="R32" s="98">
        <f>R30+R31</f>
        <v>15400</v>
      </c>
      <c r="S32" s="98">
        <f t="shared" ref="S32:T32" si="2">S30+S31</f>
        <v>15400</v>
      </c>
      <c r="T32" s="98">
        <f t="shared" si="2"/>
        <v>15400</v>
      </c>
      <c r="U32" s="98">
        <f>U30+U31</f>
        <v>0</v>
      </c>
      <c r="V32" s="97"/>
    </row>
    <row r="33" spans="1:22" ht="12" customHeight="1" x14ac:dyDescent="0.25">
      <c r="A33" s="9" t="s">
        <v>33</v>
      </c>
      <c r="B33" s="16">
        <v>3</v>
      </c>
      <c r="C33" s="123" t="s">
        <v>64</v>
      </c>
      <c r="D33" s="124"/>
      <c r="E33" s="124"/>
      <c r="F33" s="124"/>
      <c r="G33" s="124"/>
      <c r="H33" s="124"/>
      <c r="I33" s="124"/>
      <c r="J33" s="124"/>
      <c r="K33" s="124"/>
      <c r="L33" s="124"/>
      <c r="M33" s="124"/>
      <c r="N33" s="124"/>
      <c r="O33" s="124"/>
      <c r="P33" s="124"/>
      <c r="Q33" s="124"/>
      <c r="R33" s="124"/>
      <c r="S33" s="124"/>
      <c r="T33" s="124"/>
      <c r="U33" s="124"/>
      <c r="V33" s="125"/>
    </row>
    <row r="34" spans="1:22" ht="12" customHeight="1" x14ac:dyDescent="0.25">
      <c r="A34" s="9" t="s">
        <v>43</v>
      </c>
      <c r="B34" s="12">
        <v>3.1</v>
      </c>
      <c r="C34" s="11" t="s">
        <v>65</v>
      </c>
      <c r="D34" s="131" t="s">
        <v>46</v>
      </c>
      <c r="E34" s="132"/>
      <c r="F34" s="7"/>
      <c r="G34" s="7"/>
      <c r="H34" s="131" t="s">
        <v>35</v>
      </c>
      <c r="I34" s="132"/>
      <c r="J34" s="7"/>
      <c r="K34" s="7"/>
      <c r="L34" s="8" t="s">
        <v>35</v>
      </c>
      <c r="M34" s="7"/>
      <c r="N34" s="7"/>
      <c r="O34" s="8" t="s">
        <v>35</v>
      </c>
      <c r="P34" s="7"/>
      <c r="Q34" s="7"/>
      <c r="R34" s="8" t="s">
        <v>35</v>
      </c>
      <c r="S34" s="8" t="s">
        <v>35</v>
      </c>
      <c r="T34" s="8" t="s">
        <v>35</v>
      </c>
      <c r="U34" s="8" t="s">
        <v>35</v>
      </c>
      <c r="V34" s="7"/>
    </row>
    <row r="35" spans="1:22" ht="12" customHeight="1" x14ac:dyDescent="0.25">
      <c r="A35" s="9" t="s">
        <v>43</v>
      </c>
      <c r="B35" s="12">
        <v>3.2</v>
      </c>
      <c r="C35" s="11" t="s">
        <v>65</v>
      </c>
      <c r="D35" s="131" t="s">
        <v>46</v>
      </c>
      <c r="E35" s="132"/>
      <c r="F35" s="7"/>
      <c r="G35" s="7"/>
      <c r="H35" s="131" t="s">
        <v>35</v>
      </c>
      <c r="I35" s="132"/>
      <c r="J35" s="7"/>
      <c r="K35" s="7"/>
      <c r="L35" s="8" t="s">
        <v>35</v>
      </c>
      <c r="M35" s="7"/>
      <c r="N35" s="7"/>
      <c r="O35" s="8" t="s">
        <v>35</v>
      </c>
      <c r="P35" s="7"/>
      <c r="Q35" s="7"/>
      <c r="R35" s="8" t="s">
        <v>35</v>
      </c>
      <c r="S35" s="8" t="s">
        <v>35</v>
      </c>
      <c r="T35" s="8" t="s">
        <v>35</v>
      </c>
      <c r="U35" s="8" t="s">
        <v>35</v>
      </c>
      <c r="V35" s="7"/>
    </row>
    <row r="36" spans="1:22" ht="13.5" customHeight="1" x14ac:dyDescent="0.25">
      <c r="A36" s="9" t="s">
        <v>43</v>
      </c>
      <c r="B36" s="12">
        <v>3.3</v>
      </c>
      <c r="C36" s="13" t="s">
        <v>66</v>
      </c>
      <c r="D36" s="131" t="s">
        <v>46</v>
      </c>
      <c r="E36" s="132"/>
      <c r="F36" s="7"/>
      <c r="G36" s="7"/>
      <c r="H36" s="131" t="s">
        <v>35</v>
      </c>
      <c r="I36" s="132"/>
      <c r="J36" s="7"/>
      <c r="K36" s="7"/>
      <c r="L36" s="8" t="s">
        <v>35</v>
      </c>
      <c r="M36" s="7"/>
      <c r="N36" s="7"/>
      <c r="O36" s="8" t="s">
        <v>35</v>
      </c>
      <c r="P36" s="7"/>
      <c r="Q36" s="7"/>
      <c r="R36" s="8" t="s">
        <v>35</v>
      </c>
      <c r="S36" s="8" t="s">
        <v>35</v>
      </c>
      <c r="T36" s="8" t="s">
        <v>35</v>
      </c>
      <c r="U36" s="8" t="s">
        <v>35</v>
      </c>
      <c r="V36" s="7"/>
    </row>
    <row r="37" spans="1:22" ht="12" customHeight="1" x14ac:dyDescent="0.25">
      <c r="A37" s="123" t="s">
        <v>67</v>
      </c>
      <c r="B37" s="124"/>
      <c r="C37" s="125"/>
      <c r="D37" s="126"/>
      <c r="E37" s="127"/>
      <c r="F37" s="7"/>
      <c r="G37" s="7"/>
      <c r="H37" s="131" t="s">
        <v>35</v>
      </c>
      <c r="I37" s="132"/>
      <c r="J37" s="7"/>
      <c r="K37" s="7"/>
      <c r="L37" s="8" t="s">
        <v>35</v>
      </c>
      <c r="M37" s="7"/>
      <c r="N37" s="7"/>
      <c r="O37" s="8" t="s">
        <v>35</v>
      </c>
      <c r="P37" s="7"/>
      <c r="Q37" s="7"/>
      <c r="R37" s="8" t="s">
        <v>35</v>
      </c>
      <c r="S37" s="8" t="s">
        <v>35</v>
      </c>
      <c r="T37" s="8" t="s">
        <v>35</v>
      </c>
      <c r="U37" s="8" t="s">
        <v>35</v>
      </c>
      <c r="V37" s="7"/>
    </row>
    <row r="38" spans="1:22" ht="12" customHeight="1" x14ac:dyDescent="0.25">
      <c r="A38" s="9" t="s">
        <v>33</v>
      </c>
      <c r="B38" s="16">
        <v>4</v>
      </c>
      <c r="C38" s="123" t="s">
        <v>68</v>
      </c>
      <c r="D38" s="124"/>
      <c r="E38" s="124"/>
      <c r="F38" s="124"/>
      <c r="G38" s="124"/>
      <c r="H38" s="124"/>
      <c r="I38" s="124"/>
      <c r="J38" s="124"/>
      <c r="K38" s="124"/>
      <c r="L38" s="124"/>
      <c r="M38" s="124"/>
      <c r="N38" s="124"/>
      <c r="O38" s="124"/>
      <c r="P38" s="124"/>
      <c r="Q38" s="124"/>
      <c r="R38" s="124"/>
      <c r="S38" s="124"/>
      <c r="T38" s="124"/>
      <c r="U38" s="124"/>
      <c r="V38" s="125"/>
    </row>
    <row r="39" spans="1:22" ht="12" customHeight="1" x14ac:dyDescent="0.25">
      <c r="A39" s="9" t="s">
        <v>43</v>
      </c>
      <c r="B39" s="12">
        <v>4.0999999999999996</v>
      </c>
      <c r="C39" s="11" t="s">
        <v>69</v>
      </c>
      <c r="D39" s="131" t="s">
        <v>46</v>
      </c>
      <c r="E39" s="132"/>
      <c r="F39" s="7"/>
      <c r="G39" s="7"/>
      <c r="H39" s="131" t="s">
        <v>35</v>
      </c>
      <c r="I39" s="132"/>
      <c r="J39" s="7"/>
      <c r="K39" s="7"/>
      <c r="L39" s="8" t="s">
        <v>35</v>
      </c>
      <c r="M39" s="7"/>
      <c r="N39" s="7"/>
      <c r="O39" s="8" t="s">
        <v>35</v>
      </c>
      <c r="P39" s="7"/>
      <c r="Q39" s="7"/>
      <c r="R39" s="8" t="s">
        <v>35</v>
      </c>
      <c r="S39" s="8" t="s">
        <v>35</v>
      </c>
      <c r="T39" s="8" t="s">
        <v>35</v>
      </c>
      <c r="U39" s="8" t="s">
        <v>35</v>
      </c>
      <c r="V39" s="7"/>
    </row>
    <row r="40" spans="1:22" ht="12" customHeight="1" x14ac:dyDescent="0.25">
      <c r="A40" s="9" t="s">
        <v>43</v>
      </c>
      <c r="B40" s="12">
        <v>4.2</v>
      </c>
      <c r="C40" s="11" t="s">
        <v>70</v>
      </c>
      <c r="D40" s="131" t="s">
        <v>46</v>
      </c>
      <c r="E40" s="132"/>
      <c r="F40" s="7"/>
      <c r="G40" s="7"/>
      <c r="H40" s="131" t="s">
        <v>35</v>
      </c>
      <c r="I40" s="132"/>
      <c r="J40" s="7"/>
      <c r="K40" s="7"/>
      <c r="L40" s="8" t="s">
        <v>35</v>
      </c>
      <c r="M40" s="7"/>
      <c r="N40" s="7"/>
      <c r="O40" s="8" t="s">
        <v>35</v>
      </c>
      <c r="P40" s="7"/>
      <c r="Q40" s="7"/>
      <c r="R40" s="8" t="s">
        <v>35</v>
      </c>
      <c r="S40" s="8" t="s">
        <v>35</v>
      </c>
      <c r="T40" s="8" t="s">
        <v>35</v>
      </c>
      <c r="U40" s="8" t="s">
        <v>35</v>
      </c>
      <c r="V40" s="7"/>
    </row>
    <row r="41" spans="1:22" ht="12" customHeight="1" x14ac:dyDescent="0.25">
      <c r="A41" s="9" t="s">
        <v>43</v>
      </c>
      <c r="B41" s="12">
        <v>4.3</v>
      </c>
      <c r="C41" s="11" t="s">
        <v>71</v>
      </c>
      <c r="D41" s="131" t="s">
        <v>46</v>
      </c>
      <c r="E41" s="132"/>
      <c r="F41" s="7"/>
      <c r="G41" s="7"/>
      <c r="H41" s="131" t="s">
        <v>35</v>
      </c>
      <c r="I41" s="132"/>
      <c r="J41" s="7"/>
      <c r="K41" s="7"/>
      <c r="L41" s="8" t="s">
        <v>35</v>
      </c>
      <c r="M41" s="7"/>
      <c r="N41" s="7"/>
      <c r="O41" s="8" t="s">
        <v>35</v>
      </c>
      <c r="P41" s="7"/>
      <c r="Q41" s="7"/>
      <c r="R41" s="8" t="s">
        <v>35</v>
      </c>
      <c r="S41" s="8" t="s">
        <v>35</v>
      </c>
      <c r="T41" s="8" t="s">
        <v>35</v>
      </c>
      <c r="U41" s="8" t="s">
        <v>35</v>
      </c>
      <c r="V41" s="7"/>
    </row>
    <row r="42" spans="1:22" ht="18" customHeight="1" x14ac:dyDescent="0.25">
      <c r="A42" s="9" t="s">
        <v>43</v>
      </c>
      <c r="B42" s="12">
        <v>4.4000000000000004</v>
      </c>
      <c r="C42" s="11" t="s">
        <v>72</v>
      </c>
      <c r="D42" s="131" t="s">
        <v>46</v>
      </c>
      <c r="E42" s="132"/>
      <c r="F42" s="7"/>
      <c r="G42" s="7"/>
      <c r="H42" s="131" t="s">
        <v>35</v>
      </c>
      <c r="I42" s="132"/>
      <c r="J42" s="7"/>
      <c r="K42" s="7"/>
      <c r="L42" s="8" t="s">
        <v>35</v>
      </c>
      <c r="M42" s="7"/>
      <c r="N42" s="7"/>
      <c r="O42" s="8" t="s">
        <v>35</v>
      </c>
      <c r="P42" s="7"/>
      <c r="Q42" s="7"/>
      <c r="R42" s="8" t="s">
        <v>35</v>
      </c>
      <c r="S42" s="8" t="s">
        <v>35</v>
      </c>
      <c r="T42" s="8" t="s">
        <v>35</v>
      </c>
      <c r="U42" s="8" t="s">
        <v>35</v>
      </c>
      <c r="V42" s="7"/>
    </row>
    <row r="43" spans="1:22" ht="12" customHeight="1" x14ac:dyDescent="0.25">
      <c r="A43" s="123" t="s">
        <v>73</v>
      </c>
      <c r="B43" s="124"/>
      <c r="C43" s="124"/>
      <c r="D43" s="124"/>
      <c r="E43" s="124"/>
      <c r="F43" s="124"/>
      <c r="G43" s="125"/>
      <c r="H43" s="131" t="s">
        <v>35</v>
      </c>
      <c r="I43" s="132"/>
      <c r="J43" s="7"/>
      <c r="K43" s="7"/>
      <c r="L43" s="8" t="s">
        <v>35</v>
      </c>
      <c r="M43" s="7"/>
      <c r="N43" s="7"/>
      <c r="O43" s="8" t="s">
        <v>35</v>
      </c>
      <c r="P43" s="7"/>
      <c r="Q43" s="7"/>
      <c r="R43" s="8" t="s">
        <v>35</v>
      </c>
      <c r="S43" s="8" t="s">
        <v>35</v>
      </c>
      <c r="T43" s="8" t="s">
        <v>35</v>
      </c>
      <c r="U43" s="8" t="s">
        <v>35</v>
      </c>
      <c r="V43" s="7"/>
    </row>
    <row r="44" spans="1:22" ht="12" customHeight="1" x14ac:dyDescent="0.25">
      <c r="A44" s="9" t="s">
        <v>33</v>
      </c>
      <c r="B44" s="16">
        <v>5</v>
      </c>
      <c r="C44" s="123" t="s">
        <v>74</v>
      </c>
      <c r="D44" s="124"/>
      <c r="E44" s="124"/>
      <c r="F44" s="124"/>
      <c r="G44" s="124"/>
      <c r="H44" s="124"/>
      <c r="I44" s="124"/>
      <c r="J44" s="124"/>
      <c r="K44" s="124"/>
      <c r="L44" s="124"/>
      <c r="M44" s="124"/>
      <c r="N44" s="124"/>
      <c r="O44" s="124"/>
      <c r="P44" s="124"/>
      <c r="Q44" s="124"/>
      <c r="R44" s="124"/>
      <c r="S44" s="124"/>
      <c r="T44" s="124"/>
      <c r="U44" s="124"/>
      <c r="V44" s="125"/>
    </row>
    <row r="45" spans="1:22" ht="12" customHeight="1" x14ac:dyDescent="0.25">
      <c r="A45" s="9" t="s">
        <v>43</v>
      </c>
      <c r="B45" s="12">
        <v>5.0999999999999996</v>
      </c>
      <c r="C45" s="11" t="s">
        <v>75</v>
      </c>
      <c r="D45" s="131" t="s">
        <v>46</v>
      </c>
      <c r="E45" s="132"/>
      <c r="F45" s="7"/>
      <c r="G45" s="7"/>
      <c r="H45" s="131" t="s">
        <v>35</v>
      </c>
      <c r="I45" s="132"/>
      <c r="J45" s="7"/>
      <c r="K45" s="7"/>
      <c r="L45" s="8" t="s">
        <v>35</v>
      </c>
      <c r="M45" s="7"/>
      <c r="N45" s="7"/>
      <c r="O45" s="8" t="s">
        <v>35</v>
      </c>
      <c r="P45" s="7"/>
      <c r="Q45" s="7"/>
      <c r="R45" s="8" t="s">
        <v>35</v>
      </c>
      <c r="S45" s="8" t="s">
        <v>35</v>
      </c>
      <c r="T45" s="8" t="s">
        <v>35</v>
      </c>
      <c r="U45" s="8" t="s">
        <v>35</v>
      </c>
      <c r="V45" s="7"/>
    </row>
    <row r="46" spans="1:22" ht="12" customHeight="1" x14ac:dyDescent="0.25">
      <c r="A46" s="9" t="s">
        <v>43</v>
      </c>
      <c r="B46" s="12">
        <v>5.2</v>
      </c>
      <c r="C46" s="11" t="s">
        <v>76</v>
      </c>
      <c r="D46" s="131" t="s">
        <v>46</v>
      </c>
      <c r="E46" s="132"/>
      <c r="F46" s="7"/>
      <c r="G46" s="7"/>
      <c r="H46" s="131" t="s">
        <v>35</v>
      </c>
      <c r="I46" s="132"/>
      <c r="J46" s="7"/>
      <c r="K46" s="7"/>
      <c r="L46" s="8" t="s">
        <v>35</v>
      </c>
      <c r="M46" s="7"/>
      <c r="N46" s="7"/>
      <c r="O46" s="8" t="s">
        <v>35</v>
      </c>
      <c r="P46" s="7"/>
      <c r="Q46" s="7"/>
      <c r="R46" s="8" t="s">
        <v>35</v>
      </c>
      <c r="S46" s="8" t="s">
        <v>35</v>
      </c>
      <c r="T46" s="8" t="s">
        <v>35</v>
      </c>
      <c r="U46" s="8" t="s">
        <v>35</v>
      </c>
      <c r="V46" s="7"/>
    </row>
    <row r="47" spans="1:22" ht="13.5" customHeight="1" x14ac:dyDescent="0.25">
      <c r="A47" s="14" t="s">
        <v>43</v>
      </c>
      <c r="B47" s="12">
        <v>5.3</v>
      </c>
      <c r="C47" s="13" t="s">
        <v>77</v>
      </c>
      <c r="D47" s="149" t="s">
        <v>46</v>
      </c>
      <c r="E47" s="144"/>
      <c r="F47" s="101"/>
      <c r="G47" s="101"/>
      <c r="H47" s="142" t="s">
        <v>35</v>
      </c>
      <c r="I47" s="143"/>
      <c r="J47" s="101"/>
      <c r="K47" s="101"/>
      <c r="L47" s="102" t="s">
        <v>35</v>
      </c>
      <c r="M47" s="101"/>
      <c r="N47" s="101"/>
      <c r="O47" s="102" t="s">
        <v>35</v>
      </c>
      <c r="P47" s="101"/>
      <c r="Q47" s="101"/>
      <c r="R47" s="102" t="s">
        <v>35</v>
      </c>
      <c r="S47" s="102" t="s">
        <v>35</v>
      </c>
      <c r="T47" s="102" t="s">
        <v>35</v>
      </c>
      <c r="U47" s="102" t="s">
        <v>35</v>
      </c>
      <c r="V47" s="101"/>
    </row>
    <row r="48" spans="1:22" ht="12" customHeight="1" x14ac:dyDescent="0.25">
      <c r="A48" s="123" t="s">
        <v>78</v>
      </c>
      <c r="B48" s="124"/>
      <c r="C48" s="124"/>
      <c r="D48" s="124"/>
      <c r="E48" s="125"/>
      <c r="F48" s="7"/>
      <c r="G48" s="7"/>
      <c r="H48" s="131" t="s">
        <v>35</v>
      </c>
      <c r="I48" s="132"/>
      <c r="J48" s="7"/>
      <c r="K48" s="7"/>
      <c r="L48" s="8" t="s">
        <v>35</v>
      </c>
      <c r="M48" s="7"/>
      <c r="N48" s="7"/>
      <c r="O48" s="8" t="s">
        <v>35</v>
      </c>
      <c r="P48" s="7"/>
      <c r="Q48" s="7"/>
      <c r="R48" s="8" t="s">
        <v>35</v>
      </c>
      <c r="S48" s="8" t="s">
        <v>35</v>
      </c>
      <c r="T48" s="8" t="s">
        <v>35</v>
      </c>
      <c r="U48" s="8" t="s">
        <v>35</v>
      </c>
      <c r="V48" s="7"/>
    </row>
    <row r="49" spans="1:24" ht="12" customHeight="1" x14ac:dyDescent="0.25">
      <c r="A49" s="14" t="s">
        <v>33</v>
      </c>
      <c r="B49" s="16">
        <v>6</v>
      </c>
      <c r="C49" s="123" t="s">
        <v>79</v>
      </c>
      <c r="D49" s="124"/>
      <c r="E49" s="124"/>
      <c r="F49" s="124"/>
      <c r="G49" s="124"/>
      <c r="H49" s="124"/>
      <c r="I49" s="124"/>
      <c r="J49" s="124"/>
      <c r="K49" s="124"/>
      <c r="L49" s="124"/>
      <c r="M49" s="124"/>
      <c r="N49" s="124"/>
      <c r="O49" s="124"/>
      <c r="P49" s="124"/>
      <c r="Q49" s="124"/>
      <c r="R49" s="124"/>
      <c r="S49" s="124"/>
      <c r="T49" s="124"/>
      <c r="U49" s="124"/>
      <c r="V49" s="125"/>
    </row>
    <row r="50" spans="1:24" ht="162.6" customHeight="1" x14ac:dyDescent="0.25">
      <c r="A50" s="14"/>
      <c r="B50" s="12"/>
      <c r="C50" s="6" t="s">
        <v>110</v>
      </c>
      <c r="D50" s="137"/>
      <c r="E50" s="141"/>
      <c r="F50" s="7"/>
      <c r="G50" s="7"/>
      <c r="H50" s="131" t="s">
        <v>35</v>
      </c>
      <c r="I50" s="132"/>
      <c r="J50" s="7"/>
      <c r="K50" s="7"/>
      <c r="L50" s="8" t="s">
        <v>35</v>
      </c>
      <c r="M50" s="7"/>
      <c r="N50" s="7"/>
      <c r="O50" s="8" t="s">
        <v>35</v>
      </c>
      <c r="P50" s="7"/>
      <c r="Q50" s="7"/>
      <c r="R50" s="8" t="s">
        <v>35</v>
      </c>
      <c r="S50" s="8" t="s">
        <v>35</v>
      </c>
      <c r="T50" s="8" t="s">
        <v>35</v>
      </c>
      <c r="U50" s="8" t="s">
        <v>35</v>
      </c>
      <c r="V50" s="7" t="s">
        <v>111</v>
      </c>
    </row>
    <row r="51" spans="1:24" ht="80.400000000000006" customHeight="1" x14ac:dyDescent="0.25">
      <c r="A51" s="14" t="s">
        <v>43</v>
      </c>
      <c r="B51" s="12">
        <v>6.1</v>
      </c>
      <c r="C51" s="26" t="s">
        <v>112</v>
      </c>
      <c r="D51" s="137" t="s">
        <v>80</v>
      </c>
      <c r="E51" s="141"/>
      <c r="F51" s="13"/>
      <c r="G51" s="13"/>
      <c r="H51" s="131" t="s">
        <v>35</v>
      </c>
      <c r="I51" s="132"/>
      <c r="J51" s="13"/>
      <c r="K51" s="13"/>
      <c r="L51" s="8" t="s">
        <v>35</v>
      </c>
      <c r="M51" s="13">
        <v>10</v>
      </c>
      <c r="N51" s="22">
        <v>1647</v>
      </c>
      <c r="O51" s="15">
        <f>M51*N51</f>
        <v>16470</v>
      </c>
      <c r="P51" s="13">
        <v>10</v>
      </c>
      <c r="Q51" s="22">
        <v>1590</v>
      </c>
      <c r="R51" s="15">
        <f t="shared" ref="R51:R60" si="3">P51*Q51</f>
        <v>15900</v>
      </c>
      <c r="S51" s="15">
        <f>K51+O51</f>
        <v>16470</v>
      </c>
      <c r="T51" s="15">
        <f>L51+R51</f>
        <v>15900</v>
      </c>
      <c r="U51" s="15">
        <f>S51-T51</f>
        <v>570</v>
      </c>
      <c r="V51" s="13" t="s">
        <v>113</v>
      </c>
    </row>
    <row r="52" spans="1:24" ht="73.8" customHeight="1" x14ac:dyDescent="0.25">
      <c r="A52" s="14" t="s">
        <v>43</v>
      </c>
      <c r="B52" s="12">
        <v>6.2</v>
      </c>
      <c r="C52" s="11" t="s">
        <v>114</v>
      </c>
      <c r="D52" s="137" t="s">
        <v>80</v>
      </c>
      <c r="E52" s="141"/>
      <c r="F52" s="13"/>
      <c r="G52" s="13"/>
      <c r="H52" s="131" t="s">
        <v>35</v>
      </c>
      <c r="I52" s="132"/>
      <c r="J52" s="13"/>
      <c r="K52" s="13"/>
      <c r="L52" s="8" t="s">
        <v>35</v>
      </c>
      <c r="M52" s="13">
        <v>6</v>
      </c>
      <c r="N52" s="22">
        <v>5999</v>
      </c>
      <c r="O52" s="15">
        <f>M52*N52</f>
        <v>35994</v>
      </c>
      <c r="P52" s="13">
        <v>6</v>
      </c>
      <c r="Q52" s="22">
        <v>5900</v>
      </c>
      <c r="R52" s="15">
        <f t="shared" si="3"/>
        <v>35400</v>
      </c>
      <c r="S52" s="15">
        <f t="shared" ref="S52:S60" si="4">K52+O52</f>
        <v>35994</v>
      </c>
      <c r="T52" s="15">
        <f t="shared" ref="T52:T60" si="5">L52+R52</f>
        <v>35400</v>
      </c>
      <c r="U52" s="15">
        <f t="shared" ref="U52:U60" si="6">S52-T52</f>
        <v>594</v>
      </c>
      <c r="V52" s="13" t="s">
        <v>115</v>
      </c>
    </row>
    <row r="53" spans="1:24" ht="73.8" customHeight="1" x14ac:dyDescent="0.25">
      <c r="A53" s="14" t="s">
        <v>43</v>
      </c>
      <c r="B53" s="12">
        <v>6.3</v>
      </c>
      <c r="C53" s="26" t="s">
        <v>116</v>
      </c>
      <c r="D53" s="137" t="s">
        <v>80</v>
      </c>
      <c r="E53" s="141"/>
      <c r="F53" s="33"/>
      <c r="G53" s="13"/>
      <c r="H53" s="43"/>
      <c r="I53" s="35">
        <v>0</v>
      </c>
      <c r="J53" s="13"/>
      <c r="K53" s="13"/>
      <c r="L53" s="37">
        <v>0</v>
      </c>
      <c r="M53" s="13">
        <v>2</v>
      </c>
      <c r="N53" s="22">
        <v>5510</v>
      </c>
      <c r="O53" s="15">
        <f t="shared" ref="O53:O56" si="7">M53*N53</f>
        <v>11020</v>
      </c>
      <c r="P53" s="13">
        <v>2</v>
      </c>
      <c r="Q53" s="22">
        <v>5450</v>
      </c>
      <c r="R53" s="15">
        <f t="shared" si="3"/>
        <v>10900</v>
      </c>
      <c r="S53" s="15">
        <f t="shared" si="4"/>
        <v>11020</v>
      </c>
      <c r="T53" s="15">
        <f t="shared" si="5"/>
        <v>10900</v>
      </c>
      <c r="U53" s="15">
        <f t="shared" si="6"/>
        <v>120</v>
      </c>
      <c r="V53" s="28" t="s">
        <v>117</v>
      </c>
    </row>
    <row r="54" spans="1:24" ht="73.8" customHeight="1" x14ac:dyDescent="0.25">
      <c r="A54" s="14" t="s">
        <v>43</v>
      </c>
      <c r="B54" s="12">
        <v>6.4</v>
      </c>
      <c r="C54" s="27" t="s">
        <v>118</v>
      </c>
      <c r="D54" s="137" t="s">
        <v>80</v>
      </c>
      <c r="E54" s="141"/>
      <c r="F54" s="33"/>
      <c r="G54" s="13"/>
      <c r="H54" s="43"/>
      <c r="I54" s="35">
        <v>0</v>
      </c>
      <c r="J54" s="13"/>
      <c r="K54" s="13"/>
      <c r="L54" s="37">
        <v>0</v>
      </c>
      <c r="M54" s="13">
        <v>2</v>
      </c>
      <c r="N54" s="22">
        <v>5207</v>
      </c>
      <c r="O54" s="15">
        <f t="shared" si="7"/>
        <v>10414</v>
      </c>
      <c r="P54" s="13">
        <v>2</v>
      </c>
      <c r="Q54" s="22">
        <v>5100</v>
      </c>
      <c r="R54" s="15">
        <f t="shared" si="3"/>
        <v>10200</v>
      </c>
      <c r="S54" s="15">
        <f t="shared" si="4"/>
        <v>10414</v>
      </c>
      <c r="T54" s="15">
        <f t="shared" si="5"/>
        <v>10200</v>
      </c>
      <c r="U54" s="15">
        <f t="shared" si="6"/>
        <v>214</v>
      </c>
      <c r="V54" s="29" t="s">
        <v>119</v>
      </c>
    </row>
    <row r="55" spans="1:24" ht="73.8" customHeight="1" x14ac:dyDescent="0.25">
      <c r="A55" s="14" t="s">
        <v>43</v>
      </c>
      <c r="B55" s="12">
        <v>6.5</v>
      </c>
      <c r="C55" s="26" t="s">
        <v>120</v>
      </c>
      <c r="D55" s="137" t="s">
        <v>80</v>
      </c>
      <c r="E55" s="141"/>
      <c r="F55" s="33"/>
      <c r="G55" s="13"/>
      <c r="H55" s="43"/>
      <c r="I55" s="35">
        <v>0</v>
      </c>
      <c r="J55" s="13"/>
      <c r="K55" s="13"/>
      <c r="L55" s="37">
        <v>0</v>
      </c>
      <c r="M55" s="13">
        <v>1</v>
      </c>
      <c r="N55" s="22">
        <v>5970</v>
      </c>
      <c r="O55" s="15">
        <f t="shared" si="7"/>
        <v>5970</v>
      </c>
      <c r="P55" s="13">
        <v>1</v>
      </c>
      <c r="Q55" s="22">
        <v>6300</v>
      </c>
      <c r="R55" s="15">
        <f t="shared" si="3"/>
        <v>6300</v>
      </c>
      <c r="S55" s="15">
        <f t="shared" si="4"/>
        <v>5970</v>
      </c>
      <c r="T55" s="15">
        <f t="shared" si="5"/>
        <v>6300</v>
      </c>
      <c r="U55" s="15">
        <f t="shared" si="6"/>
        <v>-330</v>
      </c>
      <c r="V55" s="145" t="s">
        <v>126</v>
      </c>
    </row>
    <row r="56" spans="1:24" ht="73.8" customHeight="1" x14ac:dyDescent="0.25">
      <c r="A56" s="14" t="s">
        <v>43</v>
      </c>
      <c r="B56" s="12">
        <v>6.6</v>
      </c>
      <c r="C56" s="26" t="s">
        <v>121</v>
      </c>
      <c r="D56" s="137" t="s">
        <v>80</v>
      </c>
      <c r="E56" s="141"/>
      <c r="F56" s="33"/>
      <c r="G56" s="13"/>
      <c r="H56" s="43"/>
      <c r="I56" s="35">
        <v>0</v>
      </c>
      <c r="J56" s="13"/>
      <c r="K56" s="13"/>
      <c r="L56" s="37">
        <v>0</v>
      </c>
      <c r="M56" s="13">
        <v>4</v>
      </c>
      <c r="N56" s="22">
        <v>5890</v>
      </c>
      <c r="O56" s="15">
        <f t="shared" si="7"/>
        <v>23560</v>
      </c>
      <c r="P56" s="13">
        <v>4</v>
      </c>
      <c r="Q56" s="22">
        <v>11300</v>
      </c>
      <c r="R56" s="15">
        <f t="shared" si="3"/>
        <v>45200</v>
      </c>
      <c r="S56" s="15">
        <f t="shared" si="4"/>
        <v>23560</v>
      </c>
      <c r="T56" s="15">
        <f t="shared" si="5"/>
        <v>45200</v>
      </c>
      <c r="U56" s="15">
        <f t="shared" si="6"/>
        <v>-21640</v>
      </c>
      <c r="V56" s="146"/>
    </row>
    <row r="57" spans="1:24" ht="73.8" customHeight="1" x14ac:dyDescent="0.25">
      <c r="A57" s="14" t="s">
        <v>43</v>
      </c>
      <c r="B57" s="12">
        <v>6.7</v>
      </c>
      <c r="C57" s="26" t="s">
        <v>122</v>
      </c>
      <c r="D57" s="137" t="s">
        <v>80</v>
      </c>
      <c r="E57" s="141"/>
      <c r="F57" s="33"/>
      <c r="G57" s="13"/>
      <c r="H57" s="43"/>
      <c r="I57" s="35">
        <v>0</v>
      </c>
      <c r="J57" s="13"/>
      <c r="K57" s="13"/>
      <c r="L57" s="37">
        <v>0</v>
      </c>
      <c r="M57" s="13">
        <v>4</v>
      </c>
      <c r="N57" s="22">
        <v>5900</v>
      </c>
      <c r="O57" s="15">
        <f>M57*N57</f>
        <v>23600</v>
      </c>
      <c r="P57" s="13">
        <v>4</v>
      </c>
      <c r="Q57" s="22">
        <v>5600</v>
      </c>
      <c r="R57" s="15">
        <f t="shared" si="3"/>
        <v>22400</v>
      </c>
      <c r="S57" s="15">
        <f t="shared" si="4"/>
        <v>23600</v>
      </c>
      <c r="T57" s="15">
        <f t="shared" si="5"/>
        <v>22400</v>
      </c>
      <c r="U57" s="15">
        <f t="shared" si="6"/>
        <v>1200</v>
      </c>
      <c r="V57" s="146"/>
    </row>
    <row r="58" spans="1:24" ht="73.8" customHeight="1" x14ac:dyDescent="0.25">
      <c r="A58" s="9" t="s">
        <v>43</v>
      </c>
      <c r="B58" s="34">
        <v>6.8</v>
      </c>
      <c r="C58" s="26" t="s">
        <v>123</v>
      </c>
      <c r="D58" s="147" t="s">
        <v>80</v>
      </c>
      <c r="E58" s="148"/>
      <c r="F58" s="33"/>
      <c r="G58" s="13"/>
      <c r="H58" s="46"/>
      <c r="I58" s="35">
        <v>0</v>
      </c>
      <c r="J58" s="13"/>
      <c r="K58" s="13"/>
      <c r="L58" s="37">
        <v>0</v>
      </c>
      <c r="M58" s="13">
        <v>4</v>
      </c>
      <c r="N58" s="22">
        <v>3500</v>
      </c>
      <c r="O58" s="15">
        <f>M58*N58</f>
        <v>14000</v>
      </c>
      <c r="P58" s="13">
        <v>4</v>
      </c>
      <c r="Q58" s="22">
        <v>860</v>
      </c>
      <c r="R58" s="15">
        <f t="shared" si="3"/>
        <v>3440</v>
      </c>
      <c r="S58" s="15">
        <f t="shared" si="4"/>
        <v>14000</v>
      </c>
      <c r="T58" s="15">
        <f t="shared" si="5"/>
        <v>3440</v>
      </c>
      <c r="U58" s="15">
        <f t="shared" si="6"/>
        <v>10560</v>
      </c>
      <c r="V58" s="146"/>
    </row>
    <row r="59" spans="1:24" ht="73.8" customHeight="1" x14ac:dyDescent="0.25">
      <c r="A59" s="14" t="s">
        <v>43</v>
      </c>
      <c r="B59" s="12">
        <v>6.9</v>
      </c>
      <c r="C59" s="26" t="s">
        <v>124</v>
      </c>
      <c r="D59" s="137" t="s">
        <v>80</v>
      </c>
      <c r="E59" s="141"/>
      <c r="F59" s="33"/>
      <c r="G59" s="13"/>
      <c r="H59" s="43"/>
      <c r="I59" s="35">
        <v>0</v>
      </c>
      <c r="J59" s="13"/>
      <c r="K59" s="13"/>
      <c r="L59" s="37">
        <v>0</v>
      </c>
      <c r="M59" s="13">
        <v>4</v>
      </c>
      <c r="N59" s="22">
        <v>1800</v>
      </c>
      <c r="O59" s="15">
        <f>M59*N59</f>
        <v>7200</v>
      </c>
      <c r="P59" s="13">
        <v>4</v>
      </c>
      <c r="Q59" s="22">
        <v>240</v>
      </c>
      <c r="R59" s="15">
        <f t="shared" si="3"/>
        <v>960</v>
      </c>
      <c r="S59" s="15">
        <f t="shared" si="4"/>
        <v>7200</v>
      </c>
      <c r="T59" s="15">
        <f t="shared" si="5"/>
        <v>960</v>
      </c>
      <c r="U59" s="15">
        <f t="shared" si="6"/>
        <v>6240</v>
      </c>
      <c r="V59" s="146"/>
    </row>
    <row r="60" spans="1:24" ht="73.8" customHeight="1" x14ac:dyDescent="0.25">
      <c r="A60" s="14" t="s">
        <v>43</v>
      </c>
      <c r="B60" s="30">
        <v>6.1</v>
      </c>
      <c r="C60" s="26" t="s">
        <v>125</v>
      </c>
      <c r="D60" s="137" t="s">
        <v>80</v>
      </c>
      <c r="E60" s="138"/>
      <c r="F60" s="33"/>
      <c r="G60" s="13"/>
      <c r="H60" s="43"/>
      <c r="I60" s="35">
        <v>0</v>
      </c>
      <c r="J60" s="13"/>
      <c r="K60" s="13"/>
      <c r="L60" s="37">
        <v>0</v>
      </c>
      <c r="M60" s="13">
        <v>4</v>
      </c>
      <c r="N60" s="22">
        <v>1570</v>
      </c>
      <c r="O60" s="15">
        <f>M60*N60</f>
        <v>6280</v>
      </c>
      <c r="P60" s="13">
        <v>4</v>
      </c>
      <c r="Q60" s="22">
        <v>190</v>
      </c>
      <c r="R60" s="15">
        <f t="shared" si="3"/>
        <v>760</v>
      </c>
      <c r="S60" s="15">
        <f t="shared" si="4"/>
        <v>6280</v>
      </c>
      <c r="T60" s="15">
        <f t="shared" si="5"/>
        <v>760</v>
      </c>
      <c r="U60" s="15">
        <f t="shared" si="6"/>
        <v>5520</v>
      </c>
      <c r="V60" s="146"/>
    </row>
    <row r="61" spans="1:24" ht="90.6" customHeight="1" x14ac:dyDescent="0.25">
      <c r="A61" s="14"/>
      <c r="B61" s="12"/>
      <c r="C61" s="31" t="s">
        <v>127</v>
      </c>
      <c r="D61" s="25"/>
      <c r="E61" s="32"/>
      <c r="F61" s="48"/>
      <c r="G61" s="7"/>
      <c r="H61" s="43"/>
      <c r="I61" s="35">
        <v>0</v>
      </c>
      <c r="J61" s="7"/>
      <c r="K61" s="7"/>
      <c r="L61" s="37">
        <v>0</v>
      </c>
      <c r="M61" s="7"/>
      <c r="N61" s="7"/>
      <c r="O61" s="37">
        <v>0</v>
      </c>
      <c r="P61" s="7"/>
      <c r="Q61" s="7"/>
      <c r="R61" s="37">
        <v>0</v>
      </c>
      <c r="S61" s="37">
        <v>0</v>
      </c>
      <c r="T61" s="37">
        <v>0</v>
      </c>
      <c r="U61" s="38">
        <v>0</v>
      </c>
      <c r="V61" s="45" t="s">
        <v>128</v>
      </c>
      <c r="X61" s="42"/>
    </row>
    <row r="62" spans="1:24" ht="54.6" customHeight="1" x14ac:dyDescent="0.25">
      <c r="A62" s="14" t="s">
        <v>43</v>
      </c>
      <c r="B62" s="30">
        <v>6.11</v>
      </c>
      <c r="C62" s="26" t="s">
        <v>129</v>
      </c>
      <c r="D62" s="137" t="s">
        <v>80</v>
      </c>
      <c r="E62" s="144"/>
      <c r="F62" s="33"/>
      <c r="G62" s="13"/>
      <c r="H62" s="43"/>
      <c r="I62" s="37">
        <v>0</v>
      </c>
      <c r="J62" s="13"/>
      <c r="K62" s="13"/>
      <c r="L62" s="37">
        <v>0</v>
      </c>
      <c r="M62" s="13">
        <v>2</v>
      </c>
      <c r="N62" s="22">
        <v>2100</v>
      </c>
      <c r="O62" s="15">
        <f>M62*N62</f>
        <v>4200</v>
      </c>
      <c r="P62" s="13">
        <v>3</v>
      </c>
      <c r="Q62" s="13">
        <v>2218.0120000000002</v>
      </c>
      <c r="R62" s="15">
        <f>P62*Q62</f>
        <v>6654.0360000000001</v>
      </c>
      <c r="S62" s="15">
        <f>K62+O62</f>
        <v>4200</v>
      </c>
      <c r="T62" s="39">
        <f>L62+R62</f>
        <v>6654.0360000000001</v>
      </c>
      <c r="U62" s="15">
        <f>S62-T62</f>
        <v>-2454.0360000000001</v>
      </c>
      <c r="V62" s="45" t="s">
        <v>133</v>
      </c>
    </row>
    <row r="63" spans="1:24" ht="135.6" customHeight="1" x14ac:dyDescent="0.25">
      <c r="A63" s="9" t="s">
        <v>43</v>
      </c>
      <c r="B63" s="40">
        <v>6.13</v>
      </c>
      <c r="C63" s="26" t="s">
        <v>130</v>
      </c>
      <c r="D63" s="147" t="s">
        <v>80</v>
      </c>
      <c r="E63" s="148"/>
      <c r="F63" s="33"/>
      <c r="G63" s="13"/>
      <c r="H63" s="46"/>
      <c r="I63" s="37">
        <v>0</v>
      </c>
      <c r="J63" s="13"/>
      <c r="K63" s="13"/>
      <c r="L63" s="37">
        <v>0</v>
      </c>
      <c r="M63" s="13">
        <v>2</v>
      </c>
      <c r="N63" s="22">
        <v>2800</v>
      </c>
      <c r="O63" s="103">
        <f>M63*N63</f>
        <v>5600</v>
      </c>
      <c r="P63" s="13">
        <v>2</v>
      </c>
      <c r="Q63" s="22">
        <v>2800</v>
      </c>
      <c r="R63" s="36">
        <f>P63*Q63</f>
        <v>5600</v>
      </c>
      <c r="S63" s="15">
        <f>K63+O63</f>
        <v>5600</v>
      </c>
      <c r="T63" s="39">
        <f>L63+R63</f>
        <v>5600</v>
      </c>
      <c r="U63" s="15">
        <f>S63-T63</f>
        <v>0</v>
      </c>
      <c r="V63" s="41" t="s">
        <v>134</v>
      </c>
    </row>
    <row r="64" spans="1:24" ht="128.4" customHeight="1" x14ac:dyDescent="0.25">
      <c r="A64" s="14" t="s">
        <v>43</v>
      </c>
      <c r="B64" s="30">
        <v>6.14</v>
      </c>
      <c r="C64" s="26" t="s">
        <v>131</v>
      </c>
      <c r="D64" s="137" t="s">
        <v>80</v>
      </c>
      <c r="E64" s="141"/>
      <c r="F64" s="33"/>
      <c r="G64" s="13"/>
      <c r="H64" s="43"/>
      <c r="I64" s="37">
        <v>0</v>
      </c>
      <c r="J64" s="13"/>
      <c r="K64" s="13"/>
      <c r="L64" s="37">
        <v>0</v>
      </c>
      <c r="M64" s="13">
        <v>2</v>
      </c>
      <c r="N64" s="22">
        <v>5950</v>
      </c>
      <c r="O64" s="15">
        <f t="shared" ref="O64:O87" si="8">M64*N64</f>
        <v>11900</v>
      </c>
      <c r="P64" s="13">
        <v>2</v>
      </c>
      <c r="Q64" s="13">
        <v>5900</v>
      </c>
      <c r="R64" s="15">
        <f>P64*Q64</f>
        <v>11800</v>
      </c>
      <c r="S64" s="15">
        <f>K64+O64</f>
        <v>11900</v>
      </c>
      <c r="T64" s="39">
        <f t="shared" ref="T64:T65" si="9">L64+R64</f>
        <v>11800</v>
      </c>
      <c r="U64" s="15">
        <f>S64-T64</f>
        <v>100</v>
      </c>
      <c r="V64" s="45" t="s">
        <v>135</v>
      </c>
      <c r="X64" s="42"/>
    </row>
    <row r="65" spans="1:22" ht="96" customHeight="1" x14ac:dyDescent="0.25">
      <c r="A65" s="14" t="s">
        <v>43</v>
      </c>
      <c r="B65" s="30">
        <v>6.15</v>
      </c>
      <c r="C65" s="26" t="s">
        <v>132</v>
      </c>
      <c r="D65" s="137" t="s">
        <v>80</v>
      </c>
      <c r="E65" s="138"/>
      <c r="F65" s="33"/>
      <c r="G65" s="13"/>
      <c r="H65" s="43"/>
      <c r="I65" s="37">
        <v>0</v>
      </c>
      <c r="J65" s="13"/>
      <c r="K65" s="13"/>
      <c r="L65" s="37">
        <v>0</v>
      </c>
      <c r="M65" s="13">
        <v>2</v>
      </c>
      <c r="N65" s="22">
        <v>1200</v>
      </c>
      <c r="O65" s="15">
        <f t="shared" si="8"/>
        <v>2400</v>
      </c>
      <c r="P65" s="13">
        <v>3</v>
      </c>
      <c r="Q65" s="13">
        <v>1200</v>
      </c>
      <c r="R65" s="15">
        <f>P65*Q65</f>
        <v>3600</v>
      </c>
      <c r="S65" s="15">
        <f>K65+O65</f>
        <v>2400</v>
      </c>
      <c r="T65" s="39">
        <f t="shared" si="9"/>
        <v>3600</v>
      </c>
      <c r="U65" s="15">
        <f>S65-T65</f>
        <v>-1200</v>
      </c>
      <c r="V65" s="28" t="s">
        <v>136</v>
      </c>
    </row>
    <row r="66" spans="1:22" ht="96" customHeight="1" x14ac:dyDescent="0.25">
      <c r="A66" s="14"/>
      <c r="B66" s="30"/>
      <c r="C66" s="104" t="s">
        <v>137</v>
      </c>
      <c r="D66" s="25"/>
      <c r="E66" s="32"/>
      <c r="F66" s="33"/>
      <c r="G66" s="13"/>
      <c r="H66" s="43"/>
      <c r="I66" s="35">
        <v>0</v>
      </c>
      <c r="J66" s="13"/>
      <c r="K66" s="13"/>
      <c r="L66" s="37">
        <v>0</v>
      </c>
      <c r="M66" s="13"/>
      <c r="N66" s="22"/>
      <c r="O66" s="15"/>
      <c r="P66" s="13"/>
      <c r="Q66" s="13"/>
      <c r="R66" s="15"/>
      <c r="S66" s="15"/>
      <c r="T66" s="39"/>
      <c r="U66" s="53"/>
      <c r="V66" s="105"/>
    </row>
    <row r="67" spans="1:22" ht="231.6" customHeight="1" x14ac:dyDescent="0.25">
      <c r="A67" s="14" t="s">
        <v>43</v>
      </c>
      <c r="B67" s="30">
        <v>6.17</v>
      </c>
      <c r="C67" s="50" t="s">
        <v>142</v>
      </c>
      <c r="D67" s="137" t="s">
        <v>80</v>
      </c>
      <c r="E67" s="138"/>
      <c r="F67" s="7"/>
      <c r="G67" s="7"/>
      <c r="H67" s="131" t="s">
        <v>35</v>
      </c>
      <c r="I67" s="132"/>
      <c r="J67" s="7"/>
      <c r="K67" s="7"/>
      <c r="L67" s="8"/>
      <c r="M67" s="7"/>
      <c r="N67" s="51"/>
      <c r="O67" s="8" t="s">
        <v>35</v>
      </c>
      <c r="P67" s="7"/>
      <c r="Q67" s="7"/>
      <c r="R67" s="8" t="s">
        <v>35</v>
      </c>
      <c r="S67" s="8" t="s">
        <v>35</v>
      </c>
      <c r="T67" s="8" t="s">
        <v>35</v>
      </c>
      <c r="U67" s="43" t="s">
        <v>35</v>
      </c>
      <c r="V67" s="205" t="s">
        <v>143</v>
      </c>
    </row>
    <row r="68" spans="1:22" ht="22.2" customHeight="1" x14ac:dyDescent="0.25">
      <c r="A68" s="14"/>
      <c r="B68" s="30"/>
      <c r="C68" s="26" t="s">
        <v>138</v>
      </c>
      <c r="D68" s="137" t="s">
        <v>80</v>
      </c>
      <c r="E68" s="138"/>
      <c r="F68" s="13"/>
      <c r="G68" s="13"/>
      <c r="H68" s="131" t="s">
        <v>35</v>
      </c>
      <c r="I68" s="132"/>
      <c r="J68" s="13"/>
      <c r="K68" s="13"/>
      <c r="L68" s="8" t="s">
        <v>35</v>
      </c>
      <c r="M68" s="13">
        <v>14</v>
      </c>
      <c r="N68" s="22">
        <v>100</v>
      </c>
      <c r="O68" s="15">
        <f t="shared" ref="O68" si="10">M68*N68</f>
        <v>1400</v>
      </c>
      <c r="P68" s="13">
        <v>14</v>
      </c>
      <c r="Q68" s="22">
        <v>80</v>
      </c>
      <c r="R68" s="15">
        <f t="shared" ref="R68:R78" si="11">P68*Q68</f>
        <v>1120</v>
      </c>
      <c r="S68" s="15">
        <f t="shared" ref="S68:S78" si="12">K68+O68</f>
        <v>1400</v>
      </c>
      <c r="T68" s="15">
        <f t="shared" ref="T68:T78" si="13">L68+R68</f>
        <v>1120</v>
      </c>
      <c r="U68" s="53">
        <f t="shared" ref="U68:U78" si="14">S68-T68</f>
        <v>280</v>
      </c>
      <c r="V68" s="206"/>
    </row>
    <row r="69" spans="1:22" ht="34.799999999999997" customHeight="1" x14ac:dyDescent="0.25">
      <c r="A69" s="14"/>
      <c r="B69" s="49"/>
      <c r="C69" s="26" t="s">
        <v>139</v>
      </c>
      <c r="D69" s="137" t="s">
        <v>80</v>
      </c>
      <c r="E69" s="138"/>
      <c r="F69" s="33"/>
      <c r="G69" s="13"/>
      <c r="H69" s="131" t="s">
        <v>35</v>
      </c>
      <c r="I69" s="132"/>
      <c r="J69" s="13"/>
      <c r="K69" s="13"/>
      <c r="L69" s="8" t="s">
        <v>35</v>
      </c>
      <c r="M69" s="13">
        <v>15</v>
      </c>
      <c r="N69" s="22">
        <v>100</v>
      </c>
      <c r="O69" s="15">
        <f t="shared" si="8"/>
        <v>1500</v>
      </c>
      <c r="P69" s="13">
        <v>0</v>
      </c>
      <c r="Q69" s="22">
        <v>0</v>
      </c>
      <c r="R69" s="15">
        <f t="shared" si="11"/>
        <v>0</v>
      </c>
      <c r="S69" s="15">
        <f t="shared" si="12"/>
        <v>1500</v>
      </c>
      <c r="T69" s="15">
        <f t="shared" si="13"/>
        <v>0</v>
      </c>
      <c r="U69" s="53">
        <f t="shared" si="14"/>
        <v>1500</v>
      </c>
      <c r="V69" s="206"/>
    </row>
    <row r="70" spans="1:22" ht="34.799999999999997" customHeight="1" x14ac:dyDescent="0.25">
      <c r="A70" s="14"/>
      <c r="B70" s="49"/>
      <c r="C70" s="52" t="s">
        <v>144</v>
      </c>
      <c r="D70" s="137" t="s">
        <v>80</v>
      </c>
      <c r="E70" s="138"/>
      <c r="F70" s="33"/>
      <c r="G70" s="13"/>
      <c r="H70" s="131" t="s">
        <v>35</v>
      </c>
      <c r="I70" s="132"/>
      <c r="J70" s="13"/>
      <c r="K70" s="13"/>
      <c r="L70" s="8" t="s">
        <v>35</v>
      </c>
      <c r="M70" s="22">
        <v>0</v>
      </c>
      <c r="N70" s="22">
        <v>0</v>
      </c>
      <c r="O70" s="15">
        <v>0</v>
      </c>
      <c r="P70" s="13">
        <v>5</v>
      </c>
      <c r="Q70" s="22">
        <v>80</v>
      </c>
      <c r="R70" s="15">
        <f t="shared" si="11"/>
        <v>400</v>
      </c>
      <c r="S70" s="15">
        <f t="shared" si="12"/>
        <v>0</v>
      </c>
      <c r="T70" s="15">
        <f t="shared" si="13"/>
        <v>400</v>
      </c>
      <c r="U70" s="53">
        <f t="shared" si="14"/>
        <v>-400</v>
      </c>
      <c r="V70" s="206"/>
    </row>
    <row r="71" spans="1:22" ht="34.799999999999997" customHeight="1" x14ac:dyDescent="0.25">
      <c r="A71" s="14"/>
      <c r="B71" s="49"/>
      <c r="C71" s="52" t="s">
        <v>145</v>
      </c>
      <c r="D71" s="137" t="s">
        <v>80</v>
      </c>
      <c r="E71" s="138"/>
      <c r="F71" s="33"/>
      <c r="G71" s="13"/>
      <c r="H71" s="131" t="s">
        <v>35</v>
      </c>
      <c r="I71" s="132"/>
      <c r="J71" s="13"/>
      <c r="K71" s="13"/>
      <c r="L71" s="8" t="s">
        <v>35</v>
      </c>
      <c r="M71" s="22">
        <v>0</v>
      </c>
      <c r="N71" s="22">
        <v>0</v>
      </c>
      <c r="O71" s="15">
        <v>0</v>
      </c>
      <c r="P71" s="13">
        <v>8</v>
      </c>
      <c r="Q71" s="22">
        <v>96</v>
      </c>
      <c r="R71" s="15">
        <f t="shared" si="11"/>
        <v>768</v>
      </c>
      <c r="S71" s="15">
        <f t="shared" si="12"/>
        <v>0</v>
      </c>
      <c r="T71" s="15">
        <f t="shared" si="13"/>
        <v>768</v>
      </c>
      <c r="U71" s="53">
        <f t="shared" si="14"/>
        <v>-768</v>
      </c>
      <c r="V71" s="206"/>
    </row>
    <row r="72" spans="1:22" ht="34.799999999999997" customHeight="1" x14ac:dyDescent="0.25">
      <c r="A72" s="14"/>
      <c r="B72" s="49"/>
      <c r="C72" s="52" t="s">
        <v>146</v>
      </c>
      <c r="D72" s="137" t="s">
        <v>80</v>
      </c>
      <c r="E72" s="138"/>
      <c r="F72" s="33"/>
      <c r="G72" s="13"/>
      <c r="H72" s="131" t="s">
        <v>35</v>
      </c>
      <c r="I72" s="132"/>
      <c r="J72" s="13"/>
      <c r="K72" s="13"/>
      <c r="L72" s="8" t="s">
        <v>35</v>
      </c>
      <c r="M72" s="22">
        <v>0</v>
      </c>
      <c r="N72" s="22">
        <v>0</v>
      </c>
      <c r="O72" s="15">
        <v>0</v>
      </c>
      <c r="P72" s="13">
        <v>6</v>
      </c>
      <c r="Q72" s="22">
        <v>70</v>
      </c>
      <c r="R72" s="15">
        <f t="shared" si="11"/>
        <v>420</v>
      </c>
      <c r="S72" s="15">
        <f t="shared" si="12"/>
        <v>0</v>
      </c>
      <c r="T72" s="15">
        <f t="shared" si="13"/>
        <v>420</v>
      </c>
      <c r="U72" s="53">
        <f t="shared" si="14"/>
        <v>-420</v>
      </c>
      <c r="V72" s="206"/>
    </row>
    <row r="73" spans="1:22" ht="34.799999999999997" customHeight="1" x14ac:dyDescent="0.25">
      <c r="A73" s="14"/>
      <c r="B73" s="49"/>
      <c r="C73" s="52" t="s">
        <v>147</v>
      </c>
      <c r="D73" s="137" t="s">
        <v>80</v>
      </c>
      <c r="E73" s="138"/>
      <c r="F73" s="33"/>
      <c r="G73" s="13"/>
      <c r="H73" s="131" t="s">
        <v>35</v>
      </c>
      <c r="I73" s="132"/>
      <c r="J73" s="13"/>
      <c r="K73" s="13"/>
      <c r="L73" s="8" t="s">
        <v>35</v>
      </c>
      <c r="M73" s="22">
        <v>0</v>
      </c>
      <c r="N73" s="22">
        <v>0</v>
      </c>
      <c r="O73" s="15">
        <v>0</v>
      </c>
      <c r="P73" s="13">
        <v>5</v>
      </c>
      <c r="Q73" s="22">
        <v>70</v>
      </c>
      <c r="R73" s="15">
        <f t="shared" si="11"/>
        <v>350</v>
      </c>
      <c r="S73" s="15">
        <f t="shared" si="12"/>
        <v>0</v>
      </c>
      <c r="T73" s="15">
        <f t="shared" si="13"/>
        <v>350</v>
      </c>
      <c r="U73" s="53">
        <f t="shared" si="14"/>
        <v>-350</v>
      </c>
      <c r="V73" s="206"/>
    </row>
    <row r="74" spans="1:22" ht="34.799999999999997" customHeight="1" x14ac:dyDescent="0.25">
      <c r="A74" s="14"/>
      <c r="B74" s="49"/>
      <c r="C74" s="52" t="s">
        <v>148</v>
      </c>
      <c r="D74" s="137" t="s">
        <v>80</v>
      </c>
      <c r="E74" s="138"/>
      <c r="F74" s="33"/>
      <c r="G74" s="13"/>
      <c r="H74" s="131" t="s">
        <v>35</v>
      </c>
      <c r="I74" s="132"/>
      <c r="J74" s="13"/>
      <c r="K74" s="13"/>
      <c r="L74" s="8" t="s">
        <v>35</v>
      </c>
      <c r="M74" s="22">
        <v>0</v>
      </c>
      <c r="N74" s="22">
        <v>0</v>
      </c>
      <c r="O74" s="15">
        <v>0</v>
      </c>
      <c r="P74" s="13">
        <v>10</v>
      </c>
      <c r="Q74" s="22">
        <v>56</v>
      </c>
      <c r="R74" s="15">
        <f t="shared" si="11"/>
        <v>560</v>
      </c>
      <c r="S74" s="15">
        <f t="shared" si="12"/>
        <v>0</v>
      </c>
      <c r="T74" s="15">
        <f t="shared" si="13"/>
        <v>560</v>
      </c>
      <c r="U74" s="53">
        <f t="shared" si="14"/>
        <v>-560</v>
      </c>
      <c r="V74" s="206"/>
    </row>
    <row r="75" spans="1:22" ht="21" customHeight="1" x14ac:dyDescent="0.25">
      <c r="A75" s="14"/>
      <c r="B75" s="49"/>
      <c r="C75" s="52" t="s">
        <v>149</v>
      </c>
      <c r="D75" s="137" t="s">
        <v>80</v>
      </c>
      <c r="E75" s="138"/>
      <c r="F75" s="33"/>
      <c r="G75" s="13"/>
      <c r="H75" s="131" t="s">
        <v>35</v>
      </c>
      <c r="I75" s="132"/>
      <c r="J75" s="13"/>
      <c r="K75" s="13"/>
      <c r="L75" s="8" t="s">
        <v>35</v>
      </c>
      <c r="M75" s="13">
        <v>5</v>
      </c>
      <c r="N75" s="22">
        <v>150</v>
      </c>
      <c r="O75" s="15">
        <f t="shared" si="8"/>
        <v>750</v>
      </c>
      <c r="P75" s="13">
        <v>5</v>
      </c>
      <c r="Q75" s="22">
        <v>120</v>
      </c>
      <c r="R75" s="15">
        <f t="shared" si="11"/>
        <v>600</v>
      </c>
      <c r="S75" s="15">
        <f t="shared" si="12"/>
        <v>750</v>
      </c>
      <c r="T75" s="15">
        <f t="shared" si="13"/>
        <v>600</v>
      </c>
      <c r="U75" s="53">
        <f t="shared" si="14"/>
        <v>150</v>
      </c>
      <c r="V75" s="206"/>
    </row>
    <row r="76" spans="1:22" ht="20.399999999999999" customHeight="1" x14ac:dyDescent="0.25">
      <c r="A76" s="14"/>
      <c r="B76" s="49"/>
      <c r="C76" s="26" t="s">
        <v>140</v>
      </c>
      <c r="D76" s="137" t="s">
        <v>80</v>
      </c>
      <c r="E76" s="138"/>
      <c r="F76" s="33"/>
      <c r="G76" s="13"/>
      <c r="H76" s="131" t="s">
        <v>35</v>
      </c>
      <c r="I76" s="132"/>
      <c r="J76" s="13"/>
      <c r="K76" s="13"/>
      <c r="L76" s="8" t="s">
        <v>35</v>
      </c>
      <c r="M76" s="13">
        <v>5</v>
      </c>
      <c r="N76" s="22">
        <v>150</v>
      </c>
      <c r="O76" s="15">
        <f t="shared" si="8"/>
        <v>750</v>
      </c>
      <c r="P76" s="13">
        <v>5</v>
      </c>
      <c r="Q76" s="22">
        <v>96</v>
      </c>
      <c r="R76" s="15">
        <f t="shared" si="11"/>
        <v>480</v>
      </c>
      <c r="S76" s="15">
        <f t="shared" si="12"/>
        <v>750</v>
      </c>
      <c r="T76" s="15">
        <f t="shared" si="13"/>
        <v>480</v>
      </c>
      <c r="U76" s="53">
        <f t="shared" si="14"/>
        <v>270</v>
      </c>
      <c r="V76" s="206"/>
    </row>
    <row r="77" spans="1:22" ht="18" customHeight="1" x14ac:dyDescent="0.25">
      <c r="A77" s="14"/>
      <c r="B77" s="49"/>
      <c r="C77" s="52" t="s">
        <v>173</v>
      </c>
      <c r="D77" s="137" t="s">
        <v>80</v>
      </c>
      <c r="E77" s="138"/>
      <c r="F77" s="33"/>
      <c r="G77" s="13"/>
      <c r="H77" s="131" t="s">
        <v>35</v>
      </c>
      <c r="I77" s="132"/>
      <c r="J77" s="13"/>
      <c r="K77" s="13"/>
      <c r="L77" s="8" t="s">
        <v>35</v>
      </c>
      <c r="M77" s="13">
        <v>5</v>
      </c>
      <c r="N77" s="22">
        <v>150</v>
      </c>
      <c r="O77" s="15">
        <f t="shared" si="8"/>
        <v>750</v>
      </c>
      <c r="P77" s="13">
        <v>5</v>
      </c>
      <c r="Q77" s="22">
        <v>120</v>
      </c>
      <c r="R77" s="15">
        <f t="shared" si="11"/>
        <v>600</v>
      </c>
      <c r="S77" s="15">
        <f t="shared" si="12"/>
        <v>750</v>
      </c>
      <c r="T77" s="15">
        <f t="shared" si="13"/>
        <v>600</v>
      </c>
      <c r="U77" s="53">
        <f t="shared" si="14"/>
        <v>150</v>
      </c>
      <c r="V77" s="206"/>
    </row>
    <row r="78" spans="1:22" ht="38.4" customHeight="1" x14ac:dyDescent="0.25">
      <c r="A78" s="14"/>
      <c r="B78" s="49"/>
      <c r="C78" s="26" t="s">
        <v>141</v>
      </c>
      <c r="D78" s="137" t="s">
        <v>80</v>
      </c>
      <c r="E78" s="138"/>
      <c r="F78" s="33"/>
      <c r="G78" s="13"/>
      <c r="H78" s="131" t="s">
        <v>35</v>
      </c>
      <c r="I78" s="132"/>
      <c r="J78" s="13"/>
      <c r="K78" s="13"/>
      <c r="L78" s="8" t="s">
        <v>35</v>
      </c>
      <c r="M78" s="13">
        <v>5</v>
      </c>
      <c r="N78" s="22">
        <v>150</v>
      </c>
      <c r="O78" s="15">
        <f t="shared" si="8"/>
        <v>750</v>
      </c>
      <c r="P78" s="13">
        <v>5</v>
      </c>
      <c r="Q78" s="22">
        <v>120</v>
      </c>
      <c r="R78" s="15">
        <f t="shared" si="11"/>
        <v>600</v>
      </c>
      <c r="S78" s="15">
        <f t="shared" si="12"/>
        <v>750</v>
      </c>
      <c r="T78" s="15">
        <f t="shared" si="13"/>
        <v>600</v>
      </c>
      <c r="U78" s="53">
        <f t="shared" si="14"/>
        <v>150</v>
      </c>
      <c r="V78" s="206"/>
    </row>
    <row r="79" spans="1:22" ht="51" customHeight="1" x14ac:dyDescent="0.25">
      <c r="A79" s="14" t="s">
        <v>43</v>
      </c>
      <c r="B79" s="30">
        <v>6.18</v>
      </c>
      <c r="C79" s="50" t="s">
        <v>150</v>
      </c>
      <c r="D79" s="137"/>
      <c r="E79" s="138"/>
      <c r="F79" s="7"/>
      <c r="G79" s="7"/>
      <c r="H79" s="131" t="s">
        <v>35</v>
      </c>
      <c r="I79" s="132"/>
      <c r="J79" s="7"/>
      <c r="K79" s="7"/>
      <c r="L79" s="8" t="s">
        <v>35</v>
      </c>
      <c r="M79" s="7"/>
      <c r="N79" s="51"/>
      <c r="O79" s="8" t="s">
        <v>35</v>
      </c>
      <c r="P79" s="7"/>
      <c r="Q79" s="7"/>
      <c r="R79" s="8" t="s">
        <v>35</v>
      </c>
      <c r="S79" s="15">
        <f t="shared" ref="S79:S82" si="15">K79+O79</f>
        <v>0</v>
      </c>
      <c r="T79" s="15">
        <f t="shared" ref="T79:T82" si="16">L79+R79</f>
        <v>0</v>
      </c>
      <c r="U79" s="53">
        <f t="shared" ref="U79:U82" si="17">S79-T79</f>
        <v>0</v>
      </c>
      <c r="V79" s="206"/>
    </row>
    <row r="80" spans="1:22" ht="51" customHeight="1" x14ac:dyDescent="0.25">
      <c r="A80" s="14"/>
      <c r="B80" s="12"/>
      <c r="C80" s="11" t="s">
        <v>151</v>
      </c>
      <c r="D80" s="221" t="s">
        <v>154</v>
      </c>
      <c r="E80" s="138"/>
      <c r="F80" s="13"/>
      <c r="G80" s="13"/>
      <c r="H80" s="131" t="s">
        <v>35</v>
      </c>
      <c r="I80" s="132"/>
      <c r="J80" s="13"/>
      <c r="K80" s="13"/>
      <c r="L80" s="8" t="s">
        <v>35</v>
      </c>
      <c r="M80" s="13">
        <v>10</v>
      </c>
      <c r="N80" s="22">
        <v>250</v>
      </c>
      <c r="O80" s="15">
        <f t="shared" si="8"/>
        <v>2500</v>
      </c>
      <c r="P80" s="13">
        <v>10</v>
      </c>
      <c r="Q80" s="22">
        <v>64</v>
      </c>
      <c r="R80" s="15">
        <f>P80*Q80</f>
        <v>640</v>
      </c>
      <c r="S80" s="15">
        <f t="shared" si="15"/>
        <v>2500</v>
      </c>
      <c r="T80" s="15">
        <f t="shared" si="16"/>
        <v>640</v>
      </c>
      <c r="U80" s="53">
        <f>S80-T80</f>
        <v>1860</v>
      </c>
      <c r="V80" s="206"/>
    </row>
    <row r="81" spans="1:22" ht="51" customHeight="1" x14ac:dyDescent="0.25">
      <c r="A81" s="14"/>
      <c r="B81" s="12"/>
      <c r="C81" s="26" t="s">
        <v>152</v>
      </c>
      <c r="D81" s="44"/>
      <c r="E81" s="47" t="s">
        <v>154</v>
      </c>
      <c r="F81" s="13"/>
      <c r="G81" s="13"/>
      <c r="H81" s="131" t="s">
        <v>35</v>
      </c>
      <c r="I81" s="132"/>
      <c r="J81" s="13"/>
      <c r="K81" s="13"/>
      <c r="L81" s="8" t="s">
        <v>35</v>
      </c>
      <c r="M81" s="13">
        <v>6</v>
      </c>
      <c r="N81" s="22">
        <v>150</v>
      </c>
      <c r="O81" s="15">
        <f t="shared" si="8"/>
        <v>900</v>
      </c>
      <c r="P81" s="13">
        <v>10</v>
      </c>
      <c r="Q81" s="22">
        <v>0</v>
      </c>
      <c r="R81" s="15">
        <f>P81*Q81</f>
        <v>0</v>
      </c>
      <c r="S81" s="15">
        <f t="shared" si="15"/>
        <v>900</v>
      </c>
      <c r="T81" s="15">
        <f t="shared" si="16"/>
        <v>0</v>
      </c>
      <c r="U81" s="53">
        <f t="shared" si="17"/>
        <v>900</v>
      </c>
      <c r="V81" s="206"/>
    </row>
    <row r="82" spans="1:22" ht="26.4" customHeight="1" x14ac:dyDescent="0.25">
      <c r="A82" s="55"/>
      <c r="B82" s="56"/>
      <c r="C82" s="27" t="s">
        <v>153</v>
      </c>
      <c r="D82" s="216" t="s">
        <v>154</v>
      </c>
      <c r="E82" s="138"/>
      <c r="F82" s="57"/>
      <c r="G82" s="57"/>
      <c r="H82" s="217" t="s">
        <v>35</v>
      </c>
      <c r="I82" s="218"/>
      <c r="J82" s="57"/>
      <c r="K82" s="57"/>
      <c r="L82" s="58" t="s">
        <v>35</v>
      </c>
      <c r="M82" s="57">
        <v>10</v>
      </c>
      <c r="N82" s="59">
        <v>250</v>
      </c>
      <c r="O82" s="60">
        <f>M82*N82</f>
        <v>2500</v>
      </c>
      <c r="P82" s="57"/>
      <c r="Q82" s="22">
        <v>0</v>
      </c>
      <c r="R82" s="58" t="s">
        <v>35</v>
      </c>
      <c r="S82" s="60">
        <f t="shared" si="15"/>
        <v>2500</v>
      </c>
      <c r="T82" s="60">
        <f t="shared" si="16"/>
        <v>0</v>
      </c>
      <c r="U82" s="61">
        <f t="shared" si="17"/>
        <v>2500</v>
      </c>
      <c r="V82" s="206"/>
    </row>
    <row r="83" spans="1:22" ht="43.8" customHeight="1" x14ac:dyDescent="0.25">
      <c r="A83" s="62"/>
      <c r="B83" s="63"/>
      <c r="C83" s="106" t="s">
        <v>155</v>
      </c>
      <c r="D83" s="216" t="s">
        <v>154</v>
      </c>
      <c r="E83" s="138"/>
      <c r="F83" s="64"/>
      <c r="G83" s="64"/>
      <c r="H83" s="131" t="s">
        <v>35</v>
      </c>
      <c r="I83" s="132"/>
      <c r="J83" s="64"/>
      <c r="K83" s="64"/>
      <c r="L83" s="58" t="s">
        <v>35</v>
      </c>
      <c r="M83" s="64">
        <v>0</v>
      </c>
      <c r="N83" s="66">
        <v>0</v>
      </c>
      <c r="O83" s="67">
        <f t="shared" si="8"/>
        <v>0</v>
      </c>
      <c r="P83" s="64">
        <v>10</v>
      </c>
      <c r="Q83" s="66">
        <v>200</v>
      </c>
      <c r="R83" s="15">
        <f>P83*Q83</f>
        <v>2000</v>
      </c>
      <c r="S83" s="15">
        <f>K83+O83</f>
        <v>0</v>
      </c>
      <c r="T83" s="15">
        <f>L83+R83</f>
        <v>2000</v>
      </c>
      <c r="U83" s="53">
        <f>S83-T83</f>
        <v>-2000</v>
      </c>
      <c r="V83" s="206"/>
    </row>
    <row r="84" spans="1:22" ht="26.4" customHeight="1" x14ac:dyDescent="0.25">
      <c r="A84" s="68"/>
      <c r="B84" s="69"/>
      <c r="C84" s="107" t="s">
        <v>156</v>
      </c>
      <c r="D84" s="216" t="s">
        <v>154</v>
      </c>
      <c r="E84" s="138"/>
      <c r="F84" s="70"/>
      <c r="G84" s="70"/>
      <c r="H84" s="217" t="s">
        <v>35</v>
      </c>
      <c r="I84" s="218"/>
      <c r="J84" s="70"/>
      <c r="K84" s="70"/>
      <c r="L84" s="58" t="s">
        <v>35</v>
      </c>
      <c r="M84" s="70">
        <v>0</v>
      </c>
      <c r="N84" s="71">
        <v>0</v>
      </c>
      <c r="O84" s="80">
        <f t="shared" si="8"/>
        <v>0</v>
      </c>
      <c r="P84" s="70">
        <v>6</v>
      </c>
      <c r="Q84" s="71">
        <v>240</v>
      </c>
      <c r="R84" s="60">
        <f>P84*Q84</f>
        <v>1440</v>
      </c>
      <c r="S84" s="60">
        <f>K84+O84</f>
        <v>0</v>
      </c>
      <c r="T84" s="60">
        <f>L84+R84</f>
        <v>1440</v>
      </c>
      <c r="U84" s="61">
        <f>S84-T84</f>
        <v>-1440</v>
      </c>
      <c r="V84" s="206"/>
    </row>
    <row r="85" spans="1:22" ht="26.4" customHeight="1" x14ac:dyDescent="0.25">
      <c r="A85" s="62"/>
      <c r="B85" s="63"/>
      <c r="C85" s="108" t="s">
        <v>157</v>
      </c>
      <c r="D85" s="32"/>
      <c r="E85" s="32" t="s">
        <v>154</v>
      </c>
      <c r="F85" s="64"/>
      <c r="G85" s="64"/>
      <c r="H85" s="219" t="s">
        <v>35</v>
      </c>
      <c r="I85" s="219"/>
      <c r="J85" s="64"/>
      <c r="K85" s="64"/>
      <c r="L85" s="65" t="s">
        <v>35</v>
      </c>
      <c r="M85" s="64">
        <v>0</v>
      </c>
      <c r="N85" s="66">
        <v>0</v>
      </c>
      <c r="O85" s="67">
        <f t="shared" si="8"/>
        <v>0</v>
      </c>
      <c r="P85" s="64">
        <v>29</v>
      </c>
      <c r="Q85" s="64">
        <v>15.84</v>
      </c>
      <c r="R85" s="67">
        <f>P85*Q85</f>
        <v>459.36</v>
      </c>
      <c r="S85" s="60">
        <f>K85+O85</f>
        <v>0</v>
      </c>
      <c r="T85" s="67">
        <f>L85+R85</f>
        <v>459.36</v>
      </c>
      <c r="U85" s="61">
        <f>S85-T85</f>
        <v>-459.36</v>
      </c>
      <c r="V85" s="206"/>
    </row>
    <row r="86" spans="1:22" ht="26.4" customHeight="1" x14ac:dyDescent="0.25">
      <c r="A86" s="62"/>
      <c r="B86" s="63"/>
      <c r="C86" s="108" t="s">
        <v>158</v>
      </c>
      <c r="D86" s="32"/>
      <c r="E86" s="32" t="s">
        <v>154</v>
      </c>
      <c r="F86" s="64"/>
      <c r="G86" s="64"/>
      <c r="H86" s="220">
        <v>0</v>
      </c>
      <c r="I86" s="220"/>
      <c r="J86" s="64"/>
      <c r="K86" s="64"/>
      <c r="L86" s="72">
        <v>0</v>
      </c>
      <c r="M86" s="64">
        <v>0</v>
      </c>
      <c r="N86" s="66">
        <v>0</v>
      </c>
      <c r="O86" s="67">
        <f t="shared" si="8"/>
        <v>0</v>
      </c>
      <c r="P86" s="64">
        <v>10</v>
      </c>
      <c r="Q86" s="66">
        <v>72</v>
      </c>
      <c r="R86" s="67">
        <f>P86*Q86</f>
        <v>720</v>
      </c>
      <c r="S86" s="67">
        <f>K86+O86</f>
        <v>0</v>
      </c>
      <c r="T86" s="67">
        <f>L86+R86</f>
        <v>720</v>
      </c>
      <c r="U86" s="61">
        <f>S86-T86</f>
        <v>-720</v>
      </c>
      <c r="V86" s="206"/>
    </row>
    <row r="87" spans="1:22" ht="26.4" customHeight="1" x14ac:dyDescent="0.25">
      <c r="A87" s="62"/>
      <c r="B87" s="63"/>
      <c r="C87" s="108" t="s">
        <v>159</v>
      </c>
      <c r="D87" s="32"/>
      <c r="E87" s="32" t="s">
        <v>154</v>
      </c>
      <c r="F87" s="64"/>
      <c r="G87" s="64"/>
      <c r="H87" s="220">
        <v>0</v>
      </c>
      <c r="I87" s="220"/>
      <c r="J87" s="64"/>
      <c r="K87" s="64"/>
      <c r="L87" s="72">
        <v>0</v>
      </c>
      <c r="M87" s="64">
        <v>0</v>
      </c>
      <c r="N87" s="66">
        <v>0</v>
      </c>
      <c r="O87" s="67">
        <f t="shared" si="8"/>
        <v>0</v>
      </c>
      <c r="P87" s="64">
        <v>10</v>
      </c>
      <c r="Q87" s="66">
        <v>64</v>
      </c>
      <c r="R87" s="72">
        <f>P87*Q87</f>
        <v>640</v>
      </c>
      <c r="S87" s="67">
        <f>K87+O87</f>
        <v>0</v>
      </c>
      <c r="T87" s="67">
        <f>L87+R87</f>
        <v>640</v>
      </c>
      <c r="U87" s="61">
        <f>S87-T87</f>
        <v>-640</v>
      </c>
      <c r="V87" s="206"/>
    </row>
    <row r="88" spans="1:22" ht="12" customHeight="1" x14ac:dyDescent="0.25">
      <c r="A88" s="128" t="s">
        <v>81</v>
      </c>
      <c r="B88" s="129"/>
      <c r="C88" s="129"/>
      <c r="D88" s="129"/>
      <c r="E88" s="129"/>
      <c r="F88" s="130"/>
      <c r="G88" s="101"/>
      <c r="H88" s="142" t="s">
        <v>35</v>
      </c>
      <c r="I88" s="143"/>
      <c r="J88" s="101"/>
      <c r="K88" s="101"/>
      <c r="L88" s="109">
        <v>0</v>
      </c>
      <c r="M88" s="101"/>
      <c r="N88" s="101"/>
      <c r="O88" s="110">
        <f t="shared" ref="O88:U88" si="18">O51+O52+O53+O54+O55+O56+O57+O58+O59+O60+O62+O63+O64+O65+O68+O69+O70+O71+O72+O73+O74+O75+O76+O77+O78+O79+O80+O81+O82+O83+O84+O85+O86+O87</f>
        <v>190408</v>
      </c>
      <c r="P88" s="110">
        <f t="shared" si="18"/>
        <v>204</v>
      </c>
      <c r="Q88" s="110">
        <f t="shared" si="18"/>
        <v>56211.851999999999</v>
      </c>
      <c r="R88" s="110">
        <f t="shared" si="18"/>
        <v>190911.39599999998</v>
      </c>
      <c r="S88" s="110">
        <f t="shared" si="18"/>
        <v>190408</v>
      </c>
      <c r="T88" s="110">
        <f t="shared" si="18"/>
        <v>190911.39599999998</v>
      </c>
      <c r="U88" s="110">
        <f t="shared" si="18"/>
        <v>-503.39600000000007</v>
      </c>
      <c r="V88" s="101"/>
    </row>
    <row r="89" spans="1:22" ht="16.8" customHeight="1" x14ac:dyDescent="0.25">
      <c r="A89" s="111" t="s">
        <v>33</v>
      </c>
      <c r="B89" s="112">
        <v>7</v>
      </c>
      <c r="C89" s="123" t="s">
        <v>82</v>
      </c>
      <c r="D89" s="124"/>
      <c r="E89" s="124"/>
      <c r="F89" s="124"/>
      <c r="G89" s="124"/>
      <c r="H89" s="124"/>
      <c r="I89" s="124"/>
      <c r="J89" s="124"/>
      <c r="K89" s="124"/>
      <c r="L89" s="124"/>
      <c r="M89" s="124"/>
      <c r="N89" s="124"/>
      <c r="O89" s="124"/>
      <c r="P89" s="124"/>
      <c r="Q89" s="124"/>
      <c r="R89" s="124"/>
      <c r="S89" s="124"/>
      <c r="T89" s="124"/>
      <c r="U89" s="124"/>
      <c r="V89" s="125"/>
    </row>
    <row r="90" spans="1:22" ht="11.7" customHeight="1" x14ac:dyDescent="0.25">
      <c r="A90" s="14" t="s">
        <v>43</v>
      </c>
      <c r="B90" s="12">
        <v>7.1</v>
      </c>
      <c r="C90" s="11" t="s">
        <v>83</v>
      </c>
      <c r="D90" s="137" t="s">
        <v>46</v>
      </c>
      <c r="E90" s="141"/>
      <c r="F90" s="7"/>
      <c r="G90" s="7"/>
      <c r="H90" s="131" t="s">
        <v>35</v>
      </c>
      <c r="I90" s="132"/>
      <c r="J90" s="7"/>
      <c r="K90" s="7"/>
      <c r="L90" s="8" t="s">
        <v>35</v>
      </c>
      <c r="M90" s="7"/>
      <c r="N90" s="7"/>
      <c r="O90" s="8" t="s">
        <v>35</v>
      </c>
      <c r="P90" s="7"/>
      <c r="Q90" s="7"/>
      <c r="R90" s="8" t="s">
        <v>35</v>
      </c>
      <c r="S90" s="8" t="s">
        <v>35</v>
      </c>
      <c r="T90" s="8" t="s">
        <v>35</v>
      </c>
      <c r="U90" s="8" t="s">
        <v>35</v>
      </c>
      <c r="V90" s="7"/>
    </row>
    <row r="91" spans="1:22" ht="12" customHeight="1" x14ac:dyDescent="0.25">
      <c r="A91" s="14" t="s">
        <v>43</v>
      </c>
      <c r="B91" s="12">
        <v>7.2</v>
      </c>
      <c r="C91" s="11" t="s">
        <v>84</v>
      </c>
      <c r="D91" s="137" t="s">
        <v>46</v>
      </c>
      <c r="E91" s="141"/>
      <c r="F91" s="7"/>
      <c r="G91" s="7"/>
      <c r="H91" s="131" t="s">
        <v>35</v>
      </c>
      <c r="I91" s="132"/>
      <c r="J91" s="7"/>
      <c r="K91" s="7"/>
      <c r="L91" s="8" t="s">
        <v>35</v>
      </c>
      <c r="M91" s="7"/>
      <c r="N91" s="7"/>
      <c r="O91" s="8" t="s">
        <v>35</v>
      </c>
      <c r="P91" s="7"/>
      <c r="Q91" s="7"/>
      <c r="R91" s="8" t="s">
        <v>35</v>
      </c>
      <c r="S91" s="8" t="s">
        <v>35</v>
      </c>
      <c r="T91" s="8" t="s">
        <v>35</v>
      </c>
      <c r="U91" s="8" t="s">
        <v>35</v>
      </c>
      <c r="V91" s="7"/>
    </row>
    <row r="92" spans="1:22" ht="13.5" customHeight="1" x14ac:dyDescent="0.25">
      <c r="A92" s="14" t="s">
        <v>43</v>
      </c>
      <c r="B92" s="12">
        <v>7.3</v>
      </c>
      <c r="C92" s="13" t="s">
        <v>85</v>
      </c>
      <c r="D92" s="137" t="s">
        <v>46</v>
      </c>
      <c r="E92" s="141"/>
      <c r="F92" s="7"/>
      <c r="G92" s="7"/>
      <c r="H92" s="131" t="s">
        <v>35</v>
      </c>
      <c r="I92" s="132"/>
      <c r="J92" s="7"/>
      <c r="K92" s="7"/>
      <c r="L92" s="8" t="s">
        <v>35</v>
      </c>
      <c r="M92" s="7"/>
      <c r="N92" s="7"/>
      <c r="O92" s="8" t="s">
        <v>35</v>
      </c>
      <c r="P92" s="7"/>
      <c r="Q92" s="7"/>
      <c r="R92" s="8" t="s">
        <v>35</v>
      </c>
      <c r="S92" s="8" t="s">
        <v>35</v>
      </c>
      <c r="T92" s="8" t="s">
        <v>35</v>
      </c>
      <c r="U92" s="8" t="s">
        <v>35</v>
      </c>
      <c r="V92" s="7"/>
    </row>
    <row r="93" spans="1:22" ht="12" customHeight="1" x14ac:dyDescent="0.25">
      <c r="A93" s="123" t="s">
        <v>86</v>
      </c>
      <c r="B93" s="124"/>
      <c r="C93" s="124"/>
      <c r="D93" s="124"/>
      <c r="E93" s="124"/>
      <c r="F93" s="125"/>
      <c r="G93" s="7"/>
      <c r="H93" s="131" t="s">
        <v>35</v>
      </c>
      <c r="I93" s="132"/>
      <c r="J93" s="7"/>
      <c r="K93" s="7"/>
      <c r="L93" s="8" t="s">
        <v>35</v>
      </c>
      <c r="M93" s="7"/>
      <c r="N93" s="7"/>
      <c r="O93" s="8" t="s">
        <v>35</v>
      </c>
      <c r="P93" s="7"/>
      <c r="Q93" s="7"/>
      <c r="R93" s="8" t="s">
        <v>35</v>
      </c>
      <c r="S93" s="8" t="s">
        <v>35</v>
      </c>
      <c r="T93" s="8" t="s">
        <v>35</v>
      </c>
      <c r="U93" s="8" t="s">
        <v>35</v>
      </c>
      <c r="V93" s="7"/>
    </row>
    <row r="94" spans="1:22" ht="12" customHeight="1" x14ac:dyDescent="0.25">
      <c r="A94" s="14" t="s">
        <v>33</v>
      </c>
      <c r="B94" s="16">
        <v>8</v>
      </c>
      <c r="C94" s="123" t="s">
        <v>87</v>
      </c>
      <c r="D94" s="124"/>
      <c r="E94" s="124"/>
      <c r="F94" s="124"/>
      <c r="G94" s="124"/>
      <c r="H94" s="124"/>
      <c r="I94" s="124"/>
      <c r="J94" s="124"/>
      <c r="K94" s="124"/>
      <c r="L94" s="124"/>
      <c r="M94" s="124"/>
      <c r="N94" s="124"/>
      <c r="O94" s="124"/>
      <c r="P94" s="124"/>
      <c r="Q94" s="124"/>
      <c r="R94" s="124"/>
      <c r="S94" s="124"/>
      <c r="T94" s="124"/>
      <c r="U94" s="124"/>
      <c r="V94" s="125"/>
    </row>
    <row r="95" spans="1:22" ht="12" customHeight="1" x14ac:dyDescent="0.25">
      <c r="A95" s="14" t="s">
        <v>43</v>
      </c>
      <c r="B95" s="12">
        <v>8.1</v>
      </c>
      <c r="C95" s="11" t="s">
        <v>88</v>
      </c>
      <c r="D95" s="126"/>
      <c r="E95" s="127"/>
      <c r="F95" s="7"/>
      <c r="G95" s="7"/>
      <c r="H95" s="131" t="s">
        <v>35</v>
      </c>
      <c r="I95" s="132"/>
      <c r="J95" s="7"/>
      <c r="K95" s="7"/>
      <c r="L95" s="8" t="s">
        <v>35</v>
      </c>
      <c r="M95" s="7"/>
      <c r="N95" s="7"/>
      <c r="O95" s="8" t="s">
        <v>35</v>
      </c>
      <c r="P95" s="7"/>
      <c r="Q95" s="7"/>
      <c r="R95" s="8" t="s">
        <v>35</v>
      </c>
      <c r="S95" s="8" t="s">
        <v>35</v>
      </c>
      <c r="T95" s="8" t="s">
        <v>35</v>
      </c>
      <c r="U95" s="8" t="s">
        <v>35</v>
      </c>
      <c r="V95" s="7"/>
    </row>
    <row r="96" spans="1:22" ht="12" customHeight="1" x14ac:dyDescent="0.25">
      <c r="A96" s="14" t="s">
        <v>43</v>
      </c>
      <c r="B96" s="12">
        <v>8.1999999999999993</v>
      </c>
      <c r="C96" s="11" t="s">
        <v>89</v>
      </c>
      <c r="D96" s="126"/>
      <c r="E96" s="127"/>
      <c r="F96" s="7"/>
      <c r="G96" s="7"/>
      <c r="H96" s="131" t="s">
        <v>35</v>
      </c>
      <c r="I96" s="132"/>
      <c r="J96" s="7"/>
      <c r="K96" s="7"/>
      <c r="L96" s="8" t="s">
        <v>35</v>
      </c>
      <c r="M96" s="7"/>
      <c r="N96" s="7"/>
      <c r="O96" s="8" t="s">
        <v>35</v>
      </c>
      <c r="P96" s="7">
        <v>1</v>
      </c>
      <c r="Q96" s="51">
        <v>96.6</v>
      </c>
      <c r="R96" s="67">
        <f>P96*Q96</f>
        <v>96.6</v>
      </c>
      <c r="S96" s="67">
        <f>K96+O96</f>
        <v>0</v>
      </c>
      <c r="T96" s="67">
        <f>L96+R96</f>
        <v>96.6</v>
      </c>
      <c r="U96" s="61">
        <f>S96-T96</f>
        <v>-96.6</v>
      </c>
      <c r="V96" s="7"/>
    </row>
    <row r="97" spans="1:22" ht="12" customHeight="1" x14ac:dyDescent="0.25">
      <c r="A97" s="14" t="s">
        <v>43</v>
      </c>
      <c r="B97" s="12">
        <v>8.3000000000000007</v>
      </c>
      <c r="C97" s="11" t="s">
        <v>90</v>
      </c>
      <c r="D97" s="126"/>
      <c r="E97" s="127"/>
      <c r="F97" s="7"/>
      <c r="G97" s="7"/>
      <c r="H97" s="131" t="s">
        <v>35</v>
      </c>
      <c r="I97" s="132"/>
      <c r="J97" s="7"/>
      <c r="K97" s="7"/>
      <c r="L97" s="8" t="s">
        <v>35</v>
      </c>
      <c r="M97" s="7"/>
      <c r="N97" s="7"/>
      <c r="O97" s="8" t="s">
        <v>35</v>
      </c>
      <c r="P97" s="7"/>
      <c r="Q97" s="7"/>
      <c r="R97" s="8" t="s">
        <v>35</v>
      </c>
      <c r="S97" s="8" t="s">
        <v>35</v>
      </c>
      <c r="T97" s="8" t="s">
        <v>35</v>
      </c>
      <c r="U97" s="8" t="s">
        <v>35</v>
      </c>
      <c r="V97" s="7"/>
    </row>
    <row r="98" spans="1:22" ht="12" customHeight="1" x14ac:dyDescent="0.25">
      <c r="A98" s="123" t="s">
        <v>91</v>
      </c>
      <c r="B98" s="124"/>
      <c r="C98" s="125"/>
      <c r="D98" s="126"/>
      <c r="E98" s="127"/>
      <c r="F98" s="7"/>
      <c r="G98" s="7"/>
      <c r="H98" s="131" t="s">
        <v>35</v>
      </c>
      <c r="I98" s="132"/>
      <c r="J98" s="7"/>
      <c r="K98" s="7"/>
      <c r="L98" s="8" t="s">
        <v>35</v>
      </c>
      <c r="M98" s="7"/>
      <c r="N98" s="7"/>
      <c r="O98" s="8" t="s">
        <v>35</v>
      </c>
      <c r="P98" s="7">
        <f>P95+P96+P97</f>
        <v>1</v>
      </c>
      <c r="Q98" s="51">
        <f t="shared" ref="Q98:U98" si="19">Q95+Q96+Q97</f>
        <v>96.6</v>
      </c>
      <c r="R98" s="113">
        <f t="shared" si="19"/>
        <v>96.6</v>
      </c>
      <c r="S98" s="113">
        <f t="shared" si="19"/>
        <v>0</v>
      </c>
      <c r="T98" s="113">
        <f t="shared" si="19"/>
        <v>96.6</v>
      </c>
      <c r="U98" s="113">
        <f t="shared" si="19"/>
        <v>-96.6</v>
      </c>
      <c r="V98" s="7"/>
    </row>
    <row r="99" spans="1:22" ht="36.6" customHeight="1" x14ac:dyDescent="0.25">
      <c r="A99" s="14" t="s">
        <v>33</v>
      </c>
      <c r="B99" s="112">
        <v>9</v>
      </c>
      <c r="C99" s="13" t="s">
        <v>92</v>
      </c>
      <c r="D99" s="126"/>
      <c r="E99" s="133"/>
      <c r="F99" s="133"/>
      <c r="G99" s="133"/>
      <c r="H99" s="133"/>
      <c r="I99" s="133"/>
      <c r="J99" s="133"/>
      <c r="K99" s="133"/>
      <c r="L99" s="133"/>
      <c r="M99" s="133"/>
      <c r="N99" s="133"/>
      <c r="O99" s="133"/>
      <c r="P99" s="133"/>
      <c r="Q99" s="133"/>
      <c r="R99" s="133"/>
      <c r="S99" s="133"/>
      <c r="T99" s="133"/>
      <c r="U99" s="133"/>
      <c r="V99" s="127"/>
    </row>
    <row r="100" spans="1:22" ht="200.4" customHeight="1" x14ac:dyDescent="0.25">
      <c r="A100" s="14" t="s">
        <v>43</v>
      </c>
      <c r="B100" s="12">
        <v>9.1</v>
      </c>
      <c r="C100" s="13" t="s">
        <v>160</v>
      </c>
      <c r="D100" s="139" t="s">
        <v>161</v>
      </c>
      <c r="E100" s="140"/>
      <c r="F100" s="207" t="s">
        <v>51</v>
      </c>
      <c r="G100" s="208"/>
      <c r="H100" s="208"/>
      <c r="I100" s="209"/>
      <c r="J100" s="207" t="s">
        <v>51</v>
      </c>
      <c r="K100" s="208"/>
      <c r="L100" s="209"/>
      <c r="M100" s="13">
        <v>3</v>
      </c>
      <c r="N100" s="22">
        <v>7500</v>
      </c>
      <c r="O100" s="67">
        <f t="shared" ref="O100:O101" si="20">M100*N100</f>
        <v>22500</v>
      </c>
      <c r="P100" s="13">
        <v>3</v>
      </c>
      <c r="Q100" s="66">
        <v>7500</v>
      </c>
      <c r="R100" s="67">
        <f t="shared" ref="R100:R105" si="21">P100*Q100</f>
        <v>22500</v>
      </c>
      <c r="S100" s="67">
        <f t="shared" ref="S100:S105" si="22">K100+O100</f>
        <v>22500</v>
      </c>
      <c r="T100" s="67">
        <f t="shared" ref="T100:T105" si="23">L100+R100</f>
        <v>22500</v>
      </c>
      <c r="U100" s="61">
        <f t="shared" ref="U100:U105" si="24">S100-T100</f>
        <v>0</v>
      </c>
      <c r="V100" s="13" t="s">
        <v>167</v>
      </c>
    </row>
    <row r="101" spans="1:22" ht="141" customHeight="1" x14ac:dyDescent="0.25">
      <c r="A101" s="14" t="s">
        <v>43</v>
      </c>
      <c r="B101" s="12">
        <v>9.1999999999999993</v>
      </c>
      <c r="C101" s="73" t="s">
        <v>162</v>
      </c>
      <c r="D101" s="126" t="s">
        <v>161</v>
      </c>
      <c r="E101" s="127"/>
      <c r="F101" s="210"/>
      <c r="G101" s="211"/>
      <c r="H101" s="211"/>
      <c r="I101" s="212"/>
      <c r="J101" s="210"/>
      <c r="K101" s="211"/>
      <c r="L101" s="212"/>
      <c r="M101" s="7">
        <v>3</v>
      </c>
      <c r="N101" s="51">
        <v>14000</v>
      </c>
      <c r="O101" s="67">
        <f t="shared" si="20"/>
        <v>42000</v>
      </c>
      <c r="P101" s="7">
        <v>3</v>
      </c>
      <c r="Q101" s="66">
        <v>14000</v>
      </c>
      <c r="R101" s="67">
        <f t="shared" si="21"/>
        <v>42000</v>
      </c>
      <c r="S101" s="67">
        <f t="shared" si="22"/>
        <v>42000</v>
      </c>
      <c r="T101" s="67">
        <f t="shared" si="23"/>
        <v>42000</v>
      </c>
      <c r="U101" s="61">
        <f t="shared" si="24"/>
        <v>0</v>
      </c>
      <c r="V101" s="7" t="s">
        <v>168</v>
      </c>
    </row>
    <row r="102" spans="1:22" ht="305.39999999999998" customHeight="1" x14ac:dyDescent="0.25">
      <c r="A102" s="14" t="s">
        <v>43</v>
      </c>
      <c r="B102" s="12">
        <v>9.3000000000000007</v>
      </c>
      <c r="C102" s="76" t="s">
        <v>163</v>
      </c>
      <c r="D102" s="126" t="s">
        <v>161</v>
      </c>
      <c r="E102" s="127"/>
      <c r="F102" s="210"/>
      <c r="G102" s="211"/>
      <c r="H102" s="211"/>
      <c r="I102" s="212"/>
      <c r="J102" s="210"/>
      <c r="K102" s="211"/>
      <c r="L102" s="212"/>
      <c r="M102" s="7">
        <v>3</v>
      </c>
      <c r="N102" s="51">
        <v>13500</v>
      </c>
      <c r="O102" s="67">
        <f t="shared" ref="O102:O105" si="25">M102*N102</f>
        <v>40500</v>
      </c>
      <c r="P102" s="7">
        <v>3</v>
      </c>
      <c r="Q102" s="66">
        <v>13300</v>
      </c>
      <c r="R102" s="67">
        <f t="shared" si="21"/>
        <v>39900</v>
      </c>
      <c r="S102" s="67">
        <f t="shared" si="22"/>
        <v>40500</v>
      </c>
      <c r="T102" s="67">
        <f t="shared" si="23"/>
        <v>39900</v>
      </c>
      <c r="U102" s="61">
        <f t="shared" si="24"/>
        <v>600</v>
      </c>
      <c r="V102" s="7" t="s">
        <v>169</v>
      </c>
    </row>
    <row r="103" spans="1:22" ht="110.4" customHeight="1" x14ac:dyDescent="0.25">
      <c r="A103" s="14" t="s">
        <v>43</v>
      </c>
      <c r="B103" s="75">
        <v>9.4</v>
      </c>
      <c r="C103" s="77" t="s">
        <v>164</v>
      </c>
      <c r="D103" s="133" t="s">
        <v>161</v>
      </c>
      <c r="E103" s="127"/>
      <c r="F103" s="210"/>
      <c r="G103" s="211"/>
      <c r="H103" s="211"/>
      <c r="I103" s="212"/>
      <c r="J103" s="210"/>
      <c r="K103" s="211"/>
      <c r="L103" s="212"/>
      <c r="M103" s="7">
        <v>3</v>
      </c>
      <c r="N103" s="51">
        <v>12000</v>
      </c>
      <c r="O103" s="80">
        <f t="shared" si="25"/>
        <v>36000</v>
      </c>
      <c r="P103" s="79">
        <v>3</v>
      </c>
      <c r="Q103" s="71">
        <v>12000</v>
      </c>
      <c r="R103" s="80">
        <f t="shared" si="21"/>
        <v>36000</v>
      </c>
      <c r="S103" s="80">
        <f t="shared" si="22"/>
        <v>36000</v>
      </c>
      <c r="T103" s="80">
        <f t="shared" si="23"/>
        <v>36000</v>
      </c>
      <c r="U103" s="74">
        <f t="shared" si="24"/>
        <v>0</v>
      </c>
      <c r="V103" s="82" t="s">
        <v>170</v>
      </c>
    </row>
    <row r="104" spans="1:22" ht="203.4" customHeight="1" x14ac:dyDescent="0.25">
      <c r="A104" s="14" t="s">
        <v>43</v>
      </c>
      <c r="B104" s="75">
        <v>9.5</v>
      </c>
      <c r="C104" s="77" t="s">
        <v>165</v>
      </c>
      <c r="D104" s="133" t="s">
        <v>161</v>
      </c>
      <c r="E104" s="127"/>
      <c r="F104" s="210"/>
      <c r="G104" s="211"/>
      <c r="H104" s="211"/>
      <c r="I104" s="212"/>
      <c r="J104" s="210"/>
      <c r="K104" s="211"/>
      <c r="L104" s="212"/>
      <c r="M104" s="7">
        <v>2</v>
      </c>
      <c r="N104" s="78">
        <v>10000</v>
      </c>
      <c r="O104" s="67">
        <f t="shared" si="25"/>
        <v>20000</v>
      </c>
      <c r="P104" s="81">
        <v>2</v>
      </c>
      <c r="Q104" s="66">
        <v>10000</v>
      </c>
      <c r="R104" s="67">
        <f t="shared" si="21"/>
        <v>20000</v>
      </c>
      <c r="S104" s="67">
        <f t="shared" si="22"/>
        <v>20000</v>
      </c>
      <c r="T104" s="67">
        <f t="shared" si="23"/>
        <v>20000</v>
      </c>
      <c r="U104" s="67">
        <f t="shared" si="24"/>
        <v>0</v>
      </c>
      <c r="V104" s="82" t="s">
        <v>172</v>
      </c>
    </row>
    <row r="105" spans="1:22" ht="330" customHeight="1" x14ac:dyDescent="0.25">
      <c r="A105" s="14" t="s">
        <v>43</v>
      </c>
      <c r="B105" s="75">
        <v>9.6</v>
      </c>
      <c r="C105" s="77" t="s">
        <v>166</v>
      </c>
      <c r="D105" s="133" t="s">
        <v>161</v>
      </c>
      <c r="E105" s="127"/>
      <c r="F105" s="213"/>
      <c r="G105" s="214"/>
      <c r="H105" s="214"/>
      <c r="I105" s="215"/>
      <c r="J105" s="213"/>
      <c r="K105" s="214"/>
      <c r="L105" s="215"/>
      <c r="M105" s="7">
        <v>3</v>
      </c>
      <c r="N105" s="78">
        <v>13500</v>
      </c>
      <c r="O105" s="67">
        <f t="shared" si="25"/>
        <v>40500</v>
      </c>
      <c r="P105" s="81">
        <v>3</v>
      </c>
      <c r="Q105" s="66">
        <v>13500</v>
      </c>
      <c r="R105" s="67">
        <f t="shared" si="21"/>
        <v>40500</v>
      </c>
      <c r="S105" s="67">
        <f t="shared" si="22"/>
        <v>40500</v>
      </c>
      <c r="T105" s="67">
        <f t="shared" si="23"/>
        <v>40500</v>
      </c>
      <c r="U105" s="67">
        <f t="shared" si="24"/>
        <v>0</v>
      </c>
      <c r="V105" s="82" t="s">
        <v>171</v>
      </c>
    </row>
    <row r="106" spans="1:22" ht="17.399999999999999" customHeight="1" x14ac:dyDescent="0.25">
      <c r="A106" s="128" t="s">
        <v>93</v>
      </c>
      <c r="B106" s="129"/>
      <c r="C106" s="129"/>
      <c r="D106" s="129"/>
      <c r="E106" s="129"/>
      <c r="F106" s="130"/>
      <c r="G106" s="7"/>
      <c r="H106" s="131" t="s">
        <v>35</v>
      </c>
      <c r="I106" s="132"/>
      <c r="J106" s="7"/>
      <c r="K106" s="7"/>
      <c r="L106" s="8" t="s">
        <v>35</v>
      </c>
      <c r="M106" s="7"/>
      <c r="N106" s="7"/>
      <c r="O106" s="110">
        <f>O100+O101+O102+O103+O104+O105</f>
        <v>201500</v>
      </c>
      <c r="P106" s="110"/>
      <c r="Q106" s="110">
        <f t="shared" ref="Q106:U106" si="26">Q100+Q101+Q102+Q103+Q104+Q105</f>
        <v>70300</v>
      </c>
      <c r="R106" s="110">
        <f t="shared" si="26"/>
        <v>200900</v>
      </c>
      <c r="S106" s="110">
        <f t="shared" si="26"/>
        <v>201500</v>
      </c>
      <c r="T106" s="110">
        <f t="shared" si="26"/>
        <v>200900</v>
      </c>
      <c r="U106" s="110">
        <f t="shared" si="26"/>
        <v>600</v>
      </c>
      <c r="V106" s="7"/>
    </row>
    <row r="107" spans="1:22" ht="15" customHeight="1" x14ac:dyDescent="0.25">
      <c r="A107" s="14" t="s">
        <v>33</v>
      </c>
      <c r="B107" s="112">
        <v>10</v>
      </c>
      <c r="C107" s="114" t="s">
        <v>94</v>
      </c>
      <c r="D107" s="126"/>
      <c r="E107" s="133"/>
      <c r="F107" s="133"/>
      <c r="G107" s="133"/>
      <c r="H107" s="133"/>
      <c r="I107" s="133"/>
      <c r="J107" s="133"/>
      <c r="K107" s="133"/>
      <c r="L107" s="133"/>
      <c r="M107" s="133"/>
      <c r="N107" s="133"/>
      <c r="O107" s="133"/>
      <c r="P107" s="133"/>
      <c r="Q107" s="133"/>
      <c r="R107" s="133"/>
      <c r="S107" s="133"/>
      <c r="T107" s="133"/>
      <c r="U107" s="133"/>
      <c r="V107" s="127"/>
    </row>
    <row r="108" spans="1:22" ht="29.4" customHeight="1" x14ac:dyDescent="0.25">
      <c r="A108" s="14" t="s">
        <v>43</v>
      </c>
      <c r="B108" s="12">
        <v>10.1</v>
      </c>
      <c r="C108" s="11" t="s">
        <v>95</v>
      </c>
      <c r="D108" s="126"/>
      <c r="E108" s="127"/>
      <c r="F108" s="134" t="s">
        <v>51</v>
      </c>
      <c r="G108" s="135"/>
      <c r="H108" s="135"/>
      <c r="I108" s="136"/>
      <c r="J108" s="134" t="s">
        <v>51</v>
      </c>
      <c r="K108" s="135"/>
      <c r="L108" s="136"/>
      <c r="M108" s="7">
        <v>1</v>
      </c>
      <c r="N108" s="7">
        <v>10600</v>
      </c>
      <c r="O108" s="67">
        <f t="shared" ref="O108" si="27">M108*N108</f>
        <v>10600</v>
      </c>
      <c r="P108" s="7">
        <v>1</v>
      </c>
      <c r="Q108" s="51">
        <v>10600</v>
      </c>
      <c r="R108" s="67">
        <f>P108*Q108</f>
        <v>10600</v>
      </c>
      <c r="S108" s="67">
        <f>K108+O108</f>
        <v>10600</v>
      </c>
      <c r="T108" s="67">
        <f>L108+R108</f>
        <v>10600</v>
      </c>
      <c r="U108" s="67">
        <f>S108-T108</f>
        <v>0</v>
      </c>
      <c r="V108" s="7"/>
    </row>
    <row r="109" spans="1:22" ht="12" customHeight="1" x14ac:dyDescent="0.25">
      <c r="A109" s="123" t="s">
        <v>96</v>
      </c>
      <c r="B109" s="124"/>
      <c r="C109" s="125"/>
      <c r="D109" s="126"/>
      <c r="E109" s="127"/>
      <c r="F109" s="7"/>
      <c r="G109" s="7"/>
      <c r="H109" s="131" t="s">
        <v>35</v>
      </c>
      <c r="I109" s="132"/>
      <c r="J109" s="7"/>
      <c r="K109" s="7"/>
      <c r="L109" s="8" t="s">
        <v>35</v>
      </c>
      <c r="M109" s="7"/>
      <c r="N109" s="7"/>
      <c r="O109" s="15">
        <f>O108</f>
        <v>10600</v>
      </c>
      <c r="P109" s="15"/>
      <c r="Q109" s="15">
        <f t="shared" ref="Q109:U109" si="28">Q108</f>
        <v>10600</v>
      </c>
      <c r="R109" s="15">
        <f t="shared" si="28"/>
        <v>10600</v>
      </c>
      <c r="S109" s="15">
        <f t="shared" si="28"/>
        <v>10600</v>
      </c>
      <c r="T109" s="15">
        <f t="shared" si="28"/>
        <v>10600</v>
      </c>
      <c r="U109" s="15">
        <f t="shared" si="28"/>
        <v>0</v>
      </c>
      <c r="V109" s="7"/>
    </row>
    <row r="110" spans="1:22" ht="16.8" customHeight="1" x14ac:dyDescent="0.25">
      <c r="A110" s="115" t="s">
        <v>97</v>
      </c>
      <c r="B110" s="116"/>
      <c r="C110" s="117"/>
      <c r="D110" s="118"/>
      <c r="E110" s="119"/>
      <c r="F110" s="54"/>
      <c r="G110" s="54"/>
      <c r="H110" s="120" t="s">
        <v>37</v>
      </c>
      <c r="I110" s="121"/>
      <c r="J110" s="54"/>
      <c r="K110" s="54"/>
      <c r="L110" s="10" t="s">
        <v>37</v>
      </c>
      <c r="M110" s="54"/>
      <c r="N110" s="54"/>
      <c r="O110" s="39">
        <f>O109+O106+O88+O32+O28+O98</f>
        <v>487908</v>
      </c>
      <c r="P110" s="39"/>
      <c r="Q110" s="39">
        <f t="shared" ref="Q110:U110" si="29">Q109+Q106+Q88+Q32+Q28+Q98</f>
        <v>137208.45200000002</v>
      </c>
      <c r="R110" s="39">
        <f t="shared" si="29"/>
        <v>487907.99599999993</v>
      </c>
      <c r="S110" s="39">
        <f t="shared" si="29"/>
        <v>487908</v>
      </c>
      <c r="T110" s="39">
        <f t="shared" si="29"/>
        <v>487907.99599999993</v>
      </c>
      <c r="U110" s="39">
        <f t="shared" si="29"/>
        <v>3.9999999999338343E-3</v>
      </c>
      <c r="V110" s="54"/>
    </row>
    <row r="111" spans="1:22" ht="6.3" customHeight="1" x14ac:dyDescent="0.25">
      <c r="A111" s="118"/>
      <c r="B111" s="122"/>
      <c r="C111" s="122"/>
      <c r="D111" s="122"/>
      <c r="E111" s="122"/>
      <c r="F111" s="122"/>
      <c r="G111" s="122"/>
      <c r="H111" s="122"/>
      <c r="I111" s="122"/>
      <c r="J111" s="122"/>
      <c r="K111" s="122"/>
      <c r="L111" s="122"/>
      <c r="M111" s="122"/>
      <c r="N111" s="122"/>
      <c r="O111" s="122"/>
      <c r="P111" s="122"/>
      <c r="Q111" s="122"/>
      <c r="R111" s="122"/>
      <c r="S111" s="122"/>
      <c r="T111" s="122"/>
      <c r="U111" s="122"/>
      <c r="V111" s="119"/>
    </row>
    <row r="112" spans="1:22" ht="27" customHeight="1" x14ac:dyDescent="0.25">
      <c r="A112" s="123" t="s">
        <v>98</v>
      </c>
      <c r="B112" s="124"/>
      <c r="C112" s="125"/>
      <c r="D112" s="118"/>
      <c r="E112" s="119"/>
      <c r="F112" s="54"/>
      <c r="G112" s="54"/>
      <c r="H112" s="120" t="s">
        <v>37</v>
      </c>
      <c r="I112" s="121"/>
      <c r="J112" s="54"/>
      <c r="K112" s="54"/>
      <c r="L112" s="10" t="s">
        <v>37</v>
      </c>
      <c r="M112" s="54"/>
      <c r="N112" s="54"/>
      <c r="O112" s="10" t="s">
        <v>37</v>
      </c>
      <c r="P112" s="54"/>
      <c r="Q112" s="54"/>
      <c r="R112" s="10" t="s">
        <v>37</v>
      </c>
      <c r="S112" s="10" t="s">
        <v>37</v>
      </c>
      <c r="T112" s="10" t="s">
        <v>37</v>
      </c>
      <c r="U112" s="10" t="s">
        <v>37</v>
      </c>
      <c r="V112" s="54"/>
    </row>
    <row r="114" spans="1:15" x14ac:dyDescent="0.25">
      <c r="A114" s="5" t="s">
        <v>174</v>
      </c>
      <c r="C114" s="5" t="s">
        <v>175</v>
      </c>
      <c r="H114" s="5" t="s">
        <v>176</v>
      </c>
    </row>
    <row r="115" spans="1:15" x14ac:dyDescent="0.25">
      <c r="C115" s="5" t="s">
        <v>177</v>
      </c>
      <c r="E115" s="5" t="s">
        <v>178</v>
      </c>
      <c r="I115" s="5" t="s">
        <v>179</v>
      </c>
    </row>
    <row r="116" spans="1:15" x14ac:dyDescent="0.25">
      <c r="O116" s="42"/>
    </row>
  </sheetData>
  <mergeCells count="204">
    <mergeCell ref="V67:V87"/>
    <mergeCell ref="D102:E102"/>
    <mergeCell ref="D103:E103"/>
    <mergeCell ref="D104:E104"/>
    <mergeCell ref="F100:I105"/>
    <mergeCell ref="J100:L105"/>
    <mergeCell ref="D83:E83"/>
    <mergeCell ref="H83:I83"/>
    <mergeCell ref="D84:E84"/>
    <mergeCell ref="H84:I84"/>
    <mergeCell ref="H85:I85"/>
    <mergeCell ref="H86:I86"/>
    <mergeCell ref="H87:I87"/>
    <mergeCell ref="D74:E74"/>
    <mergeCell ref="H74:I74"/>
    <mergeCell ref="D79:E79"/>
    <mergeCell ref="H79:I79"/>
    <mergeCell ref="D80:E80"/>
    <mergeCell ref="H80:I80"/>
    <mergeCell ref="D82:E82"/>
    <mergeCell ref="H82:I82"/>
    <mergeCell ref="H81:I81"/>
    <mergeCell ref="D90:E90"/>
    <mergeCell ref="H90:I90"/>
    <mergeCell ref="A1:D1"/>
    <mergeCell ref="A2:D2"/>
    <mergeCell ref="A3:D3"/>
    <mergeCell ref="A4:H4"/>
    <mergeCell ref="A5:H5"/>
    <mergeCell ref="A6:W6"/>
    <mergeCell ref="A7:A8"/>
    <mergeCell ref="B7:B8"/>
    <mergeCell ref="C7:C8"/>
    <mergeCell ref="D7:E8"/>
    <mergeCell ref="F7:I7"/>
    <mergeCell ref="J7:L7"/>
    <mergeCell ref="M7:O7"/>
    <mergeCell ref="P7:R7"/>
    <mergeCell ref="S7:U7"/>
    <mergeCell ref="V7:V8"/>
    <mergeCell ref="H8:I8"/>
    <mergeCell ref="D9:E9"/>
    <mergeCell ref="H9:I9"/>
    <mergeCell ref="D10:E10"/>
    <mergeCell ref="H10:I10"/>
    <mergeCell ref="D11:E11"/>
    <mergeCell ref="H11:I11"/>
    <mergeCell ref="A12:C12"/>
    <mergeCell ref="D12:E12"/>
    <mergeCell ref="H12:I12"/>
    <mergeCell ref="D18:E18"/>
    <mergeCell ref="H18:I18"/>
    <mergeCell ref="D19:E19"/>
    <mergeCell ref="H19:I19"/>
    <mergeCell ref="C20:G20"/>
    <mergeCell ref="H20:I20"/>
    <mergeCell ref="J20:K20"/>
    <mergeCell ref="M20:N20"/>
    <mergeCell ref="D14:E14"/>
    <mergeCell ref="H14:I14"/>
    <mergeCell ref="C15:V15"/>
    <mergeCell ref="C16:G16"/>
    <mergeCell ref="H16:I16"/>
    <mergeCell ref="J16:K16"/>
    <mergeCell ref="M16:N16"/>
    <mergeCell ref="P16:Q16"/>
    <mergeCell ref="D17:E17"/>
    <mergeCell ref="H17:I17"/>
    <mergeCell ref="D21:E21"/>
    <mergeCell ref="F21:I23"/>
    <mergeCell ref="J21:L23"/>
    <mergeCell ref="D22:E22"/>
    <mergeCell ref="D23:E23"/>
    <mergeCell ref="C24:G24"/>
    <mergeCell ref="H24:I24"/>
    <mergeCell ref="J24:K24"/>
    <mergeCell ref="M24:N24"/>
    <mergeCell ref="P24:Q24"/>
    <mergeCell ref="D25:E25"/>
    <mergeCell ref="F25:I27"/>
    <mergeCell ref="J25:L27"/>
    <mergeCell ref="D26:E26"/>
    <mergeCell ref="D27:E27"/>
    <mergeCell ref="A28:C28"/>
    <mergeCell ref="D28:E28"/>
    <mergeCell ref="H28:I28"/>
    <mergeCell ref="C29:V29"/>
    <mergeCell ref="D30:E30"/>
    <mergeCell ref="H30:I30"/>
    <mergeCell ref="D31:E31"/>
    <mergeCell ref="H31:I31"/>
    <mergeCell ref="A32:E32"/>
    <mergeCell ref="H32:I32"/>
    <mergeCell ref="C33:V33"/>
    <mergeCell ref="D34:E34"/>
    <mergeCell ref="H34:I34"/>
    <mergeCell ref="D35:E35"/>
    <mergeCell ref="H35:I35"/>
    <mergeCell ref="D36:E36"/>
    <mergeCell ref="H36:I36"/>
    <mergeCell ref="A37:C37"/>
    <mergeCell ref="D37:E37"/>
    <mergeCell ref="H37:I37"/>
    <mergeCell ref="C38:V38"/>
    <mergeCell ref="D39:E39"/>
    <mergeCell ref="H39:I39"/>
    <mergeCell ref="D40:E40"/>
    <mergeCell ref="H40:I40"/>
    <mergeCell ref="D41:E41"/>
    <mergeCell ref="H41:I41"/>
    <mergeCell ref="D42:E42"/>
    <mergeCell ref="H42:I42"/>
    <mergeCell ref="A43:G43"/>
    <mergeCell ref="H43:I43"/>
    <mergeCell ref="C44:V44"/>
    <mergeCell ref="D45:E45"/>
    <mergeCell ref="H45:I45"/>
    <mergeCell ref="D46:E46"/>
    <mergeCell ref="H46:I46"/>
    <mergeCell ref="D47:E47"/>
    <mergeCell ref="H47:I47"/>
    <mergeCell ref="A48:E48"/>
    <mergeCell ref="H48:I48"/>
    <mergeCell ref="C49:V49"/>
    <mergeCell ref="D50:E50"/>
    <mergeCell ref="H50:I50"/>
    <mergeCell ref="D51:E51"/>
    <mergeCell ref="H51:I51"/>
    <mergeCell ref="D52:E52"/>
    <mergeCell ref="H52:I52"/>
    <mergeCell ref="A88:F88"/>
    <mergeCell ref="H88:I88"/>
    <mergeCell ref="C89:V89"/>
    <mergeCell ref="D62:E62"/>
    <mergeCell ref="D53:E53"/>
    <mergeCell ref="D54:E54"/>
    <mergeCell ref="V55:V60"/>
    <mergeCell ref="D55:E55"/>
    <mergeCell ref="D56:E56"/>
    <mergeCell ref="D57:E57"/>
    <mergeCell ref="D58:E58"/>
    <mergeCell ref="D59:E59"/>
    <mergeCell ref="D60:E60"/>
    <mergeCell ref="D63:E63"/>
    <mergeCell ref="D64:E64"/>
    <mergeCell ref="D65:E65"/>
    <mergeCell ref="D67:E67"/>
    <mergeCell ref="H67:I67"/>
    <mergeCell ref="H97:I97"/>
    <mergeCell ref="A98:C98"/>
    <mergeCell ref="D98:E98"/>
    <mergeCell ref="H98:I98"/>
    <mergeCell ref="D99:V99"/>
    <mergeCell ref="D100:E100"/>
    <mergeCell ref="D91:E91"/>
    <mergeCell ref="H91:I91"/>
    <mergeCell ref="D92:E92"/>
    <mergeCell ref="H92:I92"/>
    <mergeCell ref="A93:F93"/>
    <mergeCell ref="H93:I93"/>
    <mergeCell ref="C94:V94"/>
    <mergeCell ref="D95:E95"/>
    <mergeCell ref="H95:I95"/>
    <mergeCell ref="D96:E96"/>
    <mergeCell ref="H96:I96"/>
    <mergeCell ref="D97:E97"/>
    <mergeCell ref="D68:E68"/>
    <mergeCell ref="H68:I68"/>
    <mergeCell ref="D69:E69"/>
    <mergeCell ref="D75:E75"/>
    <mergeCell ref="H75:I75"/>
    <mergeCell ref="D76:E76"/>
    <mergeCell ref="D77:E77"/>
    <mergeCell ref="D78:E78"/>
    <mergeCell ref="H69:I69"/>
    <mergeCell ref="H76:I76"/>
    <mergeCell ref="H77:I77"/>
    <mergeCell ref="H78:I78"/>
    <mergeCell ref="D70:E70"/>
    <mergeCell ref="H70:I70"/>
    <mergeCell ref="D71:E71"/>
    <mergeCell ref="D72:E72"/>
    <mergeCell ref="H71:I71"/>
    <mergeCell ref="H72:I72"/>
    <mergeCell ref="D73:E73"/>
    <mergeCell ref="H73:I73"/>
    <mergeCell ref="A110:C110"/>
    <mergeCell ref="D110:E110"/>
    <mergeCell ref="H110:I110"/>
    <mergeCell ref="A111:V111"/>
    <mergeCell ref="A112:C112"/>
    <mergeCell ref="D112:E112"/>
    <mergeCell ref="H112:I112"/>
    <mergeCell ref="D101:E101"/>
    <mergeCell ref="A106:F106"/>
    <mergeCell ref="H106:I106"/>
    <mergeCell ref="D107:V107"/>
    <mergeCell ref="D108:E108"/>
    <mergeCell ref="F108:I108"/>
    <mergeCell ref="J108:L108"/>
    <mergeCell ref="D105:E105"/>
    <mergeCell ref="A109:C109"/>
    <mergeCell ref="D109:E109"/>
    <mergeCell ref="H109:I109"/>
  </mergeCells>
  <pageMargins left="0.7" right="0.7" top="0.75" bottom="0.75" header="0.3" footer="0.3"/>
  <pageSetup paperSize="9" scale="60"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L12" sqref="L12"/>
    </sheetView>
  </sheetViews>
  <sheetFormatPr defaultRowHeight="13.2" x14ac:dyDescent="0.25"/>
  <cols>
    <col min="1" max="1" width="11.5546875" customWidth="1"/>
    <col min="2" max="2" width="20.21875" customWidth="1"/>
    <col min="3" max="3" width="30.6640625" customWidth="1"/>
    <col min="4" max="4" width="130" customWidth="1"/>
  </cols>
  <sheetData>
    <row r="1" spans="1:4" ht="15" customHeight="1" x14ac:dyDescent="0.25">
      <c r="A1" s="1" t="s">
        <v>0</v>
      </c>
      <c r="B1" s="2" t="s">
        <v>1</v>
      </c>
      <c r="C1" s="3" t="s">
        <v>2</v>
      </c>
      <c r="D1" s="4" t="s">
        <v>3</v>
      </c>
    </row>
    <row r="2" spans="1:4" ht="9" customHeight="1" x14ac:dyDescent="0.25">
      <c r="A2" s="222" t="s">
        <v>4</v>
      </c>
      <c r="B2" s="222"/>
      <c r="C2" s="222"/>
      <c r="D2" s="222"/>
    </row>
    <row r="3" spans="1:4" ht="1.05" customHeight="1" x14ac:dyDescent="0.25"/>
    <row r="4" spans="1:4" ht="1.05" customHeight="1" x14ac:dyDescent="0.25"/>
    <row r="5" spans="1:4" ht="1.05" customHeight="1" x14ac:dyDescent="0.25"/>
    <row r="6" spans="1:4" ht="1.05" customHeight="1" x14ac:dyDescent="0.25"/>
    <row r="7" spans="1:4" ht="1.05" customHeight="1" x14ac:dyDescent="0.25"/>
  </sheetData>
  <mergeCells count="1">
    <mergeCell ref="A2: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Admin</cp:lastModifiedBy>
  <cp:lastPrinted>2021-01-18T11:03:25Z</cp:lastPrinted>
  <dcterms:created xsi:type="dcterms:W3CDTF">2021-01-13T12:05:35Z</dcterms:created>
  <dcterms:modified xsi:type="dcterms:W3CDTF">2021-01-20T15:51:46Z</dcterms:modified>
</cp:coreProperties>
</file>