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ся\Desktop\аудит інстит підтримка\"/>
    </mc:Choice>
  </mc:AlternateContent>
  <bookViews>
    <workbookView xWindow="-120" yWindow="-120" windowWidth="29040" windowHeight="1584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</workbook>
</file>

<file path=xl/calcChain.xml><?xml version="1.0" encoding="utf-8"?>
<calcChain xmlns="http://schemas.openxmlformats.org/spreadsheetml/2006/main">
  <c r="I36" i="2" l="1"/>
  <c r="F36" i="2"/>
  <c r="D36" i="2"/>
  <c r="S77" i="1" l="1"/>
  <c r="P93" i="1"/>
  <c r="S96" i="1"/>
  <c r="R93" i="1"/>
  <c r="S93" i="1"/>
  <c r="P62" i="1"/>
  <c r="Q93" i="1"/>
  <c r="Q77" i="1"/>
  <c r="M93" i="1"/>
  <c r="M77" i="1"/>
  <c r="P92" i="1"/>
  <c r="R92" i="1" s="1"/>
  <c r="M92" i="1"/>
  <c r="Q92" i="1" s="1"/>
  <c r="P91" i="1"/>
  <c r="R91" i="1" s="1"/>
  <c r="M91" i="1"/>
  <c r="Q91" i="1" s="1"/>
  <c r="P76" i="1"/>
  <c r="M76" i="1"/>
  <c r="J76" i="1"/>
  <c r="G76" i="1"/>
  <c r="Q76" i="1" s="1"/>
  <c r="P75" i="1"/>
  <c r="M75" i="1"/>
  <c r="J75" i="1"/>
  <c r="G75" i="1"/>
  <c r="P74" i="1"/>
  <c r="M74" i="1"/>
  <c r="J74" i="1"/>
  <c r="G74" i="1"/>
  <c r="Q74" i="1" s="1"/>
  <c r="P73" i="1"/>
  <c r="M73" i="1"/>
  <c r="J73" i="1"/>
  <c r="G73" i="1"/>
  <c r="P72" i="1"/>
  <c r="M72" i="1"/>
  <c r="J72" i="1"/>
  <c r="G72" i="1"/>
  <c r="Q72" i="1" s="1"/>
  <c r="P71" i="1"/>
  <c r="M71" i="1"/>
  <c r="J71" i="1"/>
  <c r="G71" i="1"/>
  <c r="P70" i="1"/>
  <c r="M70" i="1"/>
  <c r="J70" i="1"/>
  <c r="G70" i="1"/>
  <c r="P69" i="1"/>
  <c r="M69" i="1"/>
  <c r="J69" i="1"/>
  <c r="G69" i="1"/>
  <c r="Q69" i="1" s="1"/>
  <c r="P68" i="1"/>
  <c r="M68" i="1"/>
  <c r="J68" i="1"/>
  <c r="G68" i="1"/>
  <c r="Q68" i="1" s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R66" i="1" l="1"/>
  <c r="R65" i="1"/>
  <c r="R72" i="1"/>
  <c r="S72" i="1" s="1"/>
  <c r="R73" i="1"/>
  <c r="S91" i="1"/>
  <c r="S92" i="1"/>
  <c r="R76" i="1"/>
  <c r="S76" i="1"/>
  <c r="R75" i="1"/>
  <c r="Q75" i="1"/>
  <c r="R74" i="1"/>
  <c r="S74" i="1" s="1"/>
  <c r="Q73" i="1"/>
  <c r="R70" i="1"/>
  <c r="R71" i="1"/>
  <c r="Q71" i="1"/>
  <c r="Q70" i="1"/>
  <c r="R69" i="1"/>
  <c r="S69" i="1" s="1"/>
  <c r="R68" i="1"/>
  <c r="S68" i="1" s="1"/>
  <c r="R67" i="1"/>
  <c r="Q67" i="1"/>
  <c r="Q66" i="1"/>
  <c r="S66" i="1" s="1"/>
  <c r="Q65" i="1"/>
  <c r="S65" i="1" s="1"/>
  <c r="R64" i="1"/>
  <c r="Q64" i="1"/>
  <c r="R63" i="1"/>
  <c r="Q63" i="1"/>
  <c r="I17" i="2"/>
  <c r="F17" i="2"/>
  <c r="D17" i="2"/>
  <c r="S64" i="1" l="1"/>
  <c r="S73" i="1"/>
  <c r="S75" i="1"/>
  <c r="S70" i="1"/>
  <c r="S71" i="1"/>
  <c r="S67" i="1"/>
  <c r="S63" i="1"/>
  <c r="J96" i="1"/>
  <c r="G96" i="1"/>
  <c r="R95" i="1"/>
  <c r="R96" i="1" s="1"/>
  <c r="P95" i="1"/>
  <c r="P96" i="1" s="1"/>
  <c r="M95" i="1"/>
  <c r="M96" i="1" s="1"/>
  <c r="J93" i="1"/>
  <c r="G93" i="1"/>
  <c r="P90" i="1"/>
  <c r="R90" i="1" s="1"/>
  <c r="M90" i="1"/>
  <c r="Q90" i="1" s="1"/>
  <c r="P89" i="1"/>
  <c r="R89" i="1" s="1"/>
  <c r="M89" i="1"/>
  <c r="Q89" i="1" s="1"/>
  <c r="P86" i="1"/>
  <c r="M86" i="1"/>
  <c r="Q86" i="1" s="1"/>
  <c r="J86" i="1"/>
  <c r="R86" i="1" s="1"/>
  <c r="G86" i="1"/>
  <c r="P85" i="1"/>
  <c r="M85" i="1"/>
  <c r="J85" i="1"/>
  <c r="G85" i="1"/>
  <c r="P84" i="1"/>
  <c r="M84" i="1"/>
  <c r="J84" i="1"/>
  <c r="J87" i="1" s="1"/>
  <c r="G84" i="1"/>
  <c r="G87" i="1" s="1"/>
  <c r="P81" i="1"/>
  <c r="M81" i="1"/>
  <c r="J81" i="1"/>
  <c r="G81" i="1"/>
  <c r="P80" i="1"/>
  <c r="M80" i="1"/>
  <c r="J80" i="1"/>
  <c r="R80" i="1" s="1"/>
  <c r="G80" i="1"/>
  <c r="P79" i="1"/>
  <c r="P82" i="1" s="1"/>
  <c r="M79" i="1"/>
  <c r="J79" i="1"/>
  <c r="J82" i="1" s="1"/>
  <c r="G79" i="1"/>
  <c r="G82" i="1" s="1"/>
  <c r="M62" i="1"/>
  <c r="J62" i="1"/>
  <c r="G62" i="1"/>
  <c r="P61" i="1"/>
  <c r="M61" i="1"/>
  <c r="J61" i="1"/>
  <c r="G61" i="1"/>
  <c r="P60" i="1"/>
  <c r="M60" i="1"/>
  <c r="J60" i="1"/>
  <c r="G60" i="1"/>
  <c r="G77" i="1" s="1"/>
  <c r="P57" i="1"/>
  <c r="M57" i="1"/>
  <c r="J57" i="1"/>
  <c r="G57" i="1"/>
  <c r="P56" i="1"/>
  <c r="M56" i="1"/>
  <c r="J56" i="1"/>
  <c r="G56" i="1"/>
  <c r="P55" i="1"/>
  <c r="M55" i="1"/>
  <c r="M58" i="1" s="1"/>
  <c r="J55" i="1"/>
  <c r="G55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J53" i="1" s="1"/>
  <c r="G49" i="1"/>
  <c r="G53" i="1" s="1"/>
  <c r="P46" i="1"/>
  <c r="M46" i="1"/>
  <c r="J46" i="1"/>
  <c r="G46" i="1"/>
  <c r="P45" i="1"/>
  <c r="M45" i="1"/>
  <c r="J45" i="1"/>
  <c r="G45" i="1"/>
  <c r="P44" i="1"/>
  <c r="M44" i="1"/>
  <c r="J44" i="1"/>
  <c r="J47" i="1" s="1"/>
  <c r="G44" i="1"/>
  <c r="G47" i="1" s="1"/>
  <c r="P41" i="1"/>
  <c r="M41" i="1"/>
  <c r="J41" i="1"/>
  <c r="G41" i="1"/>
  <c r="P40" i="1"/>
  <c r="M40" i="1"/>
  <c r="J40" i="1"/>
  <c r="J42" i="1" s="1"/>
  <c r="G40" i="1"/>
  <c r="P37" i="1"/>
  <c r="R37" i="1" s="1"/>
  <c r="M37" i="1"/>
  <c r="Q37" i="1" s="1"/>
  <c r="P36" i="1"/>
  <c r="M36" i="1"/>
  <c r="Q36" i="1" s="1"/>
  <c r="P35" i="1"/>
  <c r="R35" i="1" s="1"/>
  <c r="M35" i="1"/>
  <c r="P33" i="1"/>
  <c r="R33" i="1" s="1"/>
  <c r="M33" i="1"/>
  <c r="Q33" i="1" s="1"/>
  <c r="P32" i="1"/>
  <c r="R32" i="1" s="1"/>
  <c r="M32" i="1"/>
  <c r="Q32" i="1" s="1"/>
  <c r="P31" i="1"/>
  <c r="M31" i="1"/>
  <c r="Q31" i="1" s="1"/>
  <c r="P29" i="1"/>
  <c r="M29" i="1"/>
  <c r="J29" i="1"/>
  <c r="G29" i="1"/>
  <c r="P28" i="1"/>
  <c r="M28" i="1"/>
  <c r="J28" i="1"/>
  <c r="G28" i="1"/>
  <c r="P27" i="1"/>
  <c r="M27" i="1"/>
  <c r="M26" i="1" s="1"/>
  <c r="J27" i="1"/>
  <c r="J26" i="1" s="1"/>
  <c r="J38" i="1" s="1"/>
  <c r="G27" i="1"/>
  <c r="Q22" i="1"/>
  <c r="P22" i="1"/>
  <c r="M22" i="1"/>
  <c r="J22" i="1"/>
  <c r="G22" i="1"/>
  <c r="R21" i="1"/>
  <c r="R22" i="1" s="1"/>
  <c r="Q21" i="1"/>
  <c r="S21" i="1" s="1"/>
  <c r="S22" i="1" s="1"/>
  <c r="P77" i="1" l="1"/>
  <c r="Q95" i="1"/>
  <c r="Q96" i="1" s="1"/>
  <c r="R81" i="1"/>
  <c r="Q80" i="1"/>
  <c r="S80" i="1"/>
  <c r="Q79" i="1"/>
  <c r="M87" i="1"/>
  <c r="P87" i="1"/>
  <c r="Q85" i="1"/>
  <c r="S89" i="1"/>
  <c r="R85" i="1"/>
  <c r="S85" i="1" s="1"/>
  <c r="M82" i="1"/>
  <c r="Q81" i="1"/>
  <c r="S81" i="1" s="1"/>
  <c r="J58" i="1"/>
  <c r="Q27" i="1"/>
  <c r="Q29" i="1"/>
  <c r="Q41" i="1"/>
  <c r="R45" i="1"/>
  <c r="Q28" i="1"/>
  <c r="P58" i="1"/>
  <c r="P53" i="1"/>
  <c r="Q62" i="1"/>
  <c r="R40" i="1"/>
  <c r="Q45" i="1"/>
  <c r="Q46" i="1"/>
  <c r="R57" i="1"/>
  <c r="R61" i="1"/>
  <c r="P47" i="1"/>
  <c r="R28" i="1"/>
  <c r="R56" i="1"/>
  <c r="G42" i="1"/>
  <c r="J77" i="1"/>
  <c r="M34" i="1"/>
  <c r="R46" i="1"/>
  <c r="Q50" i="1"/>
  <c r="Q51" i="1"/>
  <c r="Q56" i="1"/>
  <c r="Q57" i="1"/>
  <c r="S57" i="1" s="1"/>
  <c r="R27" i="1"/>
  <c r="S27" i="1" s="1"/>
  <c r="R29" i="1"/>
  <c r="R62" i="1"/>
  <c r="G58" i="1"/>
  <c r="S33" i="1"/>
  <c r="M42" i="1"/>
  <c r="R50" i="1"/>
  <c r="R51" i="1"/>
  <c r="R52" i="1"/>
  <c r="S37" i="1"/>
  <c r="P42" i="1"/>
  <c r="M47" i="1"/>
  <c r="Q52" i="1"/>
  <c r="Q61" i="1"/>
  <c r="Q55" i="1"/>
  <c r="R41" i="1"/>
  <c r="P34" i="1"/>
  <c r="S32" i="1"/>
  <c r="P30" i="1"/>
  <c r="S86" i="1"/>
  <c r="S90" i="1"/>
  <c r="M53" i="1"/>
  <c r="R31" i="1"/>
  <c r="R30" i="1" s="1"/>
  <c r="R55" i="1"/>
  <c r="R79" i="1"/>
  <c r="R82" i="1" s="1"/>
  <c r="Q26" i="1"/>
  <c r="Q30" i="1"/>
  <c r="P26" i="1"/>
  <c r="M30" i="1"/>
  <c r="Q44" i="1"/>
  <c r="Q35" i="1"/>
  <c r="Q40" i="1"/>
  <c r="Q60" i="1"/>
  <c r="Q84" i="1"/>
  <c r="R36" i="1"/>
  <c r="S36" i="1" s="1"/>
  <c r="R44" i="1"/>
  <c r="R47" i="1" s="1"/>
  <c r="G26" i="1"/>
  <c r="G38" i="1" s="1"/>
  <c r="Q49" i="1"/>
  <c r="R60" i="1"/>
  <c r="R84" i="1"/>
  <c r="R49" i="1"/>
  <c r="R77" i="1" l="1"/>
  <c r="S95" i="1"/>
  <c r="S28" i="1"/>
  <c r="S79" i="1"/>
  <c r="S82" i="1" s="1"/>
  <c r="J97" i="1"/>
  <c r="J99" i="1" s="1"/>
  <c r="S45" i="1"/>
  <c r="R87" i="1"/>
  <c r="Q82" i="1"/>
  <c r="S41" i="1"/>
  <c r="S46" i="1"/>
  <c r="S51" i="1"/>
  <c r="S61" i="1"/>
  <c r="S62" i="1"/>
  <c r="S56" i="1"/>
  <c r="R58" i="1"/>
  <c r="S50" i="1"/>
  <c r="S52" i="1"/>
  <c r="R26" i="1"/>
  <c r="M38" i="1"/>
  <c r="S29" i="1"/>
  <c r="S26" i="1" s="1"/>
  <c r="R53" i="1"/>
  <c r="G97" i="1"/>
  <c r="G99" i="1" s="1"/>
  <c r="S55" i="1"/>
  <c r="Q58" i="1"/>
  <c r="R42" i="1"/>
  <c r="P38" i="1"/>
  <c r="P97" i="1" s="1"/>
  <c r="P99" i="1" s="1"/>
  <c r="S31" i="1"/>
  <c r="S30" i="1" s="1"/>
  <c r="R34" i="1"/>
  <c r="S40" i="1"/>
  <c r="Q42" i="1"/>
  <c r="S35" i="1"/>
  <c r="S34" i="1" s="1"/>
  <c r="Q34" i="1"/>
  <c r="Q38" i="1" s="1"/>
  <c r="S60" i="1"/>
  <c r="Q53" i="1"/>
  <c r="S49" i="1"/>
  <c r="S84" i="1"/>
  <c r="S87" i="1" s="1"/>
  <c r="Q87" i="1"/>
  <c r="Q47" i="1"/>
  <c r="S44" i="1"/>
  <c r="S47" i="1" s="1"/>
  <c r="S42" i="1" l="1"/>
  <c r="R38" i="1"/>
  <c r="R97" i="1" s="1"/>
  <c r="R99" i="1" s="1"/>
  <c r="S58" i="1"/>
  <c r="S53" i="1"/>
  <c r="Q97" i="1"/>
  <c r="Q99" i="1" s="1"/>
  <c r="S38" i="1"/>
  <c r="M97" i="1" l="1"/>
  <c r="M99" i="1" s="1"/>
  <c r="S97" i="1"/>
  <c r="S99" i="1" s="1"/>
</calcChain>
</file>

<file path=xl/sharedStrings.xml><?xml version="1.0" encoding="utf-8"?>
<sst xmlns="http://schemas.openxmlformats.org/spreadsheetml/2006/main" count="412" uniqueCount="278">
  <si>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</si>
  <si>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</si>
  <si>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</si>
  <si>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</si>
  <si>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</si>
  <si>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</si>
  <si>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</si>
  <si>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</si>
  <si>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</si>
  <si>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</si>
  <si>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</si>
  <si>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</si>
  <si>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</si>
  <si>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</si>
  <si>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</si>
  <si>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</si>
  <si>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</si>
  <si>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</si>
  <si>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</si>
  <si>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</si>
  <si>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</si>
  <si>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</si>
  <si>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</si>
  <si>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</si>
  <si>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</si>
  <si>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</si>
  <si>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</si>
  <si>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</si>
  <si>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</si>
  <si>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</si>
  <si>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</si>
  <si>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</si>
  <si>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</si>
  <si>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</si>
  <si>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</si>
  <si>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</si>
  <si>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</si>
  <si>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</si>
  <si>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</si>
  <si>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</si>
  <si>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</si>
  <si>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</si>
  <si>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</si>
  <si>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</si>
  <si>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</si>
  <si>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</si>
  <si>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</si>
  <si>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</si>
  <si>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</si>
  <si>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</si>
  <si>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</si>
  <si>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</si>
  <si>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</si>
  <si>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</si>
  <si>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</si>
  <si>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</si>
  <si>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</si>
  <si>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</si>
  <si>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</si>
  <si>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</si>
  <si>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</si>
  <si>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</si>
  <si>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</si>
  <si>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</si>
  <si>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</si>
  <si>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</si>
  <si>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</si>
  <si>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</si>
  <si>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</si>
  <si>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</si>
  <si>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</si>
  <si>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</si>
  <si>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</si>
  <si>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</si>
  <si>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</si>
  <si>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</si>
  <si>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</si>
  <si>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</si>
  <si>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</si>
  <si>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</si>
  <si>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</si>
  <si>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</si>
  <si>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</si>
  <si>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</si>
  <si>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</si>
  <si>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</si>
  <si>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</si>
  <si>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</si>
  <si>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</si>
  <si>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</si>
  <si>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</si>
  <si>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</si>
  <si>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</si>
  <si>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</si>
  <si>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</si>
  <si>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</si>
  <si>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</si>
  <si>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</si>
  <si>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</si>
  <si>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</si>
  <si>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</si>
  <si>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</si>
  <si>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</si>
  <si>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</si>
  <si>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</si>
  <si>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</si>
  <si>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</si>
  <si>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</si>
  <si>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</si>
  <si>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</si>
  <si>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</si>
  <si>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</si>
  <si>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</si>
  <si>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</si>
  <si>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</si>
  <si>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</si>
  <si>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</si>
  <si>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</si>
  <si>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</si>
  <si>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</si>
  <si>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</si>
  <si>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</si>
  <si>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</si>
  <si>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</si>
  <si>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</si>
  <si>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</si>
  <si>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</si>
  <si>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</si>
  <si>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</si>
  <si>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</si>
  <si>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</si>
  <si>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</si>
  <si>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</si>
  <si>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</si>
  <si>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</si>
  <si>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</si>
  <si>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</si>
  <si>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</si>
  <si>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</si>
  <si>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</si>
  <si>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</si>
  <si>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</si>
  <si>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</si>
  <si>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Додаток № 2</t>
  </si>
  <si>
    <t>№ 4INST61-02079  від "10" грудня2020 року</t>
  </si>
  <si>
    <t>Повна назва організації Грантоотримувача: Острозька районна громадська організація "Братство імені князів Острозьких"</t>
  </si>
  <si>
    <t>Драчук Анастасія Ігорівна, менеджерка проекту</t>
  </si>
  <si>
    <t xml:space="preserve">Гощук Олеся Федорівна, комунікаційна менеджерка </t>
  </si>
  <si>
    <t>год</t>
  </si>
  <si>
    <t>Постнікова Ольга Вікторівна, бухгалтер</t>
  </si>
  <si>
    <t>За договорами ЦПХ (Драчук, Гощук)</t>
  </si>
  <si>
    <t>Оренда короткофокусного проектора Epson EB 535 W (2 шт)</t>
  </si>
  <si>
    <t>день</t>
  </si>
  <si>
    <t>Штатив Promate Precise-180 трипод</t>
  </si>
  <si>
    <t>Маршрутизатор TP-LINK Archer C5 V4</t>
  </si>
  <si>
    <t>4G модем Huawei E3372h White</t>
  </si>
  <si>
    <t>Передатчик Saramonic UwMic9 RX9</t>
  </si>
  <si>
    <t>Комутатор TP-LINK TL-SG105</t>
  </si>
  <si>
    <t>Карта видеозахвата AVerMedia LGP Lite GL310</t>
  </si>
  <si>
    <t>Відeo кабель PowerPlant HDMI - HDMI 20 м позолочені коннектори 2.0 Double ferrites Highspeed (KD00AS1295)</t>
  </si>
  <si>
    <t>Мікшерний пульт Phonic AM 220 P</t>
  </si>
  <si>
    <t>Подовжувач Value HDMI до 60 м по кабелю UTP з підтримкою 3D (S0440)</t>
  </si>
  <si>
    <t>Монітор Dell P2419H Black (210-APWU</t>
  </si>
  <si>
    <t>Двоканальна безпровідна мікрофоннна система Saramonic Blink500 B1 (TX + RX)</t>
  </si>
  <si>
    <t>Портативна акустика JBL Charge 4 Black</t>
  </si>
  <si>
    <t>Автономна акустична система TMG Original з двома радіомікрофонами та пультом</t>
  </si>
  <si>
    <t>Планшет Huawei madia pad 10</t>
  </si>
  <si>
    <t>Гучномовець для гіда Sky Sound</t>
  </si>
  <si>
    <t>Портативныий мультимедійний LED проектор Full HD YG400</t>
  </si>
  <si>
    <t>Ролл-ап 0,8х2 м з нанесенням на банер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</si>
  <si>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</si>
  <si>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</si>
  <si>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</si>
  <si>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</si>
  <si>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</si>
  <si>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</si>
  <si>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</si>
  <si>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</si>
  <si>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</si>
  <si>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</si>
  <si>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</si>
  <si>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</si>
  <si>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</si>
  <si>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</si>
  <si>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Програмне забезпечення MASTER:Бухгалтерія.</t>
  </si>
  <si>
    <t>Послуга експерта з стратегування для громадських організацій (ГО "Інша освіта")</t>
  </si>
  <si>
    <t xml:space="preserve">Послуга експерта з розробки комунікаційної стратегії для громадських організацій </t>
  </si>
  <si>
    <t>Послуга створення лендінгу для ГО (ФОП Кушнірук Т.В.)</t>
  </si>
  <si>
    <t>Послуга перекладача на англійську та польську мови (ФОП Трофімчук А.С.)</t>
  </si>
  <si>
    <t>Аудиторські послуги "Рівне-Консалтинг-Аудит"</t>
  </si>
  <si>
    <t>у період з 10 грудня 2020 р. року по 31 грудня 2020 року</t>
  </si>
  <si>
    <t>за проектом інституційної підтримки</t>
  </si>
  <si>
    <t>Послуги менеджера проекту</t>
  </si>
  <si>
    <t>Драчук А.І., 3480114025</t>
  </si>
  <si>
    <t>Договір ЦПХ №7 від 10.12.2020</t>
  </si>
  <si>
    <t>Акт виконаних робіт № 7 від 28.12.2020</t>
  </si>
  <si>
    <t>платіжне доручення №85, 87, 90 від 31.12.2020</t>
  </si>
  <si>
    <t>Послуги комунікаційного менеджера проекту</t>
  </si>
  <si>
    <t>Гощук О.Ф., 3207710145</t>
  </si>
  <si>
    <t>Договір ЦПХ №8 від 10.12.2020</t>
  </si>
  <si>
    <t>Акт виконаних робіт № 8 від 28.12.2020</t>
  </si>
  <si>
    <t>платіжне доручення №86, 88, 89 від 31.12.2020</t>
  </si>
  <si>
    <t>ЄСВ 22%</t>
  </si>
  <si>
    <t>Розділ ІІ/
Стаття 1/
Пункт1.2.1</t>
  </si>
  <si>
    <t>Розділ ІІ/
Стаття 1/
Пункт1.2.2</t>
  </si>
  <si>
    <t>Розділ ІІ/
Стаття 2/
Пункт 2.2</t>
  </si>
  <si>
    <t xml:space="preserve">Бухгалтерська довідка №1 від 31.12.2020 </t>
  </si>
  <si>
    <t>платіжне доручення №83, 84 від 31.12.2020</t>
  </si>
  <si>
    <t>Розділ ІІ/
Стаття 5/
Пункт 5.1</t>
  </si>
  <si>
    <t>Послуга оренди коротвосокусного проектора Epson на три дні</t>
  </si>
  <si>
    <t xml:space="preserve">ФОП Довгалюк Т.А., 3333800091 </t>
  </si>
  <si>
    <t>Договір № 23 від 10.12.2020</t>
  </si>
  <si>
    <t>Акт наданих послуг № 23 від 28.12.2020</t>
  </si>
  <si>
    <t>платіжне доручення №77 від 28.12.2020</t>
  </si>
  <si>
    <t xml:space="preserve">Придбання техніки: Комутатор TP-LINK TL-SG105 - 1шт
Карта видеозахвата AVerMedia LGP Lite GL310 - 1шт
Відeoкабель PowerPlant HDMI 20 м позолочені коннектори 2.0 Double ferrites Highspeed (KD00AS1295) - 1шт
Мікшерний пульт Phonic AM 220 P - 1шт
Подовжувач Value HDMI до 60 м по кабелю UTP з підтримкою 3D (S0440) - 1шт
Передатчик Saramonic UwMic9 RX9 - 3шт
Монітор Dell P2419H Black (210-APWU) - 1шт
</t>
  </si>
  <si>
    <t>ФОП Лавриненко О.О., 3324013355</t>
  </si>
  <si>
    <t>Договір №33 від 18.12.2020</t>
  </si>
  <si>
    <t>платіжне доручення № 94 від 31.12.2020</t>
  </si>
  <si>
    <t xml:space="preserve">Розділ ІІ/
Стаття 6/
Пункт 6.4,6.5, 6.6, 6.7,6.8., 6.9, 6.10, </t>
  </si>
  <si>
    <t>Придбання техніки: Huawei USB модем, планшетний ПК Huawei 10 LTE, портативна акустика JBL Charge 4</t>
  </si>
  <si>
    <t>ТОВ САВ-ДІСТРИБЬЮШН, 35625082</t>
  </si>
  <si>
    <t>Договір поставки та рахунок-специфікація №РПИ-7597-11507396 від 31.12.2020</t>
  </si>
  <si>
    <t>Накладна №181008667 від 31.12.2020</t>
  </si>
  <si>
    <t>платіжне доручення №91 від 31.12.2020</t>
  </si>
  <si>
    <t>Розділ ІІ/
Стаття 6/
Пункт 6.3,6.12, 6.14</t>
  </si>
  <si>
    <t xml:space="preserve">Придбання техніки: Штатив Promate Precise-180 трипод - 1 шт
Маршрутизатор TP-LINK Archer C5 V4 - 1шт
Гучномовець для гіда Sky Sound - 2шт
Автономна акустична система TMG Original з двома радіомікрофонами та пультом - 1шт
Двоканальна безпровідна мікрофоннна система Saramonic Blink500 B1 (TX + RX) - 2 шт
Портативныий мультимедійний LED проектор Full HD YG400 - 1 шт
</t>
  </si>
  <si>
    <t>ФОП Хмельник А.В., 2937613098</t>
  </si>
  <si>
    <t>Договір №28 від 11.12.2020</t>
  </si>
  <si>
    <t>платіжне доручення №93 від 31.12.2020</t>
  </si>
  <si>
    <t>Розділ ІІ/
Стаття 6/
Пункт 6.1,6.2,6.11,6.13 6.15,6.16</t>
  </si>
  <si>
    <t xml:space="preserve">Придбання ролл-апу (2 шт) 
</t>
  </si>
  <si>
    <t>ФОП Поврозник О.О., 2255617680</t>
  </si>
  <si>
    <t>Договір №31 від 11.12.2020</t>
  </si>
  <si>
    <t>Накладна №31 від 30.12.2020</t>
  </si>
  <si>
    <t>платіжне доручення №81 від 31.12.2020</t>
  </si>
  <si>
    <t>Розділ ІІ/
Стаття 6/
Пункт 6.17</t>
  </si>
  <si>
    <t xml:space="preserve">Послуга експерта з стратегування для громадських організацій
</t>
  </si>
  <si>
    <t>ФОП Фурса К.В., 3341505863</t>
  </si>
  <si>
    <t>Договір №27від 11.12.2020</t>
  </si>
  <si>
    <t>Акт наданих послуг №27 від 30.12.2020</t>
  </si>
  <si>
    <t>платіжне доручення №92 від 31.12.2020</t>
  </si>
  <si>
    <t>Розділ ІІ/
Стаття 9/
Пункт  9.1</t>
  </si>
  <si>
    <t>Розділ ІІ/
Стаття 9/
Пункт  9.2</t>
  </si>
  <si>
    <t xml:space="preserve">Послуга експерта з розробки комунікаціної стратегії для громадських організацій
</t>
  </si>
  <si>
    <t>ФОП Ярмошук Б.О., 3570111137</t>
  </si>
  <si>
    <t>Договір №25 від 10.12.2020</t>
  </si>
  <si>
    <t>Акт наданих послуг №25 від 28.12.2020</t>
  </si>
  <si>
    <t>платіжне доручення №79 від 28.12.2020</t>
  </si>
  <si>
    <t>Розділ ІІ/
Стаття 9/
Пункт  9.3</t>
  </si>
  <si>
    <t xml:space="preserve">Послуга створення лендінгу для громадської організації
</t>
  </si>
  <si>
    <t>ФОП Кушнірук Т.В., 3352911796</t>
  </si>
  <si>
    <t>Договір №26 від 10.12.2020</t>
  </si>
  <si>
    <t>Акт наданих послуг №26 від 28.12.2020</t>
  </si>
  <si>
    <t>платіжне доручення №80 від 28.12.2020</t>
  </si>
  <si>
    <t>Розділ ІІ/
Стаття 9/
Пункт  9.4</t>
  </si>
  <si>
    <t>ФОП Трофімчук А.С., 3679606590</t>
  </si>
  <si>
    <t>Договір №24 від 10.12.2020</t>
  </si>
  <si>
    <t>Акт наданих послуг №22 від 28.12.2020, №25 від 31.12.2020</t>
  </si>
  <si>
    <t>платіжне доручення №78 від 28.12.2020, №95 від 18.01.2020</t>
  </si>
  <si>
    <t>Розділ ІІ/
Стаття 10/
Пункт  10.1</t>
  </si>
  <si>
    <t xml:space="preserve">Аудиторські послуги
</t>
  </si>
  <si>
    <t xml:space="preserve">Послуга перекладу на англ. та польську мови інформації про ГО
</t>
  </si>
  <si>
    <t>ПП Рівне-Консалтинг-Аудит, 31541896</t>
  </si>
  <si>
    <t>Договір №32 від 14.12.2020</t>
  </si>
  <si>
    <t>Акт наданих послуг №32 від 30.12.2020</t>
  </si>
  <si>
    <t>платіжне доручення №82 від 31.12.2020, №95 від 18.01.2020</t>
  </si>
  <si>
    <t>Розділ ІІ/
Стаття 1/
Пункт1.3.1</t>
  </si>
  <si>
    <t>Послуги бухгалтера</t>
  </si>
  <si>
    <t>ФОП Постнікова О.В., 3053618144</t>
  </si>
  <si>
    <t>Договір №22 від 10.12.2020</t>
  </si>
  <si>
    <t>Акт наданих послуг № 22 від 28.12.2020</t>
  </si>
  <si>
    <t>платіжне доручення №76 від 28.12.2020</t>
  </si>
  <si>
    <t>до Звіту незалежного аудитора
"31" грудня 2020 року</t>
  </si>
  <si>
    <t>Керіник ГО</t>
  </si>
  <si>
    <t xml:space="preserve">                        </t>
  </si>
  <si>
    <t>Накладна № 29 від 18.12.2020</t>
  </si>
  <si>
    <t>Накладна №28 від 11.12.2020</t>
  </si>
  <si>
    <t>Драчук А.І.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</si>
</sst>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4" fontId="22" fillId="0" borderId="92" xfId="0" applyNumberFormat="1" applyFont="1" applyBorder="1" applyAlignment="1">
      <alignment horizontal="center" vertical="center" wrapText="1"/>
    </xf>
    <xf numFmtId="49" fontId="0" fillId="0" borderId="92" xfId="0" applyNumberFormat="1" applyBorder="1" applyAlignment="1">
      <alignment horizontal="right" wrapText="1"/>
    </xf>
    <xf numFmtId="0" fontId="0" fillId="0" borderId="92" xfId="0" applyBorder="1" applyAlignment="1">
      <alignment wrapText="1"/>
    </xf>
    <xf numFmtId="4" fontId="0" fillId="0" borderId="92" xfId="0" applyNumberFormat="1" applyBorder="1"/>
    <xf numFmtId="0" fontId="22" fillId="0" borderId="0" xfId="0" applyFont="1" applyAlignment="1">
      <alignment wrapText="1"/>
    </xf>
    <xf numFmtId="0" fontId="22" fillId="0" borderId="92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2" xfId="0" applyNumberFormat="1" applyFont="1" applyBorder="1" applyAlignment="1">
      <alignment wrapText="1"/>
    </xf>
    <xf numFmtId="0" fontId="0" fillId="0" borderId="0" xfId="0" applyFont="1" applyAlignment="1"/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27" fillId="0" borderId="92" xfId="0" applyFont="1" applyBorder="1" applyAlignment="1">
      <alignment wrapText="1"/>
    </xf>
    <xf numFmtId="49" fontId="27" fillId="0" borderId="92" xfId="0" applyNumberFormat="1" applyFont="1" applyBorder="1" applyAlignment="1">
      <alignment horizontal="right" wrapText="1"/>
    </xf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7" borderId="89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0" fontId="22" fillId="7" borderId="91" xfId="0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4" fontId="22" fillId="7" borderId="90" xfId="0" applyNumberFormat="1" applyFont="1" applyFill="1" applyBorder="1" applyAlignment="1">
      <alignment horizontal="center" vertical="center" wrapText="1"/>
    </xf>
    <xf numFmtId="4" fontId="22" fillId="7" borderId="91" xfId="0" applyNumberFormat="1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right" wrapText="1"/>
    </xf>
    <xf numFmtId="0" fontId="22" fillId="0" borderId="91" xfId="0" applyFont="1" applyBorder="1" applyAlignment="1">
      <alignment horizontal="right" wrapText="1"/>
    </xf>
    <xf numFmtId="0" fontId="22" fillId="0" borderId="9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32"/>
  <sheetViews>
    <sheetView tabSelected="1" zoomScale="48" zoomScaleNormal="48" workbookViewId="0">
      <selection activeCell="H105" sqref="H105"/>
    </sheetView>
  </sheetViews>
  <sheetFormatPr defaultColWidth="12.58203125" defaultRowHeight="15" customHeight="1" x14ac:dyDescent="0.3"/>
  <cols>
    <col min="1" max="1" width="12.58203125" customWidth="1"/>
    <col min="2" max="2" width="5.08203125" customWidth="1"/>
    <col min="3" max="3" width="38.58203125" customWidth="1"/>
    <col min="4" max="4" width="9.08203125" customWidth="1"/>
    <col min="5" max="5" width="11" customWidth="1"/>
    <col min="6" max="7" width="15.83203125" customWidth="1"/>
    <col min="8" max="8" width="11" customWidth="1"/>
    <col min="9" max="10" width="15.83203125" customWidth="1"/>
    <col min="11" max="11" width="11" customWidth="1"/>
    <col min="12" max="13" width="15.83203125" customWidth="1"/>
    <col min="14" max="14" width="11" customWidth="1"/>
    <col min="15" max="19" width="15.83203125" customWidth="1"/>
    <col min="20" max="20" width="29" customWidth="1"/>
    <col min="21" max="38" width="6.58203125" customWidth="1"/>
  </cols>
  <sheetData>
    <row r="1" spans="1:38" ht="14.5" x14ac:dyDescent="0.3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5" x14ac:dyDescent="0.3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143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5" x14ac:dyDescent="0.3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5" x14ac:dyDescent="0.3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5" x14ac:dyDescent="0.3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5" x14ac:dyDescent="0.3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5" x14ac:dyDescent="0.3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5" x14ac:dyDescent="0.3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5" x14ac:dyDescent="0.3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5" x14ac:dyDescent="0.3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5" x14ac:dyDescent="0.3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3">
      <c r="A12" s="231" t="s">
        <v>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3">
      <c r="A13" s="231" t="s">
        <v>142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3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5" x14ac:dyDescent="0.35">
      <c r="A15" s="232" t="s">
        <v>145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5" x14ac:dyDescent="0.3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5">
      <c r="A17" s="233" t="s">
        <v>2</v>
      </c>
      <c r="B17" s="235" t="s">
        <v>3</v>
      </c>
      <c r="C17" s="235" t="s">
        <v>4</v>
      </c>
      <c r="D17" s="237" t="s">
        <v>5</v>
      </c>
      <c r="E17" s="208" t="s">
        <v>6</v>
      </c>
      <c r="F17" s="209"/>
      <c r="G17" s="210"/>
      <c r="H17" s="208" t="s">
        <v>7</v>
      </c>
      <c r="I17" s="209"/>
      <c r="J17" s="210"/>
      <c r="K17" s="208" t="s">
        <v>138</v>
      </c>
      <c r="L17" s="209"/>
      <c r="M17" s="210"/>
      <c r="N17" s="208" t="s">
        <v>139</v>
      </c>
      <c r="O17" s="209"/>
      <c r="P17" s="210"/>
      <c r="Q17" s="228" t="s">
        <v>141</v>
      </c>
      <c r="R17" s="209"/>
      <c r="S17" s="210"/>
      <c r="T17" s="229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5">
      <c r="A18" s="234"/>
      <c r="B18" s="236"/>
      <c r="C18" s="236"/>
      <c r="D18" s="238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23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thickBot="1" x14ac:dyDescent="0.4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3">
      <c r="A20" s="25" t="s">
        <v>19</v>
      </c>
      <c r="B20" s="26" t="s">
        <v>20</v>
      </c>
      <c r="C20" s="27" t="s">
        <v>21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35">
      <c r="A21" s="29" t="s">
        <v>22</v>
      </c>
      <c r="B21" s="30" t="s">
        <v>23</v>
      </c>
      <c r="C21" s="31" t="s">
        <v>24</v>
      </c>
      <c r="D21" s="139" t="s">
        <v>25</v>
      </c>
      <c r="E21" s="149"/>
      <c r="F21" s="150"/>
      <c r="G21" s="151">
        <v>0</v>
      </c>
      <c r="H21" s="152"/>
      <c r="I21" s="150"/>
      <c r="J21" s="151">
        <v>0</v>
      </c>
      <c r="K21" s="152"/>
      <c r="L21" s="150"/>
      <c r="M21" s="151">
        <v>0</v>
      </c>
      <c r="N21" s="152"/>
      <c r="O21" s="150"/>
      <c r="P21" s="151">
        <v>0</v>
      </c>
      <c r="Q21" s="151">
        <f>G21+M21</f>
        <v>0</v>
      </c>
      <c r="R21" s="151">
        <f>J21+P21</f>
        <v>0</v>
      </c>
      <c r="S21" s="151">
        <f>Q21-R21</f>
        <v>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35">
      <c r="A22" s="32" t="s">
        <v>26</v>
      </c>
      <c r="B22" s="33"/>
      <c r="C22" s="34"/>
      <c r="D22" s="35"/>
      <c r="E22" s="140"/>
      <c r="F22" s="141"/>
      <c r="G22" s="142">
        <f>SUM(G21)</f>
        <v>0</v>
      </c>
      <c r="H22" s="140"/>
      <c r="I22" s="141"/>
      <c r="J22" s="142">
        <f>SUM(J21)</f>
        <v>0</v>
      </c>
      <c r="K22" s="140"/>
      <c r="L22" s="141"/>
      <c r="M22" s="142">
        <f>SUM(M21)</f>
        <v>0</v>
      </c>
      <c r="N22" s="140"/>
      <c r="O22" s="141"/>
      <c r="P22" s="142">
        <f t="shared" ref="P22:S22" si="0">SUM(P21)</f>
        <v>0</v>
      </c>
      <c r="Q22" s="142">
        <f t="shared" si="0"/>
        <v>0</v>
      </c>
      <c r="R22" s="142">
        <f t="shared" si="0"/>
        <v>0</v>
      </c>
      <c r="S22" s="142">
        <f t="shared" si="0"/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3">
      <c r="A23" s="211"/>
      <c r="B23" s="212"/>
      <c r="C23" s="212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35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35">
      <c r="A25" s="154" t="s">
        <v>22</v>
      </c>
      <c r="B25" s="155" t="s">
        <v>23</v>
      </c>
      <c r="C25" s="154" t="s">
        <v>29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35">
      <c r="A26" s="161" t="s">
        <v>30</v>
      </c>
      <c r="B26" s="162" t="s">
        <v>31</v>
      </c>
      <c r="C26" s="163" t="s">
        <v>32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0</v>
      </c>
      <c r="N26" s="165"/>
      <c r="O26" s="166"/>
      <c r="P26" s="167">
        <f t="shared" ref="P26:S26" si="1">SUM(P27:P29)</f>
        <v>0</v>
      </c>
      <c r="Q26" s="167">
        <f t="shared" si="1"/>
        <v>0</v>
      </c>
      <c r="R26" s="167">
        <f t="shared" si="1"/>
        <v>0</v>
      </c>
      <c r="S26" s="167">
        <f t="shared" si="1"/>
        <v>0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3">
      <c r="A27" s="57" t="s">
        <v>33</v>
      </c>
      <c r="B27" s="97" t="s">
        <v>34</v>
      </c>
      <c r="C27" s="58" t="s">
        <v>35</v>
      </c>
      <c r="D27" s="59" t="s">
        <v>36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3">
      <c r="A28" s="64" t="s">
        <v>33</v>
      </c>
      <c r="B28" s="65" t="s">
        <v>37</v>
      </c>
      <c r="C28" s="58" t="s">
        <v>35</v>
      </c>
      <c r="D28" s="59" t="s">
        <v>36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35">
      <c r="A29" s="66" t="s">
        <v>33</v>
      </c>
      <c r="B29" s="67" t="s">
        <v>38</v>
      </c>
      <c r="C29" s="68" t="s">
        <v>35</v>
      </c>
      <c r="D29" s="69" t="s">
        <v>36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35">
      <c r="A30" s="161" t="s">
        <v>30</v>
      </c>
      <c r="B30" s="162" t="s">
        <v>39</v>
      </c>
      <c r="C30" s="163" t="s">
        <v>40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SUM(M31:M33)</f>
        <v>24000</v>
      </c>
      <c r="N30" s="165"/>
      <c r="O30" s="166"/>
      <c r="P30" s="167">
        <f t="shared" ref="P30:S30" si="9">SUM(P31:P33)</f>
        <v>24000</v>
      </c>
      <c r="Q30" s="167">
        <f t="shared" si="9"/>
        <v>24000</v>
      </c>
      <c r="R30" s="167">
        <f t="shared" si="9"/>
        <v>24000</v>
      </c>
      <c r="S30" s="167">
        <f t="shared" si="9"/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3">
      <c r="A31" s="57" t="s">
        <v>33</v>
      </c>
      <c r="B31" s="97" t="s">
        <v>41</v>
      </c>
      <c r="C31" s="58" t="s">
        <v>146</v>
      </c>
      <c r="D31" s="59" t="s">
        <v>36</v>
      </c>
      <c r="E31" s="213" t="s">
        <v>42</v>
      </c>
      <c r="F31" s="214"/>
      <c r="G31" s="215"/>
      <c r="H31" s="213" t="s">
        <v>42</v>
      </c>
      <c r="I31" s="214"/>
      <c r="J31" s="215"/>
      <c r="K31" s="60">
        <v>1</v>
      </c>
      <c r="L31" s="61">
        <v>12000</v>
      </c>
      <c r="M31" s="62">
        <f t="shared" ref="M31:M33" si="10">K31*L31</f>
        <v>12000</v>
      </c>
      <c r="N31" s="60">
        <v>1</v>
      </c>
      <c r="O31" s="61">
        <v>12000</v>
      </c>
      <c r="P31" s="62">
        <f t="shared" ref="P31:P33" si="11">N31*O31</f>
        <v>12000</v>
      </c>
      <c r="Q31" s="62">
        <f t="shared" ref="Q31:Q33" si="12">G31+M31</f>
        <v>12000</v>
      </c>
      <c r="R31" s="62">
        <f t="shared" ref="R31:R33" si="13">J31+P31</f>
        <v>12000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3">
      <c r="A32" s="64" t="s">
        <v>33</v>
      </c>
      <c r="B32" s="65" t="s">
        <v>43</v>
      </c>
      <c r="C32" s="58" t="s">
        <v>147</v>
      </c>
      <c r="D32" s="59"/>
      <c r="E32" s="216"/>
      <c r="F32" s="212"/>
      <c r="G32" s="215"/>
      <c r="H32" s="216"/>
      <c r="I32" s="212"/>
      <c r="J32" s="215"/>
      <c r="K32" s="60">
        <v>1</v>
      </c>
      <c r="L32" s="61">
        <v>12000</v>
      </c>
      <c r="M32" s="62">
        <f t="shared" si="10"/>
        <v>12000</v>
      </c>
      <c r="N32" s="60">
        <v>1</v>
      </c>
      <c r="O32" s="61">
        <v>12000</v>
      </c>
      <c r="P32" s="62">
        <f t="shared" si="11"/>
        <v>12000</v>
      </c>
      <c r="Q32" s="62">
        <f t="shared" si="12"/>
        <v>12000</v>
      </c>
      <c r="R32" s="62">
        <f t="shared" si="13"/>
        <v>12000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35">
      <c r="A33" s="66" t="s">
        <v>33</v>
      </c>
      <c r="B33" s="67" t="s">
        <v>44</v>
      </c>
      <c r="C33" s="68" t="s">
        <v>35</v>
      </c>
      <c r="D33" s="69"/>
      <c r="E33" s="216"/>
      <c r="F33" s="214"/>
      <c r="G33" s="215"/>
      <c r="H33" s="216"/>
      <c r="I33" s="214"/>
      <c r="J33" s="215"/>
      <c r="K33" s="70"/>
      <c r="L33" s="71"/>
      <c r="M33" s="72">
        <f t="shared" si="10"/>
        <v>0</v>
      </c>
      <c r="N33" s="70"/>
      <c r="O33" s="71"/>
      <c r="P33" s="72">
        <f t="shared" si="11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35">
      <c r="A34" s="161" t="s">
        <v>30</v>
      </c>
      <c r="B34" s="162" t="s">
        <v>45</v>
      </c>
      <c r="C34" s="163" t="s">
        <v>46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SUM(M35:M37)</f>
        <v>10000</v>
      </c>
      <c r="N34" s="165"/>
      <c r="O34" s="166"/>
      <c r="P34" s="167">
        <f t="shared" ref="P34:S34" si="15">SUM(P35:P37)</f>
        <v>10000</v>
      </c>
      <c r="Q34" s="167">
        <f t="shared" si="15"/>
        <v>10000</v>
      </c>
      <c r="R34" s="167">
        <f t="shared" si="15"/>
        <v>10000</v>
      </c>
      <c r="S34" s="167">
        <f t="shared" si="15"/>
        <v>0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3">
      <c r="A35" s="57" t="s">
        <v>33</v>
      </c>
      <c r="B35" s="97" t="s">
        <v>47</v>
      </c>
      <c r="C35" s="58" t="s">
        <v>149</v>
      </c>
      <c r="D35" s="59" t="s">
        <v>148</v>
      </c>
      <c r="E35" s="213" t="s">
        <v>42</v>
      </c>
      <c r="F35" s="214"/>
      <c r="G35" s="215"/>
      <c r="H35" s="213" t="s">
        <v>42</v>
      </c>
      <c r="I35" s="214"/>
      <c r="J35" s="215"/>
      <c r="K35" s="60">
        <v>20</v>
      </c>
      <c r="L35" s="61">
        <v>500</v>
      </c>
      <c r="M35" s="62">
        <f t="shared" ref="M35:M37" si="16">K35*L35</f>
        <v>10000</v>
      </c>
      <c r="N35" s="60">
        <v>20</v>
      </c>
      <c r="O35" s="61">
        <v>500</v>
      </c>
      <c r="P35" s="62">
        <f t="shared" ref="P35:P37" si="17">N35*O35</f>
        <v>10000</v>
      </c>
      <c r="Q35" s="62">
        <f t="shared" ref="Q35:Q37" si="18">G35+M35</f>
        <v>10000</v>
      </c>
      <c r="R35" s="62">
        <f t="shared" ref="R35:R37" si="19">J35+P35</f>
        <v>10000</v>
      </c>
      <c r="S35" s="62">
        <f t="shared" ref="S35:S37" si="20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3">
      <c r="A36" s="64" t="s">
        <v>33</v>
      </c>
      <c r="B36" s="65" t="s">
        <v>48</v>
      </c>
      <c r="C36" s="58" t="s">
        <v>35</v>
      </c>
      <c r="D36" s="59"/>
      <c r="E36" s="216"/>
      <c r="F36" s="212"/>
      <c r="G36" s="215"/>
      <c r="H36" s="216"/>
      <c r="I36" s="212"/>
      <c r="J36" s="215"/>
      <c r="K36" s="60"/>
      <c r="L36" s="61"/>
      <c r="M36" s="62">
        <f t="shared" si="16"/>
        <v>0</v>
      </c>
      <c r="N36" s="60"/>
      <c r="O36" s="61"/>
      <c r="P36" s="62">
        <f t="shared" si="17"/>
        <v>0</v>
      </c>
      <c r="Q36" s="62">
        <f t="shared" si="18"/>
        <v>0</v>
      </c>
      <c r="R36" s="62">
        <f t="shared" si="19"/>
        <v>0</v>
      </c>
      <c r="S36" s="62">
        <f t="shared" si="20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3">
      <c r="A37" s="66" t="s">
        <v>33</v>
      </c>
      <c r="B37" s="67" t="s">
        <v>49</v>
      </c>
      <c r="C37" s="68" t="s">
        <v>35</v>
      </c>
      <c r="D37" s="69"/>
      <c r="E37" s="217"/>
      <c r="F37" s="218"/>
      <c r="G37" s="219"/>
      <c r="H37" s="217"/>
      <c r="I37" s="218"/>
      <c r="J37" s="219"/>
      <c r="K37" s="70"/>
      <c r="L37" s="71"/>
      <c r="M37" s="72">
        <f t="shared" si="16"/>
        <v>0</v>
      </c>
      <c r="N37" s="70"/>
      <c r="O37" s="71"/>
      <c r="P37" s="72">
        <f t="shared" si="17"/>
        <v>0</v>
      </c>
      <c r="Q37" s="62">
        <f t="shared" si="18"/>
        <v>0</v>
      </c>
      <c r="R37" s="62">
        <f t="shared" si="19"/>
        <v>0</v>
      </c>
      <c r="S37" s="62">
        <f t="shared" si="20"/>
        <v>0</v>
      </c>
      <c r="T37" s="7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3">
      <c r="A38" s="74" t="s">
        <v>50</v>
      </c>
      <c r="B38" s="75"/>
      <c r="C38" s="76"/>
      <c r="D38" s="77"/>
      <c r="E38" s="78"/>
      <c r="F38" s="79"/>
      <c r="G38" s="80">
        <f>G26+G30+G34</f>
        <v>0</v>
      </c>
      <c r="H38" s="78"/>
      <c r="I38" s="79"/>
      <c r="J38" s="80">
        <f>J26+J30+J34</f>
        <v>0</v>
      </c>
      <c r="K38" s="78"/>
      <c r="L38" s="79"/>
      <c r="M38" s="80">
        <f>M26+M30+M34</f>
        <v>34000</v>
      </c>
      <c r="N38" s="78"/>
      <c r="O38" s="79"/>
      <c r="P38" s="80">
        <f t="shared" ref="P38:S38" si="21">P26+P30+P34</f>
        <v>34000</v>
      </c>
      <c r="Q38" s="80">
        <f t="shared" si="21"/>
        <v>34000</v>
      </c>
      <c r="R38" s="80">
        <f t="shared" si="21"/>
        <v>34000</v>
      </c>
      <c r="S38" s="80">
        <f t="shared" si="21"/>
        <v>0</v>
      </c>
      <c r="T38" s="8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3">
      <c r="A39" s="49" t="s">
        <v>22</v>
      </c>
      <c r="B39" s="50" t="s">
        <v>51</v>
      </c>
      <c r="C39" s="51" t="s">
        <v>52</v>
      </c>
      <c r="D39" s="52"/>
      <c r="E39" s="53"/>
      <c r="F39" s="54"/>
      <c r="G39" s="82"/>
      <c r="H39" s="53"/>
      <c r="I39" s="54"/>
      <c r="J39" s="82"/>
      <c r="K39" s="53"/>
      <c r="L39" s="54"/>
      <c r="M39" s="82"/>
      <c r="N39" s="53"/>
      <c r="O39" s="54"/>
      <c r="P39" s="82"/>
      <c r="Q39" s="82"/>
      <c r="R39" s="82"/>
      <c r="S39" s="82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30" customHeight="1" x14ac:dyDescent="0.3">
      <c r="A40" s="57" t="s">
        <v>33</v>
      </c>
      <c r="B40" s="83" t="s">
        <v>53</v>
      </c>
      <c r="C40" s="84" t="s">
        <v>54</v>
      </c>
      <c r="D40" s="59"/>
      <c r="E40" s="60"/>
      <c r="F40" s="85">
        <v>0.22</v>
      </c>
      <c r="G40" s="62">
        <f t="shared" ref="G40:G41" si="22">E40*F40</f>
        <v>0</v>
      </c>
      <c r="H40" s="60"/>
      <c r="I40" s="85">
        <v>0.22</v>
      </c>
      <c r="J40" s="62">
        <f t="shared" ref="J40:J41" si="23">H40*I40</f>
        <v>0</v>
      </c>
      <c r="K40" s="60"/>
      <c r="L40" s="85">
        <v>0.22</v>
      </c>
      <c r="M40" s="62">
        <f t="shared" ref="M40:M41" si="24">K40*L40</f>
        <v>0</v>
      </c>
      <c r="N40" s="60"/>
      <c r="O40" s="85">
        <v>0.22</v>
      </c>
      <c r="P40" s="62">
        <f t="shared" ref="P40:P41" si="25">N40*O40</f>
        <v>0</v>
      </c>
      <c r="Q40" s="62">
        <f t="shared" ref="Q40:Q41" si="26">G40+M40</f>
        <v>0</v>
      </c>
      <c r="R40" s="62">
        <f t="shared" ref="R40:R41" si="27">J40+P40</f>
        <v>0</v>
      </c>
      <c r="S40" s="62">
        <f t="shared" ref="S40:S41" si="28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3">
      <c r="A41" s="64" t="s">
        <v>33</v>
      </c>
      <c r="B41" s="86" t="s">
        <v>55</v>
      </c>
      <c r="C41" s="84" t="s">
        <v>150</v>
      </c>
      <c r="D41" s="59"/>
      <c r="E41" s="60"/>
      <c r="F41" s="85">
        <v>0.22</v>
      </c>
      <c r="G41" s="62">
        <f t="shared" si="22"/>
        <v>0</v>
      </c>
      <c r="H41" s="60"/>
      <c r="I41" s="85">
        <v>0.22</v>
      </c>
      <c r="J41" s="62">
        <f t="shared" si="23"/>
        <v>0</v>
      </c>
      <c r="K41" s="60">
        <v>24000</v>
      </c>
      <c r="L41" s="85">
        <v>0.22</v>
      </c>
      <c r="M41" s="62">
        <f t="shared" si="24"/>
        <v>5280</v>
      </c>
      <c r="N41" s="60">
        <v>24000</v>
      </c>
      <c r="O41" s="85">
        <v>0.22</v>
      </c>
      <c r="P41" s="62">
        <f t="shared" si="25"/>
        <v>5280</v>
      </c>
      <c r="Q41" s="62">
        <f t="shared" si="26"/>
        <v>5280</v>
      </c>
      <c r="R41" s="62">
        <f t="shared" si="27"/>
        <v>5280</v>
      </c>
      <c r="S41" s="62">
        <f t="shared" si="28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3">
      <c r="A42" s="74" t="s">
        <v>56</v>
      </c>
      <c r="B42" s="75"/>
      <c r="C42" s="76"/>
      <c r="D42" s="77"/>
      <c r="E42" s="78"/>
      <c r="F42" s="79"/>
      <c r="G42" s="80">
        <f>SUM(G40:G41)</f>
        <v>0</v>
      </c>
      <c r="H42" s="78"/>
      <c r="I42" s="79"/>
      <c r="J42" s="80">
        <f>SUM(J40:J41)</f>
        <v>0</v>
      </c>
      <c r="K42" s="78"/>
      <c r="L42" s="79"/>
      <c r="M42" s="80">
        <f>SUM(M40:M41)</f>
        <v>5280</v>
      </c>
      <c r="N42" s="78"/>
      <c r="O42" s="79"/>
      <c r="P42" s="80">
        <f t="shared" ref="P42:S42" si="29">SUM(P40:P41)</f>
        <v>5280</v>
      </c>
      <c r="Q42" s="80">
        <f t="shared" si="29"/>
        <v>5280</v>
      </c>
      <c r="R42" s="80">
        <f t="shared" si="29"/>
        <v>5280</v>
      </c>
      <c r="S42" s="80">
        <f t="shared" si="29"/>
        <v>0</v>
      </c>
      <c r="T42" s="8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3">
      <c r="A43" s="49" t="s">
        <v>22</v>
      </c>
      <c r="B43" s="50" t="s">
        <v>57</v>
      </c>
      <c r="C43" s="49" t="s">
        <v>58</v>
      </c>
      <c r="D43" s="52"/>
      <c r="E43" s="53"/>
      <c r="F43" s="54"/>
      <c r="G43" s="82"/>
      <c r="H43" s="53"/>
      <c r="I43" s="54"/>
      <c r="J43" s="82"/>
      <c r="K43" s="53"/>
      <c r="L43" s="54"/>
      <c r="M43" s="82"/>
      <c r="N43" s="53"/>
      <c r="O43" s="54"/>
      <c r="P43" s="82"/>
      <c r="Q43" s="82"/>
      <c r="R43" s="82"/>
      <c r="S43" s="82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0" customHeight="1" x14ac:dyDescent="0.3">
      <c r="A44" s="57" t="s">
        <v>33</v>
      </c>
      <c r="B44" s="83" t="s">
        <v>59</v>
      </c>
      <c r="C44" s="87" t="s">
        <v>60</v>
      </c>
      <c r="D44" s="59" t="s">
        <v>36</v>
      </c>
      <c r="E44" s="60"/>
      <c r="F44" s="61"/>
      <c r="G44" s="62">
        <f t="shared" ref="G44:G46" si="30">E44*F44</f>
        <v>0</v>
      </c>
      <c r="H44" s="60"/>
      <c r="I44" s="61"/>
      <c r="J44" s="62">
        <f t="shared" ref="J44:J46" si="31">H44*I44</f>
        <v>0</v>
      </c>
      <c r="K44" s="60"/>
      <c r="L44" s="61"/>
      <c r="M44" s="62">
        <f t="shared" ref="M44:M46" si="32">K44*L44</f>
        <v>0</v>
      </c>
      <c r="N44" s="60"/>
      <c r="O44" s="61"/>
      <c r="P44" s="62">
        <f t="shared" ref="P44:P46" si="33">N44*O44</f>
        <v>0</v>
      </c>
      <c r="Q44" s="62">
        <f t="shared" ref="Q44:Q46" si="34">G44+M44</f>
        <v>0</v>
      </c>
      <c r="R44" s="62">
        <f t="shared" ref="R44:R46" si="35">J44+P44</f>
        <v>0</v>
      </c>
      <c r="S44" s="62">
        <f t="shared" ref="S44:S46" si="36">Q44-R44</f>
        <v>0</v>
      </c>
      <c r="T44" s="6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3">
      <c r="A45" s="64" t="s">
        <v>33</v>
      </c>
      <c r="B45" s="86" t="s">
        <v>61</v>
      </c>
      <c r="C45" s="87" t="s">
        <v>60</v>
      </c>
      <c r="D45" s="59" t="s">
        <v>36</v>
      </c>
      <c r="E45" s="60"/>
      <c r="F45" s="61"/>
      <c r="G45" s="62">
        <f t="shared" si="30"/>
        <v>0</v>
      </c>
      <c r="H45" s="60"/>
      <c r="I45" s="61"/>
      <c r="J45" s="62">
        <f t="shared" si="31"/>
        <v>0</v>
      </c>
      <c r="K45" s="60"/>
      <c r="L45" s="61"/>
      <c r="M45" s="62">
        <f t="shared" si="32"/>
        <v>0</v>
      </c>
      <c r="N45" s="60"/>
      <c r="O45" s="61"/>
      <c r="P45" s="62">
        <f t="shared" si="33"/>
        <v>0</v>
      </c>
      <c r="Q45" s="62">
        <f t="shared" si="34"/>
        <v>0</v>
      </c>
      <c r="R45" s="62">
        <f t="shared" si="35"/>
        <v>0</v>
      </c>
      <c r="S45" s="62">
        <f t="shared" si="36"/>
        <v>0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3">
      <c r="A46" s="66" t="s">
        <v>33</v>
      </c>
      <c r="B46" s="88" t="s">
        <v>62</v>
      </c>
      <c r="C46" s="87" t="s">
        <v>60</v>
      </c>
      <c r="D46" s="69" t="s">
        <v>36</v>
      </c>
      <c r="E46" s="70"/>
      <c r="F46" s="71"/>
      <c r="G46" s="72">
        <f t="shared" si="30"/>
        <v>0</v>
      </c>
      <c r="H46" s="70"/>
      <c r="I46" s="71"/>
      <c r="J46" s="72">
        <f t="shared" si="31"/>
        <v>0</v>
      </c>
      <c r="K46" s="70"/>
      <c r="L46" s="71"/>
      <c r="M46" s="72">
        <f t="shared" si="32"/>
        <v>0</v>
      </c>
      <c r="N46" s="70"/>
      <c r="O46" s="71"/>
      <c r="P46" s="72">
        <f t="shared" si="33"/>
        <v>0</v>
      </c>
      <c r="Q46" s="62">
        <f t="shared" si="34"/>
        <v>0</v>
      </c>
      <c r="R46" s="62">
        <f t="shared" si="35"/>
        <v>0</v>
      </c>
      <c r="S46" s="62">
        <f t="shared" si="36"/>
        <v>0</v>
      </c>
      <c r="T46" s="7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3">
      <c r="A47" s="89" t="s">
        <v>63</v>
      </c>
      <c r="B47" s="75"/>
      <c r="C47" s="76"/>
      <c r="D47" s="77"/>
      <c r="E47" s="78"/>
      <c r="F47" s="79"/>
      <c r="G47" s="80">
        <f>SUM(G44:G46)</f>
        <v>0</v>
      </c>
      <c r="H47" s="78"/>
      <c r="I47" s="79"/>
      <c r="J47" s="80">
        <f>SUM(J44:J46)</f>
        <v>0</v>
      </c>
      <c r="K47" s="78"/>
      <c r="L47" s="79"/>
      <c r="M47" s="80">
        <f>SUM(M44:M46)</f>
        <v>0</v>
      </c>
      <c r="N47" s="78"/>
      <c r="O47" s="79"/>
      <c r="P47" s="80">
        <f t="shared" ref="P47:S47" si="37">SUM(P44:P46)</f>
        <v>0</v>
      </c>
      <c r="Q47" s="80">
        <f t="shared" si="37"/>
        <v>0</v>
      </c>
      <c r="R47" s="80">
        <f t="shared" si="37"/>
        <v>0</v>
      </c>
      <c r="S47" s="80">
        <f t="shared" si="37"/>
        <v>0</v>
      </c>
      <c r="T47" s="8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3">
      <c r="A48" s="49" t="s">
        <v>22</v>
      </c>
      <c r="B48" s="50" t="s">
        <v>64</v>
      </c>
      <c r="C48" s="90" t="s">
        <v>65</v>
      </c>
      <c r="D48" s="52"/>
      <c r="E48" s="53"/>
      <c r="F48" s="54"/>
      <c r="G48" s="82"/>
      <c r="H48" s="53"/>
      <c r="I48" s="54"/>
      <c r="J48" s="82"/>
      <c r="K48" s="53"/>
      <c r="L48" s="54"/>
      <c r="M48" s="82"/>
      <c r="N48" s="53"/>
      <c r="O48" s="54"/>
      <c r="P48" s="82"/>
      <c r="Q48" s="82"/>
      <c r="R48" s="82"/>
      <c r="S48" s="82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30" customHeight="1" x14ac:dyDescent="0.3">
      <c r="A49" s="57" t="s">
        <v>33</v>
      </c>
      <c r="B49" s="83" t="s">
        <v>66</v>
      </c>
      <c r="C49" s="87" t="s">
        <v>67</v>
      </c>
      <c r="D49" s="59" t="s">
        <v>36</v>
      </c>
      <c r="E49" s="60"/>
      <c r="F49" s="61"/>
      <c r="G49" s="62">
        <f t="shared" ref="G49:G52" si="38">E49*F49</f>
        <v>0</v>
      </c>
      <c r="H49" s="60"/>
      <c r="I49" s="61"/>
      <c r="J49" s="62">
        <f t="shared" ref="J49:J52" si="39">H49*I49</f>
        <v>0</v>
      </c>
      <c r="K49" s="60"/>
      <c r="L49" s="61"/>
      <c r="M49" s="62">
        <f t="shared" ref="M49:M52" si="40">K49*L49</f>
        <v>0</v>
      </c>
      <c r="N49" s="60"/>
      <c r="O49" s="61"/>
      <c r="P49" s="62">
        <f t="shared" ref="P49:P52" si="41">N49*O49</f>
        <v>0</v>
      </c>
      <c r="Q49" s="62">
        <f t="shared" ref="Q49:Q52" si="42">G49+M49</f>
        <v>0</v>
      </c>
      <c r="R49" s="62">
        <f t="shared" ref="R49:R52" si="43">J49+P49</f>
        <v>0</v>
      </c>
      <c r="S49" s="62">
        <f t="shared" ref="S49:S52" si="44">Q49-R49</f>
        <v>0</v>
      </c>
      <c r="T49" s="6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3">
      <c r="A50" s="64" t="s">
        <v>33</v>
      </c>
      <c r="B50" s="88" t="s">
        <v>68</v>
      </c>
      <c r="C50" s="87" t="s">
        <v>69</v>
      </c>
      <c r="D50" s="59" t="s">
        <v>36</v>
      </c>
      <c r="E50" s="60"/>
      <c r="F50" s="61"/>
      <c r="G50" s="62">
        <f t="shared" si="38"/>
        <v>0</v>
      </c>
      <c r="H50" s="60"/>
      <c r="I50" s="61"/>
      <c r="J50" s="62">
        <f t="shared" si="39"/>
        <v>0</v>
      </c>
      <c r="K50" s="60"/>
      <c r="L50" s="61"/>
      <c r="M50" s="62">
        <f t="shared" si="40"/>
        <v>0</v>
      </c>
      <c r="N50" s="60"/>
      <c r="O50" s="61"/>
      <c r="P50" s="62">
        <f t="shared" si="41"/>
        <v>0</v>
      </c>
      <c r="Q50" s="62">
        <f t="shared" si="42"/>
        <v>0</v>
      </c>
      <c r="R50" s="62">
        <f t="shared" si="43"/>
        <v>0</v>
      </c>
      <c r="S50" s="62">
        <f t="shared" si="44"/>
        <v>0</v>
      </c>
      <c r="T50" s="6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3">
      <c r="A51" s="64" t="s">
        <v>33</v>
      </c>
      <c r="B51" s="86" t="s">
        <v>70</v>
      </c>
      <c r="C51" s="91" t="s">
        <v>71</v>
      </c>
      <c r="D51" s="59" t="s">
        <v>36</v>
      </c>
      <c r="E51" s="60"/>
      <c r="F51" s="61"/>
      <c r="G51" s="62">
        <f t="shared" si="38"/>
        <v>0</v>
      </c>
      <c r="H51" s="60"/>
      <c r="I51" s="61"/>
      <c r="J51" s="62">
        <f t="shared" si="39"/>
        <v>0</v>
      </c>
      <c r="K51" s="60"/>
      <c r="L51" s="61"/>
      <c r="M51" s="62">
        <f t="shared" si="40"/>
        <v>0</v>
      </c>
      <c r="N51" s="60"/>
      <c r="O51" s="61"/>
      <c r="P51" s="62">
        <f t="shared" si="41"/>
        <v>0</v>
      </c>
      <c r="Q51" s="62">
        <f t="shared" si="42"/>
        <v>0</v>
      </c>
      <c r="R51" s="62">
        <f t="shared" si="43"/>
        <v>0</v>
      </c>
      <c r="S51" s="62">
        <f t="shared" si="44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3">
      <c r="A52" s="66" t="s">
        <v>33</v>
      </c>
      <c r="B52" s="86" t="s">
        <v>72</v>
      </c>
      <c r="C52" s="92" t="s">
        <v>73</v>
      </c>
      <c r="D52" s="69" t="s">
        <v>36</v>
      </c>
      <c r="E52" s="70"/>
      <c r="F52" s="71"/>
      <c r="G52" s="72">
        <f t="shared" si="38"/>
        <v>0</v>
      </c>
      <c r="H52" s="70"/>
      <c r="I52" s="71"/>
      <c r="J52" s="72">
        <f t="shared" si="39"/>
        <v>0</v>
      </c>
      <c r="K52" s="70"/>
      <c r="L52" s="71"/>
      <c r="M52" s="72">
        <f t="shared" si="40"/>
        <v>0</v>
      </c>
      <c r="N52" s="70"/>
      <c r="O52" s="71"/>
      <c r="P52" s="72">
        <f t="shared" si="41"/>
        <v>0</v>
      </c>
      <c r="Q52" s="62">
        <f t="shared" si="42"/>
        <v>0</v>
      </c>
      <c r="R52" s="62">
        <f t="shared" si="43"/>
        <v>0</v>
      </c>
      <c r="S52" s="62">
        <f t="shared" si="44"/>
        <v>0</v>
      </c>
      <c r="T52" s="7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3">
      <c r="A53" s="93" t="s">
        <v>74</v>
      </c>
      <c r="B53" s="75"/>
      <c r="C53" s="76"/>
      <c r="D53" s="77"/>
      <c r="E53" s="78"/>
      <c r="F53" s="79"/>
      <c r="G53" s="80">
        <f>SUM(G49:G52)</f>
        <v>0</v>
      </c>
      <c r="H53" s="78"/>
      <c r="I53" s="79"/>
      <c r="J53" s="80">
        <f>SUM(J49:J52)</f>
        <v>0</v>
      </c>
      <c r="K53" s="78"/>
      <c r="L53" s="79"/>
      <c r="M53" s="80">
        <f>SUM(M49:M52)</f>
        <v>0</v>
      </c>
      <c r="N53" s="78"/>
      <c r="O53" s="79"/>
      <c r="P53" s="80">
        <f t="shared" ref="P53:S53" si="45">SUM(P49:P52)</f>
        <v>0</v>
      </c>
      <c r="Q53" s="80">
        <f t="shared" si="45"/>
        <v>0</v>
      </c>
      <c r="R53" s="80">
        <f t="shared" si="45"/>
        <v>0</v>
      </c>
      <c r="S53" s="80">
        <f t="shared" si="45"/>
        <v>0</v>
      </c>
      <c r="T53" s="8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3">
      <c r="A54" s="49" t="s">
        <v>22</v>
      </c>
      <c r="B54" s="50" t="s">
        <v>75</v>
      </c>
      <c r="C54" s="49" t="s">
        <v>76</v>
      </c>
      <c r="D54" s="52"/>
      <c r="E54" s="53"/>
      <c r="F54" s="54"/>
      <c r="G54" s="82"/>
      <c r="H54" s="53"/>
      <c r="I54" s="54"/>
      <c r="J54" s="82"/>
      <c r="K54" s="53"/>
      <c r="L54" s="54"/>
      <c r="M54" s="82"/>
      <c r="N54" s="53"/>
      <c r="O54" s="54"/>
      <c r="P54" s="82"/>
      <c r="Q54" s="82"/>
      <c r="R54" s="82"/>
      <c r="S54" s="82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30" customHeight="1" x14ac:dyDescent="0.3">
      <c r="A55" s="57" t="s">
        <v>33</v>
      </c>
      <c r="B55" s="83" t="s">
        <v>77</v>
      </c>
      <c r="C55" s="94" t="s">
        <v>151</v>
      </c>
      <c r="D55" s="59" t="s">
        <v>152</v>
      </c>
      <c r="E55" s="60"/>
      <c r="F55" s="61"/>
      <c r="G55" s="62">
        <f t="shared" ref="G55:G57" si="46">E55*F55</f>
        <v>0</v>
      </c>
      <c r="H55" s="60"/>
      <c r="I55" s="61"/>
      <c r="J55" s="62">
        <f t="shared" ref="J55:J57" si="47">H55*I55</f>
        <v>0</v>
      </c>
      <c r="K55" s="60">
        <v>3</v>
      </c>
      <c r="L55" s="61">
        <v>1500</v>
      </c>
      <c r="M55" s="62">
        <f t="shared" ref="M55:M57" si="48">K55*L55</f>
        <v>4500</v>
      </c>
      <c r="N55" s="60">
        <v>3</v>
      </c>
      <c r="O55" s="61">
        <v>1500</v>
      </c>
      <c r="P55" s="62">
        <f t="shared" ref="P55:P57" si="49">N55*O55</f>
        <v>4500</v>
      </c>
      <c r="Q55" s="62">
        <f t="shared" ref="Q55:Q57" si="50">G55+M55</f>
        <v>4500</v>
      </c>
      <c r="R55" s="62">
        <f t="shared" ref="R55:R57" si="51">J55+P55</f>
        <v>4500</v>
      </c>
      <c r="S55" s="62">
        <f t="shared" ref="S55:S57" si="52">Q55-R55</f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3">
      <c r="A56" s="64" t="s">
        <v>33</v>
      </c>
      <c r="B56" s="86" t="s">
        <v>78</v>
      </c>
      <c r="C56" s="94" t="s">
        <v>79</v>
      </c>
      <c r="D56" s="59" t="s">
        <v>36</v>
      </c>
      <c r="E56" s="60"/>
      <c r="F56" s="61"/>
      <c r="G56" s="62">
        <f t="shared" si="46"/>
        <v>0</v>
      </c>
      <c r="H56" s="60"/>
      <c r="I56" s="61"/>
      <c r="J56" s="62">
        <f t="shared" si="47"/>
        <v>0</v>
      </c>
      <c r="K56" s="60"/>
      <c r="L56" s="61"/>
      <c r="M56" s="62">
        <f t="shared" si="48"/>
        <v>0</v>
      </c>
      <c r="N56" s="60"/>
      <c r="O56" s="61"/>
      <c r="P56" s="62">
        <f t="shared" si="49"/>
        <v>0</v>
      </c>
      <c r="Q56" s="62">
        <f t="shared" si="50"/>
        <v>0</v>
      </c>
      <c r="R56" s="62">
        <f t="shared" si="51"/>
        <v>0</v>
      </c>
      <c r="S56" s="62">
        <f t="shared" si="52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3">
      <c r="A57" s="66" t="s">
        <v>33</v>
      </c>
      <c r="B57" s="88" t="s">
        <v>80</v>
      </c>
      <c r="C57" s="95" t="s">
        <v>81</v>
      </c>
      <c r="D57" s="69" t="s">
        <v>36</v>
      </c>
      <c r="E57" s="70"/>
      <c r="F57" s="71"/>
      <c r="G57" s="72">
        <f t="shared" si="46"/>
        <v>0</v>
      </c>
      <c r="H57" s="70"/>
      <c r="I57" s="71"/>
      <c r="J57" s="72">
        <f t="shared" si="47"/>
        <v>0</v>
      </c>
      <c r="K57" s="70"/>
      <c r="L57" s="71"/>
      <c r="M57" s="72">
        <f t="shared" si="48"/>
        <v>0</v>
      </c>
      <c r="N57" s="70"/>
      <c r="O57" s="71"/>
      <c r="P57" s="72">
        <f t="shared" si="49"/>
        <v>0</v>
      </c>
      <c r="Q57" s="62">
        <f t="shared" si="50"/>
        <v>0</v>
      </c>
      <c r="R57" s="62">
        <f t="shared" si="51"/>
        <v>0</v>
      </c>
      <c r="S57" s="62">
        <f t="shared" si="52"/>
        <v>0</v>
      </c>
      <c r="T57" s="7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3">
      <c r="A58" s="89" t="s">
        <v>82</v>
      </c>
      <c r="B58" s="75"/>
      <c r="C58" s="76"/>
      <c r="D58" s="77"/>
      <c r="E58" s="78"/>
      <c r="F58" s="79"/>
      <c r="G58" s="80">
        <f>SUM(G55:G57)</f>
        <v>0</v>
      </c>
      <c r="H58" s="78"/>
      <c r="I58" s="79"/>
      <c r="J58" s="80">
        <f>SUM(J55:J57)</f>
        <v>0</v>
      </c>
      <c r="K58" s="78"/>
      <c r="L58" s="79"/>
      <c r="M58" s="80">
        <f>SUM(M55:M57)</f>
        <v>4500</v>
      </c>
      <c r="N58" s="78"/>
      <c r="O58" s="79"/>
      <c r="P58" s="80">
        <f t="shared" ref="P58:S58" si="53">SUM(P55:P57)</f>
        <v>4500</v>
      </c>
      <c r="Q58" s="80">
        <f t="shared" si="53"/>
        <v>4500</v>
      </c>
      <c r="R58" s="80">
        <f t="shared" si="53"/>
        <v>4500</v>
      </c>
      <c r="S58" s="80">
        <f t="shared" si="53"/>
        <v>0</v>
      </c>
      <c r="T58" s="8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3">
      <c r="A59" s="49" t="s">
        <v>22</v>
      </c>
      <c r="B59" s="50" t="s">
        <v>83</v>
      </c>
      <c r="C59" s="49" t="s">
        <v>84</v>
      </c>
      <c r="D59" s="52"/>
      <c r="E59" s="53"/>
      <c r="F59" s="54"/>
      <c r="G59" s="82"/>
      <c r="H59" s="53"/>
      <c r="I59" s="54"/>
      <c r="J59" s="82"/>
      <c r="K59" s="53"/>
      <c r="L59" s="54"/>
      <c r="M59" s="82"/>
      <c r="N59" s="53"/>
      <c r="O59" s="54"/>
      <c r="P59" s="82"/>
      <c r="Q59" s="82"/>
      <c r="R59" s="82"/>
      <c r="S59" s="82"/>
      <c r="T59" s="55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30" customHeight="1" x14ac:dyDescent="0.3">
      <c r="A60" s="57" t="s">
        <v>33</v>
      </c>
      <c r="B60" s="83" t="s">
        <v>85</v>
      </c>
      <c r="C60" s="94" t="s">
        <v>153</v>
      </c>
      <c r="D60" s="59" t="s">
        <v>86</v>
      </c>
      <c r="E60" s="60"/>
      <c r="F60" s="61"/>
      <c r="G60" s="62">
        <f t="shared" ref="G60:G62" si="54">E60*F60</f>
        <v>0</v>
      </c>
      <c r="H60" s="60"/>
      <c r="I60" s="61"/>
      <c r="J60" s="62">
        <f t="shared" ref="J60:J62" si="55">H60*I60</f>
        <v>0</v>
      </c>
      <c r="K60" s="60">
        <v>1</v>
      </c>
      <c r="L60" s="61">
        <v>2000</v>
      </c>
      <c r="M60" s="62">
        <f t="shared" ref="M60:M62" si="56">K60*L60</f>
        <v>2000</v>
      </c>
      <c r="N60" s="60">
        <v>1</v>
      </c>
      <c r="O60" s="61">
        <v>2108</v>
      </c>
      <c r="P60" s="62">
        <f t="shared" ref="P60:P61" si="57">N60*O60</f>
        <v>2108</v>
      </c>
      <c r="Q60" s="62">
        <f t="shared" ref="Q60:Q62" si="58">G60+M60</f>
        <v>2000</v>
      </c>
      <c r="R60" s="62">
        <f t="shared" ref="R60:R62" si="59">J60+P60</f>
        <v>2108</v>
      </c>
      <c r="S60" s="62">
        <f t="shared" ref="S60:S62" si="60">Q60-R60</f>
        <v>-108</v>
      </c>
      <c r="T60" s="6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3">
      <c r="A61" s="64" t="s">
        <v>33</v>
      </c>
      <c r="B61" s="86" t="s">
        <v>87</v>
      </c>
      <c r="C61" s="94" t="s">
        <v>154</v>
      </c>
      <c r="D61" s="59" t="s">
        <v>86</v>
      </c>
      <c r="E61" s="60"/>
      <c r="F61" s="61"/>
      <c r="G61" s="62">
        <f t="shared" si="54"/>
        <v>0</v>
      </c>
      <c r="H61" s="60"/>
      <c r="I61" s="61"/>
      <c r="J61" s="62">
        <f t="shared" si="55"/>
        <v>0</v>
      </c>
      <c r="K61" s="60">
        <v>1</v>
      </c>
      <c r="L61" s="61">
        <v>1000</v>
      </c>
      <c r="M61" s="62">
        <f t="shared" si="56"/>
        <v>1000</v>
      </c>
      <c r="N61" s="60">
        <v>1</v>
      </c>
      <c r="O61" s="61">
        <v>1410</v>
      </c>
      <c r="P61" s="62">
        <f t="shared" si="57"/>
        <v>1410</v>
      </c>
      <c r="Q61" s="62">
        <f t="shared" si="58"/>
        <v>1000</v>
      </c>
      <c r="R61" s="62">
        <f t="shared" si="59"/>
        <v>1410</v>
      </c>
      <c r="S61" s="62">
        <f t="shared" si="60"/>
        <v>-410</v>
      </c>
      <c r="T61" s="6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35">
      <c r="A62" s="66" t="s">
        <v>33</v>
      </c>
      <c r="B62" s="88" t="s">
        <v>88</v>
      </c>
      <c r="C62" s="95" t="s">
        <v>155</v>
      </c>
      <c r="D62" s="69" t="s">
        <v>86</v>
      </c>
      <c r="E62" s="70"/>
      <c r="F62" s="71"/>
      <c r="G62" s="72">
        <f t="shared" si="54"/>
        <v>0</v>
      </c>
      <c r="H62" s="70"/>
      <c r="I62" s="71"/>
      <c r="J62" s="72">
        <f t="shared" si="55"/>
        <v>0</v>
      </c>
      <c r="K62" s="70">
        <v>1</v>
      </c>
      <c r="L62" s="71">
        <v>1100</v>
      </c>
      <c r="M62" s="72">
        <f t="shared" si="56"/>
        <v>1100</v>
      </c>
      <c r="N62" s="70">
        <v>1</v>
      </c>
      <c r="O62" s="71">
        <v>1098.99</v>
      </c>
      <c r="P62" s="72">
        <f>N62*O62</f>
        <v>1098.99</v>
      </c>
      <c r="Q62" s="62">
        <f t="shared" si="58"/>
        <v>1100</v>
      </c>
      <c r="R62" s="62">
        <f t="shared" si="59"/>
        <v>1098.99</v>
      </c>
      <c r="S62" s="62">
        <f t="shared" si="60"/>
        <v>1.0099999999999909</v>
      </c>
      <c r="T62" s="7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97" customFormat="1" ht="30" customHeight="1" thickBot="1" x14ac:dyDescent="0.35">
      <c r="A63" s="96" t="s">
        <v>33</v>
      </c>
      <c r="B63" s="83" t="s">
        <v>170</v>
      </c>
      <c r="C63" s="94" t="s">
        <v>156</v>
      </c>
      <c r="D63" s="59" t="s">
        <v>86</v>
      </c>
      <c r="E63" s="60"/>
      <c r="F63" s="61"/>
      <c r="G63" s="62">
        <f t="shared" ref="G63" si="61">E63*F63</f>
        <v>0</v>
      </c>
      <c r="H63" s="60"/>
      <c r="I63" s="61"/>
      <c r="J63" s="62">
        <f t="shared" ref="J63" si="62">H63*I63</f>
        <v>0</v>
      </c>
      <c r="K63" s="60">
        <v>3</v>
      </c>
      <c r="L63" s="61">
        <v>4191</v>
      </c>
      <c r="M63" s="62">
        <f t="shared" ref="M63" si="63">K63*L63</f>
        <v>12573</v>
      </c>
      <c r="N63" s="60">
        <v>3</v>
      </c>
      <c r="O63" s="61">
        <v>4592</v>
      </c>
      <c r="P63" s="62">
        <f t="shared" ref="P63" si="64">N63*O63</f>
        <v>13776</v>
      </c>
      <c r="Q63" s="62">
        <f t="shared" ref="Q63" si="65">G63+M63</f>
        <v>12573</v>
      </c>
      <c r="R63" s="62">
        <f t="shared" ref="R63" si="66">J63+P63</f>
        <v>13776</v>
      </c>
      <c r="S63" s="62">
        <f t="shared" ref="S63" si="67">Q63-R63</f>
        <v>-1203</v>
      </c>
      <c r="T63" s="6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97" customFormat="1" ht="30" customHeight="1" thickBot="1" x14ac:dyDescent="0.35">
      <c r="A64" s="96" t="s">
        <v>33</v>
      </c>
      <c r="B64" s="83" t="s">
        <v>171</v>
      </c>
      <c r="C64" s="94" t="s">
        <v>157</v>
      </c>
      <c r="D64" s="59" t="s">
        <v>86</v>
      </c>
      <c r="E64" s="60"/>
      <c r="F64" s="61"/>
      <c r="G64" s="62">
        <f t="shared" ref="G64" si="68">E64*F64</f>
        <v>0</v>
      </c>
      <c r="H64" s="60"/>
      <c r="I64" s="61"/>
      <c r="J64" s="62">
        <f t="shared" ref="J64" si="69">H64*I64</f>
        <v>0</v>
      </c>
      <c r="K64" s="60">
        <v>1</v>
      </c>
      <c r="L64" s="61">
        <v>480</v>
      </c>
      <c r="M64" s="62">
        <f t="shared" ref="M64" si="70">K64*L64</f>
        <v>480</v>
      </c>
      <c r="N64" s="60">
        <v>1</v>
      </c>
      <c r="O64" s="61">
        <v>890</v>
      </c>
      <c r="P64" s="62">
        <f t="shared" ref="P64" si="71">N64*O64</f>
        <v>890</v>
      </c>
      <c r="Q64" s="62">
        <f t="shared" ref="Q64" si="72">G64+M64</f>
        <v>480</v>
      </c>
      <c r="R64" s="62">
        <f t="shared" ref="R64" si="73">J64+P64</f>
        <v>890</v>
      </c>
      <c r="S64" s="62">
        <f t="shared" ref="S64" si="74">Q64-R64</f>
        <v>-410</v>
      </c>
      <c r="T64" s="6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97" customFormat="1" ht="30" customHeight="1" thickBot="1" x14ac:dyDescent="0.35">
      <c r="A65" s="96" t="s">
        <v>33</v>
      </c>
      <c r="B65" s="83" t="s">
        <v>172</v>
      </c>
      <c r="C65" s="94" t="s">
        <v>158</v>
      </c>
      <c r="D65" s="59" t="s">
        <v>86</v>
      </c>
      <c r="E65" s="60"/>
      <c r="F65" s="61"/>
      <c r="G65" s="62">
        <f t="shared" ref="G65" si="75">E65*F65</f>
        <v>0</v>
      </c>
      <c r="H65" s="60"/>
      <c r="I65" s="61"/>
      <c r="J65" s="62">
        <f t="shared" ref="J65" si="76">H65*I65</f>
        <v>0</v>
      </c>
      <c r="K65" s="60">
        <v>1</v>
      </c>
      <c r="L65" s="61">
        <v>4200</v>
      </c>
      <c r="M65" s="62">
        <f t="shared" ref="M65" si="77">K65*L65</f>
        <v>4200</v>
      </c>
      <c r="N65" s="60">
        <v>1</v>
      </c>
      <c r="O65" s="61">
        <v>4620</v>
      </c>
      <c r="P65" s="62">
        <f t="shared" ref="P65" si="78">N65*O65</f>
        <v>4620</v>
      </c>
      <c r="Q65" s="62">
        <f t="shared" ref="Q65" si="79">G65+M65</f>
        <v>4200</v>
      </c>
      <c r="R65" s="62">
        <f t="shared" ref="R65" si="80">J65+P65</f>
        <v>4620</v>
      </c>
      <c r="S65" s="62">
        <f t="shared" ref="S65" si="81">Q65-R65</f>
        <v>-420</v>
      </c>
      <c r="T65" s="6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97" customFormat="1" ht="54" customHeight="1" thickBot="1" x14ac:dyDescent="0.35">
      <c r="A66" s="96" t="s">
        <v>33</v>
      </c>
      <c r="B66" s="83" t="s">
        <v>173</v>
      </c>
      <c r="C66" s="94" t="s">
        <v>159</v>
      </c>
      <c r="D66" s="59" t="s">
        <v>86</v>
      </c>
      <c r="E66" s="60"/>
      <c r="F66" s="61"/>
      <c r="G66" s="62">
        <f t="shared" ref="G66" si="82">E66*F66</f>
        <v>0</v>
      </c>
      <c r="H66" s="60"/>
      <c r="I66" s="61"/>
      <c r="J66" s="62">
        <f t="shared" ref="J66" si="83">H66*I66</f>
        <v>0</v>
      </c>
      <c r="K66" s="60">
        <v>1</v>
      </c>
      <c r="L66" s="61">
        <v>1200</v>
      </c>
      <c r="M66" s="62">
        <f t="shared" ref="M66" si="84">K66*L66</f>
        <v>1200</v>
      </c>
      <c r="N66" s="60">
        <v>1</v>
      </c>
      <c r="O66" s="61">
        <v>2135</v>
      </c>
      <c r="P66" s="62">
        <f t="shared" ref="P66" si="85">N66*O66</f>
        <v>2135</v>
      </c>
      <c r="Q66" s="62">
        <f t="shared" ref="Q66" si="86">G66+M66</f>
        <v>1200</v>
      </c>
      <c r="R66" s="62">
        <f t="shared" ref="R66" si="87">J66+P66</f>
        <v>2135</v>
      </c>
      <c r="S66" s="62">
        <f t="shared" ref="S66" si="88">Q66-R66</f>
        <v>-935</v>
      </c>
      <c r="T66" s="6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97" customFormat="1" ht="30" customHeight="1" thickBot="1" x14ac:dyDescent="0.35">
      <c r="A67" s="96" t="s">
        <v>33</v>
      </c>
      <c r="B67" s="83" t="s">
        <v>174</v>
      </c>
      <c r="C67" s="94" t="s">
        <v>160</v>
      </c>
      <c r="D67" s="59" t="s">
        <v>86</v>
      </c>
      <c r="E67" s="60"/>
      <c r="F67" s="61"/>
      <c r="G67" s="62">
        <f t="shared" ref="G67" si="89">E67*F67</f>
        <v>0</v>
      </c>
      <c r="H67" s="60"/>
      <c r="I67" s="61"/>
      <c r="J67" s="62">
        <f t="shared" ref="J67" si="90">H67*I67</f>
        <v>0</v>
      </c>
      <c r="K67" s="60">
        <v>1</v>
      </c>
      <c r="L67" s="61">
        <v>3300</v>
      </c>
      <c r="M67" s="62">
        <f t="shared" ref="M67" si="91">K67*L67</f>
        <v>3300</v>
      </c>
      <c r="N67" s="60">
        <v>1</v>
      </c>
      <c r="O67" s="61">
        <v>5690</v>
      </c>
      <c r="P67" s="62">
        <f t="shared" ref="P67" si="92">N67*O67</f>
        <v>5690</v>
      </c>
      <c r="Q67" s="62">
        <f t="shared" ref="Q67" si="93">G67+M67</f>
        <v>3300</v>
      </c>
      <c r="R67" s="62">
        <f t="shared" ref="R67" si="94">J67+P67</f>
        <v>5690</v>
      </c>
      <c r="S67" s="62">
        <f t="shared" ref="S67" si="95">Q67-R67</f>
        <v>-2390</v>
      </c>
      <c r="T67" s="6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97" customFormat="1" ht="30" customHeight="1" thickBot="1" x14ac:dyDescent="0.35">
      <c r="A68" s="96" t="s">
        <v>33</v>
      </c>
      <c r="B68" s="83" t="s">
        <v>175</v>
      </c>
      <c r="C68" s="94" t="s">
        <v>161</v>
      </c>
      <c r="D68" s="59" t="s">
        <v>86</v>
      </c>
      <c r="E68" s="60"/>
      <c r="F68" s="61"/>
      <c r="G68" s="62">
        <f t="shared" ref="G68" si="96">E68*F68</f>
        <v>0</v>
      </c>
      <c r="H68" s="60"/>
      <c r="I68" s="61"/>
      <c r="J68" s="62">
        <f t="shared" ref="J68" si="97">H68*I68</f>
        <v>0</v>
      </c>
      <c r="K68" s="60">
        <v>1</v>
      </c>
      <c r="L68" s="61">
        <v>2000</v>
      </c>
      <c r="M68" s="62">
        <f t="shared" ref="M68" si="98">K68*L68</f>
        <v>2000</v>
      </c>
      <c r="N68" s="60">
        <v>1</v>
      </c>
      <c r="O68" s="61">
        <v>2700.01</v>
      </c>
      <c r="P68" s="62">
        <f t="shared" ref="P68" si="99">N68*O68</f>
        <v>2700.01</v>
      </c>
      <c r="Q68" s="62">
        <f t="shared" ref="Q68" si="100">G68+M68</f>
        <v>2000</v>
      </c>
      <c r="R68" s="62">
        <f t="shared" ref="R68" si="101">J68+P68</f>
        <v>2700.01</v>
      </c>
      <c r="S68" s="62">
        <f t="shared" ref="S68" si="102">Q68-R68</f>
        <v>-700.01000000000022</v>
      </c>
      <c r="T68" s="6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97" customFormat="1" ht="30" customHeight="1" thickBot="1" x14ac:dyDescent="0.35">
      <c r="A69" s="96" t="s">
        <v>33</v>
      </c>
      <c r="B69" s="83" t="s">
        <v>176</v>
      </c>
      <c r="C69" s="94" t="s">
        <v>162</v>
      </c>
      <c r="D69" s="59" t="s">
        <v>86</v>
      </c>
      <c r="E69" s="60"/>
      <c r="F69" s="61"/>
      <c r="G69" s="62">
        <f t="shared" ref="G69" si="103">E69*F69</f>
        <v>0</v>
      </c>
      <c r="H69" s="60"/>
      <c r="I69" s="61"/>
      <c r="J69" s="62">
        <f t="shared" ref="J69" si="104">H69*I69</f>
        <v>0</v>
      </c>
      <c r="K69" s="60">
        <v>1</v>
      </c>
      <c r="L69" s="61">
        <v>4900</v>
      </c>
      <c r="M69" s="62">
        <f t="shared" ref="M69" si="105">K69*L69</f>
        <v>4900</v>
      </c>
      <c r="N69" s="60">
        <v>1</v>
      </c>
      <c r="O69" s="61">
        <v>5044</v>
      </c>
      <c r="P69" s="62">
        <f t="shared" ref="P69" si="106">N69*O69</f>
        <v>5044</v>
      </c>
      <c r="Q69" s="62">
        <f t="shared" ref="Q69" si="107">G69+M69</f>
        <v>4900</v>
      </c>
      <c r="R69" s="62">
        <f t="shared" ref="R69" si="108">J69+P69</f>
        <v>5044</v>
      </c>
      <c r="S69" s="62">
        <f t="shared" ref="S69" si="109">Q69-R69</f>
        <v>-144</v>
      </c>
      <c r="T69" s="6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97" customFormat="1" ht="30" customHeight="1" thickBot="1" x14ac:dyDescent="0.35">
      <c r="A70" s="96" t="s">
        <v>33</v>
      </c>
      <c r="B70" s="83" t="s">
        <v>177</v>
      </c>
      <c r="C70" s="94" t="s">
        <v>163</v>
      </c>
      <c r="D70" s="59" t="s">
        <v>86</v>
      </c>
      <c r="E70" s="60"/>
      <c r="F70" s="61"/>
      <c r="G70" s="62">
        <f t="shared" ref="G70" si="110">E70*F70</f>
        <v>0</v>
      </c>
      <c r="H70" s="60"/>
      <c r="I70" s="61"/>
      <c r="J70" s="62">
        <f t="shared" ref="J70" si="111">H70*I70</f>
        <v>0</v>
      </c>
      <c r="K70" s="60">
        <v>2</v>
      </c>
      <c r="L70" s="61">
        <v>4900</v>
      </c>
      <c r="M70" s="62">
        <f t="shared" ref="M70" si="112">K70*L70</f>
        <v>9800</v>
      </c>
      <c r="N70" s="60">
        <v>2</v>
      </c>
      <c r="O70" s="61">
        <v>4900</v>
      </c>
      <c r="P70" s="62">
        <f t="shared" ref="P70" si="113">N70*O70</f>
        <v>9800</v>
      </c>
      <c r="Q70" s="62">
        <f t="shared" ref="Q70" si="114">G70+M70</f>
        <v>9800</v>
      </c>
      <c r="R70" s="62">
        <f t="shared" ref="R70" si="115">J70+P70</f>
        <v>9800</v>
      </c>
      <c r="S70" s="62">
        <f t="shared" ref="S70" si="116">Q70-R70</f>
        <v>0</v>
      </c>
      <c r="T70" s="6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97" customFormat="1" ht="30" customHeight="1" thickBot="1" x14ac:dyDescent="0.35">
      <c r="A71" s="96" t="s">
        <v>33</v>
      </c>
      <c r="B71" s="83" t="s">
        <v>178</v>
      </c>
      <c r="C71" s="94" t="s">
        <v>164</v>
      </c>
      <c r="D71" s="59" t="s">
        <v>86</v>
      </c>
      <c r="E71" s="60"/>
      <c r="F71" s="61"/>
      <c r="G71" s="62">
        <f t="shared" ref="G71" si="117">E71*F71</f>
        <v>0</v>
      </c>
      <c r="H71" s="60"/>
      <c r="I71" s="61"/>
      <c r="J71" s="62">
        <f t="shared" ref="J71" si="118">H71*I71</f>
        <v>0</v>
      </c>
      <c r="K71" s="60">
        <v>1</v>
      </c>
      <c r="L71" s="61">
        <v>4100</v>
      </c>
      <c r="M71" s="62">
        <f t="shared" ref="M71" si="119">K71*L71</f>
        <v>4100</v>
      </c>
      <c r="N71" s="60">
        <v>1</v>
      </c>
      <c r="O71" s="61">
        <v>3633</v>
      </c>
      <c r="P71" s="62">
        <f t="shared" ref="P71" si="120">N71*O71</f>
        <v>3633</v>
      </c>
      <c r="Q71" s="62">
        <f t="shared" ref="Q71" si="121">G71+M71</f>
        <v>4100</v>
      </c>
      <c r="R71" s="62">
        <f t="shared" ref="R71" si="122">J71+P71</f>
        <v>3633</v>
      </c>
      <c r="S71" s="62">
        <f t="shared" ref="S71" si="123">Q71-R71</f>
        <v>467</v>
      </c>
      <c r="T71" s="6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97" customFormat="1" ht="30" customHeight="1" thickBot="1" x14ac:dyDescent="0.35">
      <c r="A72" s="96" t="s">
        <v>33</v>
      </c>
      <c r="B72" s="83" t="s">
        <v>179</v>
      </c>
      <c r="C72" s="94" t="s">
        <v>165</v>
      </c>
      <c r="D72" s="59" t="s">
        <v>86</v>
      </c>
      <c r="E72" s="60"/>
      <c r="F72" s="61"/>
      <c r="G72" s="62">
        <f t="shared" ref="G72" si="124">E72*F72</f>
        <v>0</v>
      </c>
      <c r="H72" s="60"/>
      <c r="I72" s="61"/>
      <c r="J72" s="62">
        <f t="shared" ref="J72" si="125">H72*I72</f>
        <v>0</v>
      </c>
      <c r="K72" s="60">
        <v>1</v>
      </c>
      <c r="L72" s="61">
        <v>4500</v>
      </c>
      <c r="M72" s="62">
        <f t="shared" ref="M72" si="126">K72*L72</f>
        <v>4500</v>
      </c>
      <c r="N72" s="60">
        <v>1</v>
      </c>
      <c r="O72" s="61">
        <v>2810</v>
      </c>
      <c r="P72" s="62">
        <f t="shared" ref="P72" si="127">N72*O72</f>
        <v>2810</v>
      </c>
      <c r="Q72" s="62">
        <f t="shared" ref="Q72" si="128">G72+M72</f>
        <v>4500</v>
      </c>
      <c r="R72" s="62">
        <f t="shared" ref="R72" si="129">J72+P72</f>
        <v>2810</v>
      </c>
      <c r="S72" s="62">
        <f t="shared" ref="S72" si="130">Q72-R72</f>
        <v>1690</v>
      </c>
      <c r="T72" s="6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97" customFormat="1" ht="30" customHeight="1" thickBot="1" x14ac:dyDescent="0.35">
      <c r="A73" s="96" t="s">
        <v>33</v>
      </c>
      <c r="B73" s="83" t="s">
        <v>180</v>
      </c>
      <c r="C73" s="94" t="s">
        <v>166</v>
      </c>
      <c r="D73" s="59" t="s">
        <v>86</v>
      </c>
      <c r="E73" s="60"/>
      <c r="F73" s="61"/>
      <c r="G73" s="62">
        <f t="shared" ref="G73" si="131">E73*F73</f>
        <v>0</v>
      </c>
      <c r="H73" s="60"/>
      <c r="I73" s="61"/>
      <c r="J73" s="62">
        <f t="shared" ref="J73" si="132">H73*I73</f>
        <v>0</v>
      </c>
      <c r="K73" s="60">
        <v>2</v>
      </c>
      <c r="L73" s="61">
        <v>4200</v>
      </c>
      <c r="M73" s="62">
        <f t="shared" ref="M73" si="133">K73*L73</f>
        <v>8400</v>
      </c>
      <c r="N73" s="60">
        <v>2</v>
      </c>
      <c r="O73" s="61">
        <v>4204</v>
      </c>
      <c r="P73" s="62">
        <f t="shared" ref="P73" si="134">N73*O73</f>
        <v>8408</v>
      </c>
      <c r="Q73" s="62">
        <f t="shared" ref="Q73" si="135">G73+M73</f>
        <v>8400</v>
      </c>
      <c r="R73" s="62">
        <f t="shared" ref="R73" si="136">J73+P73</f>
        <v>8408</v>
      </c>
      <c r="S73" s="62">
        <f t="shared" ref="S73" si="137">Q73-R73</f>
        <v>-8</v>
      </c>
      <c r="T73" s="6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97" customFormat="1" ht="30" customHeight="1" thickBot="1" x14ac:dyDescent="0.35">
      <c r="A74" s="96" t="s">
        <v>33</v>
      </c>
      <c r="B74" s="83" t="s">
        <v>181</v>
      </c>
      <c r="C74" s="94" t="s">
        <v>167</v>
      </c>
      <c r="D74" s="59" t="s">
        <v>86</v>
      </c>
      <c r="E74" s="60"/>
      <c r="F74" s="61"/>
      <c r="G74" s="62">
        <f t="shared" ref="G74" si="138">E74*F74</f>
        <v>0</v>
      </c>
      <c r="H74" s="60"/>
      <c r="I74" s="61"/>
      <c r="J74" s="62">
        <f t="shared" ref="J74" si="139">H74*I74</f>
        <v>0</v>
      </c>
      <c r="K74" s="60">
        <v>2</v>
      </c>
      <c r="L74" s="61">
        <v>4250</v>
      </c>
      <c r="M74" s="62">
        <f t="shared" ref="M74" si="140">K74*L74</f>
        <v>8500</v>
      </c>
      <c r="N74" s="60">
        <v>2</v>
      </c>
      <c r="O74" s="61">
        <v>5250</v>
      </c>
      <c r="P74" s="62">
        <f t="shared" ref="P74" si="141">N74*O74</f>
        <v>10500</v>
      </c>
      <c r="Q74" s="62">
        <f t="shared" ref="Q74" si="142">G74+M74</f>
        <v>8500</v>
      </c>
      <c r="R74" s="62">
        <f t="shared" ref="R74" si="143">J74+P74</f>
        <v>10500</v>
      </c>
      <c r="S74" s="62">
        <f t="shared" ref="S74" si="144">Q74-R74</f>
        <v>-2000</v>
      </c>
      <c r="T74" s="6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97" customFormat="1" ht="30" customHeight="1" thickBot="1" x14ac:dyDescent="0.35">
      <c r="A75" s="96" t="s">
        <v>33</v>
      </c>
      <c r="B75" s="83" t="s">
        <v>182</v>
      </c>
      <c r="C75" s="94" t="s">
        <v>168</v>
      </c>
      <c r="D75" s="59" t="s">
        <v>86</v>
      </c>
      <c r="E75" s="60"/>
      <c r="F75" s="61"/>
      <c r="G75" s="62">
        <f t="shared" ref="G75" si="145">E75*F75</f>
        <v>0</v>
      </c>
      <c r="H75" s="60"/>
      <c r="I75" s="61"/>
      <c r="J75" s="62">
        <f t="shared" ref="J75" si="146">H75*I75</f>
        <v>0</v>
      </c>
      <c r="K75" s="60">
        <v>1</v>
      </c>
      <c r="L75" s="61">
        <v>2800</v>
      </c>
      <c r="M75" s="62">
        <f t="shared" ref="M75" si="147">K75*L75</f>
        <v>2800</v>
      </c>
      <c r="N75" s="60">
        <v>1</v>
      </c>
      <c r="O75" s="61">
        <v>2920</v>
      </c>
      <c r="P75" s="62">
        <f t="shared" ref="P75" si="148">N75*O75</f>
        <v>2920</v>
      </c>
      <c r="Q75" s="62">
        <f t="shared" ref="Q75" si="149">G75+M75</f>
        <v>2800</v>
      </c>
      <c r="R75" s="62">
        <f t="shared" ref="R75" si="150">J75+P75</f>
        <v>2920</v>
      </c>
      <c r="S75" s="62">
        <f t="shared" ref="S75" si="151">Q75-R75</f>
        <v>-120</v>
      </c>
      <c r="T75" s="6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97" customFormat="1" ht="30" customHeight="1" thickBot="1" x14ac:dyDescent="0.35">
      <c r="A76" s="96" t="s">
        <v>33</v>
      </c>
      <c r="B76" s="83" t="s">
        <v>183</v>
      </c>
      <c r="C76" s="94" t="s">
        <v>169</v>
      </c>
      <c r="D76" s="59" t="s">
        <v>86</v>
      </c>
      <c r="E76" s="60"/>
      <c r="F76" s="61"/>
      <c r="G76" s="62">
        <f t="shared" ref="G76" si="152">E76*F76</f>
        <v>0</v>
      </c>
      <c r="H76" s="60"/>
      <c r="I76" s="61"/>
      <c r="J76" s="62">
        <f t="shared" ref="J76" si="153">H76*I76</f>
        <v>0</v>
      </c>
      <c r="K76" s="60">
        <v>2</v>
      </c>
      <c r="L76" s="61">
        <v>1900</v>
      </c>
      <c r="M76" s="62">
        <f t="shared" ref="M76" si="154">K76*L76</f>
        <v>3800</v>
      </c>
      <c r="N76" s="60">
        <v>2</v>
      </c>
      <c r="O76" s="61">
        <v>1900</v>
      </c>
      <c r="P76" s="62">
        <f t="shared" ref="P76" si="155">N76*O76</f>
        <v>3800</v>
      </c>
      <c r="Q76" s="62">
        <f t="shared" ref="Q76" si="156">G76+M76</f>
        <v>3800</v>
      </c>
      <c r="R76" s="62">
        <f t="shared" ref="R76" si="157">J76+P76</f>
        <v>3800</v>
      </c>
      <c r="S76" s="62">
        <f t="shared" ref="S76" si="158">Q76-R76</f>
        <v>0</v>
      </c>
      <c r="T76" s="6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35">
      <c r="A77" s="89" t="s">
        <v>89</v>
      </c>
      <c r="B77" s="75"/>
      <c r="C77" s="76"/>
      <c r="D77" s="77"/>
      <c r="E77" s="78"/>
      <c r="F77" s="79"/>
      <c r="G77" s="80">
        <f>SUM(G60:G62)</f>
        <v>0</v>
      </c>
      <c r="H77" s="78"/>
      <c r="I77" s="79"/>
      <c r="J77" s="80">
        <f>SUM(J60:J62)</f>
        <v>0</v>
      </c>
      <c r="K77" s="78"/>
      <c r="L77" s="79"/>
      <c r="M77" s="80">
        <f>SUM(M60:M76)</f>
        <v>74653</v>
      </c>
      <c r="N77" s="78"/>
      <c r="O77" s="79"/>
      <c r="P77" s="80">
        <f>SUM(P60:P76)</f>
        <v>81343</v>
      </c>
      <c r="Q77" s="80">
        <f>SUM(Q60:Q76)</f>
        <v>74653</v>
      </c>
      <c r="R77" s="80">
        <f>SUM(R60:R76)</f>
        <v>81343</v>
      </c>
      <c r="S77" s="80">
        <f>SUM(S60:S76)</f>
        <v>-6690</v>
      </c>
      <c r="T77" s="8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42" customHeight="1" x14ac:dyDescent="0.3">
      <c r="A78" s="49" t="s">
        <v>22</v>
      </c>
      <c r="B78" s="50" t="s">
        <v>90</v>
      </c>
      <c r="C78" s="90" t="s">
        <v>91</v>
      </c>
      <c r="D78" s="52"/>
      <c r="E78" s="53"/>
      <c r="F78" s="54"/>
      <c r="G78" s="82"/>
      <c r="H78" s="53"/>
      <c r="I78" s="54"/>
      <c r="J78" s="82"/>
      <c r="K78" s="53"/>
      <c r="L78" s="54"/>
      <c r="M78" s="82"/>
      <c r="N78" s="53"/>
      <c r="O78" s="54"/>
      <c r="P78" s="82"/>
      <c r="Q78" s="82"/>
      <c r="R78" s="82"/>
      <c r="S78" s="82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38" ht="30" customHeight="1" x14ac:dyDescent="0.3">
      <c r="A79" s="57" t="s">
        <v>33</v>
      </c>
      <c r="B79" s="83" t="s">
        <v>92</v>
      </c>
      <c r="C79" s="94" t="s">
        <v>93</v>
      </c>
      <c r="D79" s="59" t="s">
        <v>36</v>
      </c>
      <c r="E79" s="60"/>
      <c r="F79" s="61"/>
      <c r="G79" s="62">
        <f t="shared" ref="G79:G81" si="159">E79*F79</f>
        <v>0</v>
      </c>
      <c r="H79" s="60"/>
      <c r="I79" s="61"/>
      <c r="J79" s="62">
        <f t="shared" ref="J79:J81" si="160">H79*I79</f>
        <v>0</v>
      </c>
      <c r="K79" s="60"/>
      <c r="L79" s="61"/>
      <c r="M79" s="62">
        <f t="shared" ref="M79:M81" si="161">K79*L79</f>
        <v>0</v>
      </c>
      <c r="N79" s="60"/>
      <c r="O79" s="61"/>
      <c r="P79" s="62">
        <f t="shared" ref="P79:P81" si="162">N79*O79</f>
        <v>0</v>
      </c>
      <c r="Q79" s="62">
        <f t="shared" ref="Q79:Q81" si="163">G79+M79</f>
        <v>0</v>
      </c>
      <c r="R79" s="62">
        <f t="shared" ref="R79:R81" si="164">J79+P79</f>
        <v>0</v>
      </c>
      <c r="S79" s="62">
        <f t="shared" ref="S79:S81" si="165">Q79-R79</f>
        <v>0</v>
      </c>
      <c r="T79" s="6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3">
      <c r="A80" s="64" t="s">
        <v>33</v>
      </c>
      <c r="B80" s="86" t="s">
        <v>94</v>
      </c>
      <c r="C80" s="94" t="s">
        <v>95</v>
      </c>
      <c r="D80" s="59" t="s">
        <v>36</v>
      </c>
      <c r="E80" s="60"/>
      <c r="F80" s="61"/>
      <c r="G80" s="62">
        <f t="shared" si="159"/>
        <v>0</v>
      </c>
      <c r="H80" s="60"/>
      <c r="I80" s="61"/>
      <c r="J80" s="62">
        <f t="shared" si="160"/>
        <v>0</v>
      </c>
      <c r="K80" s="60"/>
      <c r="L80" s="61"/>
      <c r="M80" s="62">
        <f t="shared" si="161"/>
        <v>0</v>
      </c>
      <c r="N80" s="60"/>
      <c r="O80" s="61"/>
      <c r="P80" s="62">
        <f t="shared" si="162"/>
        <v>0</v>
      </c>
      <c r="Q80" s="62">
        <f t="shared" si="163"/>
        <v>0</v>
      </c>
      <c r="R80" s="62">
        <f t="shared" si="164"/>
        <v>0</v>
      </c>
      <c r="S80" s="62">
        <f t="shared" si="165"/>
        <v>0</v>
      </c>
      <c r="T80" s="6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3">
      <c r="A81" s="66" t="s">
        <v>33</v>
      </c>
      <c r="B81" s="88" t="s">
        <v>96</v>
      </c>
      <c r="C81" s="95" t="s">
        <v>184</v>
      </c>
      <c r="D81" s="69" t="s">
        <v>36</v>
      </c>
      <c r="E81" s="70"/>
      <c r="F81" s="71"/>
      <c r="G81" s="72">
        <f t="shared" si="159"/>
        <v>0</v>
      </c>
      <c r="H81" s="70"/>
      <c r="I81" s="71"/>
      <c r="J81" s="72">
        <f t="shared" si="160"/>
        <v>0</v>
      </c>
      <c r="K81" s="70">
        <v>1</v>
      </c>
      <c r="L81" s="71">
        <v>6690</v>
      </c>
      <c r="M81" s="72">
        <f t="shared" si="161"/>
        <v>6690</v>
      </c>
      <c r="N81" s="70">
        <v>0</v>
      </c>
      <c r="O81" s="71">
        <v>0</v>
      </c>
      <c r="P81" s="72">
        <f t="shared" si="162"/>
        <v>0</v>
      </c>
      <c r="Q81" s="62">
        <f t="shared" si="163"/>
        <v>6690</v>
      </c>
      <c r="R81" s="62">
        <f t="shared" si="164"/>
        <v>0</v>
      </c>
      <c r="S81" s="62">
        <f t="shared" si="165"/>
        <v>6690</v>
      </c>
      <c r="T81" s="7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3">
      <c r="A82" s="89" t="s">
        <v>97</v>
      </c>
      <c r="B82" s="75"/>
      <c r="C82" s="76"/>
      <c r="D82" s="77"/>
      <c r="E82" s="78"/>
      <c r="F82" s="79"/>
      <c r="G82" s="80">
        <f>SUM(G79:G81)</f>
        <v>0</v>
      </c>
      <c r="H82" s="78"/>
      <c r="I82" s="79"/>
      <c r="J82" s="80">
        <f>SUM(J79:J81)</f>
        <v>0</v>
      </c>
      <c r="K82" s="78"/>
      <c r="L82" s="79"/>
      <c r="M82" s="80">
        <f>SUM(M79:M81)</f>
        <v>6690</v>
      </c>
      <c r="N82" s="78"/>
      <c r="O82" s="79"/>
      <c r="P82" s="80">
        <f t="shared" ref="P82:S82" si="166">SUM(P79:P81)</f>
        <v>0</v>
      </c>
      <c r="Q82" s="80">
        <f t="shared" si="166"/>
        <v>6690</v>
      </c>
      <c r="R82" s="80">
        <f t="shared" si="166"/>
        <v>0</v>
      </c>
      <c r="S82" s="80">
        <f t="shared" si="166"/>
        <v>6690</v>
      </c>
      <c r="T82" s="8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3">
      <c r="A83" s="49" t="s">
        <v>22</v>
      </c>
      <c r="B83" s="50" t="s">
        <v>98</v>
      </c>
      <c r="C83" s="90" t="s">
        <v>99</v>
      </c>
      <c r="D83" s="52"/>
      <c r="E83" s="53"/>
      <c r="F83" s="54"/>
      <c r="G83" s="82"/>
      <c r="H83" s="53"/>
      <c r="I83" s="54"/>
      <c r="J83" s="82"/>
      <c r="K83" s="53"/>
      <c r="L83" s="54"/>
      <c r="M83" s="82"/>
      <c r="N83" s="53"/>
      <c r="O83" s="54"/>
      <c r="P83" s="82"/>
      <c r="Q83" s="82"/>
      <c r="R83" s="82"/>
      <c r="S83" s="82"/>
      <c r="T83" s="55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30" customHeight="1" x14ac:dyDescent="0.3">
      <c r="A84" s="57" t="s">
        <v>33</v>
      </c>
      <c r="B84" s="83" t="s">
        <v>100</v>
      </c>
      <c r="C84" s="87" t="s">
        <v>101</v>
      </c>
      <c r="D84" s="59"/>
      <c r="E84" s="60"/>
      <c r="F84" s="61"/>
      <c r="G84" s="62">
        <f t="shared" ref="G84:G86" si="167">E84*F84</f>
        <v>0</v>
      </c>
      <c r="H84" s="60"/>
      <c r="I84" s="61"/>
      <c r="J84" s="62">
        <f t="shared" ref="J84:J86" si="168">H84*I84</f>
        <v>0</v>
      </c>
      <c r="K84" s="60"/>
      <c r="L84" s="61"/>
      <c r="M84" s="62">
        <f t="shared" ref="M84:M86" si="169">K84*L84</f>
        <v>0</v>
      </c>
      <c r="N84" s="60"/>
      <c r="O84" s="61"/>
      <c r="P84" s="62">
        <f t="shared" ref="P84:P86" si="170">N84*O84</f>
        <v>0</v>
      </c>
      <c r="Q84" s="62">
        <f t="shared" ref="Q84:Q86" si="171">G84+M84</f>
        <v>0</v>
      </c>
      <c r="R84" s="62">
        <f t="shared" ref="R84:R86" si="172">J84+P84</f>
        <v>0</v>
      </c>
      <c r="S84" s="62">
        <f t="shared" ref="S84:S86" si="173">Q84-R84</f>
        <v>0</v>
      </c>
      <c r="T84" s="6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3">
      <c r="A85" s="96" t="s">
        <v>33</v>
      </c>
      <c r="B85" s="97" t="s">
        <v>102</v>
      </c>
      <c r="C85" s="98" t="s">
        <v>103</v>
      </c>
      <c r="D85" s="59"/>
      <c r="E85" s="60"/>
      <c r="F85" s="61"/>
      <c r="G85" s="62">
        <f t="shared" si="167"/>
        <v>0</v>
      </c>
      <c r="H85" s="60"/>
      <c r="I85" s="61"/>
      <c r="J85" s="62">
        <f t="shared" si="168"/>
        <v>0</v>
      </c>
      <c r="K85" s="60">
        <v>1</v>
      </c>
      <c r="L85" s="61">
        <v>300</v>
      </c>
      <c r="M85" s="62">
        <f t="shared" si="169"/>
        <v>300</v>
      </c>
      <c r="N85" s="60">
        <v>0</v>
      </c>
      <c r="O85" s="61">
        <v>0</v>
      </c>
      <c r="P85" s="62">
        <f t="shared" si="170"/>
        <v>0</v>
      </c>
      <c r="Q85" s="62">
        <f t="shared" si="171"/>
        <v>300</v>
      </c>
      <c r="R85" s="62">
        <f t="shared" si="172"/>
        <v>0</v>
      </c>
      <c r="S85" s="62">
        <f t="shared" si="173"/>
        <v>300</v>
      </c>
      <c r="T85" s="6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3">
      <c r="A86" s="64" t="s">
        <v>33</v>
      </c>
      <c r="B86" s="65" t="s">
        <v>104</v>
      </c>
      <c r="C86" s="98" t="s">
        <v>105</v>
      </c>
      <c r="D86" s="59"/>
      <c r="E86" s="60"/>
      <c r="F86" s="61"/>
      <c r="G86" s="62">
        <f t="shared" si="167"/>
        <v>0</v>
      </c>
      <c r="H86" s="60"/>
      <c r="I86" s="61"/>
      <c r="J86" s="62">
        <f t="shared" si="168"/>
        <v>0</v>
      </c>
      <c r="K86" s="60"/>
      <c r="L86" s="61"/>
      <c r="M86" s="62">
        <f t="shared" si="169"/>
        <v>0</v>
      </c>
      <c r="N86" s="60"/>
      <c r="O86" s="61"/>
      <c r="P86" s="62">
        <f t="shared" si="170"/>
        <v>0</v>
      </c>
      <c r="Q86" s="62">
        <f t="shared" si="171"/>
        <v>0</v>
      </c>
      <c r="R86" s="62">
        <f t="shared" si="172"/>
        <v>0</v>
      </c>
      <c r="S86" s="62">
        <f t="shared" si="173"/>
        <v>0</v>
      </c>
      <c r="T86" s="6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 x14ac:dyDescent="0.35">
      <c r="A87" s="93" t="s">
        <v>106</v>
      </c>
      <c r="B87" s="99"/>
      <c r="C87" s="76"/>
      <c r="D87" s="77"/>
      <c r="E87" s="78"/>
      <c r="F87" s="79"/>
      <c r="G87" s="80">
        <f>SUM(G84:G86)</f>
        <v>0</v>
      </c>
      <c r="H87" s="78"/>
      <c r="I87" s="79"/>
      <c r="J87" s="80">
        <f>SUM(J84:J86)</f>
        <v>0</v>
      </c>
      <c r="K87" s="78"/>
      <c r="L87" s="79"/>
      <c r="M87" s="80">
        <f>SUM(M84:M86)</f>
        <v>300</v>
      </c>
      <c r="N87" s="78"/>
      <c r="O87" s="79"/>
      <c r="P87" s="80">
        <f t="shared" ref="P87:S87" si="174">SUM(P84:P86)</f>
        <v>0</v>
      </c>
      <c r="Q87" s="80">
        <f t="shared" si="174"/>
        <v>300</v>
      </c>
      <c r="R87" s="80">
        <f t="shared" si="174"/>
        <v>0</v>
      </c>
      <c r="S87" s="80">
        <f t="shared" si="174"/>
        <v>300</v>
      </c>
      <c r="T87" s="8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 thickBot="1" x14ac:dyDescent="0.35">
      <c r="A88" s="100" t="s">
        <v>22</v>
      </c>
      <c r="B88" s="180" t="s">
        <v>107</v>
      </c>
      <c r="C88" s="176" t="s">
        <v>108</v>
      </c>
      <c r="D88" s="52"/>
      <c r="E88" s="53"/>
      <c r="F88" s="54"/>
      <c r="G88" s="82"/>
      <c r="H88" s="53"/>
      <c r="I88" s="54"/>
      <c r="J88" s="82"/>
      <c r="K88" s="53"/>
      <c r="L88" s="54"/>
      <c r="M88" s="82"/>
      <c r="N88" s="53"/>
      <c r="O88" s="54"/>
      <c r="P88" s="82"/>
      <c r="Q88" s="82"/>
      <c r="R88" s="82"/>
      <c r="S88" s="82"/>
      <c r="T88" s="55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</row>
    <row r="89" spans="1:38" ht="30" customHeight="1" x14ac:dyDescent="0.3">
      <c r="A89" s="57" t="s">
        <v>33</v>
      </c>
      <c r="B89" s="174" t="s">
        <v>109</v>
      </c>
      <c r="C89" s="172" t="s">
        <v>185</v>
      </c>
      <c r="D89" s="169"/>
      <c r="E89" s="220" t="s">
        <v>42</v>
      </c>
      <c r="F89" s="221"/>
      <c r="G89" s="222"/>
      <c r="H89" s="220" t="s">
        <v>42</v>
      </c>
      <c r="I89" s="221"/>
      <c r="J89" s="222"/>
      <c r="K89" s="60">
        <v>1</v>
      </c>
      <c r="L89" s="61">
        <v>19600</v>
      </c>
      <c r="M89" s="62">
        <f t="shared" ref="M89:M90" si="175">K89*L89</f>
        <v>19600</v>
      </c>
      <c r="N89" s="60">
        <v>1</v>
      </c>
      <c r="O89" s="61">
        <v>19600</v>
      </c>
      <c r="P89" s="62">
        <f t="shared" ref="P89:P90" si="176">N89*O89</f>
        <v>19600</v>
      </c>
      <c r="Q89" s="62">
        <f t="shared" ref="Q89:Q90" si="177">G89+M89</f>
        <v>19600</v>
      </c>
      <c r="R89" s="62">
        <f t="shared" ref="R89:R90" si="178">J89+P89</f>
        <v>19600</v>
      </c>
      <c r="S89" s="62">
        <f t="shared" ref="S89:S90" si="179">Q89-R89</f>
        <v>0</v>
      </c>
      <c r="T89" s="6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49" customHeight="1" thickBot="1" x14ac:dyDescent="0.35">
      <c r="A90" s="64" t="s">
        <v>33</v>
      </c>
      <c r="B90" s="175" t="s">
        <v>110</v>
      </c>
      <c r="C90" s="173" t="s">
        <v>186</v>
      </c>
      <c r="D90" s="169"/>
      <c r="E90" s="223"/>
      <c r="F90" s="224"/>
      <c r="G90" s="225"/>
      <c r="H90" s="223"/>
      <c r="I90" s="224"/>
      <c r="J90" s="225"/>
      <c r="K90" s="60">
        <v>1</v>
      </c>
      <c r="L90" s="61">
        <v>12800</v>
      </c>
      <c r="M90" s="62">
        <f t="shared" si="175"/>
        <v>12800</v>
      </c>
      <c r="N90" s="60">
        <v>1</v>
      </c>
      <c r="O90" s="61">
        <v>12800</v>
      </c>
      <c r="P90" s="62">
        <f t="shared" si="176"/>
        <v>12800</v>
      </c>
      <c r="Q90" s="62">
        <f t="shared" si="177"/>
        <v>12800</v>
      </c>
      <c r="R90" s="62">
        <f t="shared" si="178"/>
        <v>12800</v>
      </c>
      <c r="S90" s="62">
        <f t="shared" si="179"/>
        <v>0</v>
      </c>
      <c r="T90" s="6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s="197" customFormat="1" ht="30" customHeight="1" thickBot="1" x14ac:dyDescent="0.35">
      <c r="A91" s="64" t="s">
        <v>33</v>
      </c>
      <c r="B91" s="175" t="s">
        <v>110</v>
      </c>
      <c r="C91" s="173" t="s">
        <v>187</v>
      </c>
      <c r="D91" s="169"/>
      <c r="E91" s="200"/>
      <c r="F91" s="198"/>
      <c r="G91" s="199"/>
      <c r="H91" s="200"/>
      <c r="I91" s="198"/>
      <c r="J91" s="199"/>
      <c r="K91" s="60">
        <v>1</v>
      </c>
      <c r="L91" s="61">
        <v>7000</v>
      </c>
      <c r="M91" s="62">
        <f t="shared" ref="M91" si="180">K91*L91</f>
        <v>7000</v>
      </c>
      <c r="N91" s="60">
        <v>1</v>
      </c>
      <c r="O91" s="61">
        <v>7000</v>
      </c>
      <c r="P91" s="62">
        <f t="shared" ref="P91" si="181">N91*O91</f>
        <v>7000</v>
      </c>
      <c r="Q91" s="62">
        <f t="shared" ref="Q91" si="182">G91+M91</f>
        <v>7000</v>
      </c>
      <c r="R91" s="62">
        <f t="shared" ref="R91" si="183">J91+P91</f>
        <v>7000</v>
      </c>
      <c r="S91" s="62">
        <f t="shared" ref="S91" si="184">Q91-R91</f>
        <v>0</v>
      </c>
      <c r="T91" s="6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197" customFormat="1" ht="30" customHeight="1" thickBot="1" x14ac:dyDescent="0.35">
      <c r="A92" s="64" t="s">
        <v>33</v>
      </c>
      <c r="B92" s="175" t="s">
        <v>110</v>
      </c>
      <c r="C92" s="173" t="s">
        <v>188</v>
      </c>
      <c r="D92" s="169"/>
      <c r="E92" s="200"/>
      <c r="F92" s="198"/>
      <c r="G92" s="199"/>
      <c r="H92" s="200"/>
      <c r="I92" s="198"/>
      <c r="J92" s="199"/>
      <c r="K92" s="60">
        <v>1</v>
      </c>
      <c r="L92" s="61">
        <v>4000</v>
      </c>
      <c r="M92" s="62">
        <f t="shared" ref="M92" si="185">K92*L92</f>
        <v>4000</v>
      </c>
      <c r="N92" s="60">
        <v>1</v>
      </c>
      <c r="O92" s="61">
        <v>4300</v>
      </c>
      <c r="P92" s="62">
        <f t="shared" ref="P92" si="186">N92*O92</f>
        <v>4300</v>
      </c>
      <c r="Q92" s="62">
        <f t="shared" ref="Q92" si="187">G92+M92</f>
        <v>4000</v>
      </c>
      <c r="R92" s="62">
        <f t="shared" ref="R92" si="188">J92+P92</f>
        <v>4300</v>
      </c>
      <c r="S92" s="62">
        <f t="shared" ref="S92" si="189">Q92-R92</f>
        <v>-300</v>
      </c>
      <c r="T92" s="6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 x14ac:dyDescent="0.35">
      <c r="A93" s="93" t="s">
        <v>111</v>
      </c>
      <c r="B93" s="170"/>
      <c r="C93" s="171"/>
      <c r="D93" s="77"/>
      <c r="E93" s="78"/>
      <c r="F93" s="79"/>
      <c r="G93" s="80">
        <f>SUM(G89:G90)</f>
        <v>0</v>
      </c>
      <c r="H93" s="78"/>
      <c r="I93" s="79"/>
      <c r="J93" s="80">
        <f>SUM(J89:J90)</f>
        <v>0</v>
      </c>
      <c r="K93" s="78"/>
      <c r="L93" s="79"/>
      <c r="M93" s="80">
        <f>SUM(M89:M92)</f>
        <v>43400</v>
      </c>
      <c r="N93" s="78"/>
      <c r="O93" s="79"/>
      <c r="P93" s="80">
        <f>SUM(P89:P92)</f>
        <v>43700</v>
      </c>
      <c r="Q93" s="80">
        <f>SUM(Q89:Q92)</f>
        <v>43400</v>
      </c>
      <c r="R93" s="80">
        <f>SUM(R89:R92)</f>
        <v>43700</v>
      </c>
      <c r="S93" s="80">
        <f>SUM(S89:S92)</f>
        <v>-300</v>
      </c>
      <c r="T93" s="81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30" customHeight="1" thickBot="1" x14ac:dyDescent="0.35">
      <c r="A94" s="100" t="s">
        <v>22</v>
      </c>
      <c r="B94" s="178" t="s">
        <v>112</v>
      </c>
      <c r="C94" s="176" t="s">
        <v>113</v>
      </c>
      <c r="D94" s="52"/>
      <c r="E94" s="53"/>
      <c r="F94" s="54"/>
      <c r="G94" s="82"/>
      <c r="H94" s="53"/>
      <c r="I94" s="54"/>
      <c r="J94" s="82"/>
      <c r="K94" s="53"/>
      <c r="L94" s="54"/>
      <c r="M94" s="82"/>
      <c r="N94" s="53"/>
      <c r="O94" s="54"/>
      <c r="P94" s="82"/>
      <c r="Q94" s="82"/>
      <c r="R94" s="82"/>
      <c r="S94" s="82"/>
      <c r="T94" s="55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5" spans="1:38" ht="41.25" customHeight="1" thickBot="1" x14ac:dyDescent="0.35">
      <c r="A95" s="64" t="s">
        <v>33</v>
      </c>
      <c r="B95" s="179" t="s">
        <v>114</v>
      </c>
      <c r="C95" s="177" t="s">
        <v>189</v>
      </c>
      <c r="D95" s="169" t="s">
        <v>122</v>
      </c>
      <c r="E95" s="226" t="s">
        <v>42</v>
      </c>
      <c r="F95" s="224"/>
      <c r="G95" s="225"/>
      <c r="H95" s="226" t="s">
        <v>42</v>
      </c>
      <c r="I95" s="224"/>
      <c r="J95" s="225"/>
      <c r="K95" s="60">
        <v>1</v>
      </c>
      <c r="L95" s="61">
        <v>13000</v>
      </c>
      <c r="M95" s="62">
        <f>K95*L95</f>
        <v>13000</v>
      </c>
      <c r="N95" s="60">
        <v>1</v>
      </c>
      <c r="O95" s="61">
        <v>13000</v>
      </c>
      <c r="P95" s="62">
        <f>N95*O95</f>
        <v>13000</v>
      </c>
      <c r="Q95" s="62">
        <f>G95+M95</f>
        <v>13000</v>
      </c>
      <c r="R95" s="62">
        <f>J95+P95</f>
        <v>13000</v>
      </c>
      <c r="S95" s="62">
        <f>Q95-R95</f>
        <v>0</v>
      </c>
      <c r="T95" s="63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customHeight="1" thickBot="1" x14ac:dyDescent="0.35">
      <c r="A96" s="93" t="s">
        <v>115</v>
      </c>
      <c r="B96" s="101"/>
      <c r="C96" s="171"/>
      <c r="D96" s="77"/>
      <c r="E96" s="78"/>
      <c r="F96" s="79"/>
      <c r="G96" s="80">
        <f>SUM(G95)</f>
        <v>0</v>
      </c>
      <c r="H96" s="78"/>
      <c r="I96" s="79"/>
      <c r="J96" s="80">
        <f>SUM(J95)</f>
        <v>0</v>
      </c>
      <c r="K96" s="78"/>
      <c r="L96" s="79"/>
      <c r="M96" s="80">
        <f>SUM(M95)</f>
        <v>13000</v>
      </c>
      <c r="N96" s="78"/>
      <c r="O96" s="79"/>
      <c r="P96" s="80">
        <f t="shared" ref="P96:R96" si="190">SUM(P95)</f>
        <v>13000</v>
      </c>
      <c r="Q96" s="80">
        <f t="shared" si="190"/>
        <v>13000</v>
      </c>
      <c r="R96" s="80">
        <f t="shared" si="190"/>
        <v>13000</v>
      </c>
      <c r="S96" s="80">
        <f>SUM(S95)</f>
        <v>0</v>
      </c>
      <c r="T96" s="8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9.5" customHeight="1" thickBot="1" x14ac:dyDescent="0.35">
      <c r="A97" s="102" t="s">
        <v>116</v>
      </c>
      <c r="B97" s="103"/>
      <c r="C97" s="104"/>
      <c r="D97" s="105"/>
      <c r="E97" s="106"/>
      <c r="F97" s="107"/>
      <c r="G97" s="108">
        <f>G38+G42+G47+G53+G58+G77+G82+G87+G93+G96</f>
        <v>0</v>
      </c>
      <c r="H97" s="106"/>
      <c r="I97" s="107"/>
      <c r="J97" s="108">
        <f>J38+J42+J47+J53+J58+J77+J82+J87+J93+J96</f>
        <v>0</v>
      </c>
      <c r="K97" s="106"/>
      <c r="L97" s="107"/>
      <c r="M97" s="108">
        <f>M38+M42+M47+M53+M58+M77+M82+M87+M93+M96</f>
        <v>181823</v>
      </c>
      <c r="N97" s="106"/>
      <c r="O97" s="107"/>
      <c r="P97" s="108">
        <f t="shared" ref="P97:S97" si="191">P38+P42+P47+P53+P58+P77+P82+P87+P93+P96</f>
        <v>181823</v>
      </c>
      <c r="Q97" s="108">
        <f t="shared" si="191"/>
        <v>181823</v>
      </c>
      <c r="R97" s="108">
        <f t="shared" si="191"/>
        <v>181823</v>
      </c>
      <c r="S97" s="108">
        <f t="shared" si="191"/>
        <v>0</v>
      </c>
      <c r="T97" s="109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</row>
    <row r="98" spans="1:38" ht="15.75" customHeight="1" x14ac:dyDescent="0.35">
      <c r="A98" s="227"/>
      <c r="B98" s="204"/>
      <c r="C98" s="204"/>
      <c r="D98" s="111"/>
      <c r="E98" s="112"/>
      <c r="F98" s="113"/>
      <c r="G98" s="114"/>
      <c r="H98" s="112"/>
      <c r="I98" s="113"/>
      <c r="J98" s="114"/>
      <c r="K98" s="112"/>
      <c r="L98" s="113"/>
      <c r="M98" s="114"/>
      <c r="N98" s="112"/>
      <c r="O98" s="113"/>
      <c r="P98" s="114"/>
      <c r="Q98" s="114"/>
      <c r="R98" s="114"/>
      <c r="S98" s="114"/>
      <c r="T98" s="11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9.5" customHeight="1" x14ac:dyDescent="0.35">
      <c r="A99" s="203" t="s">
        <v>117</v>
      </c>
      <c r="B99" s="204"/>
      <c r="C99" s="205"/>
      <c r="D99" s="116"/>
      <c r="E99" s="117"/>
      <c r="F99" s="118"/>
      <c r="G99" s="119">
        <f>G22-G97</f>
        <v>0</v>
      </c>
      <c r="H99" s="117"/>
      <c r="I99" s="118"/>
      <c r="J99" s="119">
        <f>J22-J97</f>
        <v>0</v>
      </c>
      <c r="K99" s="120"/>
      <c r="L99" s="118"/>
      <c r="M99" s="121">
        <f>M22-M97</f>
        <v>-181823</v>
      </c>
      <c r="N99" s="120"/>
      <c r="O99" s="118"/>
      <c r="P99" s="121">
        <f t="shared" ref="P99:S99" si="192">P22-P97</f>
        <v>-181823</v>
      </c>
      <c r="Q99" s="122">
        <f t="shared" si="192"/>
        <v>-181823</v>
      </c>
      <c r="R99" s="122">
        <f t="shared" si="192"/>
        <v>-181823</v>
      </c>
      <c r="S99" s="122">
        <f t="shared" si="192"/>
        <v>0</v>
      </c>
      <c r="T99" s="12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5">
      <c r="A100" s="124"/>
      <c r="B100" s="125"/>
      <c r="C100" s="124"/>
      <c r="D100" s="124"/>
      <c r="E100" s="37"/>
      <c r="F100" s="124"/>
      <c r="G100" s="124"/>
      <c r="H100" s="37"/>
      <c r="I100" s="124"/>
      <c r="J100" s="124"/>
      <c r="K100" s="37"/>
      <c r="L100" s="124"/>
      <c r="M100" s="124"/>
      <c r="N100" s="37"/>
      <c r="O100" s="124"/>
      <c r="P100" s="124"/>
      <c r="Q100" s="124"/>
      <c r="R100" s="124"/>
      <c r="S100" s="124"/>
      <c r="T100" s="1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5">
      <c r="A101" s="124"/>
      <c r="B101" s="125"/>
      <c r="C101" s="124"/>
      <c r="D101" s="124"/>
      <c r="E101" s="37"/>
      <c r="F101" s="124"/>
      <c r="G101" s="124"/>
      <c r="H101" s="37"/>
      <c r="I101" s="124"/>
      <c r="J101" s="124"/>
      <c r="K101" s="37"/>
      <c r="L101" s="124"/>
      <c r="M101" s="124"/>
      <c r="N101" s="37"/>
      <c r="O101" s="124"/>
      <c r="P101" s="124"/>
      <c r="Q101" s="124"/>
      <c r="R101" s="124"/>
      <c r="S101" s="124"/>
      <c r="T101" s="1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5">
      <c r="A102" s="124" t="s">
        <v>118</v>
      </c>
      <c r="B102" s="125"/>
      <c r="C102" s="126" t="s">
        <v>273</v>
      </c>
      <c r="D102" s="124"/>
      <c r="E102" s="127"/>
      <c r="F102" s="126"/>
      <c r="G102" s="124"/>
      <c r="H102" s="127" t="s">
        <v>274</v>
      </c>
      <c r="I102" s="126" t="s">
        <v>277</v>
      </c>
      <c r="J102" s="126"/>
      <c r="K102" s="127"/>
      <c r="L102" s="124"/>
      <c r="M102" s="124"/>
      <c r="N102" s="37"/>
      <c r="O102" s="124"/>
      <c r="P102" s="124"/>
      <c r="Q102" s="124"/>
      <c r="R102" s="124"/>
      <c r="S102" s="124"/>
      <c r="T102" s="1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5">
      <c r="A103" s="1"/>
      <c r="B103" s="1"/>
      <c r="C103" s="128" t="s">
        <v>119</v>
      </c>
      <c r="D103" s="124"/>
      <c r="E103" s="206" t="s">
        <v>120</v>
      </c>
      <c r="F103" s="207"/>
      <c r="G103" s="124"/>
      <c r="H103" s="37"/>
      <c r="I103" s="129" t="s">
        <v>121</v>
      </c>
      <c r="J103" s="124"/>
      <c r="K103" s="37"/>
      <c r="L103" s="129"/>
      <c r="M103" s="124"/>
      <c r="N103" s="37"/>
      <c r="O103" s="129"/>
      <c r="P103" s="124"/>
      <c r="Q103" s="124"/>
      <c r="R103" s="124"/>
      <c r="S103" s="124"/>
      <c r="T103" s="1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45">
      <c r="A104" s="1"/>
      <c r="B104" s="1"/>
      <c r="C104" s="130"/>
      <c r="D104" s="131"/>
      <c r="E104" s="132"/>
      <c r="F104" s="133"/>
      <c r="G104" s="134"/>
      <c r="H104" s="132"/>
      <c r="I104" s="133"/>
      <c r="J104" s="134"/>
      <c r="K104" s="135"/>
      <c r="L104" s="133"/>
      <c r="M104" s="134"/>
      <c r="N104" s="135"/>
      <c r="O104" s="133"/>
      <c r="P104" s="134"/>
      <c r="Q104" s="134"/>
      <c r="R104" s="134"/>
      <c r="S104" s="134"/>
      <c r="T104" s="1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5">
      <c r="A105" s="124"/>
      <c r="B105" s="125"/>
      <c r="C105" s="124"/>
      <c r="D105" s="124"/>
      <c r="E105" s="37"/>
      <c r="F105" s="124"/>
      <c r="G105" s="124"/>
      <c r="H105" s="37"/>
      <c r="I105" s="124"/>
      <c r="J105" s="124"/>
      <c r="K105" s="37"/>
      <c r="L105" s="124"/>
      <c r="M105" s="124"/>
      <c r="N105" s="37"/>
      <c r="O105" s="124"/>
      <c r="P105" s="124"/>
      <c r="Q105" s="124"/>
      <c r="R105" s="124"/>
      <c r="S105" s="124"/>
      <c r="T105" s="1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5">
      <c r="A106" s="124"/>
      <c r="B106" s="125"/>
      <c r="C106" s="124"/>
      <c r="D106" s="124"/>
      <c r="E106" s="37"/>
      <c r="F106" s="124"/>
      <c r="G106" s="124"/>
      <c r="H106" s="37"/>
      <c r="I106" s="124"/>
      <c r="J106" s="124"/>
      <c r="K106" s="37"/>
      <c r="L106" s="124"/>
      <c r="M106" s="124"/>
      <c r="N106" s="37"/>
      <c r="O106" s="124"/>
      <c r="P106" s="124"/>
      <c r="Q106" s="124"/>
      <c r="R106" s="124"/>
      <c r="S106" s="124"/>
      <c r="T106" s="1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5">
      <c r="A107" s="124"/>
      <c r="B107" s="125"/>
      <c r="C107" s="124"/>
      <c r="D107" s="124"/>
      <c r="E107" s="37"/>
      <c r="F107" s="124"/>
      <c r="G107" s="124"/>
      <c r="H107" s="37"/>
      <c r="I107" s="124"/>
      <c r="J107" s="124"/>
      <c r="K107" s="37"/>
      <c r="L107" s="124"/>
      <c r="M107" s="124"/>
      <c r="N107" s="37"/>
      <c r="O107" s="124"/>
      <c r="P107" s="124"/>
      <c r="Q107" s="124"/>
      <c r="R107" s="124"/>
      <c r="S107" s="124"/>
      <c r="T107" s="1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5">
      <c r="A108" s="124"/>
      <c r="B108" s="125"/>
      <c r="C108" s="124"/>
      <c r="D108" s="124"/>
      <c r="E108" s="37"/>
      <c r="F108" s="124"/>
      <c r="G108" s="124"/>
      <c r="H108" s="37"/>
      <c r="I108" s="124"/>
      <c r="J108" s="124"/>
      <c r="K108" s="37"/>
      <c r="L108" s="124"/>
      <c r="M108" s="124"/>
      <c r="N108" s="37"/>
      <c r="O108" s="124"/>
      <c r="P108" s="124"/>
      <c r="Q108" s="124"/>
      <c r="R108" s="124"/>
      <c r="S108" s="124"/>
      <c r="T108" s="1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5">
      <c r="A109" s="124"/>
      <c r="B109" s="125"/>
      <c r="C109" s="124"/>
      <c r="D109" s="124"/>
      <c r="E109" s="37"/>
      <c r="F109" s="124"/>
      <c r="G109" s="124"/>
      <c r="H109" s="37"/>
      <c r="I109" s="124"/>
      <c r="J109" s="124"/>
      <c r="K109" s="37"/>
      <c r="L109" s="124"/>
      <c r="M109" s="124"/>
      <c r="N109" s="37"/>
      <c r="O109" s="124"/>
      <c r="P109" s="124"/>
      <c r="Q109" s="124"/>
      <c r="R109" s="124"/>
      <c r="S109" s="124"/>
      <c r="T109" s="1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3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3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3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3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3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3">
      <c r="E304" s="136"/>
      <c r="H304" s="136"/>
      <c r="I304" s="137"/>
      <c r="J304" s="137"/>
      <c r="K304" s="136"/>
      <c r="L304" s="137"/>
      <c r="M304" s="137"/>
      <c r="N304" s="136"/>
      <c r="O304" s="137"/>
      <c r="P304" s="137"/>
      <c r="Q304" s="137"/>
      <c r="R304" s="137"/>
      <c r="S304" s="137"/>
      <c r="T304" s="137"/>
      <c r="U304" s="137"/>
      <c r="V304" s="137"/>
    </row>
    <row r="305" spans="5:22" ht="15.75" customHeight="1" x14ac:dyDescent="0.3">
      <c r="E305" s="136"/>
      <c r="H305" s="136"/>
      <c r="I305" s="137"/>
      <c r="J305" s="137"/>
      <c r="K305" s="136"/>
      <c r="L305" s="137"/>
      <c r="M305" s="137"/>
      <c r="N305" s="136"/>
      <c r="O305" s="137"/>
      <c r="P305" s="137"/>
      <c r="Q305" s="137"/>
      <c r="R305" s="137"/>
      <c r="S305" s="137"/>
      <c r="T305" s="137"/>
      <c r="U305" s="137"/>
      <c r="V305" s="137"/>
    </row>
    <row r="306" spans="5:22" ht="15.75" customHeight="1" x14ac:dyDescent="0.3">
      <c r="E306" s="136"/>
      <c r="H306" s="136"/>
      <c r="I306" s="137"/>
      <c r="J306" s="137"/>
      <c r="K306" s="136"/>
      <c r="L306" s="137"/>
      <c r="M306" s="137"/>
      <c r="N306" s="136"/>
      <c r="O306" s="137"/>
      <c r="P306" s="137"/>
      <c r="Q306" s="137"/>
      <c r="R306" s="137"/>
      <c r="S306" s="137"/>
      <c r="T306" s="137"/>
      <c r="U306" s="137"/>
      <c r="V306" s="137"/>
    </row>
    <row r="307" spans="5:22" ht="15.75" customHeight="1" x14ac:dyDescent="0.3">
      <c r="E307" s="136"/>
      <c r="H307" s="136"/>
      <c r="I307" s="137"/>
      <c r="J307" s="137"/>
      <c r="K307" s="136"/>
      <c r="L307" s="137"/>
      <c r="M307" s="137"/>
      <c r="N307" s="136"/>
      <c r="O307" s="137"/>
      <c r="P307" s="137"/>
      <c r="Q307" s="137"/>
      <c r="R307" s="137"/>
      <c r="S307" s="137"/>
      <c r="T307" s="137"/>
      <c r="U307" s="137"/>
      <c r="V307" s="137"/>
    </row>
    <row r="308" spans="5:22" ht="15.75" customHeight="1" x14ac:dyDescent="0.3">
      <c r="E308" s="136"/>
      <c r="H308" s="136"/>
      <c r="I308" s="137"/>
      <c r="J308" s="137"/>
      <c r="K308" s="136"/>
      <c r="L308" s="137"/>
      <c r="M308" s="137"/>
      <c r="N308" s="136"/>
      <c r="O308" s="137"/>
      <c r="P308" s="137"/>
      <c r="Q308" s="137"/>
      <c r="R308" s="137"/>
      <c r="S308" s="137"/>
      <c r="T308" s="137"/>
      <c r="U308" s="137"/>
      <c r="V308" s="137"/>
    </row>
    <row r="309" spans="5:22" ht="15.75" customHeight="1" x14ac:dyDescent="0.3">
      <c r="E309" s="136"/>
      <c r="H309" s="136"/>
      <c r="I309" s="137"/>
      <c r="J309" s="137"/>
      <c r="K309" s="136"/>
      <c r="L309" s="137"/>
      <c r="M309" s="137"/>
      <c r="N309" s="136"/>
      <c r="O309" s="137"/>
      <c r="P309" s="137"/>
      <c r="Q309" s="137"/>
      <c r="R309" s="137"/>
      <c r="S309" s="137"/>
      <c r="T309" s="137"/>
      <c r="U309" s="137"/>
      <c r="V309" s="137"/>
    </row>
    <row r="310" spans="5:22" ht="15.75" customHeight="1" x14ac:dyDescent="0.3">
      <c r="E310" s="136"/>
      <c r="H310" s="136"/>
      <c r="I310" s="137"/>
      <c r="J310" s="137"/>
      <c r="K310" s="136"/>
      <c r="L310" s="137"/>
      <c r="M310" s="137"/>
      <c r="N310" s="136"/>
      <c r="O310" s="137"/>
      <c r="P310" s="137"/>
      <c r="Q310" s="137"/>
      <c r="R310" s="137"/>
      <c r="S310" s="137"/>
      <c r="T310" s="137"/>
      <c r="U310" s="137"/>
      <c r="V310" s="137"/>
    </row>
    <row r="311" spans="5:22" ht="15.75" customHeight="1" x14ac:dyDescent="0.3">
      <c r="E311" s="136"/>
      <c r="H311" s="136"/>
      <c r="I311" s="137"/>
      <c r="J311" s="137"/>
      <c r="K311" s="136"/>
      <c r="L311" s="137"/>
      <c r="M311" s="137"/>
      <c r="N311" s="136"/>
      <c r="O311" s="137"/>
      <c r="P311" s="137"/>
      <c r="Q311" s="137"/>
      <c r="R311" s="137"/>
      <c r="S311" s="137"/>
      <c r="T311" s="137"/>
      <c r="U311" s="137"/>
      <c r="V311" s="137"/>
    </row>
    <row r="312" spans="5:22" ht="15.75" customHeight="1" x14ac:dyDescent="0.3">
      <c r="E312" s="136"/>
      <c r="H312" s="136"/>
      <c r="I312" s="137"/>
      <c r="J312" s="137"/>
      <c r="K312" s="136"/>
      <c r="L312" s="137"/>
      <c r="M312" s="137"/>
      <c r="N312" s="136"/>
      <c r="O312" s="137"/>
      <c r="P312" s="137"/>
      <c r="Q312" s="137"/>
      <c r="R312" s="137"/>
      <c r="S312" s="137"/>
      <c r="T312" s="137"/>
      <c r="U312" s="137"/>
      <c r="V312" s="137"/>
    </row>
    <row r="313" spans="5:22" ht="15.75" customHeight="1" x14ac:dyDescent="0.3">
      <c r="E313" s="136"/>
      <c r="H313" s="136"/>
      <c r="I313" s="137"/>
      <c r="J313" s="137"/>
      <c r="K313" s="136"/>
      <c r="L313" s="137"/>
      <c r="M313" s="137"/>
      <c r="N313" s="136"/>
      <c r="O313" s="137"/>
      <c r="P313" s="137"/>
      <c r="Q313" s="137"/>
      <c r="R313" s="137"/>
      <c r="S313" s="137"/>
      <c r="T313" s="137"/>
      <c r="U313" s="137"/>
      <c r="V313" s="137"/>
    </row>
    <row r="314" spans="5:22" ht="15.75" customHeight="1" x14ac:dyDescent="0.3">
      <c r="E314" s="136"/>
      <c r="H314" s="136"/>
      <c r="I314" s="137"/>
      <c r="J314" s="137"/>
      <c r="K314" s="136"/>
      <c r="L314" s="137"/>
      <c r="M314" s="137"/>
      <c r="N314" s="136"/>
      <c r="O314" s="137"/>
      <c r="P314" s="137"/>
      <c r="Q314" s="137"/>
      <c r="R314" s="137"/>
      <c r="S314" s="137"/>
      <c r="T314" s="137"/>
      <c r="U314" s="137"/>
      <c r="V314" s="137"/>
    </row>
    <row r="315" spans="5:22" ht="15.75" customHeight="1" x14ac:dyDescent="0.3">
      <c r="E315" s="136"/>
      <c r="H315" s="136"/>
      <c r="I315" s="137"/>
      <c r="J315" s="137"/>
      <c r="K315" s="136"/>
      <c r="L315" s="137"/>
      <c r="M315" s="137"/>
      <c r="N315" s="136"/>
      <c r="O315" s="137"/>
      <c r="P315" s="137"/>
      <c r="Q315" s="137"/>
      <c r="R315" s="137"/>
      <c r="S315" s="137"/>
      <c r="T315" s="137"/>
      <c r="U315" s="137"/>
      <c r="V315" s="137"/>
    </row>
    <row r="316" spans="5:22" ht="15.75" customHeight="1" x14ac:dyDescent="0.3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5:22" ht="15.75" customHeight="1" x14ac:dyDescent="0.3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5:22" ht="15.75" customHeight="1" x14ac:dyDescent="0.3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5:22" ht="15.75" customHeight="1" x14ac:dyDescent="0.3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5:22" ht="15.75" customHeight="1" x14ac:dyDescent="0.3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3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3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3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3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3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3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3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3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3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3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3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3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3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3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3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3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3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3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3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3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3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3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3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3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3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3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3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3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3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3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3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3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3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3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3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3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3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3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3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3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3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3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3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3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3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3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3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3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3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3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3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3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3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3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3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3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3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3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3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3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3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3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3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3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3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3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3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3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3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3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3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3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3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3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3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3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3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3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3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3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3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3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3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3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3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3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3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3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3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3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3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3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3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3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3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3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3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3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3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3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3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3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3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3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3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3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3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3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3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3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3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3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3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3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3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3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3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3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3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3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3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3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3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3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3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3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3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3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3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3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3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3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3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3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3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3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3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3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3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3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3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3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3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3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3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3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3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3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3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3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3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3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3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3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3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3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3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3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3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3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3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3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3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3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3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3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3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3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3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3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3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3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3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3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3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3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3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3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3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3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3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3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3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3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3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3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3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3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3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3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3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3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3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3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3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3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3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3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3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3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3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3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3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3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3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3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3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3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3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3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3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3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3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3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3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3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3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3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3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3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3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3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3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3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3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3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3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3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3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3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3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3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3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3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3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3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3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3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3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3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3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3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3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3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3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3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3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3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3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3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3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3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3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3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3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3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3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3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3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3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3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3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3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3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3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3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3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3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3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3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3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3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3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3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3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3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3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3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3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3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3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3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3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3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3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3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3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3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3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3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3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3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3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3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3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3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3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3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3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3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3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3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3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3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3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3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3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3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3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3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3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3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3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3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3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3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3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3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3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3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3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3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3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3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3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3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3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3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3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3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3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3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3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3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3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3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3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3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3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3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3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3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3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3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3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3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3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3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3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3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3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3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3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3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3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3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3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3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3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3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3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3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3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3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3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3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3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3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3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3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3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3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3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3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3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3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3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3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3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3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3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3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3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3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3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3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3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3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3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3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3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3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3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3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3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3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3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3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3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3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3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3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3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3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3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3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3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3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3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3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3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3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3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3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3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3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3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3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3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3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3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3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3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3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3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3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3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3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3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3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3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3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3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3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3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3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3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3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3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3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3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3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3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3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3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3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3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3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3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3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3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3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3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3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3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3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3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3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3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3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3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3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3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3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3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3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3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3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3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3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3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3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3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3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3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3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3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3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3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3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3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3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3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3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3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3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3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3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3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3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3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3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3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3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3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3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3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3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3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3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3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3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3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3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3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3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3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3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3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3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3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3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3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3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3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3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3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3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3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3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3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3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3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3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3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3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3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3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3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3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3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3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3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3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3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3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3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3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3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3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3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3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3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3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3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3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3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3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3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3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3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3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3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3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3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3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3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3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3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3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3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3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3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3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3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3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3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3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3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3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3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3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3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3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3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3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3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3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3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3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3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3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3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3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3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3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3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3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3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3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3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3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3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3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3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3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3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3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3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3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3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3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3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3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3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3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3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3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3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3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3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3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3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3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3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3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3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3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3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3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3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3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3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3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3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3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3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3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3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3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3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3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3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3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3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3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3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3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3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3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3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3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3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3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3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3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3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3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3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3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3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3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3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3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3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3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3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3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3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3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3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3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3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3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3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3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3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3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3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3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3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3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3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3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3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3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3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3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3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3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3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3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3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3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3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3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3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3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3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3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3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3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  <row r="1013" spans="5:22" ht="15.75" customHeight="1" x14ac:dyDescent="0.3">
      <c r="E1013" s="136"/>
      <c r="H1013" s="136"/>
      <c r="I1013" s="137"/>
      <c r="J1013" s="137"/>
      <c r="K1013" s="136"/>
      <c r="L1013" s="137"/>
      <c r="M1013" s="137"/>
      <c r="N1013" s="136"/>
      <c r="O1013" s="137"/>
      <c r="P1013" s="137"/>
      <c r="Q1013" s="137"/>
      <c r="R1013" s="137"/>
      <c r="S1013" s="137"/>
      <c r="T1013" s="137"/>
      <c r="U1013" s="137"/>
      <c r="V1013" s="137"/>
    </row>
    <row r="1014" spans="5:22" ht="15.75" customHeight="1" x14ac:dyDescent="0.3">
      <c r="E1014" s="136"/>
      <c r="H1014" s="136"/>
      <c r="I1014" s="137"/>
      <c r="J1014" s="137"/>
      <c r="K1014" s="136"/>
      <c r="L1014" s="137"/>
      <c r="M1014" s="137"/>
      <c r="N1014" s="136"/>
      <c r="O1014" s="137"/>
      <c r="P1014" s="137"/>
      <c r="Q1014" s="137"/>
      <c r="R1014" s="137"/>
      <c r="S1014" s="137"/>
      <c r="T1014" s="137"/>
      <c r="U1014" s="137"/>
      <c r="V1014" s="137"/>
    </row>
    <row r="1015" spans="5:22" ht="15.75" customHeight="1" x14ac:dyDescent="0.3">
      <c r="E1015" s="136"/>
      <c r="H1015" s="136"/>
      <c r="I1015" s="137"/>
      <c r="J1015" s="137"/>
      <c r="K1015" s="136"/>
      <c r="L1015" s="137"/>
      <c r="M1015" s="137"/>
      <c r="N1015" s="136"/>
      <c r="O1015" s="137"/>
      <c r="P1015" s="137"/>
      <c r="Q1015" s="137"/>
      <c r="R1015" s="137"/>
      <c r="S1015" s="137"/>
      <c r="T1015" s="137"/>
      <c r="U1015" s="137"/>
      <c r="V1015" s="137"/>
    </row>
    <row r="1016" spans="5:22" ht="15.75" customHeight="1" x14ac:dyDescent="0.3">
      <c r="E1016" s="136"/>
      <c r="H1016" s="136"/>
      <c r="I1016" s="137"/>
      <c r="J1016" s="137"/>
      <c r="K1016" s="136"/>
      <c r="L1016" s="137"/>
      <c r="M1016" s="137"/>
      <c r="N1016" s="136"/>
      <c r="O1016" s="137"/>
      <c r="P1016" s="137"/>
      <c r="Q1016" s="137"/>
      <c r="R1016" s="137"/>
      <c r="S1016" s="137"/>
      <c r="T1016" s="137"/>
      <c r="U1016" s="137"/>
      <c r="V1016" s="137"/>
    </row>
    <row r="1017" spans="5:22" ht="15.75" customHeight="1" x14ac:dyDescent="0.3">
      <c r="E1017" s="136"/>
      <c r="H1017" s="136"/>
      <c r="I1017" s="137"/>
      <c r="J1017" s="137"/>
      <c r="K1017" s="136"/>
      <c r="L1017" s="137"/>
      <c r="M1017" s="137"/>
      <c r="N1017" s="136"/>
      <c r="O1017" s="137"/>
      <c r="P1017" s="137"/>
      <c r="Q1017" s="137"/>
      <c r="R1017" s="137"/>
      <c r="S1017" s="137"/>
      <c r="T1017" s="137"/>
      <c r="U1017" s="137"/>
      <c r="V1017" s="137"/>
    </row>
    <row r="1018" spans="5:22" ht="15.75" customHeight="1" x14ac:dyDescent="0.3">
      <c r="E1018" s="136"/>
      <c r="H1018" s="136"/>
      <c r="I1018" s="137"/>
      <c r="J1018" s="137"/>
      <c r="K1018" s="136"/>
      <c r="L1018" s="137"/>
      <c r="M1018" s="137"/>
      <c r="N1018" s="136"/>
      <c r="O1018" s="137"/>
      <c r="P1018" s="137"/>
      <c r="Q1018" s="137"/>
      <c r="R1018" s="137"/>
      <c r="S1018" s="137"/>
      <c r="T1018" s="137"/>
      <c r="U1018" s="137"/>
      <c r="V1018" s="137"/>
    </row>
    <row r="1019" spans="5:22" ht="15.75" customHeight="1" x14ac:dyDescent="0.3">
      <c r="E1019" s="136"/>
      <c r="H1019" s="136"/>
      <c r="I1019" s="137"/>
      <c r="J1019" s="137"/>
      <c r="K1019" s="136"/>
      <c r="L1019" s="137"/>
      <c r="M1019" s="137"/>
      <c r="N1019" s="136"/>
      <c r="O1019" s="137"/>
      <c r="P1019" s="137"/>
      <c r="Q1019" s="137"/>
      <c r="R1019" s="137"/>
      <c r="S1019" s="137"/>
      <c r="T1019" s="137"/>
      <c r="U1019" s="137"/>
      <c r="V1019" s="137"/>
    </row>
    <row r="1020" spans="5:22" ht="15.75" customHeight="1" x14ac:dyDescent="0.3">
      <c r="E1020" s="136"/>
      <c r="H1020" s="136"/>
      <c r="I1020" s="137"/>
      <c r="J1020" s="137"/>
      <c r="K1020" s="136"/>
      <c r="L1020" s="137"/>
      <c r="M1020" s="137"/>
      <c r="N1020" s="136"/>
      <c r="O1020" s="137"/>
      <c r="P1020" s="137"/>
      <c r="Q1020" s="137"/>
      <c r="R1020" s="137"/>
      <c r="S1020" s="137"/>
      <c r="T1020" s="137"/>
      <c r="U1020" s="137"/>
      <c r="V1020" s="137"/>
    </row>
    <row r="1021" spans="5:22" ht="15.75" customHeight="1" x14ac:dyDescent="0.3">
      <c r="E1021" s="136"/>
      <c r="H1021" s="136"/>
      <c r="I1021" s="137"/>
      <c r="J1021" s="137"/>
      <c r="K1021" s="136"/>
      <c r="L1021" s="137"/>
      <c r="M1021" s="137"/>
      <c r="N1021" s="136"/>
      <c r="O1021" s="137"/>
      <c r="P1021" s="137"/>
      <c r="Q1021" s="137"/>
      <c r="R1021" s="137"/>
      <c r="S1021" s="137"/>
      <c r="T1021" s="137"/>
      <c r="U1021" s="137"/>
      <c r="V1021" s="137"/>
    </row>
    <row r="1022" spans="5:22" ht="15.75" customHeight="1" x14ac:dyDescent="0.3">
      <c r="E1022" s="136"/>
      <c r="H1022" s="136"/>
      <c r="I1022" s="137"/>
      <c r="J1022" s="137"/>
      <c r="K1022" s="136"/>
      <c r="L1022" s="137"/>
      <c r="M1022" s="137"/>
      <c r="N1022" s="136"/>
      <c r="O1022" s="137"/>
      <c r="P1022" s="137"/>
      <c r="Q1022" s="137"/>
      <c r="R1022" s="137"/>
      <c r="S1022" s="137"/>
      <c r="T1022" s="137"/>
      <c r="U1022" s="137"/>
      <c r="V1022" s="137"/>
    </row>
    <row r="1023" spans="5:22" ht="15.75" customHeight="1" x14ac:dyDescent="0.3">
      <c r="E1023" s="136"/>
      <c r="H1023" s="136"/>
      <c r="I1023" s="137"/>
      <c r="J1023" s="137"/>
      <c r="K1023" s="136"/>
      <c r="L1023" s="137"/>
      <c r="M1023" s="137"/>
      <c r="N1023" s="136"/>
      <c r="O1023" s="137"/>
      <c r="P1023" s="137"/>
      <c r="Q1023" s="137"/>
      <c r="R1023" s="137"/>
      <c r="S1023" s="137"/>
      <c r="T1023" s="137"/>
      <c r="U1023" s="137"/>
      <c r="V1023" s="137"/>
    </row>
    <row r="1024" spans="5:22" ht="15.75" customHeight="1" x14ac:dyDescent="0.3">
      <c r="E1024" s="136"/>
      <c r="H1024" s="136"/>
      <c r="I1024" s="137"/>
      <c r="J1024" s="137"/>
      <c r="K1024" s="136"/>
      <c r="L1024" s="137"/>
      <c r="M1024" s="137"/>
      <c r="N1024" s="136"/>
      <c r="O1024" s="137"/>
      <c r="P1024" s="137"/>
      <c r="Q1024" s="137"/>
      <c r="R1024" s="137"/>
      <c r="S1024" s="137"/>
      <c r="T1024" s="137"/>
      <c r="U1024" s="137"/>
      <c r="V1024" s="137"/>
    </row>
    <row r="1025" spans="5:22" ht="15.75" customHeight="1" x14ac:dyDescent="0.3">
      <c r="E1025" s="136"/>
      <c r="H1025" s="136"/>
      <c r="I1025" s="137"/>
      <c r="J1025" s="137"/>
      <c r="K1025" s="136"/>
      <c r="L1025" s="137"/>
      <c r="M1025" s="137"/>
      <c r="N1025" s="136"/>
      <c r="O1025" s="137"/>
      <c r="P1025" s="137"/>
      <c r="Q1025" s="137"/>
      <c r="R1025" s="137"/>
      <c r="S1025" s="137"/>
      <c r="T1025" s="137"/>
      <c r="U1025" s="137"/>
      <c r="V1025" s="137"/>
    </row>
    <row r="1026" spans="5:22" ht="15.75" customHeight="1" x14ac:dyDescent="0.3">
      <c r="E1026" s="136"/>
      <c r="H1026" s="136"/>
      <c r="I1026" s="137"/>
      <c r="J1026" s="137"/>
      <c r="K1026" s="136"/>
      <c r="L1026" s="137"/>
      <c r="M1026" s="137"/>
      <c r="N1026" s="136"/>
      <c r="O1026" s="137"/>
      <c r="P1026" s="137"/>
      <c r="Q1026" s="137"/>
      <c r="R1026" s="137"/>
      <c r="S1026" s="137"/>
      <c r="T1026" s="137"/>
      <c r="U1026" s="137"/>
      <c r="V1026" s="137"/>
    </row>
    <row r="1027" spans="5:22" ht="15.75" customHeight="1" x14ac:dyDescent="0.3">
      <c r="E1027" s="136"/>
      <c r="H1027" s="136"/>
      <c r="I1027" s="137"/>
      <c r="J1027" s="137"/>
      <c r="K1027" s="136"/>
      <c r="L1027" s="137"/>
      <c r="M1027" s="137"/>
      <c r="N1027" s="136"/>
      <c r="O1027" s="137"/>
      <c r="P1027" s="137"/>
      <c r="Q1027" s="137"/>
      <c r="R1027" s="137"/>
      <c r="S1027" s="137"/>
      <c r="T1027" s="137"/>
      <c r="U1027" s="137"/>
      <c r="V1027" s="137"/>
    </row>
    <row r="1028" spans="5:22" ht="15.75" customHeight="1" x14ac:dyDescent="0.3">
      <c r="E1028" s="136"/>
      <c r="H1028" s="136"/>
      <c r="I1028" s="137"/>
      <c r="J1028" s="137"/>
      <c r="K1028" s="136"/>
      <c r="L1028" s="137"/>
      <c r="M1028" s="137"/>
      <c r="N1028" s="136"/>
      <c r="O1028" s="137"/>
      <c r="P1028" s="137"/>
      <c r="Q1028" s="137"/>
      <c r="R1028" s="137"/>
      <c r="S1028" s="137"/>
      <c r="T1028" s="137"/>
      <c r="U1028" s="137"/>
      <c r="V1028" s="137"/>
    </row>
    <row r="1029" spans="5:22" ht="15.75" customHeight="1" x14ac:dyDescent="0.3">
      <c r="E1029" s="136"/>
      <c r="H1029" s="136"/>
      <c r="I1029" s="137"/>
      <c r="J1029" s="137"/>
      <c r="K1029" s="136"/>
      <c r="L1029" s="137"/>
      <c r="M1029" s="137"/>
      <c r="N1029" s="136"/>
      <c r="O1029" s="137"/>
      <c r="P1029" s="137"/>
      <c r="Q1029" s="137"/>
      <c r="R1029" s="137"/>
      <c r="S1029" s="137"/>
      <c r="T1029" s="137"/>
      <c r="U1029" s="137"/>
      <c r="V1029" s="137"/>
    </row>
    <row r="1030" spans="5:22" ht="15.75" customHeight="1" x14ac:dyDescent="0.3">
      <c r="E1030" s="136"/>
      <c r="H1030" s="136"/>
      <c r="I1030" s="137"/>
      <c r="J1030" s="137"/>
      <c r="K1030" s="136"/>
      <c r="L1030" s="137"/>
      <c r="M1030" s="137"/>
      <c r="N1030" s="136"/>
      <c r="O1030" s="137"/>
      <c r="P1030" s="137"/>
      <c r="Q1030" s="137"/>
      <c r="R1030" s="137"/>
      <c r="S1030" s="137"/>
      <c r="T1030" s="137"/>
      <c r="U1030" s="137"/>
      <c r="V1030" s="137"/>
    </row>
    <row r="1031" spans="5:22" ht="15.75" customHeight="1" x14ac:dyDescent="0.3">
      <c r="E1031" s="136"/>
      <c r="H1031" s="136"/>
      <c r="I1031" s="137"/>
      <c r="J1031" s="137"/>
      <c r="K1031" s="136"/>
      <c r="L1031" s="137"/>
      <c r="M1031" s="137"/>
      <c r="N1031" s="136"/>
      <c r="O1031" s="137"/>
      <c r="P1031" s="137"/>
      <c r="Q1031" s="137"/>
      <c r="R1031" s="137"/>
      <c r="S1031" s="137"/>
      <c r="T1031" s="137"/>
      <c r="U1031" s="137"/>
      <c r="V1031" s="137"/>
    </row>
    <row r="1032" spans="5:22" ht="15.75" customHeight="1" x14ac:dyDescent="0.3">
      <c r="E1032" s="136"/>
      <c r="H1032" s="136"/>
      <c r="I1032" s="137"/>
      <c r="J1032" s="137"/>
      <c r="K1032" s="136"/>
      <c r="L1032" s="137"/>
      <c r="M1032" s="137"/>
      <c r="N1032" s="136"/>
      <c r="O1032" s="137"/>
      <c r="P1032" s="137"/>
      <c r="Q1032" s="137"/>
      <c r="R1032" s="137"/>
      <c r="S1032" s="137"/>
      <c r="T1032" s="137"/>
      <c r="U1032" s="137"/>
      <c r="V1032" s="137"/>
    </row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9:C99"/>
    <mergeCell ref="E103:F103"/>
    <mergeCell ref="E17:G17"/>
    <mergeCell ref="H17:J17"/>
    <mergeCell ref="A23:C23"/>
    <mergeCell ref="E31:G33"/>
    <mergeCell ref="H31:J33"/>
    <mergeCell ref="E35:G37"/>
    <mergeCell ref="H35:J37"/>
    <mergeCell ref="E89:G90"/>
    <mergeCell ref="H89:J90"/>
    <mergeCell ref="E95:G95"/>
    <mergeCell ref="H95:J95"/>
    <mergeCell ref="A98:C98"/>
  </mergeCells>
  <printOptions horizontalCentered="1"/>
  <pageMargins left="0" right="0" top="0" bottom="0" header="0" footer="0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B14" workbookViewId="0">
      <selection activeCell="B5" sqref="B5:J5"/>
    </sheetView>
  </sheetViews>
  <sheetFormatPr defaultColWidth="9" defaultRowHeight="14" x14ac:dyDescent="0.3"/>
  <cols>
    <col min="1" max="1" width="16.83203125" style="181" hidden="1" customWidth="1"/>
    <col min="2" max="2" width="9.58203125" style="181" customWidth="1"/>
    <col min="3" max="3" width="29.83203125" style="181" customWidth="1"/>
    <col min="4" max="4" width="16.33203125" style="182" customWidth="1"/>
    <col min="5" max="5" width="17.83203125" style="181" customWidth="1"/>
    <col min="6" max="6" width="16.33203125" style="182" customWidth="1"/>
    <col min="7" max="7" width="13.5" style="181" customWidth="1"/>
    <col min="8" max="8" width="14" style="181" customWidth="1"/>
    <col min="9" max="9" width="13.75" style="183" customWidth="1"/>
    <col min="10" max="10" width="15.5" style="183" customWidth="1"/>
    <col min="11" max="16384" width="9" style="183"/>
  </cols>
  <sheetData>
    <row r="1" spans="1:10" ht="14.5" x14ac:dyDescent="0.35">
      <c r="J1" s="184" t="s">
        <v>123</v>
      </c>
    </row>
    <row r="2" spans="1:10" ht="39.75" customHeight="1" x14ac:dyDescent="0.35">
      <c r="H2" s="248" t="s">
        <v>272</v>
      </c>
      <c r="I2" s="248"/>
      <c r="J2" s="248"/>
    </row>
    <row r="4" spans="1:10" ht="18.5" x14ac:dyDescent="0.45">
      <c r="B4" s="249" t="s">
        <v>124</v>
      </c>
      <c r="C4" s="249"/>
      <c r="D4" s="249"/>
      <c r="E4" s="249"/>
      <c r="F4" s="249"/>
      <c r="G4" s="249"/>
      <c r="H4" s="249"/>
      <c r="I4" s="249"/>
      <c r="J4" s="249"/>
    </row>
    <row r="5" spans="1:10" ht="18.5" x14ac:dyDescent="0.45">
      <c r="B5" s="249" t="s">
        <v>191</v>
      </c>
      <c r="C5" s="249"/>
      <c r="D5" s="249"/>
      <c r="E5" s="249"/>
      <c r="F5" s="249"/>
      <c r="G5" s="249"/>
      <c r="H5" s="249"/>
      <c r="I5" s="249"/>
      <c r="J5" s="249"/>
    </row>
    <row r="6" spans="1:10" ht="21" x14ac:dyDescent="0.45">
      <c r="B6" s="250" t="s">
        <v>125</v>
      </c>
      <c r="C6" s="250"/>
      <c r="D6" s="250"/>
      <c r="E6" s="250"/>
      <c r="F6" s="250"/>
      <c r="G6" s="250"/>
      <c r="H6" s="250"/>
      <c r="I6" s="250"/>
      <c r="J6" s="250"/>
    </row>
    <row r="7" spans="1:10" ht="18.5" x14ac:dyDescent="0.45">
      <c r="B7" s="249" t="s">
        <v>190</v>
      </c>
      <c r="C7" s="249"/>
      <c r="D7" s="249"/>
      <c r="E7" s="249"/>
      <c r="F7" s="249"/>
      <c r="G7" s="249"/>
      <c r="H7" s="249"/>
      <c r="I7" s="249"/>
      <c r="J7" s="249"/>
    </row>
    <row r="9" spans="1:10" s="185" customFormat="1" ht="44.25" customHeight="1" x14ac:dyDescent="0.3">
      <c r="B9" s="239" t="s">
        <v>137</v>
      </c>
      <c r="C9" s="240"/>
      <c r="D9" s="241"/>
      <c r="E9" s="242" t="s">
        <v>126</v>
      </c>
      <c r="F9" s="243"/>
      <c r="G9" s="243"/>
      <c r="H9" s="243"/>
      <c r="I9" s="243"/>
      <c r="J9" s="244"/>
    </row>
    <row r="10" spans="1:10" s="185" customFormat="1" ht="72.5" x14ac:dyDescent="0.3">
      <c r="A10" s="186" t="s">
        <v>127</v>
      </c>
      <c r="B10" s="186" t="s">
        <v>128</v>
      </c>
      <c r="C10" s="186" t="s">
        <v>4</v>
      </c>
      <c r="D10" s="187" t="s">
        <v>129</v>
      </c>
      <c r="E10" s="186" t="s">
        <v>130</v>
      </c>
      <c r="F10" s="187" t="s">
        <v>129</v>
      </c>
      <c r="G10" s="186" t="s">
        <v>131</v>
      </c>
      <c r="H10" s="186" t="s">
        <v>132</v>
      </c>
      <c r="I10" s="186" t="s">
        <v>133</v>
      </c>
      <c r="J10" s="186" t="s">
        <v>134</v>
      </c>
    </row>
    <row r="11" spans="1:10" x14ac:dyDescent="0.3">
      <c r="A11" s="188"/>
      <c r="B11" s="188" t="s">
        <v>31</v>
      </c>
      <c r="C11" s="189"/>
      <c r="D11" s="190"/>
      <c r="E11" s="189"/>
      <c r="F11" s="190"/>
      <c r="G11" s="189"/>
      <c r="H11" s="189"/>
      <c r="I11" s="190"/>
      <c r="J11" s="189"/>
    </row>
    <row r="12" spans="1:10" x14ac:dyDescent="0.3">
      <c r="A12" s="188"/>
      <c r="B12" s="188" t="s">
        <v>53</v>
      </c>
      <c r="C12" s="189"/>
      <c r="D12" s="190"/>
      <c r="E12" s="189"/>
      <c r="F12" s="190"/>
      <c r="G12" s="189"/>
      <c r="H12" s="189"/>
      <c r="I12" s="190"/>
      <c r="J12" s="189"/>
    </row>
    <row r="13" spans="1:10" x14ac:dyDescent="0.3">
      <c r="A13" s="188"/>
      <c r="B13" s="188" t="s">
        <v>55</v>
      </c>
      <c r="C13" s="189"/>
      <c r="D13" s="190"/>
      <c r="E13" s="189"/>
      <c r="F13" s="190"/>
      <c r="G13" s="189"/>
      <c r="H13" s="189"/>
      <c r="I13" s="190"/>
      <c r="J13" s="189"/>
    </row>
    <row r="14" spans="1:10" x14ac:dyDescent="0.3">
      <c r="A14" s="188"/>
      <c r="B14" s="188" t="s">
        <v>59</v>
      </c>
      <c r="C14" s="189"/>
      <c r="D14" s="190"/>
      <c r="E14" s="189"/>
      <c r="F14" s="190"/>
      <c r="G14" s="189"/>
      <c r="H14" s="189"/>
      <c r="I14" s="190"/>
      <c r="J14" s="189"/>
    </row>
    <row r="15" spans="1:10" x14ac:dyDescent="0.3">
      <c r="A15" s="188"/>
      <c r="B15" s="188" t="s">
        <v>66</v>
      </c>
      <c r="C15" s="189"/>
      <c r="D15" s="190"/>
      <c r="E15" s="189"/>
      <c r="F15" s="190"/>
      <c r="G15" s="189"/>
      <c r="H15" s="189"/>
      <c r="I15" s="190"/>
      <c r="J15" s="189"/>
    </row>
    <row r="16" spans="1:10" x14ac:dyDescent="0.3">
      <c r="A16" s="188"/>
      <c r="B16" s="188"/>
      <c r="C16" s="189"/>
      <c r="D16" s="190"/>
      <c r="E16" s="189"/>
      <c r="F16" s="190"/>
      <c r="G16" s="189"/>
      <c r="H16" s="189"/>
      <c r="I16" s="190"/>
      <c r="J16" s="189"/>
    </row>
    <row r="17" spans="1:10" s="193" customFormat="1" ht="14.5" x14ac:dyDescent="0.35">
      <c r="A17" s="191"/>
      <c r="B17" s="245" t="s">
        <v>135</v>
      </c>
      <c r="C17" s="247"/>
      <c r="D17" s="196">
        <f>SUM(D11:D16)</f>
        <v>0</v>
      </c>
      <c r="E17" s="192"/>
      <c r="F17" s="196">
        <f>SUM(F11:F16)</f>
        <v>0</v>
      </c>
      <c r="G17" s="192"/>
      <c r="H17" s="192"/>
      <c r="I17" s="196">
        <f>SUM(I11:I16)</f>
        <v>0</v>
      </c>
      <c r="J17" s="192"/>
    </row>
    <row r="20" spans="1:10" s="185" customFormat="1" ht="44.25" customHeight="1" x14ac:dyDescent="0.3">
      <c r="B20" s="239" t="s">
        <v>140</v>
      </c>
      <c r="C20" s="240"/>
      <c r="D20" s="241"/>
      <c r="E20" s="242" t="s">
        <v>126</v>
      </c>
      <c r="F20" s="243"/>
      <c r="G20" s="243"/>
      <c r="H20" s="243"/>
      <c r="I20" s="243"/>
      <c r="J20" s="244"/>
    </row>
    <row r="21" spans="1:10" s="185" customFormat="1" ht="72.5" x14ac:dyDescent="0.3">
      <c r="A21" s="186" t="s">
        <v>127</v>
      </c>
      <c r="B21" s="186" t="s">
        <v>128</v>
      </c>
      <c r="C21" s="186" t="s">
        <v>4</v>
      </c>
      <c r="D21" s="187" t="s">
        <v>129</v>
      </c>
      <c r="E21" s="186" t="s">
        <v>130</v>
      </c>
      <c r="F21" s="187" t="s">
        <v>129</v>
      </c>
      <c r="G21" s="186" t="s">
        <v>131</v>
      </c>
      <c r="H21" s="186" t="s">
        <v>132</v>
      </c>
      <c r="I21" s="186" t="s">
        <v>133</v>
      </c>
      <c r="J21" s="186" t="s">
        <v>134</v>
      </c>
    </row>
    <row r="22" spans="1:10" ht="56" x14ac:dyDescent="0.3">
      <c r="A22" s="188"/>
      <c r="B22" s="202" t="s">
        <v>203</v>
      </c>
      <c r="C22" s="201" t="s">
        <v>192</v>
      </c>
      <c r="D22" s="190">
        <v>12000</v>
      </c>
      <c r="E22" s="201" t="s">
        <v>193</v>
      </c>
      <c r="F22" s="190">
        <v>12000</v>
      </c>
      <c r="G22" s="201" t="s">
        <v>194</v>
      </c>
      <c r="H22" s="201" t="s">
        <v>195</v>
      </c>
      <c r="I22" s="190">
        <v>12000</v>
      </c>
      <c r="J22" s="201" t="s">
        <v>196</v>
      </c>
    </row>
    <row r="23" spans="1:10" ht="56" x14ac:dyDescent="0.3">
      <c r="A23" s="188"/>
      <c r="B23" s="202" t="s">
        <v>204</v>
      </c>
      <c r="C23" s="201" t="s">
        <v>197</v>
      </c>
      <c r="D23" s="190">
        <v>12000</v>
      </c>
      <c r="E23" s="201" t="s">
        <v>198</v>
      </c>
      <c r="F23" s="190">
        <v>12000</v>
      </c>
      <c r="G23" s="201" t="s">
        <v>199</v>
      </c>
      <c r="H23" s="201" t="s">
        <v>200</v>
      </c>
      <c r="I23" s="190">
        <v>12000</v>
      </c>
      <c r="J23" s="201" t="s">
        <v>201</v>
      </c>
    </row>
    <row r="24" spans="1:10" ht="42" x14ac:dyDescent="0.3">
      <c r="A24" s="188"/>
      <c r="B24" s="202" t="s">
        <v>266</v>
      </c>
      <c r="C24" s="201" t="s">
        <v>267</v>
      </c>
      <c r="D24" s="190">
        <v>10000</v>
      </c>
      <c r="E24" s="201" t="s">
        <v>268</v>
      </c>
      <c r="F24" s="190">
        <v>10000</v>
      </c>
      <c r="G24" s="201" t="s">
        <v>269</v>
      </c>
      <c r="H24" s="201" t="s">
        <v>270</v>
      </c>
      <c r="I24" s="190">
        <v>10000</v>
      </c>
      <c r="J24" s="201" t="s">
        <v>271</v>
      </c>
    </row>
    <row r="25" spans="1:10" ht="42" x14ac:dyDescent="0.3">
      <c r="A25" s="188"/>
      <c r="B25" s="202" t="s">
        <v>205</v>
      </c>
      <c r="C25" s="201" t="s">
        <v>202</v>
      </c>
      <c r="D25" s="190">
        <v>5280</v>
      </c>
      <c r="E25" s="189"/>
      <c r="F25" s="190">
        <v>5280</v>
      </c>
      <c r="G25" s="189"/>
      <c r="H25" s="201" t="s">
        <v>206</v>
      </c>
      <c r="I25" s="190">
        <v>5280</v>
      </c>
      <c r="J25" s="201" t="s">
        <v>207</v>
      </c>
    </row>
    <row r="26" spans="1:10" ht="42" x14ac:dyDescent="0.3">
      <c r="A26" s="188"/>
      <c r="B26" s="202" t="s">
        <v>208</v>
      </c>
      <c r="C26" s="201" t="s">
        <v>209</v>
      </c>
      <c r="D26" s="190">
        <v>4500</v>
      </c>
      <c r="E26" s="201" t="s">
        <v>210</v>
      </c>
      <c r="F26" s="190">
        <v>4500</v>
      </c>
      <c r="G26" s="201" t="s">
        <v>211</v>
      </c>
      <c r="H26" s="201" t="s">
        <v>212</v>
      </c>
      <c r="I26" s="190">
        <v>4500</v>
      </c>
      <c r="J26" s="201" t="s">
        <v>213</v>
      </c>
    </row>
    <row r="27" spans="1:10" ht="252" x14ac:dyDescent="0.3">
      <c r="A27" s="188"/>
      <c r="B27" s="202" t="s">
        <v>218</v>
      </c>
      <c r="C27" s="201" t="s">
        <v>214</v>
      </c>
      <c r="D27" s="190">
        <v>34855.01</v>
      </c>
      <c r="E27" s="201" t="s">
        <v>215</v>
      </c>
      <c r="F27" s="190">
        <v>34855.01</v>
      </c>
      <c r="G27" s="201" t="s">
        <v>216</v>
      </c>
      <c r="H27" s="201" t="s">
        <v>275</v>
      </c>
      <c r="I27" s="190">
        <v>34855.01</v>
      </c>
      <c r="J27" s="201" t="s">
        <v>217</v>
      </c>
    </row>
    <row r="28" spans="1:10" ht="98" x14ac:dyDescent="0.3">
      <c r="A28" s="188"/>
      <c r="B28" s="202" t="s">
        <v>224</v>
      </c>
      <c r="C28" s="201" t="s">
        <v>219</v>
      </c>
      <c r="D28" s="190">
        <v>13139.99</v>
      </c>
      <c r="E28" s="201" t="s">
        <v>220</v>
      </c>
      <c r="F28" s="190">
        <v>13139.99</v>
      </c>
      <c r="G28" s="201" t="s">
        <v>221</v>
      </c>
      <c r="H28" s="201" t="s">
        <v>222</v>
      </c>
      <c r="I28" s="190">
        <v>13139.99</v>
      </c>
      <c r="J28" s="201" t="s">
        <v>223</v>
      </c>
    </row>
    <row r="29" spans="1:10" ht="269" customHeight="1" x14ac:dyDescent="0.3">
      <c r="A29" s="188"/>
      <c r="B29" s="202" t="s">
        <v>229</v>
      </c>
      <c r="C29" s="201" t="s">
        <v>225</v>
      </c>
      <c r="D29" s="190">
        <v>29548</v>
      </c>
      <c r="E29" s="201" t="s">
        <v>226</v>
      </c>
      <c r="F29" s="190">
        <v>29548</v>
      </c>
      <c r="G29" s="201" t="s">
        <v>227</v>
      </c>
      <c r="H29" s="201" t="s">
        <v>276</v>
      </c>
      <c r="I29" s="190">
        <v>29548</v>
      </c>
      <c r="J29" s="201" t="s">
        <v>228</v>
      </c>
    </row>
    <row r="30" spans="1:10" ht="82.5" customHeight="1" x14ac:dyDescent="0.3">
      <c r="A30" s="188"/>
      <c r="B30" s="202" t="s">
        <v>235</v>
      </c>
      <c r="C30" s="201" t="s">
        <v>230</v>
      </c>
      <c r="D30" s="190">
        <v>3800</v>
      </c>
      <c r="E30" s="201" t="s">
        <v>231</v>
      </c>
      <c r="F30" s="190">
        <v>3800</v>
      </c>
      <c r="G30" s="201" t="s">
        <v>232</v>
      </c>
      <c r="H30" s="201" t="s">
        <v>233</v>
      </c>
      <c r="I30" s="190">
        <v>3800</v>
      </c>
      <c r="J30" s="201" t="s">
        <v>234</v>
      </c>
    </row>
    <row r="31" spans="1:10" ht="84.5" customHeight="1" x14ac:dyDescent="0.3">
      <c r="A31" s="188"/>
      <c r="B31" s="202" t="s">
        <v>241</v>
      </c>
      <c r="C31" s="201" t="s">
        <v>236</v>
      </c>
      <c r="D31" s="190">
        <v>19600</v>
      </c>
      <c r="E31" s="201" t="s">
        <v>237</v>
      </c>
      <c r="F31" s="190">
        <v>19600</v>
      </c>
      <c r="G31" s="201" t="s">
        <v>238</v>
      </c>
      <c r="H31" s="201" t="s">
        <v>239</v>
      </c>
      <c r="I31" s="190">
        <v>19600</v>
      </c>
      <c r="J31" s="201" t="s">
        <v>240</v>
      </c>
    </row>
    <row r="32" spans="1:10" ht="84.5" customHeight="1" x14ac:dyDescent="0.3">
      <c r="A32" s="188"/>
      <c r="B32" s="202" t="s">
        <v>242</v>
      </c>
      <c r="C32" s="201" t="s">
        <v>243</v>
      </c>
      <c r="D32" s="190">
        <v>12800</v>
      </c>
      <c r="E32" s="201" t="s">
        <v>244</v>
      </c>
      <c r="F32" s="190">
        <v>12800</v>
      </c>
      <c r="G32" s="201" t="s">
        <v>245</v>
      </c>
      <c r="H32" s="201" t="s">
        <v>246</v>
      </c>
      <c r="I32" s="190">
        <v>12800</v>
      </c>
      <c r="J32" s="201" t="s">
        <v>247</v>
      </c>
    </row>
    <row r="33" spans="1:10" ht="84.5" customHeight="1" x14ac:dyDescent="0.3">
      <c r="A33" s="188"/>
      <c r="B33" s="202" t="s">
        <v>248</v>
      </c>
      <c r="C33" s="201" t="s">
        <v>249</v>
      </c>
      <c r="D33" s="190">
        <v>7000</v>
      </c>
      <c r="E33" s="201" t="s">
        <v>250</v>
      </c>
      <c r="F33" s="190">
        <v>7000</v>
      </c>
      <c r="G33" s="201" t="s">
        <v>251</v>
      </c>
      <c r="H33" s="201" t="s">
        <v>252</v>
      </c>
      <c r="I33" s="190">
        <v>7000</v>
      </c>
      <c r="J33" s="201" t="s">
        <v>253</v>
      </c>
    </row>
    <row r="34" spans="1:10" ht="84.5" customHeight="1" x14ac:dyDescent="0.3">
      <c r="A34" s="188"/>
      <c r="B34" s="202" t="s">
        <v>254</v>
      </c>
      <c r="C34" s="201" t="s">
        <v>261</v>
      </c>
      <c r="D34" s="190">
        <v>4300</v>
      </c>
      <c r="E34" s="201" t="s">
        <v>255</v>
      </c>
      <c r="F34" s="190">
        <v>4300</v>
      </c>
      <c r="G34" s="201" t="s">
        <v>256</v>
      </c>
      <c r="H34" s="201" t="s">
        <v>257</v>
      </c>
      <c r="I34" s="190">
        <v>4300</v>
      </c>
      <c r="J34" s="201" t="s">
        <v>258</v>
      </c>
    </row>
    <row r="35" spans="1:10" ht="84.5" customHeight="1" x14ac:dyDescent="0.3">
      <c r="A35" s="188"/>
      <c r="B35" s="202" t="s">
        <v>259</v>
      </c>
      <c r="C35" s="201" t="s">
        <v>260</v>
      </c>
      <c r="D35" s="190">
        <v>13000</v>
      </c>
      <c r="E35" s="201" t="s">
        <v>262</v>
      </c>
      <c r="F35" s="190">
        <v>13000</v>
      </c>
      <c r="G35" s="201" t="s">
        <v>263</v>
      </c>
      <c r="H35" s="201" t="s">
        <v>264</v>
      </c>
      <c r="I35" s="190">
        <v>13000</v>
      </c>
      <c r="J35" s="201" t="s">
        <v>265</v>
      </c>
    </row>
    <row r="36" spans="1:10" s="193" customFormat="1" ht="14.5" customHeight="1" x14ac:dyDescent="0.35">
      <c r="A36" s="191"/>
      <c r="B36" s="245" t="s">
        <v>135</v>
      </c>
      <c r="C36" s="246"/>
      <c r="D36" s="196">
        <f>SUM(D22:D35)</f>
        <v>181823</v>
      </c>
      <c r="E36" s="192"/>
      <c r="F36" s="196">
        <f>SUM(F22:F35)</f>
        <v>181823</v>
      </c>
      <c r="G36" s="192"/>
      <c r="H36" s="192"/>
      <c r="I36" s="196">
        <f>SUM(I22:I35)</f>
        <v>181823</v>
      </c>
      <c r="J36" s="192"/>
    </row>
    <row r="38" spans="1:10" s="194" customFormat="1" ht="13" x14ac:dyDescent="0.3">
      <c r="B38" s="194" t="s">
        <v>136</v>
      </c>
      <c r="D38" s="195"/>
      <c r="F38" s="195"/>
    </row>
  </sheetData>
  <mergeCells count="11">
    <mergeCell ref="B20:D20"/>
    <mergeCell ref="E20:J20"/>
    <mergeCell ref="B36:C36"/>
    <mergeCell ref="B17:C17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.3" footer="0.3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Пользователь Windows</cp:lastModifiedBy>
  <cp:lastPrinted>2021-01-22T14:10:57Z</cp:lastPrinted>
  <dcterms:created xsi:type="dcterms:W3CDTF">2021-01-18T18:42:57Z</dcterms:created>
  <dcterms:modified xsi:type="dcterms:W3CDTF">2021-01-24T22:03:16Z</dcterms:modified>
</cp:coreProperties>
</file>