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/>
  <mc:AlternateContent xmlns:mc="http://schemas.openxmlformats.org/markup-compatibility/2006">
    <mc:Choice Requires="x15">
      <x15ac:absPath xmlns:x15ac="http://schemas.microsoft.com/office/spreadsheetml/2010/11/ac" url="C:\Users\helen\Desktop\!STEP grant\"/>
    </mc:Choice>
  </mc:AlternateContent>
  <xr:revisionPtr revIDLastSave="0" documentId="13_ncr:1_{A375DD59-4019-4C18-BB87-F0036552CB79}" xr6:coauthVersionLast="36" xr6:coauthVersionMax="36" xr10:uidLastSave="{00000000-0000-0000-0000-000000000000}"/>
  <bookViews>
    <workbookView xWindow="930" yWindow="0" windowWidth="19560" windowHeight="8210" activeTab="1" xr2:uid="{00000000-000D-0000-FFFF-FFFF00000000}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91029" refMode="R1C1"/>
  <extLst>
    <ext uri="GoogleSheetsCustomDataVersion1">
      <go:sheetsCustomData xmlns:go="http://customooxmlschemas.google.com/" r:id="rId6" roundtripDataSignature="AMtx7mgKfSRIHVibnl1bMFSfxWTLZh05ng=="/>
    </ext>
  </extLst>
</workbook>
</file>

<file path=xl/calcChain.xml><?xml version="1.0" encoding="utf-8"?>
<calcChain xmlns="http://schemas.openxmlformats.org/spreadsheetml/2006/main">
  <c r="P63" i="1" l="1"/>
  <c r="R63" i="1" s="1"/>
  <c r="P62" i="1"/>
  <c r="R62" i="1" s="1"/>
  <c r="D23" i="2" s="1"/>
  <c r="P61" i="1"/>
  <c r="R61" i="1" s="1"/>
  <c r="P60" i="1"/>
  <c r="R60" i="1" s="1"/>
  <c r="P59" i="1"/>
  <c r="P58" i="1"/>
  <c r="M63" i="1"/>
  <c r="Q63" i="1" s="1"/>
  <c r="M62" i="1"/>
  <c r="Q62" i="1" s="1"/>
  <c r="M61" i="1"/>
  <c r="Q61" i="1" s="1"/>
  <c r="M60" i="1"/>
  <c r="Q60" i="1" s="1"/>
  <c r="M59" i="1"/>
  <c r="M58" i="1"/>
  <c r="M49" i="1"/>
  <c r="P40" i="1"/>
  <c r="M40" i="1"/>
  <c r="P34" i="1"/>
  <c r="P33" i="1"/>
  <c r="M34" i="1"/>
  <c r="M33" i="1"/>
  <c r="P31" i="1"/>
  <c r="R31" i="1" s="1"/>
  <c r="D14" i="2" s="1"/>
  <c r="P30" i="1"/>
  <c r="R30" i="1" s="1"/>
  <c r="D13" i="2" s="1"/>
  <c r="P29" i="1"/>
  <c r="M31" i="1"/>
  <c r="Q31" i="1" s="1"/>
  <c r="M30" i="1"/>
  <c r="Q30" i="1" s="1"/>
  <c r="M29" i="1"/>
  <c r="M28" i="1" s="1"/>
  <c r="K37" i="1" s="1"/>
  <c r="P64" i="1" l="1"/>
  <c r="M64" i="1"/>
  <c r="S62" i="1"/>
  <c r="F14" i="2"/>
  <c r="I14" i="2"/>
  <c r="I23" i="2"/>
  <c r="F23" i="2"/>
  <c r="I13" i="2"/>
  <c r="F13" i="2"/>
  <c r="S63" i="1"/>
  <c r="D24" i="2"/>
  <c r="S61" i="1"/>
  <c r="D22" i="2"/>
  <c r="P28" i="1"/>
  <c r="N37" i="1" s="1"/>
  <c r="S60" i="1"/>
  <c r="D21" i="2"/>
  <c r="S30" i="1"/>
  <c r="S31" i="1"/>
  <c r="F22" i="2" l="1"/>
  <c r="I22" i="2"/>
  <c r="F24" i="2"/>
  <c r="I24" i="2"/>
  <c r="I21" i="2"/>
  <c r="F21" i="2"/>
  <c r="P49" i="1"/>
  <c r="R34" i="1"/>
  <c r="D16" i="2" s="1"/>
  <c r="Q34" i="1"/>
  <c r="M32" i="1"/>
  <c r="F16" i="2" l="1"/>
  <c r="I16" i="2"/>
  <c r="S34" i="1"/>
  <c r="P66" i="1" l="1"/>
  <c r="M66" i="1"/>
  <c r="R59" i="1"/>
  <c r="D20" i="2" s="1"/>
  <c r="Q59" i="1"/>
  <c r="P55" i="1"/>
  <c r="M55" i="1"/>
  <c r="M46" i="1"/>
  <c r="F20" i="2" l="1"/>
  <c r="I20" i="2"/>
  <c r="S59" i="1"/>
  <c r="J67" i="1" l="1"/>
  <c r="G67" i="1"/>
  <c r="R66" i="1"/>
  <c r="D25" i="2" s="1"/>
  <c r="M67" i="1"/>
  <c r="J64" i="1"/>
  <c r="G64" i="1"/>
  <c r="J55" i="1"/>
  <c r="G55" i="1"/>
  <c r="J49" i="1"/>
  <c r="G49" i="1"/>
  <c r="P46" i="1"/>
  <c r="P43" i="1"/>
  <c r="M43" i="1"/>
  <c r="J43" i="1"/>
  <c r="G43" i="1"/>
  <c r="J40" i="1"/>
  <c r="G40" i="1"/>
  <c r="G41" i="1" s="1"/>
  <c r="P37" i="1"/>
  <c r="M37" i="1"/>
  <c r="J37" i="1"/>
  <c r="G37" i="1"/>
  <c r="Q33" i="1"/>
  <c r="Q32" i="1" s="1"/>
  <c r="Q29" i="1"/>
  <c r="Q28" i="1" s="1"/>
  <c r="P27" i="1"/>
  <c r="M27" i="1"/>
  <c r="J27" i="1"/>
  <c r="J26" i="1" s="1"/>
  <c r="J35" i="1" s="1"/>
  <c r="G27" i="1"/>
  <c r="P22" i="1"/>
  <c r="M22" i="1"/>
  <c r="J22" i="1"/>
  <c r="G22" i="1"/>
  <c r="R21" i="1"/>
  <c r="R22" i="1" s="1"/>
  <c r="Q21" i="1"/>
  <c r="Q22" i="1" s="1"/>
  <c r="I25" i="2" l="1"/>
  <c r="F25" i="2"/>
  <c r="R67" i="1"/>
  <c r="R33" i="1"/>
  <c r="D15" i="2" s="1"/>
  <c r="P32" i="1"/>
  <c r="P35" i="1" s="1"/>
  <c r="R49" i="1"/>
  <c r="G38" i="1"/>
  <c r="J38" i="1"/>
  <c r="G53" i="1"/>
  <c r="Q55" i="1"/>
  <c r="Q56" i="1" s="1"/>
  <c r="J47" i="1"/>
  <c r="J53" i="1"/>
  <c r="P44" i="1"/>
  <c r="R40" i="1"/>
  <c r="J56" i="1"/>
  <c r="R55" i="1"/>
  <c r="M56" i="1"/>
  <c r="G50" i="1"/>
  <c r="P41" i="1"/>
  <c r="J50" i="1"/>
  <c r="G56" i="1"/>
  <c r="J44" i="1"/>
  <c r="G44" i="1"/>
  <c r="M44" i="1"/>
  <c r="Q49" i="1"/>
  <c r="M50" i="1"/>
  <c r="P67" i="1"/>
  <c r="Q27" i="1"/>
  <c r="Q37" i="1"/>
  <c r="D17" i="2" s="1"/>
  <c r="M47" i="1"/>
  <c r="R37" i="1"/>
  <c r="J41" i="1"/>
  <c r="P50" i="1"/>
  <c r="M53" i="1"/>
  <c r="Q46" i="1"/>
  <c r="P56" i="1"/>
  <c r="Q43" i="1"/>
  <c r="P47" i="1"/>
  <c r="G26" i="1"/>
  <c r="G35" i="1" s="1"/>
  <c r="M41" i="1"/>
  <c r="P53" i="1"/>
  <c r="S21" i="1"/>
  <c r="S22" i="1" s="1"/>
  <c r="R43" i="1"/>
  <c r="R44" i="1" s="1"/>
  <c r="Q58" i="1"/>
  <c r="Q64" i="1" s="1"/>
  <c r="R58" i="1"/>
  <c r="Q66" i="1"/>
  <c r="Q52" i="1"/>
  <c r="R27" i="1"/>
  <c r="R29" i="1"/>
  <c r="Q40" i="1"/>
  <c r="D18" i="2" s="1"/>
  <c r="R46" i="1"/>
  <c r="G47" i="1"/>
  <c r="R52" i="1"/>
  <c r="S33" i="1" l="1"/>
  <c r="S32" i="1" s="1"/>
  <c r="F18" i="2"/>
  <c r="I18" i="2"/>
  <c r="I17" i="2"/>
  <c r="F17" i="2"/>
  <c r="R28" i="1"/>
  <c r="D12" i="2"/>
  <c r="D19" i="2"/>
  <c r="R64" i="1"/>
  <c r="I15" i="2"/>
  <c r="F15" i="2"/>
  <c r="R53" i="1"/>
  <c r="R32" i="1"/>
  <c r="S49" i="1"/>
  <c r="S55" i="1"/>
  <c r="S56" i="1" s="1"/>
  <c r="Q47" i="1"/>
  <c r="Q50" i="1"/>
  <c r="R56" i="1"/>
  <c r="R47" i="1"/>
  <c r="J68" i="1"/>
  <c r="J70" i="1" s="1"/>
  <c r="M35" i="1"/>
  <c r="R50" i="1"/>
  <c r="R38" i="1"/>
  <c r="P38" i="1"/>
  <c r="P68" i="1" s="1"/>
  <c r="P70" i="1" s="1"/>
  <c r="S43" i="1"/>
  <c r="S44" i="1" s="1"/>
  <c r="G68" i="1"/>
  <c r="G70" i="1" s="1"/>
  <c r="S37" i="1"/>
  <c r="Q44" i="1"/>
  <c r="S27" i="1"/>
  <c r="S52" i="1"/>
  <c r="Q53" i="1"/>
  <c r="Q35" i="1"/>
  <c r="S40" i="1"/>
  <c r="S41" i="1" s="1"/>
  <c r="Q41" i="1"/>
  <c r="R41" i="1"/>
  <c r="Q67" i="1"/>
  <c r="S66" i="1"/>
  <c r="S67" i="1" s="1"/>
  <c r="S46" i="1"/>
  <c r="S47" i="1" s="1"/>
  <c r="S58" i="1"/>
  <c r="S64" i="1" s="1"/>
  <c r="S29" i="1"/>
  <c r="S28" i="1" s="1"/>
  <c r="R35" i="1" l="1"/>
  <c r="I19" i="2"/>
  <c r="F19" i="2"/>
  <c r="F12" i="2"/>
  <c r="I12" i="2"/>
  <c r="I26" i="2" s="1"/>
  <c r="D26" i="2"/>
  <c r="S50" i="1"/>
  <c r="S53" i="1"/>
  <c r="S35" i="1"/>
  <c r="R68" i="1"/>
  <c r="R70" i="1" s="1"/>
  <c r="F26" i="2" l="1"/>
  <c r="M38" i="1"/>
  <c r="M68" i="1" s="1"/>
  <c r="M70" i="1" s="1"/>
  <c r="S38" i="1" l="1"/>
  <c r="S68" i="1" s="1"/>
  <c r="S70" i="1" s="1"/>
  <c r="Q38" i="1"/>
  <c r="Q68" i="1" s="1"/>
  <c r="Q70" i="1" s="1"/>
</calcChain>
</file>

<file path=xl/sharedStrings.xml><?xml version="1.0" encoding="utf-8"?>
<sst xmlns="http://schemas.openxmlformats.org/spreadsheetml/2006/main" count="289" uniqueCount="188">
  <si>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</si>
  <si>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</si>
  <si>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</si>
  <si>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</si>
  <si>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</si>
  <si>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</si>
  <si>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</si>
  <si>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</si>
  <si>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</si>
  <si>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</si>
  <si>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</si>
  <si>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</si>
  <si>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</si>
  <si>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</si>
  <si>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</si>
  <si>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</si>
  <si>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</si>
  <si>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</si>
  <si>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</si>
  <si>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</si>
  <si>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</si>
  <si>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</si>
  <si>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</si>
  <si>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</si>
  <si>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</si>
  <si>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</si>
  <si>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</si>
  <si>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</si>
  <si>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</si>
  <si>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</si>
  <si>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</si>
  <si>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</si>
  <si>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</si>
  <si>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</si>
  <si>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</si>
  <si>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</si>
  <si>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</si>
  <si>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</si>
  <si>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</si>
  <si>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</si>
  <si>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</si>
  <si>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1.2</t>
  </si>
  <si>
    <t>За договорами ЦПХ</t>
  </si>
  <si>
    <t>1.2.1</t>
  </si>
  <si>
    <t>НЕ ЗАПОВНЮЄТЬСЯ!</t>
  </si>
  <si>
    <t>1.3</t>
  </si>
  <si>
    <t>За договорами з ФОП</t>
  </si>
  <si>
    <t>1.3.1</t>
  </si>
  <si>
    <t>Всього по статті 1 "Оплата праці "</t>
  </si>
  <si>
    <t>2</t>
  </si>
  <si>
    <t>Соціальні внески з оплати праці (нарахування ЄСВ)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</si>
  <si>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</si>
  <si>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</si>
  <si>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</si>
  <si>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</si>
  <si>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</si>
  <si>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</si>
  <si>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</si>
  <si>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</si>
  <si>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</si>
  <si>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</si>
  <si>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</si>
  <si>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</si>
  <si>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</si>
  <si>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</si>
  <si>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</si>
  <si>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</si>
  <si>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</si>
  <si>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</si>
  <si>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</si>
  <si>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</si>
  <si>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</si>
  <si>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</si>
  <si>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</si>
  <si>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</si>
  <si>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</si>
  <si>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</si>
  <si>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</si>
  <si>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</si>
  <si>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</si>
  <si>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</si>
  <si>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</si>
  <si>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</si>
  <si>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</si>
  <si>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</si>
  <si>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</si>
  <si>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</si>
  <si>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</si>
  <si>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</si>
  <si>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</si>
  <si>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</si>
  <si>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</si>
  <si>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</si>
  <si>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</si>
  <si>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</si>
  <si>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</si>
  <si>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*Реєстр документів, що підтверджують достовірність витрат та цільове використання коштів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</si>
  <si>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</si>
  <si>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</si>
  <si>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</si>
  <si>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</si>
  <si>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</si>
  <si>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</si>
  <si>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</si>
  <si>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</si>
  <si>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</si>
  <si>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</si>
  <si>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</si>
  <si>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Додаток № 4</t>
  </si>
  <si>
    <t>9.3</t>
  </si>
  <si>
    <t>фізична особа-підприємкць</t>
  </si>
  <si>
    <t>акт №1 від 31 грудня 2020 року</t>
  </si>
  <si>
    <t>ТОВ "УНIВЕРСУМ-АУДИТ" 40670540</t>
  </si>
  <si>
    <t>БОГУСЛАВСЬКИЙ ПАВЛО ОЛЕКСІЙОВИЧ</t>
  </si>
  <si>
    <t>"31" грудня 2020 року</t>
  </si>
  <si>
    <t>1.3.2</t>
  </si>
  <si>
    <t>№16 від 28.12.20</t>
  </si>
  <si>
    <t>особистий звіт</t>
  </si>
  <si>
    <t>Повна назва організації Грантоотримувача: фізична особа-підприємець СТЕПАНЕНКО ОЛЕНА ГРИГОРІВНА</t>
  </si>
  <si>
    <t>у період з 10 грудня 2020 року року по 31 грудня 2020 року</t>
  </si>
  <si>
    <t>ХАРИТОНЦЕВ Кирило Аркадійович, дизайнер</t>
  </si>
  <si>
    <t>1.2.2</t>
  </si>
  <si>
    <t>ДЕРБІШЕВА Едіє Нариманівна, адміністративна директорка проєкту</t>
  </si>
  <si>
    <t>1.2.3</t>
  </si>
  <si>
    <t>БЕНІВСЬКА Ольга Олександрівна, бухгалтерський супровід проєкту</t>
  </si>
  <si>
    <t>ФОП СТЕПАНЕНКО, послуги з координації проєкту</t>
  </si>
  <si>
    <t>ФОП КОСИНСЬКА, розробка комунікаційної стратегії, розміщення інфоматеріалів в соцмережах, підготовка пресрелізу, промоматеріалів, послуги копірайтера</t>
  </si>
  <si>
    <t>2.2</t>
  </si>
  <si>
    <t xml:space="preserve">Закупівля фурнітури ( в асортименті) </t>
  </si>
  <si>
    <t>набір</t>
  </si>
  <si>
    <t xml:space="preserve">послуга </t>
  </si>
  <si>
    <t>9.4</t>
  </si>
  <si>
    <t>9.6</t>
  </si>
  <si>
    <t>Послуги зі зйомки  відеотизеру колекції  ФОП БОБОРИКІНА</t>
  </si>
  <si>
    <t>9.7</t>
  </si>
  <si>
    <t>Послуги з монтажу, кольорокорекції, музичному офрмленню відеотизера колекції ФОП ЗУБКОВ</t>
  </si>
  <si>
    <t>Послуги з виготовлення лайншита ФОП ЖДАНКОВ</t>
  </si>
  <si>
    <t>Послуги з макіяжу для моделей ФОП КАКУРІНА</t>
  </si>
  <si>
    <t xml:space="preserve">Послуги стилістів-перукарів для моделей ФОП ПЧОЛКІНА </t>
  </si>
  <si>
    <t>СТЕПАНЕНКО ОЛЕНА ГРИГОРІВНА</t>
  </si>
  <si>
    <t xml:space="preserve">ФОП АЛЕЙНIКОВА
ОЛЬГА ЮРIЇВНА
3147021566
</t>
  </si>
  <si>
    <t>Послуги моделей для фотозйомок лайншита ФОП АЛЕЙНІКОВА</t>
  </si>
  <si>
    <t xml:space="preserve">ФОП СТЕПАНЕНКО ОЛЕНА ГРИГОРІВНА
2602105749
</t>
  </si>
  <si>
    <t xml:space="preserve">БЕНІВСЬКА ОЛЬГА ОЛЕКСАНДРІВНА 
3014207921
</t>
  </si>
  <si>
    <t xml:space="preserve">ДЕРБІШЕВА ЕДІЄ НАРИМАНІВНА
3487211300
</t>
  </si>
  <si>
    <t>№15 від 28.12.20</t>
  </si>
  <si>
    <t>№10 від 28.12.20</t>
  </si>
  <si>
    <t xml:space="preserve">КОСИНСЬКА ОЛЬГА
МИКОЛАЇВНА
2955413162
</t>
  </si>
  <si>
    <t>№9 від 28.12.20</t>
  </si>
  <si>
    <t>№5 від 28.12.20</t>
  </si>
  <si>
    <t>ХАРИТОНЦЕВ КИРИЛО АРКАДІЙОВИЧ 3345305278</t>
  </si>
  <si>
    <t>№11 від 28.12.20, №14 від 28.12.20, №18 від 29.12.20,</t>
  </si>
  <si>
    <t>№21 від 29.12.20, №22 від 29.12.20, №28 від 29.12.20</t>
  </si>
  <si>
    <t xml:space="preserve">ФОП ЗУБКОВ IГОР КОСТЯНТИНОВИЧ
3287617035
</t>
  </si>
  <si>
    <t xml:space="preserve">БОБОРИКІНА ЄЛІЗАВЕТА ОЛЕКСАНДРІВНА
ФОП
3208217723
</t>
  </si>
  <si>
    <t xml:space="preserve">ФОП ПЧОЛКIНА УЛЯНА ОЛЕГІВНА
3059825383
</t>
  </si>
  <si>
    <t>ФОП КАКУРIНА
ОЛЕКСАНДРА
ВОЛОДИМИРIВНА
3222004880</t>
  </si>
  <si>
    <t>ФОП ЖДАНКОВ РОМАН
ВОЛОДИМИРОВИЧ
2918004177</t>
  </si>
  <si>
    <t xml:space="preserve">ФОП КУЦАК ГАННА
ГРИГОРIВНА
2879509143
</t>
  </si>
  <si>
    <t xml:space="preserve"> №12 від 28.12.20, №13 від 28.12.20, №26 від 29.12.20 (10:22)</t>
  </si>
  <si>
    <t>№27 від 29.12.20 (10:52)</t>
  </si>
  <si>
    <t>№27 від 29.12.20 (14:12), №29 від 29.12.20 (11:58), меморіальний ордер №29 від 29.12.20</t>
  </si>
  <si>
    <t>№26 від 29.12.20 (13:40) 24300,00, №28 від 30.12.20 -300,00 (повернення)</t>
  </si>
  <si>
    <t xml:space="preserve"> №20 від 29.12.20, №23 від 29.12.20, №25 від 29.12.20 (10:18)</t>
  </si>
  <si>
    <t xml:space="preserve">№25 від 29.12.20 (13:18)    </t>
  </si>
  <si>
    <t>№17 від 28.12.20, №29 від 30.12.20 (08:49)</t>
  </si>
  <si>
    <t>Директор ТОВ "УНІВЕРСУМ-АУДИТ"</t>
  </si>
  <si>
    <t>https://drive.google.com/drive/folders/15xiiu4Ex83Ii_04jhqYLFmycgrLJCXvS?usp=sharing</t>
  </si>
  <si>
    <t>https://drive.google.com/drive/u/2/folders/1Ot2bRYzXalp71qve_-IMgK2ZWis5ah65</t>
  </si>
  <si>
    <t>https://drive.google.com/drive/u/2/folders/1YzGAsrUI4MKkLo_NS-sIAluikVm7VrUt</t>
  </si>
  <si>
    <t>https://drive.google.com/drive/u/2/folders/1BbcQieDk2CDvr5pzPl7kjrH78RJTARj_</t>
  </si>
  <si>
    <t>https://drive.google.com/drive/u/2/folders/1Mt1YM7hZlL4vKyifrBaKQAqgWxAPjGiN</t>
  </si>
  <si>
    <t>№ST-1.2.1 від  1 листопада 2020 року</t>
  </si>
  <si>
    <t>№ST-1.2.21 від 1 листопада 2020 року</t>
  </si>
  <si>
    <t>№ST-1.2.3 від 1 листопада 2020 року</t>
  </si>
  <si>
    <t>розпорядження від 29 грудня 2020 року</t>
  </si>
  <si>
    <t>№ST-1.3.2. від 10 грудня 2020 року</t>
  </si>
  <si>
    <t>№ST-3.1 від  1 жовтня 2020 року</t>
  </si>
  <si>
    <t>№ST-9.1 від 10 грудня 2020 року</t>
  </si>
  <si>
    <t>№ST-9.2 від 10 грудня 2020 року</t>
  </si>
  <si>
    <t>№ST-9.4 від 10 грудня 2020 року</t>
  </si>
  <si>
    <t>№ST-9.6 від 10 грудня 2020 року</t>
  </si>
  <si>
    <t>№ST-9.7 від 10 грудня 2020 року</t>
  </si>
  <si>
    <t xml:space="preserve"> N 25/12/2020 -
УП -3 вiд 25 грудня 2020 року </t>
  </si>
  <si>
    <t>Оренда шоуруму, 39 кв.м, Київ, вул, Січових стрільців,1-5</t>
  </si>
  <si>
    <t>акт прийому-передачі №1 від 1 жовтня 2020 року, акт №1 від 31 жовтня 2020 року, акт №2 від 30 листопада 2020 року, акт №3 від 31 грудня 2020 року, акт прийому-передачі №2 від 31 грудня 2020 року</t>
  </si>
  <si>
    <t>№ 4INST41-27113 від "10" грудня 2020 року</t>
  </si>
  <si>
    <t>за проєктом інстутуційної підтримки 4INST41-27113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</si>
</sst>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  <numFmt numFmtId="168" formatCode="&quot; &quot;* #,##0.00&quot;   &quot;;&quot;-&quot;* #,##0.00&quot;   &quot;;&quot; &quot;* &quot;-&quot;??&quot;   &quot;"/>
  </numFmts>
  <fonts count="29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0"/>
      <color theme="1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vertAlign val="superscript"/>
      <sz val="14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/>
    <xf numFmtId="3" fontId="11" fillId="0" borderId="0" xfId="0" applyNumberFormat="1" applyFont="1" applyAlignment="1">
      <alignment horizont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right"/>
    </xf>
    <xf numFmtId="3" fontId="14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49" fontId="16" fillId="7" borderId="21" xfId="0" applyNumberFormat="1" applyFont="1" applyFill="1" applyBorder="1" applyAlignment="1">
      <alignment vertical="center" wrapText="1"/>
    </xf>
    <xf numFmtId="49" fontId="16" fillId="7" borderId="21" xfId="0" applyNumberFormat="1" applyFont="1" applyFill="1" applyBorder="1" applyAlignment="1">
      <alignment horizontal="center" vertical="center" wrapText="1"/>
    </xf>
    <xf numFmtId="49" fontId="17" fillId="7" borderId="21" xfId="0" applyNumberFormat="1" applyFont="1" applyFill="1" applyBorder="1" applyAlignment="1">
      <alignment vertical="center" wrapText="1"/>
    </xf>
    <xf numFmtId="168" fontId="17" fillId="7" borderId="21" xfId="0" applyNumberFormat="1" applyFont="1" applyFill="1" applyBorder="1" applyAlignment="1">
      <alignment horizontal="center" vertical="center" wrapText="1"/>
    </xf>
    <xf numFmtId="3" fontId="17" fillId="7" borderId="21" xfId="0" applyNumberFormat="1" applyFont="1" applyFill="1" applyBorder="1" applyAlignment="1">
      <alignment horizontal="center" vertical="center" wrapText="1"/>
    </xf>
    <xf numFmtId="4" fontId="17" fillId="7" borderId="21" xfId="0" applyNumberFormat="1" applyFont="1" applyFill="1" applyBorder="1" applyAlignment="1">
      <alignment horizontal="center" vertical="center" wrapText="1"/>
    </xf>
    <xf numFmtId="4" fontId="17" fillId="7" borderId="21" xfId="0" applyNumberFormat="1" applyFont="1" applyFill="1" applyBorder="1" applyAlignment="1">
      <alignment horizontal="right" vertical="center" wrapText="1"/>
    </xf>
    <xf numFmtId="49" fontId="17" fillId="7" borderId="21" xfId="0" applyNumberFormat="1" applyFont="1" applyFill="1" applyBorder="1" applyAlignment="1">
      <alignment horizontal="center" vertical="center" wrapText="1"/>
    </xf>
    <xf numFmtId="49" fontId="17" fillId="7" borderId="21" xfId="0" applyNumberFormat="1" applyFont="1" applyFill="1" applyBorder="1" applyAlignment="1">
      <alignment horizontal="left" vertical="center" wrapText="1"/>
    </xf>
    <xf numFmtId="49" fontId="7" fillId="5" borderId="21" xfId="0" applyNumberFormat="1" applyFont="1" applyFill="1" applyBorder="1" applyAlignment="1">
      <alignment horizontal="center" vertical="center" wrapText="1"/>
    </xf>
    <xf numFmtId="166" fontId="8" fillId="5" borderId="21" xfId="0" applyNumberFormat="1" applyFont="1" applyFill="1" applyBorder="1" applyAlignment="1">
      <alignment vertical="center" wrapText="1"/>
    </xf>
    <xf numFmtId="49" fontId="8" fillId="5" borderId="21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167" fontId="0" fillId="0" borderId="21" xfId="0" applyNumberFormat="1" applyFont="1" applyBorder="1" applyAlignment="1">
      <alignment vertical="center" wrapText="1"/>
    </xf>
    <xf numFmtId="0" fontId="15" fillId="0" borderId="0" xfId="0" applyFont="1" applyAlignment="1"/>
    <xf numFmtId="0" fontId="15" fillId="0" borderId="0" xfId="0" applyFont="1"/>
    <xf numFmtId="0" fontId="21" fillId="0" borderId="3" xfId="0" applyFont="1" applyBorder="1" applyAlignment="1">
      <alignment horizontal="center" vertical="center" wrapText="1"/>
    </xf>
    <xf numFmtId="4" fontId="21" fillId="0" borderId="3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" fontId="22" fillId="7" borderId="2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 wrapText="1"/>
    </xf>
    <xf numFmtId="4" fontId="19" fillId="0" borderId="3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9" fillId="0" borderId="3" xfId="0" applyFont="1" applyBorder="1" applyAlignment="1">
      <alignment horizontal="left" vertical="center" wrapText="1"/>
    </xf>
    <xf numFmtId="0" fontId="15" fillId="0" borderId="0" xfId="0" applyFont="1" applyAlignment="1">
      <alignment wrapText="1"/>
    </xf>
    <xf numFmtId="4" fontId="15" fillId="0" borderId="0" xfId="0" applyNumberFormat="1" applyFont="1"/>
    <xf numFmtId="0" fontId="24" fillId="0" borderId="0" xfId="0" applyFont="1" applyAlignment="1">
      <alignment horizontal="right"/>
    </xf>
    <xf numFmtId="0" fontId="19" fillId="0" borderId="3" xfId="0" applyFont="1" applyFill="1" applyBorder="1" applyAlignment="1">
      <alignment horizontal="left" vertical="center" wrapText="1"/>
    </xf>
    <xf numFmtId="0" fontId="6" fillId="7" borderId="21" xfId="0" applyFont="1" applyFill="1" applyBorder="1" applyAlignment="1">
      <alignment vertical="center"/>
    </xf>
    <xf numFmtId="0" fontId="15" fillId="0" borderId="0" xfId="0" applyFont="1" applyAlignment="1"/>
    <xf numFmtId="0" fontId="5" fillId="0" borderId="3" xfId="0" applyFont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5" fillId="7" borderId="21" xfId="0" applyFont="1" applyFill="1" applyBorder="1" applyAlignment="1">
      <alignment vertical="center"/>
    </xf>
    <xf numFmtId="167" fontId="15" fillId="0" borderId="21" xfId="0" applyNumberFormat="1" applyFont="1" applyBorder="1" applyAlignment="1">
      <alignment vertical="center" wrapText="1"/>
    </xf>
    <xf numFmtId="3" fontId="7" fillId="2" borderId="21" xfId="0" applyNumberFormat="1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vertical="center" wrapText="1"/>
    </xf>
    <xf numFmtId="0" fontId="7" fillId="3" borderId="21" xfId="0" applyFont="1" applyFill="1" applyBorder="1" applyAlignment="1">
      <alignment horizontal="center" vertical="center" wrapText="1"/>
    </xf>
    <xf numFmtId="3" fontId="7" fillId="3" borderId="21" xfId="0" applyNumberFormat="1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vertical="center" wrapText="1"/>
    </xf>
    <xf numFmtId="0" fontId="7" fillId="4" borderId="21" xfId="0" applyFont="1" applyFill="1" applyBorder="1" applyAlignment="1">
      <alignment horizontal="center" vertical="center" wrapText="1"/>
    </xf>
    <xf numFmtId="165" fontId="15" fillId="4" borderId="21" xfId="0" applyNumberFormat="1" applyFont="1" applyFill="1" applyBorder="1" applyAlignment="1">
      <alignment vertical="center" wrapText="1"/>
    </xf>
    <xf numFmtId="3" fontId="15" fillId="4" borderId="21" xfId="0" applyNumberFormat="1" applyFont="1" applyFill="1" applyBorder="1" applyAlignment="1">
      <alignment vertical="center" wrapText="1"/>
    </xf>
    <xf numFmtId="4" fontId="15" fillId="4" borderId="21" xfId="0" applyNumberFormat="1" applyFont="1" applyFill="1" applyBorder="1" applyAlignment="1">
      <alignment vertical="center" wrapText="1"/>
    </xf>
    <xf numFmtId="4" fontId="15" fillId="4" borderId="21" xfId="0" applyNumberFormat="1" applyFont="1" applyFill="1" applyBorder="1" applyAlignment="1">
      <alignment horizontal="right" vertical="center" wrapText="1"/>
    </xf>
    <xf numFmtId="0" fontId="15" fillId="4" borderId="21" xfId="0" applyFont="1" applyFill="1" applyBorder="1" applyAlignment="1">
      <alignment vertical="center" wrapText="1"/>
    </xf>
    <xf numFmtId="166" fontId="7" fillId="0" borderId="21" xfId="0" applyNumberFormat="1" applyFont="1" applyBorder="1" applyAlignment="1">
      <alignment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166" fontId="15" fillId="0" borderId="21" xfId="0" applyNumberFormat="1" applyFont="1" applyBorder="1" applyAlignment="1">
      <alignment vertical="center" wrapText="1"/>
    </xf>
    <xf numFmtId="166" fontId="15" fillId="0" borderId="21" xfId="0" applyNumberFormat="1" applyFont="1" applyBorder="1" applyAlignment="1">
      <alignment horizontal="center" vertical="center" wrapText="1"/>
    </xf>
    <xf numFmtId="3" fontId="15" fillId="0" borderId="21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right" vertical="center" wrapText="1"/>
    </xf>
    <xf numFmtId="0" fontId="15" fillId="0" borderId="21" xfId="0" applyFont="1" applyBorder="1" applyAlignment="1">
      <alignment vertical="center" wrapText="1"/>
    </xf>
    <xf numFmtId="167" fontId="27" fillId="4" borderId="21" xfId="0" applyNumberFormat="1" applyFont="1" applyFill="1" applyBorder="1" applyAlignment="1">
      <alignment vertical="center"/>
    </xf>
    <xf numFmtId="167" fontId="7" fillId="4" borderId="21" xfId="0" applyNumberFormat="1" applyFont="1" applyFill="1" applyBorder="1" applyAlignment="1">
      <alignment horizontal="center" vertical="center"/>
    </xf>
    <xf numFmtId="167" fontId="7" fillId="4" borderId="21" xfId="0" applyNumberFormat="1" applyFont="1" applyFill="1" applyBorder="1" applyAlignment="1">
      <alignment vertical="center"/>
    </xf>
    <xf numFmtId="3" fontId="7" fillId="4" borderId="21" xfId="0" applyNumberFormat="1" applyFont="1" applyFill="1" applyBorder="1" applyAlignment="1">
      <alignment vertical="center"/>
    </xf>
    <xf numFmtId="4" fontId="7" fillId="4" borderId="21" xfId="0" applyNumberFormat="1" applyFont="1" applyFill="1" applyBorder="1" applyAlignment="1">
      <alignment vertical="center"/>
    </xf>
    <xf numFmtId="4" fontId="7" fillId="4" borderId="21" xfId="0" applyNumberFormat="1" applyFont="1" applyFill="1" applyBorder="1" applyAlignment="1">
      <alignment horizontal="right" vertical="center"/>
    </xf>
    <xf numFmtId="3" fontId="15" fillId="0" borderId="21" xfId="0" applyNumberFormat="1" applyFont="1" applyBorder="1" applyAlignment="1">
      <alignment vertical="center" wrapText="1"/>
    </xf>
    <xf numFmtId="4" fontId="15" fillId="0" borderId="21" xfId="0" applyNumberFormat="1" applyFont="1" applyBorder="1" applyAlignment="1">
      <alignment vertical="center" wrapText="1"/>
    </xf>
    <xf numFmtId="166" fontId="7" fillId="5" borderId="21" xfId="0" applyNumberFormat="1" applyFont="1" applyFill="1" applyBorder="1" applyAlignment="1">
      <alignment vertical="center" wrapText="1"/>
    </xf>
    <xf numFmtId="166" fontId="7" fillId="5" borderId="21" xfId="0" applyNumberFormat="1" applyFont="1" applyFill="1" applyBorder="1" applyAlignment="1">
      <alignment horizontal="center" vertical="center" wrapText="1"/>
    </xf>
    <xf numFmtId="3" fontId="7" fillId="5" borderId="21" xfId="0" applyNumberFormat="1" applyFont="1" applyFill="1" applyBorder="1" applyAlignment="1">
      <alignment horizontal="center" vertical="center" wrapText="1"/>
    </xf>
    <xf numFmtId="4" fontId="7" fillId="5" borderId="21" xfId="0" applyNumberFormat="1" applyFont="1" applyFill="1" applyBorder="1" applyAlignment="1">
      <alignment horizontal="center" vertical="center" wrapText="1"/>
    </xf>
    <xf numFmtId="4" fontId="7" fillId="5" borderId="21" xfId="0" applyNumberFormat="1" applyFont="1" applyFill="1" applyBorder="1" applyAlignment="1">
      <alignment horizontal="right" vertical="center" wrapText="1"/>
    </xf>
    <xf numFmtId="0" fontId="7" fillId="5" borderId="21" xfId="0" applyFont="1" applyFill="1" applyBorder="1" applyAlignment="1">
      <alignment vertical="center" wrapText="1"/>
    </xf>
    <xf numFmtId="3" fontId="15" fillId="7" borderId="21" xfId="0" applyNumberFormat="1" applyFont="1" applyFill="1" applyBorder="1" applyAlignment="1">
      <alignment horizontal="center" vertical="center" wrapText="1"/>
    </xf>
    <xf numFmtId="166" fontId="7" fillId="6" borderId="21" xfId="0" applyNumberFormat="1" applyFont="1" applyFill="1" applyBorder="1" applyAlignment="1">
      <alignment vertical="center"/>
    </xf>
    <xf numFmtId="49" fontId="7" fillId="6" borderId="21" xfId="0" applyNumberFormat="1" applyFont="1" applyFill="1" applyBorder="1" applyAlignment="1">
      <alignment horizontal="center" vertical="center"/>
    </xf>
    <xf numFmtId="166" fontId="15" fillId="6" borderId="21" xfId="0" applyNumberFormat="1" applyFont="1" applyFill="1" applyBorder="1" applyAlignment="1">
      <alignment vertical="center"/>
    </xf>
    <xf numFmtId="166" fontId="15" fillId="6" borderId="21" xfId="0" applyNumberFormat="1" applyFont="1" applyFill="1" applyBorder="1" applyAlignment="1">
      <alignment horizontal="center" vertical="center" wrapText="1"/>
    </xf>
    <xf numFmtId="3" fontId="15" fillId="6" borderId="21" xfId="0" applyNumberFormat="1" applyFont="1" applyFill="1" applyBorder="1" applyAlignment="1">
      <alignment horizontal="center" vertical="center" wrapText="1"/>
    </xf>
    <xf numFmtId="4" fontId="15" fillId="6" borderId="21" xfId="0" applyNumberFormat="1" applyFont="1" applyFill="1" applyBorder="1" applyAlignment="1">
      <alignment horizontal="center" vertical="center" wrapText="1"/>
    </xf>
    <xf numFmtId="4" fontId="15" fillId="6" borderId="21" xfId="0" applyNumberFormat="1" applyFont="1" applyFill="1" applyBorder="1" applyAlignment="1">
      <alignment horizontal="right" vertical="center" wrapText="1"/>
    </xf>
    <xf numFmtId="0" fontId="15" fillId="6" borderId="21" xfId="0" applyFont="1" applyFill="1" applyBorder="1" applyAlignment="1">
      <alignment vertical="center" wrapText="1"/>
    </xf>
    <xf numFmtId="4" fontId="28" fillId="0" borderId="21" xfId="0" applyNumberFormat="1" applyFont="1" applyBorder="1" applyAlignment="1">
      <alignment horizontal="center" vertical="center" wrapText="1"/>
    </xf>
    <xf numFmtId="4" fontId="15" fillId="7" borderId="21" xfId="0" applyNumberFormat="1" applyFont="1" applyFill="1" applyBorder="1" applyAlignment="1">
      <alignment horizontal="center" vertical="center" wrapText="1"/>
    </xf>
    <xf numFmtId="4" fontId="15" fillId="7" borderId="21" xfId="0" applyNumberFormat="1" applyFont="1" applyFill="1" applyBorder="1" applyAlignment="1">
      <alignment horizontal="right" vertical="center" wrapText="1"/>
    </xf>
    <xf numFmtId="166" fontId="8" fillId="6" borderId="21" xfId="0" applyNumberFormat="1" applyFont="1" applyFill="1" applyBorder="1" applyAlignment="1">
      <alignment vertical="center"/>
    </xf>
    <xf numFmtId="166" fontId="27" fillId="4" borderId="1" xfId="0" applyNumberFormat="1" applyFont="1" applyFill="1" applyBorder="1" applyAlignment="1">
      <alignment vertical="center"/>
    </xf>
    <xf numFmtId="166" fontId="7" fillId="4" borderId="5" xfId="0" applyNumberFormat="1" applyFont="1" applyFill="1" applyBorder="1" applyAlignment="1">
      <alignment horizontal="center" vertical="center"/>
    </xf>
    <xf numFmtId="166" fontId="7" fillId="4" borderId="6" xfId="0" applyNumberFormat="1" applyFont="1" applyFill="1" applyBorder="1" applyAlignment="1">
      <alignment vertical="center"/>
    </xf>
    <xf numFmtId="166" fontId="7" fillId="4" borderId="2" xfId="0" applyNumberFormat="1" applyFont="1" applyFill="1" applyBorder="1" applyAlignment="1">
      <alignment vertical="center"/>
    </xf>
    <xf numFmtId="3" fontId="7" fillId="4" borderId="1" xfId="0" applyNumberFormat="1" applyFont="1" applyFill="1" applyBorder="1" applyAlignment="1">
      <alignment vertical="center"/>
    </xf>
    <xf numFmtId="4" fontId="7" fillId="4" borderId="5" xfId="0" applyNumberFormat="1" applyFont="1" applyFill="1" applyBorder="1" applyAlignment="1">
      <alignment vertical="center"/>
    </xf>
    <xf numFmtId="4" fontId="7" fillId="4" borderId="6" xfId="0" applyNumberFormat="1" applyFont="1" applyFill="1" applyBorder="1" applyAlignment="1">
      <alignment horizontal="right" vertical="center"/>
    </xf>
    <xf numFmtId="0" fontId="7" fillId="4" borderId="9" xfId="0" applyFont="1" applyFill="1" applyBorder="1" applyAlignment="1">
      <alignment vertical="center" wrapText="1"/>
    </xf>
    <xf numFmtId="166" fontId="15" fillId="0" borderId="14" xfId="0" applyNumberFormat="1" applyFont="1" applyBorder="1" applyAlignment="1">
      <alignment vertical="center" wrapText="1"/>
    </xf>
    <xf numFmtId="3" fontId="15" fillId="0" borderId="14" xfId="0" applyNumberFormat="1" applyFont="1" applyBorder="1" applyAlignment="1">
      <alignment vertical="center" wrapText="1"/>
    </xf>
    <xf numFmtId="4" fontId="15" fillId="0" borderId="14" xfId="0" applyNumberFormat="1" applyFont="1" applyBorder="1" applyAlignment="1">
      <alignment vertical="center" wrapText="1"/>
    </xf>
    <xf numFmtId="4" fontId="15" fillId="0" borderId="14" xfId="0" applyNumberFormat="1" applyFont="1" applyBorder="1" applyAlignment="1">
      <alignment horizontal="right" vertical="center" wrapText="1"/>
    </xf>
    <xf numFmtId="0" fontId="15" fillId="0" borderId="12" xfId="0" applyFont="1" applyBorder="1" applyAlignment="1">
      <alignment vertical="center" wrapText="1"/>
    </xf>
    <xf numFmtId="166" fontId="7" fillId="4" borderId="4" xfId="0" applyNumberFormat="1" applyFont="1" applyFill="1" applyBorder="1" applyAlignment="1">
      <alignment vertical="center" wrapText="1"/>
    </xf>
    <xf numFmtId="3" fontId="7" fillId="4" borderId="16" xfId="0" applyNumberFormat="1" applyFont="1" applyFill="1" applyBorder="1" applyAlignment="1">
      <alignment vertical="center" wrapText="1"/>
    </xf>
    <xf numFmtId="4" fontId="7" fillId="4" borderId="7" xfId="0" applyNumberFormat="1" applyFont="1" applyFill="1" applyBorder="1" applyAlignment="1">
      <alignment vertical="center" wrapText="1"/>
    </xf>
    <xf numFmtId="4" fontId="7" fillId="4" borderId="7" xfId="0" applyNumberFormat="1" applyFont="1" applyFill="1" applyBorder="1" applyAlignment="1">
      <alignment horizontal="right" vertical="center" wrapText="1"/>
    </xf>
    <xf numFmtId="3" fontId="7" fillId="4" borderId="7" xfId="0" applyNumberFormat="1" applyFont="1" applyFill="1" applyBorder="1" applyAlignment="1">
      <alignment vertical="center" wrapText="1"/>
    </xf>
    <xf numFmtId="4" fontId="7" fillId="4" borderId="17" xfId="0" applyNumberFormat="1" applyFont="1" applyFill="1" applyBorder="1" applyAlignment="1">
      <alignment horizontal="right" vertical="center" wrapText="1"/>
    </xf>
    <xf numFmtId="4" fontId="7" fillId="4" borderId="4" xfId="0" applyNumberFormat="1" applyFont="1" applyFill="1" applyBorder="1" applyAlignment="1">
      <alignment horizontal="right" vertical="center" wrapText="1"/>
    </xf>
    <xf numFmtId="0" fontId="7" fillId="4" borderId="8" xfId="0" applyFont="1" applyFill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3" fontId="15" fillId="0" borderId="0" xfId="0" applyNumberFormat="1" applyFont="1" applyAlignment="1">
      <alignment wrapText="1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3" fontId="15" fillId="0" borderId="11" xfId="0" applyNumberFormat="1" applyFont="1" applyBorder="1" applyAlignment="1"/>
    <xf numFmtId="0" fontId="15" fillId="0" borderId="0" xfId="0" applyFont="1" applyAlignment="1">
      <alignment horizontal="right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6" fillId="0" borderId="21" xfId="0" applyFont="1" applyBorder="1"/>
    <xf numFmtId="0" fontId="7" fillId="2" borderId="21" xfId="0" applyFont="1" applyFill="1" applyBorder="1" applyAlignment="1">
      <alignment horizontal="center" vertical="center" wrapText="1"/>
    </xf>
    <xf numFmtId="164" fontId="7" fillId="2" borderId="2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3" fontId="7" fillId="2" borderId="21" xfId="0" applyNumberFormat="1" applyFont="1" applyFill="1" applyBorder="1" applyAlignment="1">
      <alignment horizontal="center" vertical="center" wrapText="1"/>
    </xf>
    <xf numFmtId="166" fontId="7" fillId="4" borderId="13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3" fontId="15" fillId="0" borderId="18" xfId="0" applyNumberFormat="1" applyFont="1" applyBorder="1" applyAlignment="1">
      <alignment horizontal="center" wrapText="1"/>
    </xf>
    <xf numFmtId="0" fontId="6" fillId="0" borderId="18" xfId="0" applyFont="1" applyBorder="1"/>
    <xf numFmtId="167" fontId="15" fillId="0" borderId="21" xfId="0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vertical="center"/>
    </xf>
    <xf numFmtId="3" fontId="15" fillId="7" borderId="21" xfId="0" applyNumberFormat="1" applyFont="1" applyFill="1" applyBorder="1" applyAlignment="1">
      <alignment horizontal="center" vertical="center" wrapText="1"/>
    </xf>
    <xf numFmtId="0" fontId="15" fillId="7" borderId="21" xfId="0" applyFont="1" applyFill="1" applyBorder="1" applyAlignment="1">
      <alignment vertical="center"/>
    </xf>
    <xf numFmtId="0" fontId="6" fillId="7" borderId="21" xfId="0" applyFont="1" applyFill="1" applyBorder="1" applyAlignment="1">
      <alignment vertical="center"/>
    </xf>
    <xf numFmtId="4" fontId="15" fillId="0" borderId="2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166" fontId="15" fillId="0" borderId="13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15" fillId="0" borderId="0" xfId="0" applyFont="1" applyAlignment="1"/>
    <xf numFmtId="4" fontId="20" fillId="5" borderId="10" xfId="0" applyNumberFormat="1" applyFont="1" applyFill="1" applyBorder="1" applyAlignment="1">
      <alignment horizontal="center" vertical="center" wrapText="1"/>
    </xf>
    <xf numFmtId="0" fontId="18" fillId="0" borderId="19" xfId="0" applyFont="1" applyBorder="1"/>
    <xf numFmtId="0" fontId="18" fillId="0" borderId="20" xfId="0" applyFont="1" applyBorder="1"/>
    <xf numFmtId="0" fontId="24" fillId="0" borderId="0" xfId="0" applyFont="1" applyAlignment="1">
      <alignment horizontal="right" wrapText="1"/>
    </xf>
    <xf numFmtId="0" fontId="26" fillId="0" borderId="0" xfId="0" applyFont="1" applyAlignment="1">
      <alignment horizontal="center" wrapText="1"/>
    </xf>
    <xf numFmtId="0" fontId="20" fillId="5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AL987"/>
  <sheetViews>
    <sheetView zoomScale="70" zoomScaleNormal="70" workbookViewId="0">
      <selection activeCell="M18" sqref="M18"/>
    </sheetView>
  </sheetViews>
  <sheetFormatPr defaultColWidth="12.58203125" defaultRowHeight="15" customHeight="1" x14ac:dyDescent="0.3"/>
  <cols>
    <col min="1" max="1" width="9.58203125" customWidth="1"/>
    <col min="2" max="2" width="6.5" customWidth="1"/>
    <col min="3" max="3" width="29.5" customWidth="1"/>
    <col min="4" max="4" width="9.33203125" customWidth="1"/>
    <col min="5" max="5" width="10.58203125" hidden="1" customWidth="1"/>
    <col min="6" max="6" width="14.25" hidden="1" customWidth="1"/>
    <col min="7" max="7" width="13.5" hidden="1" customWidth="1"/>
    <col min="8" max="8" width="10.58203125" hidden="1" customWidth="1"/>
    <col min="9" max="9" width="14.25" hidden="1" customWidth="1"/>
    <col min="10" max="10" width="13.5" hidden="1" customWidth="1"/>
    <col min="11" max="11" width="10.58203125" customWidth="1"/>
    <col min="12" max="12" width="14.25" customWidth="1"/>
    <col min="13" max="13" width="13.5" customWidth="1"/>
    <col min="14" max="14" width="10.58203125" customWidth="1"/>
    <col min="15" max="15" width="14.25" customWidth="1"/>
    <col min="16" max="19" width="13.5" customWidth="1"/>
    <col min="20" max="20" width="31.58203125" customWidth="1"/>
    <col min="21" max="38" width="5" customWidth="1"/>
  </cols>
  <sheetData>
    <row r="1" spans="1:38" ht="14.5" x14ac:dyDescent="0.3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ht="14.5" x14ac:dyDescent="0.3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108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ht="14.5" x14ac:dyDescent="0.3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ht="14.5" x14ac:dyDescent="0.3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186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ht="14.5" x14ac:dyDescent="0.3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ht="14.5" x14ac:dyDescent="0.3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ht="14.5" x14ac:dyDescent="0.3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4.5" x14ac:dyDescent="0.3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4.5" x14ac:dyDescent="0.3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4.5" x14ac:dyDescent="0.3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4.5" x14ac:dyDescent="0.3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3">
      <c r="A12" s="147" t="s">
        <v>1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3">
      <c r="A13" s="147" t="s">
        <v>2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3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14.5" x14ac:dyDescent="0.35">
      <c r="A15" s="149" t="s">
        <v>118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4.5" x14ac:dyDescent="0.3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s="59" customFormat="1" ht="71.25" customHeight="1" x14ac:dyDescent="0.3">
      <c r="A17" s="145" t="s">
        <v>3</v>
      </c>
      <c r="B17" s="145" t="s">
        <v>4</v>
      </c>
      <c r="C17" s="145" t="s">
        <v>5</v>
      </c>
      <c r="D17" s="150" t="s">
        <v>6</v>
      </c>
      <c r="E17" s="143" t="s">
        <v>7</v>
      </c>
      <c r="F17" s="144"/>
      <c r="G17" s="144"/>
      <c r="H17" s="143" t="s">
        <v>8</v>
      </c>
      <c r="I17" s="144"/>
      <c r="J17" s="144"/>
      <c r="K17" s="143" t="s">
        <v>9</v>
      </c>
      <c r="L17" s="144"/>
      <c r="M17" s="144"/>
      <c r="N17" s="143" t="s">
        <v>10</v>
      </c>
      <c r="O17" s="144"/>
      <c r="P17" s="144"/>
      <c r="Q17" s="145" t="s">
        <v>11</v>
      </c>
      <c r="R17" s="144"/>
      <c r="S17" s="144"/>
      <c r="T17" s="146" t="s">
        <v>12</v>
      </c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</row>
    <row r="18" spans="1:38" s="59" customFormat="1" ht="41.25" customHeight="1" x14ac:dyDescent="0.3">
      <c r="A18" s="144"/>
      <c r="B18" s="144"/>
      <c r="C18" s="144"/>
      <c r="D18" s="144"/>
      <c r="E18" s="67" t="s">
        <v>13</v>
      </c>
      <c r="F18" s="67" t="s">
        <v>14</v>
      </c>
      <c r="G18" s="67" t="s">
        <v>15</v>
      </c>
      <c r="H18" s="67" t="s">
        <v>13</v>
      </c>
      <c r="I18" s="67" t="s">
        <v>14</v>
      </c>
      <c r="J18" s="67" t="s">
        <v>16</v>
      </c>
      <c r="K18" s="67" t="s">
        <v>13</v>
      </c>
      <c r="L18" s="67" t="s">
        <v>14</v>
      </c>
      <c r="M18" s="67" t="s">
        <v>17</v>
      </c>
      <c r="N18" s="67" t="s">
        <v>13</v>
      </c>
      <c r="O18" s="67" t="s">
        <v>14</v>
      </c>
      <c r="P18" s="67" t="s">
        <v>18</v>
      </c>
      <c r="Q18" s="67" t="s">
        <v>19</v>
      </c>
      <c r="R18" s="67" t="s">
        <v>20</v>
      </c>
      <c r="S18" s="67" t="s">
        <v>21</v>
      </c>
      <c r="T18" s="14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</row>
    <row r="19" spans="1:38" s="59" customFormat="1" ht="14" x14ac:dyDescent="0.3">
      <c r="A19" s="68" t="s">
        <v>22</v>
      </c>
      <c r="B19" s="69">
        <v>1</v>
      </c>
      <c r="C19" s="69">
        <v>2</v>
      </c>
      <c r="D19" s="70">
        <v>3</v>
      </c>
      <c r="E19" s="70">
        <v>4</v>
      </c>
      <c r="F19" s="70">
        <v>5</v>
      </c>
      <c r="G19" s="70">
        <v>6</v>
      </c>
      <c r="H19" s="70">
        <v>5</v>
      </c>
      <c r="I19" s="70">
        <v>6</v>
      </c>
      <c r="J19" s="70">
        <v>7</v>
      </c>
      <c r="K19" s="70">
        <v>8</v>
      </c>
      <c r="L19" s="70">
        <v>9</v>
      </c>
      <c r="M19" s="70">
        <v>10</v>
      </c>
      <c r="N19" s="70">
        <v>11</v>
      </c>
      <c r="O19" s="70">
        <v>12</v>
      </c>
      <c r="P19" s="70">
        <v>13</v>
      </c>
      <c r="Q19" s="70">
        <v>14</v>
      </c>
      <c r="R19" s="70">
        <v>15</v>
      </c>
      <c r="S19" s="70">
        <v>16</v>
      </c>
      <c r="T19" s="69">
        <v>11</v>
      </c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</row>
    <row r="20" spans="1:38" s="62" customFormat="1" ht="19.5" customHeight="1" x14ac:dyDescent="0.3">
      <c r="A20" s="71" t="s">
        <v>23</v>
      </c>
      <c r="B20" s="72" t="s">
        <v>24</v>
      </c>
      <c r="C20" s="71" t="s">
        <v>25</v>
      </c>
      <c r="D20" s="73"/>
      <c r="E20" s="74"/>
      <c r="F20" s="75"/>
      <c r="G20" s="76"/>
      <c r="H20" s="74"/>
      <c r="I20" s="75"/>
      <c r="J20" s="76"/>
      <c r="K20" s="74"/>
      <c r="L20" s="75"/>
      <c r="M20" s="76"/>
      <c r="N20" s="74"/>
      <c r="O20" s="75"/>
      <c r="P20" s="76"/>
      <c r="Q20" s="76"/>
      <c r="R20" s="76"/>
      <c r="S20" s="76"/>
      <c r="T20" s="77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</row>
    <row r="21" spans="1:38" s="62" customFormat="1" ht="30" customHeight="1" x14ac:dyDescent="0.3">
      <c r="A21" s="78" t="s">
        <v>26</v>
      </c>
      <c r="B21" s="79" t="s">
        <v>27</v>
      </c>
      <c r="C21" s="80" t="s">
        <v>28</v>
      </c>
      <c r="D21" s="81" t="s">
        <v>29</v>
      </c>
      <c r="E21" s="82"/>
      <c r="F21" s="83"/>
      <c r="G21" s="84">
        <v>0</v>
      </c>
      <c r="H21" s="82"/>
      <c r="I21" s="83"/>
      <c r="J21" s="84">
        <v>0</v>
      </c>
      <c r="K21" s="82"/>
      <c r="L21" s="83"/>
      <c r="M21" s="84">
        <v>401778</v>
      </c>
      <c r="N21" s="82"/>
      <c r="O21" s="83"/>
      <c r="P21" s="84">
        <v>401778</v>
      </c>
      <c r="Q21" s="84">
        <f>G21+M21</f>
        <v>401778</v>
      </c>
      <c r="R21" s="84">
        <f>J21+P21</f>
        <v>401778</v>
      </c>
      <c r="S21" s="84">
        <f>Q21-R21</f>
        <v>0</v>
      </c>
      <c r="T21" s="85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</row>
    <row r="22" spans="1:38" s="62" customFormat="1" ht="19.5" customHeight="1" x14ac:dyDescent="0.3">
      <c r="A22" s="86" t="s">
        <v>30</v>
      </c>
      <c r="B22" s="87"/>
      <c r="C22" s="88"/>
      <c r="D22" s="88"/>
      <c r="E22" s="89"/>
      <c r="F22" s="90"/>
      <c r="G22" s="91">
        <f>SUM(G21)</f>
        <v>0</v>
      </c>
      <c r="H22" s="89"/>
      <c r="I22" s="90"/>
      <c r="J22" s="91">
        <f>SUM(J21)</f>
        <v>0</v>
      </c>
      <c r="K22" s="89"/>
      <c r="L22" s="90"/>
      <c r="M22" s="91">
        <f>SUM(M21)</f>
        <v>401778</v>
      </c>
      <c r="N22" s="89"/>
      <c r="O22" s="90"/>
      <c r="P22" s="91">
        <f t="shared" ref="P22:S22" si="0">SUM(P21)</f>
        <v>401778</v>
      </c>
      <c r="Q22" s="91">
        <f t="shared" si="0"/>
        <v>401778</v>
      </c>
      <c r="R22" s="91">
        <f t="shared" si="0"/>
        <v>401778</v>
      </c>
      <c r="S22" s="91">
        <f t="shared" si="0"/>
        <v>0</v>
      </c>
      <c r="T22" s="77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</row>
    <row r="23" spans="1:38" s="62" customFormat="1" ht="12" customHeight="1" x14ac:dyDescent="0.3">
      <c r="A23" s="156"/>
      <c r="B23" s="157"/>
      <c r="C23" s="157"/>
      <c r="D23" s="66"/>
      <c r="E23" s="92"/>
      <c r="F23" s="93"/>
      <c r="G23" s="84"/>
      <c r="H23" s="92"/>
      <c r="I23" s="93"/>
      <c r="J23" s="84"/>
      <c r="K23" s="92"/>
      <c r="L23" s="93"/>
      <c r="M23" s="84"/>
      <c r="N23" s="92"/>
      <c r="O23" s="93"/>
      <c r="P23" s="84"/>
      <c r="Q23" s="84"/>
      <c r="R23" s="84"/>
      <c r="S23" s="84"/>
      <c r="T23" s="85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</row>
    <row r="24" spans="1:38" s="62" customFormat="1" ht="19.5" customHeight="1" x14ac:dyDescent="0.3">
      <c r="A24" s="71" t="s">
        <v>23</v>
      </c>
      <c r="B24" s="72" t="s">
        <v>31</v>
      </c>
      <c r="C24" s="71" t="s">
        <v>32</v>
      </c>
      <c r="D24" s="73"/>
      <c r="E24" s="74"/>
      <c r="F24" s="75"/>
      <c r="G24" s="76"/>
      <c r="H24" s="74"/>
      <c r="I24" s="75"/>
      <c r="J24" s="76"/>
      <c r="K24" s="74"/>
      <c r="L24" s="75"/>
      <c r="M24" s="76"/>
      <c r="N24" s="74"/>
      <c r="O24" s="75"/>
      <c r="P24" s="76"/>
      <c r="Q24" s="76"/>
      <c r="R24" s="76"/>
      <c r="S24" s="76"/>
      <c r="T24" s="77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</row>
    <row r="25" spans="1:38" s="62" customFormat="1" ht="30" customHeight="1" x14ac:dyDescent="0.3">
      <c r="A25" s="94" t="s">
        <v>26</v>
      </c>
      <c r="B25" s="37" t="s">
        <v>27</v>
      </c>
      <c r="C25" s="94" t="s">
        <v>33</v>
      </c>
      <c r="D25" s="95"/>
      <c r="E25" s="96"/>
      <c r="F25" s="97"/>
      <c r="G25" s="98"/>
      <c r="H25" s="96"/>
      <c r="I25" s="97"/>
      <c r="J25" s="98"/>
      <c r="K25" s="96"/>
      <c r="L25" s="97"/>
      <c r="M25" s="98"/>
      <c r="N25" s="96"/>
      <c r="O25" s="97"/>
      <c r="P25" s="98"/>
      <c r="Q25" s="98"/>
      <c r="R25" s="98"/>
      <c r="S25" s="98"/>
      <c r="T25" s="99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</row>
    <row r="26" spans="1:38" s="62" customFormat="1" ht="28.5" customHeight="1" x14ac:dyDescent="0.3">
      <c r="A26" s="94" t="s">
        <v>34</v>
      </c>
      <c r="B26" s="37" t="s">
        <v>35</v>
      </c>
      <c r="C26" s="94" t="s">
        <v>36</v>
      </c>
      <c r="D26" s="95"/>
      <c r="E26" s="96"/>
      <c r="F26" s="97"/>
      <c r="G26" s="98">
        <f>SUM(G27:G27)</f>
        <v>0</v>
      </c>
      <c r="H26" s="96"/>
      <c r="I26" s="97"/>
      <c r="J26" s="98">
        <f>SUM(J27:J27)</f>
        <v>0</v>
      </c>
      <c r="K26" s="96"/>
      <c r="L26" s="97"/>
      <c r="M26" s="98"/>
      <c r="N26" s="96"/>
      <c r="O26" s="97"/>
      <c r="P26" s="98"/>
      <c r="Q26" s="98"/>
      <c r="R26" s="98"/>
      <c r="S26" s="98"/>
      <c r="T26" s="99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</row>
    <row r="27" spans="1:38" s="62" customFormat="1" ht="30" hidden="1" customHeight="1" x14ac:dyDescent="0.3">
      <c r="A27" s="78" t="s">
        <v>37</v>
      </c>
      <c r="B27" s="79" t="s">
        <v>38</v>
      </c>
      <c r="C27" s="80" t="s">
        <v>39</v>
      </c>
      <c r="D27" s="81" t="s">
        <v>40</v>
      </c>
      <c r="E27" s="82"/>
      <c r="F27" s="83"/>
      <c r="G27" s="84">
        <f t="shared" ref="G27" si="1">E27*F27</f>
        <v>0</v>
      </c>
      <c r="H27" s="82"/>
      <c r="I27" s="83"/>
      <c r="J27" s="84">
        <f t="shared" ref="J27" si="2">H27*I27</f>
        <v>0</v>
      </c>
      <c r="K27" s="82"/>
      <c r="L27" s="83"/>
      <c r="M27" s="84">
        <f t="shared" ref="M27" si="3">K27*L27</f>
        <v>0</v>
      </c>
      <c r="N27" s="82"/>
      <c r="O27" s="83"/>
      <c r="P27" s="84">
        <f t="shared" ref="P27" si="4">N27*O27</f>
        <v>0</v>
      </c>
      <c r="Q27" s="84">
        <f t="shared" ref="Q27" si="5">G27+M27</f>
        <v>0</v>
      </c>
      <c r="R27" s="84">
        <f t="shared" ref="R27" si="6">J27+P27</f>
        <v>0</v>
      </c>
      <c r="S27" s="84">
        <f t="shared" ref="S27" si="7">Q27-R27</f>
        <v>0</v>
      </c>
      <c r="T27" s="85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</row>
    <row r="28" spans="1:38" s="62" customFormat="1" ht="28.5" customHeight="1" x14ac:dyDescent="0.3">
      <c r="A28" s="94" t="s">
        <v>34</v>
      </c>
      <c r="B28" s="37" t="s">
        <v>41</v>
      </c>
      <c r="C28" s="94" t="s">
        <v>42</v>
      </c>
      <c r="D28" s="95"/>
      <c r="E28" s="96"/>
      <c r="F28" s="97"/>
      <c r="G28" s="98"/>
      <c r="H28" s="96"/>
      <c r="I28" s="97"/>
      <c r="J28" s="98"/>
      <c r="K28" s="96"/>
      <c r="L28" s="97"/>
      <c r="M28" s="98">
        <f>SUM(M29:M31)</f>
        <v>84900</v>
      </c>
      <c r="N28" s="96"/>
      <c r="O28" s="97"/>
      <c r="P28" s="98">
        <f>SUM(P29:P31)</f>
        <v>84900</v>
      </c>
      <c r="Q28" s="98">
        <f>SUM(Q29:Q31)</f>
        <v>84900</v>
      </c>
      <c r="R28" s="98">
        <f>SUM(R29:R31)</f>
        <v>84900</v>
      </c>
      <c r="S28" s="98">
        <f>SUM(S29:S29)</f>
        <v>0</v>
      </c>
      <c r="T28" s="99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</row>
    <row r="29" spans="1:38" s="62" customFormat="1" ht="28" x14ac:dyDescent="0.3">
      <c r="A29" s="28" t="s">
        <v>37</v>
      </c>
      <c r="B29" s="29" t="s">
        <v>43</v>
      </c>
      <c r="C29" s="30" t="s">
        <v>120</v>
      </c>
      <c r="D29" s="35" t="s">
        <v>40</v>
      </c>
      <c r="E29" s="158"/>
      <c r="F29" s="159"/>
      <c r="G29" s="160"/>
      <c r="H29" s="158"/>
      <c r="I29" s="159"/>
      <c r="J29" s="160"/>
      <c r="K29" s="32">
        <v>2</v>
      </c>
      <c r="L29" s="33">
        <v>14150</v>
      </c>
      <c r="M29" s="34">
        <f>K29*L29</f>
        <v>28300</v>
      </c>
      <c r="N29" s="32">
        <v>2</v>
      </c>
      <c r="O29" s="33">
        <v>14150</v>
      </c>
      <c r="P29" s="34">
        <f>N29*O29</f>
        <v>28300</v>
      </c>
      <c r="Q29" s="84">
        <f t="shared" ref="Q29" si="8">G29+M29</f>
        <v>28300</v>
      </c>
      <c r="R29" s="84">
        <f t="shared" ref="R29" si="9">J29+P29</f>
        <v>28300</v>
      </c>
      <c r="S29" s="84">
        <f t="shared" ref="S29" si="10">Q29-R29</f>
        <v>0</v>
      </c>
      <c r="T29" s="85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</row>
    <row r="30" spans="1:38" s="62" customFormat="1" ht="42" x14ac:dyDescent="0.3">
      <c r="A30" s="28" t="s">
        <v>37</v>
      </c>
      <c r="B30" s="29" t="s">
        <v>121</v>
      </c>
      <c r="C30" s="30" t="s">
        <v>122</v>
      </c>
      <c r="D30" s="35" t="s">
        <v>40</v>
      </c>
      <c r="E30" s="100"/>
      <c r="F30" s="65"/>
      <c r="G30" s="58"/>
      <c r="H30" s="100"/>
      <c r="I30" s="65"/>
      <c r="J30" s="58"/>
      <c r="K30" s="32">
        <v>2</v>
      </c>
      <c r="L30" s="33">
        <v>14150</v>
      </c>
      <c r="M30" s="34">
        <f>K30*L30</f>
        <v>28300</v>
      </c>
      <c r="N30" s="32">
        <v>2</v>
      </c>
      <c r="O30" s="33">
        <v>14150</v>
      </c>
      <c r="P30" s="34">
        <f>N30*O30</f>
        <v>28300</v>
      </c>
      <c r="Q30" s="84">
        <f t="shared" ref="Q30:Q31" si="11">G30+M30</f>
        <v>28300</v>
      </c>
      <c r="R30" s="84">
        <f t="shared" ref="R30:R31" si="12">J30+P30</f>
        <v>28300</v>
      </c>
      <c r="S30" s="84">
        <f t="shared" ref="S30:S31" si="13">Q30-R30</f>
        <v>0</v>
      </c>
      <c r="T30" s="85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</row>
    <row r="31" spans="1:38" s="62" customFormat="1" ht="42" x14ac:dyDescent="0.3">
      <c r="A31" s="28" t="s">
        <v>37</v>
      </c>
      <c r="B31" s="29" t="s">
        <v>123</v>
      </c>
      <c r="C31" s="30" t="s">
        <v>124</v>
      </c>
      <c r="D31" s="35" t="s">
        <v>40</v>
      </c>
      <c r="E31" s="100"/>
      <c r="F31" s="65"/>
      <c r="G31" s="58"/>
      <c r="H31" s="100"/>
      <c r="I31" s="65"/>
      <c r="J31" s="58"/>
      <c r="K31" s="32">
        <v>2</v>
      </c>
      <c r="L31" s="33">
        <v>14150</v>
      </c>
      <c r="M31" s="34">
        <f>K31*L31</f>
        <v>28300</v>
      </c>
      <c r="N31" s="32">
        <v>2</v>
      </c>
      <c r="O31" s="33">
        <v>14150</v>
      </c>
      <c r="P31" s="34">
        <f>N31*O31</f>
        <v>28300</v>
      </c>
      <c r="Q31" s="84">
        <f t="shared" si="11"/>
        <v>28300</v>
      </c>
      <c r="R31" s="84">
        <f t="shared" si="12"/>
        <v>28300</v>
      </c>
      <c r="S31" s="84">
        <f t="shared" si="13"/>
        <v>0</v>
      </c>
      <c r="T31" s="85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</row>
    <row r="32" spans="1:38" s="62" customFormat="1" ht="29.15" customHeight="1" x14ac:dyDescent="0.3">
      <c r="A32" s="94" t="s">
        <v>34</v>
      </c>
      <c r="B32" s="37" t="s">
        <v>45</v>
      </c>
      <c r="C32" s="94" t="s">
        <v>46</v>
      </c>
      <c r="D32" s="95"/>
      <c r="E32" s="96"/>
      <c r="F32" s="97"/>
      <c r="G32" s="98"/>
      <c r="H32" s="96"/>
      <c r="I32" s="97"/>
      <c r="J32" s="98"/>
      <c r="K32" s="96"/>
      <c r="L32" s="97"/>
      <c r="M32" s="98">
        <f>SUM(M33:M34)</f>
        <v>60000</v>
      </c>
      <c r="N32" s="96"/>
      <c r="O32" s="97"/>
      <c r="P32" s="98">
        <f>SUM(P33:P34)</f>
        <v>60000</v>
      </c>
      <c r="Q32" s="98">
        <f>SUM(Q33:Q34)</f>
        <v>60000</v>
      </c>
      <c r="R32" s="98">
        <f>SUM(R33:R34)</f>
        <v>60000</v>
      </c>
      <c r="S32" s="98">
        <f>SUM(S33:S34)</f>
        <v>0</v>
      </c>
      <c r="T32" s="99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</row>
    <row r="33" spans="1:38" s="62" customFormat="1" ht="28" x14ac:dyDescent="0.3">
      <c r="A33" s="28" t="s">
        <v>37</v>
      </c>
      <c r="B33" s="29" t="s">
        <v>47</v>
      </c>
      <c r="C33" s="30" t="s">
        <v>125</v>
      </c>
      <c r="D33" s="35" t="s">
        <v>40</v>
      </c>
      <c r="E33" s="158" t="s">
        <v>44</v>
      </c>
      <c r="F33" s="159"/>
      <c r="G33" s="160"/>
      <c r="H33" s="158" t="s">
        <v>44</v>
      </c>
      <c r="I33" s="159"/>
      <c r="J33" s="160"/>
      <c r="K33" s="32">
        <v>2</v>
      </c>
      <c r="L33" s="33">
        <v>12000</v>
      </c>
      <c r="M33" s="34">
        <f>K33*L33</f>
        <v>24000</v>
      </c>
      <c r="N33" s="32">
        <v>2</v>
      </c>
      <c r="O33" s="33">
        <v>12000</v>
      </c>
      <c r="P33" s="34">
        <f>N33*O33</f>
        <v>24000</v>
      </c>
      <c r="Q33" s="84">
        <f t="shared" ref="Q33" si="14">G33+M33</f>
        <v>24000</v>
      </c>
      <c r="R33" s="84">
        <f t="shared" ref="R33" si="15">J33+P33</f>
        <v>24000</v>
      </c>
      <c r="S33" s="84">
        <f t="shared" ref="S33" si="16">Q33-R33</f>
        <v>0</v>
      </c>
      <c r="T33" s="85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</row>
    <row r="34" spans="1:38" s="62" customFormat="1" ht="84" x14ac:dyDescent="0.3">
      <c r="A34" s="28" t="s">
        <v>37</v>
      </c>
      <c r="B34" s="29" t="s">
        <v>115</v>
      </c>
      <c r="C34" s="30" t="s">
        <v>126</v>
      </c>
      <c r="D34" s="35" t="s">
        <v>40</v>
      </c>
      <c r="E34" s="100"/>
      <c r="F34" s="65"/>
      <c r="G34" s="58"/>
      <c r="H34" s="100"/>
      <c r="I34" s="65"/>
      <c r="J34" s="58"/>
      <c r="K34" s="32">
        <v>3</v>
      </c>
      <c r="L34" s="33">
        <v>12000</v>
      </c>
      <c r="M34" s="34">
        <f>K34*L34</f>
        <v>36000</v>
      </c>
      <c r="N34" s="32">
        <v>3</v>
      </c>
      <c r="O34" s="33">
        <v>12000</v>
      </c>
      <c r="P34" s="34">
        <f>N34*O34</f>
        <v>36000</v>
      </c>
      <c r="Q34" s="84">
        <f t="shared" ref="Q34" si="17">G34+M34</f>
        <v>36000</v>
      </c>
      <c r="R34" s="84">
        <f t="shared" ref="R34" si="18">J34+P34</f>
        <v>36000</v>
      </c>
      <c r="S34" s="84">
        <f t="shared" ref="S34" si="19">Q34-R34</f>
        <v>0</v>
      </c>
      <c r="T34" s="85" t="s">
        <v>168</v>
      </c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</row>
    <row r="35" spans="1:38" s="62" customFormat="1" ht="30" customHeight="1" x14ac:dyDescent="0.3">
      <c r="A35" s="101" t="s">
        <v>48</v>
      </c>
      <c r="B35" s="102"/>
      <c r="C35" s="103"/>
      <c r="D35" s="104"/>
      <c r="E35" s="105"/>
      <c r="F35" s="106"/>
      <c r="G35" s="107">
        <f>G26+G28+G32</f>
        <v>0</v>
      </c>
      <c r="H35" s="105"/>
      <c r="I35" s="106"/>
      <c r="J35" s="107">
        <f>J26+J28+J32</f>
        <v>0</v>
      </c>
      <c r="K35" s="105"/>
      <c r="L35" s="106"/>
      <c r="M35" s="107">
        <f>M26+M28+M32</f>
        <v>144900</v>
      </c>
      <c r="N35" s="105"/>
      <c r="O35" s="106"/>
      <c r="P35" s="107">
        <f>P26+P28+P32</f>
        <v>144900</v>
      </c>
      <c r="Q35" s="107">
        <f>Q26+Q28+Q32</f>
        <v>144900</v>
      </c>
      <c r="R35" s="107">
        <f>R26+R28+R32</f>
        <v>144900</v>
      </c>
      <c r="S35" s="107">
        <f>S26+S28+S32</f>
        <v>0</v>
      </c>
      <c r="T35" s="108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</row>
    <row r="36" spans="1:38" s="62" customFormat="1" ht="28.5" customHeight="1" x14ac:dyDescent="0.3">
      <c r="A36" s="94" t="s">
        <v>26</v>
      </c>
      <c r="B36" s="37" t="s">
        <v>49</v>
      </c>
      <c r="C36" s="94" t="s">
        <v>50</v>
      </c>
      <c r="D36" s="95"/>
      <c r="E36" s="96"/>
      <c r="F36" s="97"/>
      <c r="G36" s="98"/>
      <c r="H36" s="96"/>
      <c r="I36" s="97"/>
      <c r="J36" s="98"/>
      <c r="K36" s="96"/>
      <c r="L36" s="97"/>
      <c r="M36" s="98"/>
      <c r="N36" s="96"/>
      <c r="O36" s="97"/>
      <c r="P36" s="98"/>
      <c r="Q36" s="98"/>
      <c r="R36" s="98"/>
      <c r="S36" s="98"/>
      <c r="T36" s="99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</row>
    <row r="37" spans="1:38" s="62" customFormat="1" ht="14" x14ac:dyDescent="0.3">
      <c r="A37" s="28" t="s">
        <v>37</v>
      </c>
      <c r="B37" s="29" t="s">
        <v>127</v>
      </c>
      <c r="C37" s="30" t="s">
        <v>42</v>
      </c>
      <c r="D37" s="81"/>
      <c r="E37" s="82"/>
      <c r="F37" s="109">
        <v>0.22</v>
      </c>
      <c r="G37" s="84">
        <f t="shared" ref="G37" si="20">E37*F37</f>
        <v>0</v>
      </c>
      <c r="H37" s="82"/>
      <c r="I37" s="109">
        <v>0.22</v>
      </c>
      <c r="J37" s="84">
        <f t="shared" ref="J37" si="21">H37*I37</f>
        <v>0</v>
      </c>
      <c r="K37" s="82">
        <f>M28</f>
        <v>84900</v>
      </c>
      <c r="L37" s="109">
        <v>0.22</v>
      </c>
      <c r="M37" s="84">
        <f t="shared" ref="M37" si="22">K37*L37</f>
        <v>18678</v>
      </c>
      <c r="N37" s="82">
        <f>P28</f>
        <v>84900</v>
      </c>
      <c r="O37" s="109">
        <v>0.22</v>
      </c>
      <c r="P37" s="84">
        <f t="shared" ref="P37" si="23">N37*O37</f>
        <v>18678</v>
      </c>
      <c r="Q37" s="84">
        <f t="shared" ref="Q37" si="24">G37+M37</f>
        <v>18678</v>
      </c>
      <c r="R37" s="84">
        <f t="shared" ref="R37" si="25">J37+P37</f>
        <v>18678</v>
      </c>
      <c r="S37" s="84">
        <f t="shared" ref="S37" si="26">Q37-R37</f>
        <v>0</v>
      </c>
      <c r="T37" s="85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</row>
    <row r="38" spans="1:38" s="62" customFormat="1" ht="14" x14ac:dyDescent="0.3">
      <c r="A38" s="101" t="s">
        <v>51</v>
      </c>
      <c r="B38" s="102"/>
      <c r="C38" s="103"/>
      <c r="D38" s="104"/>
      <c r="E38" s="105"/>
      <c r="F38" s="106"/>
      <c r="G38" s="107">
        <f>SUM(G37:G37)</f>
        <v>0</v>
      </c>
      <c r="H38" s="105"/>
      <c r="I38" s="106"/>
      <c r="J38" s="107">
        <f>SUM(J37:J37)</f>
        <v>0</v>
      </c>
      <c r="K38" s="105"/>
      <c r="L38" s="106"/>
      <c r="M38" s="107">
        <f>SUM(M37:M37)</f>
        <v>18678</v>
      </c>
      <c r="N38" s="105"/>
      <c r="O38" s="106"/>
      <c r="P38" s="107">
        <f>SUM(P37:P37)</f>
        <v>18678</v>
      </c>
      <c r="Q38" s="107">
        <f>SUM(Q37:Q37)</f>
        <v>18678</v>
      </c>
      <c r="R38" s="107">
        <f>SUM(R37:R37)</f>
        <v>18678</v>
      </c>
      <c r="S38" s="107">
        <f>SUM(S37:S37)</f>
        <v>0</v>
      </c>
      <c r="T38" s="108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</row>
    <row r="39" spans="1:38" s="62" customFormat="1" ht="27.65" customHeight="1" x14ac:dyDescent="0.3">
      <c r="A39" s="94" t="s">
        <v>26</v>
      </c>
      <c r="B39" s="37" t="s">
        <v>52</v>
      </c>
      <c r="C39" s="94" t="s">
        <v>53</v>
      </c>
      <c r="D39" s="95"/>
      <c r="E39" s="96"/>
      <c r="F39" s="97"/>
      <c r="G39" s="98"/>
      <c r="H39" s="96"/>
      <c r="I39" s="97"/>
      <c r="J39" s="98"/>
      <c r="K39" s="96"/>
      <c r="L39" s="97"/>
      <c r="M39" s="98"/>
      <c r="N39" s="96"/>
      <c r="O39" s="97"/>
      <c r="P39" s="98"/>
      <c r="Q39" s="98"/>
      <c r="R39" s="98"/>
      <c r="S39" s="98"/>
      <c r="T39" s="99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</row>
    <row r="40" spans="1:38" s="62" customFormat="1" ht="42" x14ac:dyDescent="0.3">
      <c r="A40" s="28" t="s">
        <v>37</v>
      </c>
      <c r="B40" s="29" t="s">
        <v>54</v>
      </c>
      <c r="C40" s="30" t="s">
        <v>184</v>
      </c>
      <c r="D40" s="35" t="s">
        <v>40</v>
      </c>
      <c r="E40" s="100"/>
      <c r="F40" s="110"/>
      <c r="G40" s="111">
        <f t="shared" ref="G40" si="27">E40*F40</f>
        <v>0</v>
      </c>
      <c r="H40" s="100"/>
      <c r="I40" s="110"/>
      <c r="J40" s="111">
        <f t="shared" ref="J40" si="28">H40*I40</f>
        <v>0</v>
      </c>
      <c r="K40" s="32">
        <v>3</v>
      </c>
      <c r="L40" s="33">
        <v>17500</v>
      </c>
      <c r="M40" s="34">
        <f>K40*L40</f>
        <v>52500</v>
      </c>
      <c r="N40" s="32">
        <v>3</v>
      </c>
      <c r="O40" s="33">
        <v>17500</v>
      </c>
      <c r="P40" s="34">
        <f>N40*O40</f>
        <v>52500</v>
      </c>
      <c r="Q40" s="84">
        <f t="shared" ref="Q40" si="29">G40+M40</f>
        <v>52500</v>
      </c>
      <c r="R40" s="84">
        <f t="shared" ref="R40" si="30">J40+P40</f>
        <v>52500</v>
      </c>
      <c r="S40" s="84">
        <f t="shared" ref="S40" si="31">Q40-R40</f>
        <v>0</v>
      </c>
      <c r="T40" s="85" t="s">
        <v>169</v>
      </c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</row>
    <row r="41" spans="1:38" s="62" customFormat="1" ht="30" customHeight="1" x14ac:dyDescent="0.3">
      <c r="A41" s="101" t="s">
        <v>55</v>
      </c>
      <c r="B41" s="102"/>
      <c r="C41" s="103"/>
      <c r="D41" s="104"/>
      <c r="E41" s="105"/>
      <c r="F41" s="106"/>
      <c r="G41" s="107">
        <f>SUM(G40:G40)</f>
        <v>0</v>
      </c>
      <c r="H41" s="105"/>
      <c r="I41" s="106"/>
      <c r="J41" s="107">
        <f>SUM(J40:J40)</f>
        <v>0</v>
      </c>
      <c r="K41" s="105"/>
      <c r="L41" s="106"/>
      <c r="M41" s="107">
        <f>SUM(M40:M40)</f>
        <v>52500</v>
      </c>
      <c r="N41" s="105"/>
      <c r="O41" s="106"/>
      <c r="P41" s="107">
        <f>SUM(P40:P40)</f>
        <v>52500</v>
      </c>
      <c r="Q41" s="107">
        <f>SUM(Q40:Q40)</f>
        <v>52500</v>
      </c>
      <c r="R41" s="107">
        <f>SUM(R40:R40)</f>
        <v>52500</v>
      </c>
      <c r="S41" s="107">
        <f>SUM(S40:S40)</f>
        <v>0</v>
      </c>
      <c r="T41" s="108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</row>
    <row r="42" spans="1:38" s="62" customFormat="1" ht="35.15" customHeight="1" x14ac:dyDescent="0.3">
      <c r="A42" s="94" t="s">
        <v>26</v>
      </c>
      <c r="B42" s="37" t="s">
        <v>56</v>
      </c>
      <c r="C42" s="38" t="s">
        <v>57</v>
      </c>
      <c r="D42" s="95"/>
      <c r="E42" s="96"/>
      <c r="F42" s="97"/>
      <c r="G42" s="98"/>
      <c r="H42" s="96"/>
      <c r="I42" s="97"/>
      <c r="J42" s="98"/>
      <c r="K42" s="96"/>
      <c r="L42" s="97"/>
      <c r="M42" s="98"/>
      <c r="N42" s="96"/>
      <c r="O42" s="97"/>
      <c r="P42" s="98"/>
      <c r="Q42" s="98"/>
      <c r="R42" s="98"/>
      <c r="S42" s="98"/>
      <c r="T42" s="99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</row>
    <row r="43" spans="1:38" s="62" customFormat="1" ht="30" hidden="1" customHeight="1" x14ac:dyDescent="0.3">
      <c r="A43" s="78" t="s">
        <v>37</v>
      </c>
      <c r="B43" s="79" t="s">
        <v>58</v>
      </c>
      <c r="C43" s="66" t="s">
        <v>59</v>
      </c>
      <c r="D43" s="81" t="s">
        <v>40</v>
      </c>
      <c r="E43" s="82"/>
      <c r="F43" s="83"/>
      <c r="G43" s="84">
        <f t="shared" ref="G43" si="32">E43*F43</f>
        <v>0</v>
      </c>
      <c r="H43" s="82"/>
      <c r="I43" s="83"/>
      <c r="J43" s="84">
        <f t="shared" ref="J43" si="33">H43*I43</f>
        <v>0</v>
      </c>
      <c r="K43" s="82"/>
      <c r="L43" s="83"/>
      <c r="M43" s="84">
        <f t="shared" ref="M43" si="34">K43*L43</f>
        <v>0</v>
      </c>
      <c r="N43" s="82"/>
      <c r="O43" s="83"/>
      <c r="P43" s="84">
        <f t="shared" ref="P43" si="35">N43*O43</f>
        <v>0</v>
      </c>
      <c r="Q43" s="84">
        <f t="shared" ref="Q43" si="36">G43+M43</f>
        <v>0</v>
      </c>
      <c r="R43" s="84">
        <f t="shared" ref="R43" si="37">J43+P43</f>
        <v>0</v>
      </c>
      <c r="S43" s="84">
        <f t="shared" ref="S43" si="38">Q43-R43</f>
        <v>0</v>
      </c>
      <c r="T43" s="85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spans="1:38" s="62" customFormat="1" ht="30" hidden="1" customHeight="1" x14ac:dyDescent="0.3">
      <c r="A44" s="112" t="s">
        <v>60</v>
      </c>
      <c r="B44" s="102"/>
      <c r="C44" s="103"/>
      <c r="D44" s="104"/>
      <c r="E44" s="105"/>
      <c r="F44" s="106"/>
      <c r="G44" s="107">
        <f>SUM(G43:G43)</f>
        <v>0</v>
      </c>
      <c r="H44" s="105"/>
      <c r="I44" s="106"/>
      <c r="J44" s="107">
        <f>SUM(J43:J43)</f>
        <v>0</v>
      </c>
      <c r="K44" s="105"/>
      <c r="L44" s="106"/>
      <c r="M44" s="107">
        <f>SUM(M43:M43)</f>
        <v>0</v>
      </c>
      <c r="N44" s="105"/>
      <c r="O44" s="106"/>
      <c r="P44" s="107">
        <f>SUM(P43:P43)</f>
        <v>0</v>
      </c>
      <c r="Q44" s="107">
        <f>SUM(Q43:Q43)</f>
        <v>0</v>
      </c>
      <c r="R44" s="107">
        <f>SUM(R43:R43)</f>
        <v>0</v>
      </c>
      <c r="S44" s="107">
        <f>SUM(S43:S43)</f>
        <v>0</v>
      </c>
      <c r="T44" s="108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</row>
    <row r="45" spans="1:38" s="62" customFormat="1" ht="27" customHeight="1" x14ac:dyDescent="0.3">
      <c r="A45" s="94" t="s">
        <v>26</v>
      </c>
      <c r="B45" s="37" t="s">
        <v>61</v>
      </c>
      <c r="C45" s="94" t="s">
        <v>62</v>
      </c>
      <c r="D45" s="95"/>
      <c r="E45" s="96"/>
      <c r="F45" s="97"/>
      <c r="G45" s="98"/>
      <c r="H45" s="96"/>
      <c r="I45" s="97"/>
      <c r="J45" s="98"/>
      <c r="K45" s="96"/>
      <c r="L45" s="97"/>
      <c r="M45" s="98"/>
      <c r="N45" s="96"/>
      <c r="O45" s="97"/>
      <c r="P45" s="98"/>
      <c r="Q45" s="98"/>
      <c r="R45" s="98"/>
      <c r="S45" s="98"/>
      <c r="T45" s="99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</row>
    <row r="46" spans="1:38" s="62" customFormat="1" ht="0.65" hidden="1" customHeight="1" x14ac:dyDescent="0.3">
      <c r="A46" s="28" t="s">
        <v>37</v>
      </c>
      <c r="B46" s="29" t="s">
        <v>63</v>
      </c>
      <c r="C46" s="30"/>
      <c r="D46" s="35"/>
      <c r="E46" s="82"/>
      <c r="F46" s="83"/>
      <c r="G46" s="84"/>
      <c r="H46" s="82"/>
      <c r="I46" s="83"/>
      <c r="J46" s="84"/>
      <c r="K46" s="32"/>
      <c r="L46" s="34"/>
      <c r="M46" s="34">
        <f>K46*L46</f>
        <v>0</v>
      </c>
      <c r="N46" s="100"/>
      <c r="O46" s="110"/>
      <c r="P46" s="111">
        <f t="shared" ref="P46" si="39">N46*O46</f>
        <v>0</v>
      </c>
      <c r="Q46" s="84">
        <f t="shared" ref="Q46" si="40">G46+M46</f>
        <v>0</v>
      </c>
      <c r="R46" s="84">
        <f t="shared" ref="R46" si="41">J46+P46</f>
        <v>0</v>
      </c>
      <c r="S46" s="84">
        <f t="shared" ref="S46" si="42">Q46-R46</f>
        <v>0</v>
      </c>
      <c r="T46" s="85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</row>
    <row r="47" spans="1:38" s="62" customFormat="1" ht="30" hidden="1" customHeight="1" x14ac:dyDescent="0.3">
      <c r="A47" s="101" t="s">
        <v>64</v>
      </c>
      <c r="B47" s="102"/>
      <c r="C47" s="103"/>
      <c r="D47" s="104"/>
      <c r="E47" s="105"/>
      <c r="F47" s="106"/>
      <c r="G47" s="107">
        <f>SUM(G46:G46)</f>
        <v>0</v>
      </c>
      <c r="H47" s="105"/>
      <c r="I47" s="106"/>
      <c r="J47" s="107">
        <f>SUM(J46:J46)</f>
        <v>0</v>
      </c>
      <c r="K47" s="105"/>
      <c r="L47" s="106"/>
      <c r="M47" s="107">
        <f>SUM(M46:M46)</f>
        <v>0</v>
      </c>
      <c r="N47" s="105"/>
      <c r="O47" s="106"/>
      <c r="P47" s="107">
        <f>SUM(P46:P46)</f>
        <v>0</v>
      </c>
      <c r="Q47" s="107">
        <f>SUM(Q46:Q46)</f>
        <v>0</v>
      </c>
      <c r="R47" s="107">
        <f>SUM(R46:R46)</f>
        <v>0</v>
      </c>
      <c r="S47" s="107">
        <f>SUM(S46:S46)</f>
        <v>0</v>
      </c>
      <c r="T47" s="108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</row>
    <row r="48" spans="1:38" s="62" customFormat="1" ht="30" customHeight="1" x14ac:dyDescent="0.3">
      <c r="A48" s="94" t="s">
        <v>26</v>
      </c>
      <c r="B48" s="37" t="s">
        <v>65</v>
      </c>
      <c r="C48" s="94" t="s">
        <v>66</v>
      </c>
      <c r="D48" s="95"/>
      <c r="E48" s="96"/>
      <c r="F48" s="97"/>
      <c r="G48" s="98"/>
      <c r="H48" s="96"/>
      <c r="I48" s="97"/>
      <c r="J48" s="98"/>
      <c r="K48" s="96"/>
      <c r="L48" s="97"/>
      <c r="M48" s="98"/>
      <c r="N48" s="96"/>
      <c r="O48" s="97"/>
      <c r="P48" s="98"/>
      <c r="Q48" s="98"/>
      <c r="R48" s="98"/>
      <c r="S48" s="98"/>
      <c r="T48" s="99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</row>
    <row r="49" spans="1:38" s="62" customFormat="1" ht="30" customHeight="1" x14ac:dyDescent="0.3">
      <c r="A49" s="28" t="s">
        <v>37</v>
      </c>
      <c r="B49" s="29" t="s">
        <v>67</v>
      </c>
      <c r="C49" s="36" t="s">
        <v>128</v>
      </c>
      <c r="D49" s="35" t="s">
        <v>129</v>
      </c>
      <c r="E49" s="100"/>
      <c r="F49" s="110"/>
      <c r="G49" s="111">
        <f t="shared" ref="G49" si="43">E49*F49</f>
        <v>0</v>
      </c>
      <c r="H49" s="100"/>
      <c r="I49" s="110"/>
      <c r="J49" s="111">
        <f t="shared" ref="J49" si="44">H49*I49</f>
        <v>0</v>
      </c>
      <c r="K49" s="32">
        <v>1</v>
      </c>
      <c r="L49" s="33">
        <v>6000</v>
      </c>
      <c r="M49" s="34">
        <f>K49*L49</f>
        <v>6000</v>
      </c>
      <c r="N49" s="32">
        <v>0</v>
      </c>
      <c r="O49" s="33">
        <v>0</v>
      </c>
      <c r="P49" s="34">
        <f>N49*O49</f>
        <v>0</v>
      </c>
      <c r="Q49" s="84">
        <f t="shared" ref="Q49" si="45">G49+M49</f>
        <v>6000</v>
      </c>
      <c r="R49" s="84">
        <f t="shared" ref="R49" si="46">J49+P49</f>
        <v>0</v>
      </c>
      <c r="S49" s="84">
        <f t="shared" ref="S49" si="47">Q49-R49</f>
        <v>6000</v>
      </c>
      <c r="T49" s="85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</row>
    <row r="50" spans="1:38" s="62" customFormat="1" ht="30" customHeight="1" x14ac:dyDescent="0.3">
      <c r="A50" s="101" t="s">
        <v>68</v>
      </c>
      <c r="B50" s="102"/>
      <c r="C50" s="103"/>
      <c r="D50" s="104"/>
      <c r="E50" s="105"/>
      <c r="F50" s="106"/>
      <c r="G50" s="107">
        <f>SUM(G49:G49)</f>
        <v>0</v>
      </c>
      <c r="H50" s="105"/>
      <c r="I50" s="106"/>
      <c r="J50" s="107">
        <f>SUM(J49:J49)</f>
        <v>0</v>
      </c>
      <c r="K50" s="105"/>
      <c r="L50" s="106"/>
      <c r="M50" s="107">
        <f>SUM(M49:M49)</f>
        <v>6000</v>
      </c>
      <c r="N50" s="105"/>
      <c r="O50" s="106"/>
      <c r="P50" s="107">
        <f>SUM(P49:P49)</f>
        <v>0</v>
      </c>
      <c r="Q50" s="107">
        <f>SUM(Q49:Q49)</f>
        <v>6000</v>
      </c>
      <c r="R50" s="107">
        <f>SUM(R49:R49)</f>
        <v>0</v>
      </c>
      <c r="S50" s="107">
        <f>SUM(S49:S49)</f>
        <v>6000</v>
      </c>
      <c r="T50" s="108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</row>
    <row r="51" spans="1:38" s="62" customFormat="1" ht="25.5" customHeight="1" x14ac:dyDescent="0.3">
      <c r="A51" s="94" t="s">
        <v>26</v>
      </c>
      <c r="B51" s="37" t="s">
        <v>69</v>
      </c>
      <c r="C51" s="38" t="s">
        <v>70</v>
      </c>
      <c r="D51" s="95"/>
      <c r="E51" s="96"/>
      <c r="F51" s="97"/>
      <c r="G51" s="98"/>
      <c r="H51" s="96"/>
      <c r="I51" s="97"/>
      <c r="J51" s="98"/>
      <c r="K51" s="96"/>
      <c r="L51" s="97"/>
      <c r="M51" s="98"/>
      <c r="N51" s="96"/>
      <c r="O51" s="97"/>
      <c r="P51" s="98"/>
      <c r="Q51" s="98"/>
      <c r="R51" s="98"/>
      <c r="S51" s="98"/>
      <c r="T51" s="99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</row>
    <row r="52" spans="1:38" s="62" customFormat="1" ht="14" hidden="1" x14ac:dyDescent="0.3">
      <c r="A52" s="28" t="s">
        <v>37</v>
      </c>
      <c r="B52" s="29" t="s">
        <v>71</v>
      </c>
      <c r="C52" s="30"/>
      <c r="D52" s="35"/>
      <c r="E52" s="100"/>
      <c r="F52" s="110"/>
      <c r="G52" s="111"/>
      <c r="H52" s="100"/>
      <c r="I52" s="110"/>
      <c r="J52" s="111"/>
      <c r="K52" s="32"/>
      <c r="L52" s="33"/>
      <c r="M52" s="34"/>
      <c r="N52" s="32"/>
      <c r="O52" s="33"/>
      <c r="P52" s="34"/>
      <c r="Q52" s="84">
        <f t="shared" ref="Q52" si="48">G52+M52</f>
        <v>0</v>
      </c>
      <c r="R52" s="84">
        <f t="shared" ref="R52" si="49">J52+P52</f>
        <v>0</v>
      </c>
      <c r="S52" s="84">
        <f t="shared" ref="S52" si="50">Q52-R52</f>
        <v>0</v>
      </c>
      <c r="T52" s="85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</row>
    <row r="53" spans="1:38" s="62" customFormat="1" ht="2.25" hidden="1" customHeight="1" x14ac:dyDescent="0.3">
      <c r="A53" s="101" t="s">
        <v>72</v>
      </c>
      <c r="B53" s="102"/>
      <c r="C53" s="103"/>
      <c r="D53" s="104"/>
      <c r="E53" s="105"/>
      <c r="F53" s="106"/>
      <c r="G53" s="107">
        <f>SUM(G52:G52)</f>
        <v>0</v>
      </c>
      <c r="H53" s="105"/>
      <c r="I53" s="106"/>
      <c r="J53" s="107">
        <f>SUM(J52:J52)</f>
        <v>0</v>
      </c>
      <c r="K53" s="105"/>
      <c r="L53" s="106"/>
      <c r="M53" s="107">
        <f>SUM(M52:M52)</f>
        <v>0</v>
      </c>
      <c r="N53" s="105"/>
      <c r="O53" s="106"/>
      <c r="P53" s="107">
        <f>SUM(P52:P52)</f>
        <v>0</v>
      </c>
      <c r="Q53" s="107">
        <f>SUM(Q52:Q52)</f>
        <v>0</v>
      </c>
      <c r="R53" s="107">
        <f>SUM(R52:R52)</f>
        <v>0</v>
      </c>
      <c r="S53" s="107">
        <f>SUM(S52:S52)</f>
        <v>0</v>
      </c>
      <c r="T53" s="108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</row>
    <row r="54" spans="1:38" s="62" customFormat="1" ht="30" customHeight="1" x14ac:dyDescent="0.3">
      <c r="A54" s="94" t="s">
        <v>26</v>
      </c>
      <c r="B54" s="37" t="s">
        <v>73</v>
      </c>
      <c r="C54" s="38" t="s">
        <v>74</v>
      </c>
      <c r="D54" s="95"/>
      <c r="E54" s="96"/>
      <c r="F54" s="97"/>
      <c r="G54" s="98"/>
      <c r="H54" s="96"/>
      <c r="I54" s="97"/>
      <c r="J54" s="98"/>
      <c r="K54" s="96"/>
      <c r="L54" s="97"/>
      <c r="M54" s="98"/>
      <c r="N54" s="96"/>
      <c r="O54" s="97"/>
      <c r="P54" s="98"/>
      <c r="Q54" s="98"/>
      <c r="R54" s="98"/>
      <c r="S54" s="98"/>
      <c r="T54" s="99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</row>
    <row r="55" spans="1:38" s="62" customFormat="1" ht="30" customHeight="1" x14ac:dyDescent="0.3">
      <c r="A55" s="28" t="s">
        <v>37</v>
      </c>
      <c r="B55" s="29" t="s">
        <v>75</v>
      </c>
      <c r="C55" s="30" t="s">
        <v>76</v>
      </c>
      <c r="D55" s="31" t="s">
        <v>86</v>
      </c>
      <c r="E55" s="100"/>
      <c r="F55" s="110"/>
      <c r="G55" s="111">
        <f t="shared" ref="G55" si="51">E55*F55</f>
        <v>0</v>
      </c>
      <c r="H55" s="100"/>
      <c r="I55" s="110"/>
      <c r="J55" s="111">
        <f t="shared" ref="J55" si="52">H55*I55</f>
        <v>0</v>
      </c>
      <c r="K55" s="32">
        <v>1</v>
      </c>
      <c r="L55" s="33">
        <v>300</v>
      </c>
      <c r="M55" s="34">
        <f>K55*L55</f>
        <v>300</v>
      </c>
      <c r="N55" s="32"/>
      <c r="O55" s="33">
        <v>0</v>
      </c>
      <c r="P55" s="34">
        <f>N55*O55</f>
        <v>0</v>
      </c>
      <c r="Q55" s="84">
        <f t="shared" ref="Q55" si="53">G55+M55</f>
        <v>300</v>
      </c>
      <c r="R55" s="84">
        <f t="shared" ref="R55" si="54">J55+P55</f>
        <v>0</v>
      </c>
      <c r="S55" s="84">
        <f t="shared" ref="S55" si="55">Q55-R55</f>
        <v>300</v>
      </c>
      <c r="T55" s="85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</row>
    <row r="56" spans="1:38" s="62" customFormat="1" ht="30" customHeight="1" x14ac:dyDescent="0.3">
      <c r="A56" s="112" t="s">
        <v>77</v>
      </c>
      <c r="B56" s="102"/>
      <c r="C56" s="103"/>
      <c r="D56" s="104"/>
      <c r="E56" s="105"/>
      <c r="F56" s="106"/>
      <c r="G56" s="107">
        <f>SUM(G55:G55)</f>
        <v>0</v>
      </c>
      <c r="H56" s="105"/>
      <c r="I56" s="106"/>
      <c r="J56" s="107">
        <f>SUM(J55:J55)</f>
        <v>0</v>
      </c>
      <c r="K56" s="105"/>
      <c r="L56" s="106"/>
      <c r="M56" s="107">
        <f>SUM(M55:M55)</f>
        <v>300</v>
      </c>
      <c r="N56" s="105"/>
      <c r="O56" s="106"/>
      <c r="P56" s="107">
        <f>SUM(P55:P55)</f>
        <v>0</v>
      </c>
      <c r="Q56" s="107">
        <f>SUM(Q55:Q55)</f>
        <v>300</v>
      </c>
      <c r="R56" s="107">
        <f>SUM(R55:R55)</f>
        <v>0</v>
      </c>
      <c r="S56" s="107">
        <f>SUM(S55:S55)</f>
        <v>300</v>
      </c>
      <c r="T56" s="108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</row>
    <row r="57" spans="1:38" s="62" customFormat="1" ht="43.5" customHeight="1" x14ac:dyDescent="0.3">
      <c r="A57" s="94" t="s">
        <v>26</v>
      </c>
      <c r="B57" s="37" t="s">
        <v>78</v>
      </c>
      <c r="C57" s="38" t="s">
        <v>79</v>
      </c>
      <c r="D57" s="95"/>
      <c r="E57" s="96"/>
      <c r="F57" s="97"/>
      <c r="G57" s="98"/>
      <c r="H57" s="96"/>
      <c r="I57" s="97"/>
      <c r="J57" s="98"/>
      <c r="K57" s="96"/>
      <c r="L57" s="97"/>
      <c r="M57" s="98"/>
      <c r="N57" s="96"/>
      <c r="O57" s="97"/>
      <c r="P57" s="98"/>
      <c r="Q57" s="98"/>
      <c r="R57" s="98"/>
      <c r="S57" s="98"/>
      <c r="T57" s="99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</row>
    <row r="58" spans="1:38" s="62" customFormat="1" ht="42" x14ac:dyDescent="0.3">
      <c r="A58" s="28" t="s">
        <v>37</v>
      </c>
      <c r="B58" s="29" t="s">
        <v>80</v>
      </c>
      <c r="C58" s="30" t="s">
        <v>136</v>
      </c>
      <c r="D58" s="35" t="s">
        <v>130</v>
      </c>
      <c r="E58" s="158" t="s">
        <v>44</v>
      </c>
      <c r="F58" s="160"/>
      <c r="G58" s="160"/>
      <c r="H58" s="158" t="s">
        <v>44</v>
      </c>
      <c r="I58" s="160"/>
      <c r="J58" s="160"/>
      <c r="K58" s="32">
        <v>1</v>
      </c>
      <c r="L58" s="33">
        <v>28000</v>
      </c>
      <c r="M58" s="34">
        <f t="shared" ref="M58:M63" si="56">K58*L58</f>
        <v>28000</v>
      </c>
      <c r="N58" s="32">
        <v>1</v>
      </c>
      <c r="O58" s="33">
        <v>29500</v>
      </c>
      <c r="P58" s="34">
        <f t="shared" ref="P58:P63" si="57">N58*O58</f>
        <v>29500</v>
      </c>
      <c r="Q58" s="84">
        <f t="shared" ref="Q58" si="58">G58+M58</f>
        <v>28000</v>
      </c>
      <c r="R58" s="84">
        <f t="shared" ref="R58" si="59">J58+P58</f>
        <v>29500</v>
      </c>
      <c r="S58" s="84">
        <f t="shared" ref="S58" si="60">Q58-R58</f>
        <v>-1500</v>
      </c>
      <c r="T58" s="85" t="s">
        <v>170</v>
      </c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</row>
    <row r="59" spans="1:38" s="62" customFormat="1" ht="42" x14ac:dyDescent="0.3">
      <c r="A59" s="28" t="s">
        <v>37</v>
      </c>
      <c r="B59" s="29" t="s">
        <v>81</v>
      </c>
      <c r="C59" s="30" t="s">
        <v>141</v>
      </c>
      <c r="D59" s="35" t="s">
        <v>130</v>
      </c>
      <c r="E59" s="158"/>
      <c r="F59" s="160"/>
      <c r="G59" s="160"/>
      <c r="H59" s="158"/>
      <c r="I59" s="160"/>
      <c r="J59" s="160"/>
      <c r="K59" s="32">
        <v>1</v>
      </c>
      <c r="L59" s="33">
        <v>22500</v>
      </c>
      <c r="M59" s="34">
        <f t="shared" si="56"/>
        <v>22500</v>
      </c>
      <c r="N59" s="32">
        <v>1</v>
      </c>
      <c r="O59" s="33">
        <v>29700</v>
      </c>
      <c r="P59" s="34">
        <f t="shared" si="57"/>
        <v>29700</v>
      </c>
      <c r="Q59" s="84">
        <f t="shared" ref="Q59" si="61">G59+M59</f>
        <v>22500</v>
      </c>
      <c r="R59" s="84">
        <f t="shared" ref="R59" si="62">J59+P59</f>
        <v>29700</v>
      </c>
      <c r="S59" s="84">
        <f t="shared" ref="S59" si="63">Q59-R59</f>
        <v>-7200</v>
      </c>
      <c r="T59" s="85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</row>
    <row r="60" spans="1:38" s="62" customFormat="1" ht="42" x14ac:dyDescent="0.3">
      <c r="A60" s="28" t="s">
        <v>37</v>
      </c>
      <c r="B60" s="29" t="s">
        <v>109</v>
      </c>
      <c r="C60" s="30" t="s">
        <v>137</v>
      </c>
      <c r="D60" s="35" t="s">
        <v>130</v>
      </c>
      <c r="E60" s="158"/>
      <c r="F60" s="160"/>
      <c r="G60" s="160"/>
      <c r="H60" s="158"/>
      <c r="I60" s="160"/>
      <c r="J60" s="160"/>
      <c r="K60" s="32">
        <v>1</v>
      </c>
      <c r="L60" s="33">
        <v>27200</v>
      </c>
      <c r="M60" s="34">
        <f t="shared" si="56"/>
        <v>27200</v>
      </c>
      <c r="N60" s="32">
        <v>1</v>
      </c>
      <c r="O60" s="33">
        <v>28200</v>
      </c>
      <c r="P60" s="34">
        <f t="shared" si="57"/>
        <v>28200</v>
      </c>
      <c r="Q60" s="84">
        <f t="shared" ref="Q60:Q63" si="64">G60+M60</f>
        <v>27200</v>
      </c>
      <c r="R60" s="84">
        <f t="shared" ref="R60:R63" si="65">J60+P60</f>
        <v>28200</v>
      </c>
      <c r="S60" s="84">
        <f t="shared" ref="S60:S63" si="66">Q60-R60</f>
        <v>-1000</v>
      </c>
      <c r="T60" s="85" t="s">
        <v>171</v>
      </c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</row>
    <row r="61" spans="1:38" s="62" customFormat="1" ht="42" x14ac:dyDescent="0.3">
      <c r="A61" s="28" t="s">
        <v>37</v>
      </c>
      <c r="B61" s="29" t="s">
        <v>131</v>
      </c>
      <c r="C61" s="30" t="s">
        <v>138</v>
      </c>
      <c r="D61" s="35" t="s">
        <v>130</v>
      </c>
      <c r="E61" s="158"/>
      <c r="F61" s="160"/>
      <c r="G61" s="160"/>
      <c r="H61" s="158"/>
      <c r="I61" s="160"/>
      <c r="J61" s="160"/>
      <c r="K61" s="32">
        <v>1</v>
      </c>
      <c r="L61" s="33">
        <v>27200</v>
      </c>
      <c r="M61" s="34">
        <f t="shared" si="56"/>
        <v>27200</v>
      </c>
      <c r="N61" s="32">
        <v>1</v>
      </c>
      <c r="O61" s="33">
        <v>28500</v>
      </c>
      <c r="P61" s="34">
        <f t="shared" si="57"/>
        <v>28500</v>
      </c>
      <c r="Q61" s="84">
        <f t="shared" si="64"/>
        <v>27200</v>
      </c>
      <c r="R61" s="84">
        <f t="shared" si="65"/>
        <v>28500</v>
      </c>
      <c r="S61" s="84">
        <f t="shared" si="66"/>
        <v>-1300</v>
      </c>
      <c r="T61" s="85" t="s">
        <v>171</v>
      </c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</row>
    <row r="62" spans="1:38" s="62" customFormat="1" ht="42" x14ac:dyDescent="0.3">
      <c r="A62" s="28" t="s">
        <v>37</v>
      </c>
      <c r="B62" s="29" t="s">
        <v>132</v>
      </c>
      <c r="C62" s="30" t="s">
        <v>133</v>
      </c>
      <c r="D62" s="35" t="s">
        <v>130</v>
      </c>
      <c r="E62" s="158"/>
      <c r="F62" s="160"/>
      <c r="G62" s="160"/>
      <c r="H62" s="158"/>
      <c r="I62" s="160"/>
      <c r="J62" s="160"/>
      <c r="K62" s="32">
        <v>1</v>
      </c>
      <c r="L62" s="33">
        <v>29800</v>
      </c>
      <c r="M62" s="34">
        <f t="shared" si="56"/>
        <v>29800</v>
      </c>
      <c r="N62" s="32">
        <v>1</v>
      </c>
      <c r="O62" s="33">
        <v>29800</v>
      </c>
      <c r="P62" s="34">
        <f t="shared" si="57"/>
        <v>29800</v>
      </c>
      <c r="Q62" s="84">
        <f t="shared" si="64"/>
        <v>29800</v>
      </c>
      <c r="R62" s="84">
        <f t="shared" si="65"/>
        <v>29800</v>
      </c>
      <c r="S62" s="84">
        <f t="shared" si="66"/>
        <v>0</v>
      </c>
      <c r="T62" s="85" t="s">
        <v>167</v>
      </c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</row>
    <row r="63" spans="1:38" s="62" customFormat="1" ht="56" x14ac:dyDescent="0.3">
      <c r="A63" s="28" t="s">
        <v>37</v>
      </c>
      <c r="B63" s="29" t="s">
        <v>134</v>
      </c>
      <c r="C63" s="30" t="s">
        <v>135</v>
      </c>
      <c r="D63" s="35" t="s">
        <v>130</v>
      </c>
      <c r="E63" s="158"/>
      <c r="F63" s="160"/>
      <c r="G63" s="160"/>
      <c r="H63" s="158"/>
      <c r="I63" s="160"/>
      <c r="J63" s="160"/>
      <c r="K63" s="32">
        <v>1</v>
      </c>
      <c r="L63" s="33">
        <v>27000</v>
      </c>
      <c r="M63" s="34">
        <f t="shared" si="56"/>
        <v>27000</v>
      </c>
      <c r="N63" s="32">
        <v>1</v>
      </c>
      <c r="O63" s="33">
        <v>28000</v>
      </c>
      <c r="P63" s="34">
        <f t="shared" si="57"/>
        <v>28000</v>
      </c>
      <c r="Q63" s="84">
        <f t="shared" si="64"/>
        <v>27000</v>
      </c>
      <c r="R63" s="84">
        <f t="shared" si="65"/>
        <v>28000</v>
      </c>
      <c r="S63" s="84">
        <f t="shared" si="66"/>
        <v>-1000</v>
      </c>
      <c r="T63" s="85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</row>
    <row r="64" spans="1:38" s="62" customFormat="1" ht="30" customHeight="1" x14ac:dyDescent="0.3">
      <c r="A64" s="112" t="s">
        <v>82</v>
      </c>
      <c r="B64" s="102"/>
      <c r="C64" s="103"/>
      <c r="D64" s="104"/>
      <c r="E64" s="105"/>
      <c r="F64" s="106"/>
      <c r="G64" s="107">
        <f>SUM(G58:G63)</f>
        <v>0</v>
      </c>
      <c r="H64" s="105"/>
      <c r="I64" s="106"/>
      <c r="J64" s="107">
        <f>SUM(J58:J63)</f>
        <v>0</v>
      </c>
      <c r="K64" s="105"/>
      <c r="L64" s="106"/>
      <c r="M64" s="107">
        <f>SUM(M58:M63)</f>
        <v>161700</v>
      </c>
      <c r="N64" s="105"/>
      <c r="O64" s="106"/>
      <c r="P64" s="107">
        <f>SUM(P58:P63)</f>
        <v>173700</v>
      </c>
      <c r="Q64" s="107">
        <f>SUM(Q58:Q63)</f>
        <v>161700</v>
      </c>
      <c r="R64" s="107">
        <f>SUM(R58:R63)</f>
        <v>173700</v>
      </c>
      <c r="S64" s="107">
        <f>SUM(S58:S63)</f>
        <v>-12000</v>
      </c>
      <c r="T64" s="108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</row>
    <row r="65" spans="1:38" s="62" customFormat="1" ht="30" customHeight="1" x14ac:dyDescent="0.3">
      <c r="A65" s="94" t="s">
        <v>26</v>
      </c>
      <c r="B65" s="39" t="s">
        <v>83</v>
      </c>
      <c r="C65" s="38" t="s">
        <v>84</v>
      </c>
      <c r="D65" s="95"/>
      <c r="E65" s="96"/>
      <c r="F65" s="97"/>
      <c r="G65" s="98"/>
      <c r="H65" s="96"/>
      <c r="I65" s="97"/>
      <c r="J65" s="98"/>
      <c r="K65" s="96"/>
      <c r="L65" s="97"/>
      <c r="M65" s="98"/>
      <c r="N65" s="96"/>
      <c r="O65" s="97"/>
      <c r="P65" s="98"/>
      <c r="Q65" s="98"/>
      <c r="R65" s="98"/>
      <c r="S65" s="98"/>
      <c r="T65" s="99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</row>
    <row r="66" spans="1:38" s="62" customFormat="1" ht="41.25" customHeight="1" x14ac:dyDescent="0.3">
      <c r="A66" s="78" t="s">
        <v>37</v>
      </c>
      <c r="B66" s="40" t="s">
        <v>85</v>
      </c>
      <c r="C66" s="66" t="s">
        <v>84</v>
      </c>
      <c r="D66" s="81" t="s">
        <v>86</v>
      </c>
      <c r="E66" s="161" t="s">
        <v>44</v>
      </c>
      <c r="F66" s="162"/>
      <c r="G66" s="162"/>
      <c r="H66" s="161" t="s">
        <v>44</v>
      </c>
      <c r="I66" s="162"/>
      <c r="J66" s="162"/>
      <c r="K66" s="32">
        <v>1</v>
      </c>
      <c r="L66" s="33">
        <v>17700</v>
      </c>
      <c r="M66" s="34">
        <f>K66*L66</f>
        <v>17700</v>
      </c>
      <c r="N66" s="32">
        <v>1</v>
      </c>
      <c r="O66" s="33">
        <v>12000</v>
      </c>
      <c r="P66" s="34">
        <f>N66*O66</f>
        <v>12000</v>
      </c>
      <c r="Q66" s="84">
        <f>G66+M66</f>
        <v>17700</v>
      </c>
      <c r="R66" s="84">
        <f>J66+P66</f>
        <v>12000</v>
      </c>
      <c r="S66" s="84">
        <f>Q66-R66</f>
        <v>5700</v>
      </c>
      <c r="T66" s="85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</row>
    <row r="67" spans="1:38" s="62" customFormat="1" ht="30" customHeight="1" x14ac:dyDescent="0.3">
      <c r="A67" s="112" t="s">
        <v>87</v>
      </c>
      <c r="B67" s="102"/>
      <c r="C67" s="103"/>
      <c r="D67" s="104"/>
      <c r="E67" s="105"/>
      <c r="F67" s="106"/>
      <c r="G67" s="107">
        <f>SUM(G66)</f>
        <v>0</v>
      </c>
      <c r="H67" s="105"/>
      <c r="I67" s="106"/>
      <c r="J67" s="107">
        <f>SUM(J66)</f>
        <v>0</v>
      </c>
      <c r="K67" s="105"/>
      <c r="L67" s="106"/>
      <c r="M67" s="107">
        <f>SUM(M66)</f>
        <v>17700</v>
      </c>
      <c r="N67" s="105"/>
      <c r="O67" s="106"/>
      <c r="P67" s="107">
        <f t="shared" ref="P67:S67" si="67">SUM(P66)</f>
        <v>12000</v>
      </c>
      <c r="Q67" s="107">
        <f t="shared" si="67"/>
        <v>17700</v>
      </c>
      <c r="R67" s="107">
        <f t="shared" si="67"/>
        <v>12000</v>
      </c>
      <c r="S67" s="107">
        <f t="shared" si="67"/>
        <v>5700</v>
      </c>
      <c r="T67" s="108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</row>
    <row r="68" spans="1:38" s="62" customFormat="1" ht="19.5" customHeight="1" thickBot="1" x14ac:dyDescent="0.35">
      <c r="A68" s="113" t="s">
        <v>88</v>
      </c>
      <c r="B68" s="114"/>
      <c r="C68" s="115"/>
      <c r="D68" s="116"/>
      <c r="E68" s="117"/>
      <c r="F68" s="118"/>
      <c r="G68" s="119">
        <f>G35+G38+G41+G44+G47+G50+G53+G56+G64+G67</f>
        <v>0</v>
      </c>
      <c r="H68" s="117"/>
      <c r="I68" s="118"/>
      <c r="J68" s="119">
        <f>J35+J38+J41+J44+J47+J50+J53+J56+J64+J67</f>
        <v>0</v>
      </c>
      <c r="K68" s="117"/>
      <c r="L68" s="118"/>
      <c r="M68" s="119">
        <f>M35+M38+M41+M44+M47+M50+M53+M56+M64+M67</f>
        <v>401778</v>
      </c>
      <c r="N68" s="117"/>
      <c r="O68" s="118"/>
      <c r="P68" s="119">
        <f>P35+P38+P41+P44+P47+P50+P53+P56+P64+P67</f>
        <v>401778</v>
      </c>
      <c r="Q68" s="119">
        <f>Q35+Q38+Q41+Q44+Q47+Q50+Q53+Q56+Q64+Q67</f>
        <v>401778</v>
      </c>
      <c r="R68" s="119">
        <f>R35+R38+R41+R44+R47+R50+R53+R56+R64+R67</f>
        <v>401778</v>
      </c>
      <c r="S68" s="119">
        <f>S35+S38+S41+S44+S47+S50+S53+S56+S64+S67</f>
        <v>0</v>
      </c>
      <c r="T68" s="120"/>
    </row>
    <row r="69" spans="1:38" s="62" customFormat="1" ht="15.75" customHeight="1" thickBot="1" x14ac:dyDescent="0.35">
      <c r="A69" s="163"/>
      <c r="B69" s="152"/>
      <c r="C69" s="152"/>
      <c r="D69" s="121"/>
      <c r="E69" s="122"/>
      <c r="F69" s="123"/>
      <c r="G69" s="124"/>
      <c r="H69" s="122"/>
      <c r="I69" s="123"/>
      <c r="J69" s="124"/>
      <c r="K69" s="122"/>
      <c r="L69" s="123"/>
      <c r="M69" s="124"/>
      <c r="N69" s="122"/>
      <c r="O69" s="123"/>
      <c r="P69" s="124"/>
      <c r="Q69" s="124"/>
      <c r="R69" s="124"/>
      <c r="S69" s="124"/>
      <c r="T69" s="125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</row>
    <row r="70" spans="1:38" s="62" customFormat="1" ht="19.5" customHeight="1" x14ac:dyDescent="0.3">
      <c r="A70" s="151" t="s">
        <v>89</v>
      </c>
      <c r="B70" s="152"/>
      <c r="C70" s="153"/>
      <c r="D70" s="126"/>
      <c r="E70" s="127"/>
      <c r="F70" s="128"/>
      <c r="G70" s="129">
        <f>G22-G68</f>
        <v>0</v>
      </c>
      <c r="H70" s="127"/>
      <c r="I70" s="128"/>
      <c r="J70" s="129">
        <f>J22-J68</f>
        <v>0</v>
      </c>
      <c r="K70" s="130"/>
      <c r="L70" s="128"/>
      <c r="M70" s="131">
        <f>M22-M68</f>
        <v>0</v>
      </c>
      <c r="N70" s="130"/>
      <c r="O70" s="128"/>
      <c r="P70" s="131">
        <f>P22-P68</f>
        <v>0</v>
      </c>
      <c r="Q70" s="132">
        <f>Q22-Q68</f>
        <v>0</v>
      </c>
      <c r="R70" s="132">
        <f>R22-R68</f>
        <v>0</v>
      </c>
      <c r="S70" s="132">
        <f>S22-S68</f>
        <v>0</v>
      </c>
      <c r="T70" s="13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</row>
    <row r="71" spans="1:38" s="59" customFormat="1" ht="15.75" customHeight="1" x14ac:dyDescent="0.3">
      <c r="A71" s="54"/>
      <c r="B71" s="134"/>
      <c r="C71" s="54"/>
      <c r="D71" s="54"/>
      <c r="E71" s="135"/>
      <c r="F71" s="54"/>
      <c r="G71" s="54"/>
      <c r="H71" s="135"/>
      <c r="I71" s="54"/>
      <c r="J71" s="54"/>
      <c r="K71" s="135"/>
      <c r="L71" s="54"/>
      <c r="M71" s="54"/>
      <c r="N71" s="135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</row>
    <row r="72" spans="1:38" s="59" customFormat="1" ht="15.75" customHeight="1" x14ac:dyDescent="0.3">
      <c r="A72" s="54"/>
      <c r="B72" s="134"/>
      <c r="C72" s="54"/>
      <c r="D72" s="54"/>
      <c r="E72" s="135"/>
      <c r="F72" s="54"/>
      <c r="G72" s="54"/>
      <c r="H72" s="135"/>
      <c r="I72" s="54"/>
      <c r="J72" s="54"/>
      <c r="K72" s="135"/>
      <c r="L72" s="54"/>
      <c r="M72" s="54"/>
      <c r="N72" s="135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</row>
    <row r="73" spans="1:38" s="59" customFormat="1" ht="15.75" customHeight="1" x14ac:dyDescent="0.3">
      <c r="A73" s="54" t="s">
        <v>90</v>
      </c>
      <c r="B73" s="134"/>
      <c r="C73" s="136" t="s">
        <v>110</v>
      </c>
      <c r="D73" s="54"/>
      <c r="E73" s="137"/>
      <c r="F73" s="136"/>
      <c r="G73" s="54"/>
      <c r="H73" s="137"/>
      <c r="I73" s="136"/>
      <c r="J73" s="136"/>
      <c r="K73" s="138" t="s">
        <v>139</v>
      </c>
      <c r="L73" s="54"/>
      <c r="M73" s="54"/>
      <c r="N73" s="135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</row>
    <row r="74" spans="1:38" s="59" customFormat="1" ht="15.75" customHeight="1" x14ac:dyDescent="0.3">
      <c r="A74" s="54"/>
      <c r="B74" s="54"/>
      <c r="C74" s="61" t="s">
        <v>91</v>
      </c>
      <c r="D74" s="54"/>
      <c r="E74" s="154" t="s">
        <v>92</v>
      </c>
      <c r="F74" s="155"/>
      <c r="G74" s="54"/>
      <c r="H74" s="135"/>
      <c r="I74" s="139" t="s">
        <v>93</v>
      </c>
      <c r="J74" s="54"/>
      <c r="K74" s="135"/>
      <c r="L74" s="139"/>
      <c r="M74" s="54"/>
      <c r="N74" s="135"/>
      <c r="O74" s="139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</row>
    <row r="75" spans="1:38" ht="15.75" customHeight="1" x14ac:dyDescent="0.45">
      <c r="A75" s="1"/>
      <c r="B75" s="1"/>
      <c r="C75" s="18"/>
      <c r="D75" s="19"/>
      <c r="E75" s="20"/>
      <c r="F75" s="21"/>
      <c r="G75" s="22"/>
      <c r="H75" s="20"/>
      <c r="I75" s="21"/>
      <c r="J75" s="22"/>
      <c r="K75" s="23"/>
      <c r="L75" s="21"/>
      <c r="M75" s="22"/>
      <c r="N75" s="23"/>
      <c r="O75" s="21"/>
      <c r="P75" s="22"/>
      <c r="Q75" s="22"/>
      <c r="R75" s="22"/>
      <c r="S75" s="22"/>
      <c r="T75" s="16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5.75" customHeight="1" x14ac:dyDescent="0.35">
      <c r="A76" s="16"/>
      <c r="B76" s="17"/>
      <c r="C76" s="16"/>
      <c r="D76" s="16"/>
      <c r="E76" s="15"/>
      <c r="F76" s="16"/>
      <c r="G76" s="16"/>
      <c r="H76" s="15"/>
      <c r="I76" s="16"/>
      <c r="J76" s="16"/>
      <c r="K76" s="15"/>
      <c r="L76" s="16"/>
      <c r="M76" s="16"/>
      <c r="N76" s="15"/>
      <c r="O76" s="16"/>
      <c r="P76" s="16"/>
      <c r="Q76" s="16"/>
      <c r="R76" s="16"/>
      <c r="S76" s="16"/>
      <c r="T76" s="16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5.75" customHeight="1" x14ac:dyDescent="0.35">
      <c r="A77" s="16"/>
      <c r="B77" s="17"/>
      <c r="C77" s="16"/>
      <c r="D77" s="16"/>
      <c r="E77" s="15"/>
      <c r="F77" s="16"/>
      <c r="G77" s="16"/>
      <c r="H77" s="15"/>
      <c r="I77" s="16"/>
      <c r="J77" s="16"/>
      <c r="K77" s="15"/>
      <c r="L77" s="16"/>
      <c r="M77" s="16"/>
      <c r="N77" s="15"/>
      <c r="O77" s="16"/>
      <c r="P77" s="16"/>
      <c r="Q77" s="16"/>
      <c r="R77" s="16"/>
      <c r="S77" s="16"/>
      <c r="T77" s="16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5.75" customHeight="1" x14ac:dyDescent="0.35">
      <c r="A78" s="16"/>
      <c r="B78" s="17"/>
      <c r="C78" s="16"/>
      <c r="D78" s="16"/>
      <c r="E78" s="15"/>
      <c r="F78" s="16"/>
      <c r="G78" s="16"/>
      <c r="H78" s="15"/>
      <c r="I78" s="16"/>
      <c r="J78" s="16"/>
      <c r="K78" s="15"/>
      <c r="L78" s="16"/>
      <c r="M78" s="16"/>
      <c r="N78" s="15"/>
      <c r="O78" s="16"/>
      <c r="P78" s="16"/>
      <c r="Q78" s="16"/>
      <c r="R78" s="16"/>
      <c r="S78" s="16"/>
      <c r="T78" s="16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5.75" customHeight="1" x14ac:dyDescent="0.35">
      <c r="A79" s="16"/>
      <c r="B79" s="17"/>
      <c r="C79" s="16"/>
      <c r="D79" s="16"/>
      <c r="E79" s="15"/>
      <c r="F79" s="16"/>
      <c r="G79" s="16"/>
      <c r="H79" s="15"/>
      <c r="I79" s="16"/>
      <c r="J79" s="16"/>
      <c r="K79" s="15"/>
      <c r="L79" s="16"/>
      <c r="M79" s="16"/>
      <c r="N79" s="15"/>
      <c r="O79" s="16"/>
      <c r="P79" s="16"/>
      <c r="Q79" s="16"/>
      <c r="R79" s="16"/>
      <c r="S79" s="16"/>
      <c r="T79" s="16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5.75" customHeight="1" x14ac:dyDescent="0.35">
      <c r="A80" s="16"/>
      <c r="B80" s="17"/>
      <c r="C80" s="16"/>
      <c r="D80" s="16"/>
      <c r="E80" s="15"/>
      <c r="F80" s="16"/>
      <c r="G80" s="16"/>
      <c r="H80" s="15"/>
      <c r="I80" s="16"/>
      <c r="J80" s="16"/>
      <c r="K80" s="15"/>
      <c r="L80" s="16"/>
      <c r="M80" s="16"/>
      <c r="N80" s="15"/>
      <c r="O80" s="16"/>
      <c r="P80" s="16"/>
      <c r="Q80" s="16"/>
      <c r="R80" s="16"/>
      <c r="S80" s="16"/>
      <c r="T80" s="16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5.75" customHeight="1" x14ac:dyDescent="0.35">
      <c r="A81" s="1"/>
      <c r="B81" s="2"/>
      <c r="C81" s="1"/>
      <c r="D81" s="1"/>
      <c r="E81" s="3"/>
      <c r="F81" s="1"/>
      <c r="G81" s="1"/>
      <c r="H81" s="3"/>
      <c r="I81" s="1"/>
      <c r="J81" s="1"/>
      <c r="K81" s="3"/>
      <c r="L81" s="1"/>
      <c r="M81" s="1"/>
      <c r="N81" s="3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5.75" customHeight="1" x14ac:dyDescent="0.35">
      <c r="A82" s="1"/>
      <c r="B82" s="2"/>
      <c r="C82" s="1"/>
      <c r="D82" s="1"/>
      <c r="E82" s="3"/>
      <c r="F82" s="1"/>
      <c r="G82" s="1"/>
      <c r="H82" s="3"/>
      <c r="I82" s="1"/>
      <c r="J82" s="1"/>
      <c r="K82" s="3"/>
      <c r="L82" s="1"/>
      <c r="M82" s="1"/>
      <c r="N82" s="3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5.75" customHeight="1" x14ac:dyDescent="0.35">
      <c r="A83" s="1"/>
      <c r="B83" s="2"/>
      <c r="C83" s="1"/>
      <c r="D83" s="1"/>
      <c r="E83" s="3"/>
      <c r="F83" s="1"/>
      <c r="G83" s="1"/>
      <c r="H83" s="3"/>
      <c r="I83" s="1"/>
      <c r="J83" s="1"/>
      <c r="K83" s="3"/>
      <c r="L83" s="1"/>
      <c r="M83" s="1"/>
      <c r="N83" s="3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5.75" customHeight="1" x14ac:dyDescent="0.35">
      <c r="A84" s="1"/>
      <c r="B84" s="2"/>
      <c r="C84" s="1"/>
      <c r="D84" s="1"/>
      <c r="E84" s="3"/>
      <c r="F84" s="1"/>
      <c r="G84" s="1"/>
      <c r="H84" s="3"/>
      <c r="I84" s="1"/>
      <c r="J84" s="1"/>
      <c r="K84" s="3"/>
      <c r="L84" s="1"/>
      <c r="M84" s="1"/>
      <c r="N84" s="3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5.75" customHeight="1" x14ac:dyDescent="0.35">
      <c r="A85" s="1"/>
      <c r="B85" s="2"/>
      <c r="C85" s="1"/>
      <c r="D85" s="1"/>
      <c r="E85" s="3"/>
      <c r="F85" s="1"/>
      <c r="G85" s="1"/>
      <c r="H85" s="3"/>
      <c r="I85" s="1"/>
      <c r="J85" s="1"/>
      <c r="K85" s="3"/>
      <c r="L85" s="1"/>
      <c r="M85" s="1"/>
      <c r="N85" s="3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5.75" customHeight="1" x14ac:dyDescent="0.35">
      <c r="A86" s="1"/>
      <c r="B86" s="2"/>
      <c r="C86" s="1"/>
      <c r="D86" s="1"/>
      <c r="E86" s="3"/>
      <c r="F86" s="1"/>
      <c r="G86" s="1"/>
      <c r="H86" s="3"/>
      <c r="I86" s="1"/>
      <c r="J86" s="1"/>
      <c r="K86" s="3"/>
      <c r="L86" s="1"/>
      <c r="M86" s="1"/>
      <c r="N86" s="3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5.75" customHeight="1" x14ac:dyDescent="0.35">
      <c r="A87" s="1"/>
      <c r="B87" s="2"/>
      <c r="C87" s="1"/>
      <c r="D87" s="1"/>
      <c r="E87" s="3"/>
      <c r="F87" s="1"/>
      <c r="G87" s="1"/>
      <c r="H87" s="3"/>
      <c r="I87" s="1"/>
      <c r="J87" s="1"/>
      <c r="K87" s="3"/>
      <c r="L87" s="1"/>
      <c r="M87" s="1"/>
      <c r="N87" s="3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.75" customHeight="1" x14ac:dyDescent="0.35">
      <c r="A88" s="1"/>
      <c r="B88" s="2"/>
      <c r="C88" s="1"/>
      <c r="D88" s="1"/>
      <c r="E88" s="3"/>
      <c r="F88" s="1"/>
      <c r="G88" s="1"/>
      <c r="H88" s="3"/>
      <c r="I88" s="1"/>
      <c r="J88" s="1"/>
      <c r="K88" s="3"/>
      <c r="L88" s="1"/>
      <c r="M88" s="1"/>
      <c r="N88" s="3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.75" customHeight="1" x14ac:dyDescent="0.35">
      <c r="A89" s="1"/>
      <c r="B89" s="2"/>
      <c r="C89" s="1"/>
      <c r="D89" s="1"/>
      <c r="E89" s="3"/>
      <c r="F89" s="1"/>
      <c r="G89" s="1"/>
      <c r="H89" s="3"/>
      <c r="I89" s="1"/>
      <c r="J89" s="1"/>
      <c r="K89" s="3"/>
      <c r="L89" s="1"/>
      <c r="M89" s="1"/>
      <c r="N89" s="3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 customHeight="1" x14ac:dyDescent="0.35">
      <c r="A90" s="1"/>
      <c r="B90" s="2"/>
      <c r="C90" s="1"/>
      <c r="D90" s="1"/>
      <c r="E90" s="3"/>
      <c r="F90" s="1"/>
      <c r="G90" s="1"/>
      <c r="H90" s="3"/>
      <c r="I90" s="1"/>
      <c r="J90" s="1"/>
      <c r="K90" s="3"/>
      <c r="L90" s="1"/>
      <c r="M90" s="1"/>
      <c r="N90" s="3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 customHeight="1" x14ac:dyDescent="0.35">
      <c r="A91" s="1"/>
      <c r="B91" s="2"/>
      <c r="C91" s="1"/>
      <c r="D91" s="1"/>
      <c r="E91" s="3"/>
      <c r="F91" s="1"/>
      <c r="G91" s="1"/>
      <c r="H91" s="3"/>
      <c r="I91" s="1"/>
      <c r="J91" s="1"/>
      <c r="K91" s="3"/>
      <c r="L91" s="1"/>
      <c r="M91" s="1"/>
      <c r="N91" s="3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 x14ac:dyDescent="0.35">
      <c r="A92" s="1"/>
      <c r="B92" s="2"/>
      <c r="C92" s="1"/>
      <c r="D92" s="1"/>
      <c r="E92" s="3"/>
      <c r="F92" s="1"/>
      <c r="G92" s="1"/>
      <c r="H92" s="3"/>
      <c r="I92" s="1"/>
      <c r="J92" s="1"/>
      <c r="K92" s="3"/>
      <c r="L92" s="1"/>
      <c r="M92" s="1"/>
      <c r="N92" s="3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 x14ac:dyDescent="0.35">
      <c r="A93" s="1"/>
      <c r="B93" s="2"/>
      <c r="C93" s="1"/>
      <c r="D93" s="1"/>
      <c r="E93" s="3"/>
      <c r="F93" s="1"/>
      <c r="G93" s="1"/>
      <c r="H93" s="3"/>
      <c r="I93" s="1"/>
      <c r="J93" s="1"/>
      <c r="K93" s="3"/>
      <c r="L93" s="1"/>
      <c r="M93" s="1"/>
      <c r="N93" s="3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 x14ac:dyDescent="0.35">
      <c r="A94" s="1"/>
      <c r="B94" s="2"/>
      <c r="C94" s="1"/>
      <c r="D94" s="1"/>
      <c r="E94" s="3"/>
      <c r="F94" s="1"/>
      <c r="G94" s="1"/>
      <c r="H94" s="3"/>
      <c r="I94" s="1"/>
      <c r="J94" s="1"/>
      <c r="K94" s="3"/>
      <c r="L94" s="1"/>
      <c r="M94" s="1"/>
      <c r="N94" s="3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 x14ac:dyDescent="0.35">
      <c r="A95" s="1"/>
      <c r="B95" s="2"/>
      <c r="C95" s="1"/>
      <c r="D95" s="1"/>
      <c r="E95" s="3"/>
      <c r="F95" s="1"/>
      <c r="G95" s="1"/>
      <c r="H95" s="3"/>
      <c r="I95" s="1"/>
      <c r="J95" s="1"/>
      <c r="K95" s="3"/>
      <c r="L95" s="1"/>
      <c r="M95" s="1"/>
      <c r="N95" s="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 x14ac:dyDescent="0.35">
      <c r="A96" s="1"/>
      <c r="B96" s="2"/>
      <c r="C96" s="1"/>
      <c r="D96" s="1"/>
      <c r="E96" s="3"/>
      <c r="F96" s="1"/>
      <c r="G96" s="1"/>
      <c r="H96" s="3"/>
      <c r="I96" s="1"/>
      <c r="J96" s="1"/>
      <c r="K96" s="3"/>
      <c r="L96" s="1"/>
      <c r="M96" s="1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 x14ac:dyDescent="0.35">
      <c r="A97" s="1"/>
      <c r="B97" s="2"/>
      <c r="C97" s="1"/>
      <c r="D97" s="1"/>
      <c r="E97" s="3"/>
      <c r="F97" s="1"/>
      <c r="G97" s="1"/>
      <c r="H97" s="3"/>
      <c r="I97" s="1"/>
      <c r="J97" s="1"/>
      <c r="K97" s="3"/>
      <c r="L97" s="1"/>
      <c r="M97" s="1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 x14ac:dyDescent="0.35">
      <c r="A98" s="1"/>
      <c r="B98" s="2"/>
      <c r="C98" s="1"/>
      <c r="D98" s="1"/>
      <c r="E98" s="3"/>
      <c r="F98" s="1"/>
      <c r="G98" s="1"/>
      <c r="H98" s="3"/>
      <c r="I98" s="1"/>
      <c r="J98" s="1"/>
      <c r="K98" s="3"/>
      <c r="L98" s="1"/>
      <c r="M98" s="1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 x14ac:dyDescent="0.35">
      <c r="A99" s="1"/>
      <c r="B99" s="2"/>
      <c r="C99" s="1"/>
      <c r="D99" s="1"/>
      <c r="E99" s="3"/>
      <c r="F99" s="1"/>
      <c r="G99" s="1"/>
      <c r="H99" s="3"/>
      <c r="I99" s="1"/>
      <c r="J99" s="1"/>
      <c r="K99" s="3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35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35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35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35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35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35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35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35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35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35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35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35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35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35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35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35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35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35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35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35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35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35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35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35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35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35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35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35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35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35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35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35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35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35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35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35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35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35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35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35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35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35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35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35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35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35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35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35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35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35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35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35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35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35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35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35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35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35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35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35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35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35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35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35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35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35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35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35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35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35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35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35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35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35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35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35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35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35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35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35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35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35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35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35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3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3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3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3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3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3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3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3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3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3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3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3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3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3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3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3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3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3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3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3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3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3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3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3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3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3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3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3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3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3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3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3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3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3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3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3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3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3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3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3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3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3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3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3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3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3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3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3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3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3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3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3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3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3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3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3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3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3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3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3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3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3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3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3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3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3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3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3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3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3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3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3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3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3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3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3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3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3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3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3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3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3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3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3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3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3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3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3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3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3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3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3"/>
    <row r="276" spans="1:38" ht="15.75" customHeight="1" x14ac:dyDescent="0.3"/>
    <row r="277" spans="1:38" ht="15.75" customHeight="1" x14ac:dyDescent="0.3"/>
    <row r="278" spans="1:38" ht="15.75" customHeight="1" x14ac:dyDescent="0.3"/>
    <row r="279" spans="1:38" ht="15.75" customHeight="1" x14ac:dyDescent="0.3"/>
    <row r="280" spans="1:38" ht="15.75" customHeight="1" x14ac:dyDescent="0.3"/>
    <row r="281" spans="1:38" ht="15.75" customHeight="1" x14ac:dyDescent="0.3"/>
    <row r="282" spans="1:38" ht="15.75" customHeight="1" x14ac:dyDescent="0.3"/>
    <row r="283" spans="1:38" ht="15.75" customHeight="1" x14ac:dyDescent="0.3"/>
    <row r="284" spans="1:38" ht="15.75" customHeight="1" x14ac:dyDescent="0.3"/>
    <row r="285" spans="1:38" ht="15.75" customHeight="1" x14ac:dyDescent="0.3"/>
    <row r="286" spans="1:38" ht="15.75" customHeight="1" x14ac:dyDescent="0.3"/>
    <row r="287" spans="1:38" ht="15.75" customHeight="1" x14ac:dyDescent="0.3"/>
    <row r="288" spans="1:3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</sheetData>
  <autoFilter ref="A19:T19" xr:uid="{00000000-0009-0000-0000-000000000000}"/>
  <mergeCells count="25">
    <mergeCell ref="A70:C70"/>
    <mergeCell ref="E74:F74"/>
    <mergeCell ref="E17:G17"/>
    <mergeCell ref="H17:J17"/>
    <mergeCell ref="A23:C23"/>
    <mergeCell ref="E29:G29"/>
    <mergeCell ref="H29:J29"/>
    <mergeCell ref="E33:G33"/>
    <mergeCell ref="H33:J33"/>
    <mergeCell ref="E58:G63"/>
    <mergeCell ref="H58:J63"/>
    <mergeCell ref="E66:G66"/>
    <mergeCell ref="H66:J66"/>
    <mergeCell ref="A69:C69"/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</mergeCells>
  <printOptions horizontalCentered="1"/>
  <pageMargins left="0" right="0" top="0" bottom="0" header="0" footer="0"/>
  <pageSetup paperSize="256" scale="6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Z877"/>
  <sheetViews>
    <sheetView tabSelected="1" topLeftCell="B1" zoomScale="80" zoomScaleNormal="80" workbookViewId="0">
      <selection activeCell="E10" sqref="E10:J10"/>
    </sheetView>
  </sheetViews>
  <sheetFormatPr defaultColWidth="12.58203125" defaultRowHeight="15" customHeight="1" x14ac:dyDescent="0.3"/>
  <cols>
    <col min="1" max="1" width="12.83203125" hidden="1" customWidth="1"/>
    <col min="2" max="2" width="12.08203125" style="42" customWidth="1"/>
    <col min="3" max="3" width="33.5" style="42" customWidth="1"/>
    <col min="4" max="4" width="15.58203125" style="42" customWidth="1"/>
    <col min="5" max="5" width="19.75" style="42" customWidth="1"/>
    <col min="6" max="6" width="15.58203125" style="42" customWidth="1"/>
    <col min="7" max="7" width="18.5" style="42" customWidth="1"/>
    <col min="8" max="8" width="21.33203125" style="42" customWidth="1"/>
    <col min="9" max="9" width="15.58203125" style="42" customWidth="1"/>
    <col min="10" max="10" width="16.83203125" style="42" customWidth="1"/>
    <col min="11" max="26" width="6.75" customWidth="1"/>
  </cols>
  <sheetData>
    <row r="1" spans="1:26" ht="15" customHeight="1" x14ac:dyDescent="0.35">
      <c r="A1" s="24"/>
      <c r="B1" s="54"/>
      <c r="C1" s="54"/>
      <c r="D1" s="55"/>
      <c r="E1" s="54"/>
      <c r="F1" s="55"/>
      <c r="G1" s="54"/>
      <c r="H1" s="54"/>
      <c r="I1" s="43"/>
      <c r="J1" s="56" t="s">
        <v>94</v>
      </c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15" customHeight="1" x14ac:dyDescent="0.35">
      <c r="A2" s="24"/>
      <c r="B2" s="54"/>
      <c r="C2" s="54"/>
      <c r="D2" s="55"/>
      <c r="E2" s="54"/>
      <c r="F2" s="55"/>
      <c r="G2" s="54"/>
      <c r="H2" s="171" t="s">
        <v>95</v>
      </c>
      <c r="I2" s="167"/>
      <c r="J2" s="167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5" customHeight="1" x14ac:dyDescent="0.35">
      <c r="A3" s="24"/>
      <c r="B3" s="54"/>
      <c r="C3" s="54"/>
      <c r="D3" s="55"/>
      <c r="E3" s="54"/>
      <c r="F3" s="55"/>
      <c r="G3" s="54"/>
      <c r="H3" s="171" t="s">
        <v>114</v>
      </c>
      <c r="I3" s="167"/>
      <c r="J3" s="167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14.25" customHeight="1" x14ac:dyDescent="0.3">
      <c r="A4" s="24"/>
      <c r="B4" s="54"/>
      <c r="C4" s="54"/>
      <c r="D4" s="55"/>
      <c r="E4" s="54"/>
      <c r="F4" s="55"/>
      <c r="G4" s="54"/>
      <c r="H4" s="54"/>
      <c r="I4" s="43"/>
      <c r="J4" s="43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21" customHeight="1" x14ac:dyDescent="0.4">
      <c r="A5" s="24"/>
      <c r="B5" s="166" t="s">
        <v>96</v>
      </c>
      <c r="C5" s="167"/>
      <c r="D5" s="167"/>
      <c r="E5" s="167"/>
      <c r="F5" s="167"/>
      <c r="G5" s="167"/>
      <c r="H5" s="167"/>
      <c r="I5" s="167"/>
      <c r="J5" s="167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21" customHeight="1" x14ac:dyDescent="0.4">
      <c r="A6" s="24"/>
      <c r="B6" s="166" t="s">
        <v>187</v>
      </c>
      <c r="C6" s="167"/>
      <c r="D6" s="167"/>
      <c r="E6" s="167"/>
      <c r="F6" s="167"/>
      <c r="G6" s="167"/>
      <c r="H6" s="167"/>
      <c r="I6" s="167"/>
      <c r="J6" s="167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21" customHeight="1" x14ac:dyDescent="0.35">
      <c r="A7" s="24"/>
      <c r="B7" s="172"/>
      <c r="C7" s="167"/>
      <c r="D7" s="167"/>
      <c r="E7" s="167"/>
      <c r="F7" s="167"/>
      <c r="G7" s="167"/>
      <c r="H7" s="167"/>
      <c r="I7" s="167"/>
      <c r="J7" s="16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21" customHeight="1" x14ac:dyDescent="0.4">
      <c r="A8" s="24"/>
      <c r="B8" s="166" t="s">
        <v>119</v>
      </c>
      <c r="C8" s="167"/>
      <c r="D8" s="167"/>
      <c r="E8" s="167"/>
      <c r="F8" s="167"/>
      <c r="G8" s="167"/>
      <c r="H8" s="167"/>
      <c r="I8" s="167"/>
      <c r="J8" s="167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14.25" customHeight="1" x14ac:dyDescent="0.3">
      <c r="A9" s="24"/>
      <c r="B9" s="54"/>
      <c r="C9" s="54"/>
      <c r="D9" s="55"/>
      <c r="E9" s="54"/>
      <c r="F9" s="55"/>
      <c r="G9" s="54"/>
      <c r="H9" s="54"/>
      <c r="I9" s="43"/>
      <c r="J9" s="43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s="27" customFormat="1" ht="44.25" customHeight="1" x14ac:dyDescent="0.3">
      <c r="A10" s="26"/>
      <c r="B10" s="173" t="s">
        <v>107</v>
      </c>
      <c r="C10" s="169"/>
      <c r="D10" s="170"/>
      <c r="E10" s="168" t="s">
        <v>97</v>
      </c>
      <c r="F10" s="169"/>
      <c r="G10" s="169"/>
      <c r="H10" s="169"/>
      <c r="I10" s="169"/>
      <c r="J10" s="170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s="48" customFormat="1" ht="61.5" customHeight="1" x14ac:dyDescent="0.3">
      <c r="A11" s="44" t="s">
        <v>98</v>
      </c>
      <c r="B11" s="44" t="s">
        <v>99</v>
      </c>
      <c r="C11" s="44" t="s">
        <v>5</v>
      </c>
      <c r="D11" s="45" t="s">
        <v>100</v>
      </c>
      <c r="E11" s="44" t="s">
        <v>101</v>
      </c>
      <c r="F11" s="45" t="s">
        <v>100</v>
      </c>
      <c r="G11" s="44" t="s">
        <v>102</v>
      </c>
      <c r="H11" s="44" t="s">
        <v>103</v>
      </c>
      <c r="I11" s="44" t="s">
        <v>104</v>
      </c>
      <c r="J11" s="44" t="s">
        <v>105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s="48" customFormat="1" ht="52" customHeight="1" x14ac:dyDescent="0.3">
      <c r="A12" s="49"/>
      <c r="B12" s="29" t="s">
        <v>43</v>
      </c>
      <c r="C12" s="30" t="s">
        <v>120</v>
      </c>
      <c r="D12" s="50">
        <f>Звіт!R29</f>
        <v>28300</v>
      </c>
      <c r="E12" s="140" t="s">
        <v>150</v>
      </c>
      <c r="F12" s="50">
        <f>D12</f>
        <v>28300</v>
      </c>
      <c r="G12" s="60" t="s">
        <v>172</v>
      </c>
      <c r="H12" s="57" t="s">
        <v>111</v>
      </c>
      <c r="I12" s="50">
        <f>D12</f>
        <v>28300</v>
      </c>
      <c r="J12" s="141" t="s">
        <v>152</v>
      </c>
    </row>
    <row r="13" spans="1:26" s="48" customFormat="1" ht="54.65" customHeight="1" x14ac:dyDescent="0.3">
      <c r="A13" s="49"/>
      <c r="B13" s="29" t="s">
        <v>121</v>
      </c>
      <c r="C13" s="30" t="s">
        <v>122</v>
      </c>
      <c r="D13" s="50">
        <f>Звіт!R30</f>
        <v>28300</v>
      </c>
      <c r="E13" s="140" t="s">
        <v>144</v>
      </c>
      <c r="F13" s="50">
        <f t="shared" ref="F13:F25" si="0">D13</f>
        <v>28300</v>
      </c>
      <c r="G13" s="60" t="s">
        <v>173</v>
      </c>
      <c r="H13" s="57" t="s">
        <v>111</v>
      </c>
      <c r="I13" s="50">
        <f t="shared" ref="I13:I25" si="1">D13</f>
        <v>28300</v>
      </c>
      <c r="J13" s="141" t="s">
        <v>163</v>
      </c>
    </row>
    <row r="14" spans="1:26" s="48" customFormat="1" ht="93" customHeight="1" x14ac:dyDescent="0.3">
      <c r="A14" s="49"/>
      <c r="B14" s="29" t="s">
        <v>123</v>
      </c>
      <c r="C14" s="30" t="s">
        <v>124</v>
      </c>
      <c r="D14" s="50">
        <f>Звіт!R31</f>
        <v>28300</v>
      </c>
      <c r="E14" s="140" t="s">
        <v>143</v>
      </c>
      <c r="F14" s="50">
        <f t="shared" si="0"/>
        <v>28300</v>
      </c>
      <c r="G14" s="60" t="s">
        <v>174</v>
      </c>
      <c r="H14" s="57" t="s">
        <v>111</v>
      </c>
      <c r="I14" s="50">
        <f t="shared" si="1"/>
        <v>28300</v>
      </c>
      <c r="J14" s="141" t="s">
        <v>159</v>
      </c>
    </row>
    <row r="15" spans="1:26" s="48" customFormat="1" ht="50" x14ac:dyDescent="0.3">
      <c r="A15" s="49"/>
      <c r="B15" s="29" t="s">
        <v>47</v>
      </c>
      <c r="C15" s="30" t="s">
        <v>125</v>
      </c>
      <c r="D15" s="50">
        <f>Звіт!R33</f>
        <v>24000</v>
      </c>
      <c r="E15" s="140" t="s">
        <v>142</v>
      </c>
      <c r="F15" s="50">
        <f t="shared" si="0"/>
        <v>24000</v>
      </c>
      <c r="G15" s="60" t="s">
        <v>175</v>
      </c>
      <c r="H15" s="53" t="s">
        <v>117</v>
      </c>
      <c r="I15" s="50">
        <f t="shared" si="1"/>
        <v>24000</v>
      </c>
      <c r="J15" s="141" t="s">
        <v>162</v>
      </c>
    </row>
    <row r="16" spans="1:26" s="48" customFormat="1" ht="84" x14ac:dyDescent="0.3">
      <c r="A16" s="49"/>
      <c r="B16" s="29" t="s">
        <v>115</v>
      </c>
      <c r="C16" s="30" t="s">
        <v>126</v>
      </c>
      <c r="D16" s="50">
        <f>Звіт!R34</f>
        <v>36000</v>
      </c>
      <c r="E16" s="140" t="s">
        <v>147</v>
      </c>
      <c r="F16" s="50">
        <f t="shared" si="0"/>
        <v>36000</v>
      </c>
      <c r="G16" s="60" t="s">
        <v>176</v>
      </c>
      <c r="H16" s="57" t="s">
        <v>111</v>
      </c>
      <c r="I16" s="50">
        <f t="shared" si="1"/>
        <v>36000</v>
      </c>
      <c r="J16" s="141" t="s">
        <v>148</v>
      </c>
    </row>
    <row r="17" spans="1:26" s="48" customFormat="1" ht="37.5" x14ac:dyDescent="0.3">
      <c r="A17" s="49"/>
      <c r="B17" s="29" t="s">
        <v>127</v>
      </c>
      <c r="C17" s="30" t="s">
        <v>42</v>
      </c>
      <c r="D17" s="50">
        <f>Звіт!Q37</f>
        <v>18678</v>
      </c>
      <c r="E17" s="51"/>
      <c r="F17" s="50">
        <f t="shared" si="0"/>
        <v>18678</v>
      </c>
      <c r="G17" s="53"/>
      <c r="H17" s="60"/>
      <c r="I17" s="50">
        <f t="shared" si="1"/>
        <v>18678</v>
      </c>
      <c r="J17" s="141" t="s">
        <v>151</v>
      </c>
    </row>
    <row r="18" spans="1:26" s="48" customFormat="1" ht="112.5" x14ac:dyDescent="0.3">
      <c r="A18" s="49"/>
      <c r="B18" s="29" t="s">
        <v>54</v>
      </c>
      <c r="C18" s="30" t="s">
        <v>184</v>
      </c>
      <c r="D18" s="47">
        <f>Звіт!Q40</f>
        <v>52500</v>
      </c>
      <c r="E18" s="140" t="s">
        <v>158</v>
      </c>
      <c r="F18" s="50">
        <f t="shared" si="0"/>
        <v>52500</v>
      </c>
      <c r="G18" s="60" t="s">
        <v>177</v>
      </c>
      <c r="H18" s="142" t="s">
        <v>185</v>
      </c>
      <c r="I18" s="50">
        <f t="shared" si="1"/>
        <v>52500</v>
      </c>
      <c r="J18" s="141" t="s">
        <v>164</v>
      </c>
    </row>
    <row r="19" spans="1:26" s="48" customFormat="1" ht="50" x14ac:dyDescent="0.3">
      <c r="A19" s="49"/>
      <c r="B19" s="29" t="s">
        <v>80</v>
      </c>
      <c r="C19" s="30" t="s">
        <v>136</v>
      </c>
      <c r="D19" s="47">
        <f>Звіт!R58</f>
        <v>29500</v>
      </c>
      <c r="E19" s="140" t="s">
        <v>157</v>
      </c>
      <c r="F19" s="50">
        <f t="shared" si="0"/>
        <v>29500</v>
      </c>
      <c r="G19" s="60" t="s">
        <v>178</v>
      </c>
      <c r="H19" s="57" t="s">
        <v>111</v>
      </c>
      <c r="I19" s="50">
        <f t="shared" si="1"/>
        <v>29500</v>
      </c>
      <c r="J19" s="141" t="s">
        <v>116</v>
      </c>
    </row>
    <row r="20" spans="1:26" s="48" customFormat="1" ht="85.5" customHeight="1" x14ac:dyDescent="0.3">
      <c r="A20" s="49"/>
      <c r="B20" s="29" t="s">
        <v>81</v>
      </c>
      <c r="C20" s="30" t="s">
        <v>141</v>
      </c>
      <c r="D20" s="47">
        <f>Звіт!R59</f>
        <v>29700</v>
      </c>
      <c r="E20" s="140" t="s">
        <v>140</v>
      </c>
      <c r="F20" s="50">
        <f t="shared" si="0"/>
        <v>29700</v>
      </c>
      <c r="G20" s="60" t="s">
        <v>179</v>
      </c>
      <c r="H20" s="57" t="s">
        <v>111</v>
      </c>
      <c r="I20" s="50">
        <f t="shared" si="1"/>
        <v>29700</v>
      </c>
      <c r="J20" s="141" t="s">
        <v>161</v>
      </c>
    </row>
    <row r="21" spans="1:26" s="48" customFormat="1" ht="50" x14ac:dyDescent="0.3">
      <c r="A21" s="49"/>
      <c r="B21" s="29" t="s">
        <v>109</v>
      </c>
      <c r="C21" s="30" t="s">
        <v>137</v>
      </c>
      <c r="D21" s="47">
        <f>Звіт!R60</f>
        <v>28200</v>
      </c>
      <c r="E21" s="140" t="s">
        <v>156</v>
      </c>
      <c r="F21" s="50">
        <f t="shared" si="0"/>
        <v>28200</v>
      </c>
      <c r="G21" s="60" t="s">
        <v>179</v>
      </c>
      <c r="H21" s="57" t="s">
        <v>111</v>
      </c>
      <c r="I21" s="50">
        <f t="shared" si="1"/>
        <v>28200</v>
      </c>
      <c r="J21" s="141" t="s">
        <v>145</v>
      </c>
    </row>
    <row r="22" spans="1:26" s="48" customFormat="1" ht="50" x14ac:dyDescent="0.3">
      <c r="A22" s="49"/>
      <c r="B22" s="29" t="s">
        <v>131</v>
      </c>
      <c r="C22" s="30" t="s">
        <v>138</v>
      </c>
      <c r="D22" s="47">
        <f>Звіт!R61</f>
        <v>28500</v>
      </c>
      <c r="E22" s="140" t="s">
        <v>155</v>
      </c>
      <c r="F22" s="50">
        <f t="shared" si="0"/>
        <v>28500</v>
      </c>
      <c r="G22" s="60" t="s">
        <v>180</v>
      </c>
      <c r="H22" s="57" t="s">
        <v>111</v>
      </c>
      <c r="I22" s="50">
        <f t="shared" si="1"/>
        <v>28500</v>
      </c>
      <c r="J22" s="141" t="s">
        <v>165</v>
      </c>
    </row>
    <row r="23" spans="1:26" s="48" customFormat="1" ht="75" x14ac:dyDescent="0.3">
      <c r="A23" s="49"/>
      <c r="B23" s="29" t="s">
        <v>132</v>
      </c>
      <c r="C23" s="30" t="s">
        <v>133</v>
      </c>
      <c r="D23" s="47">
        <f>Звіт!R62</f>
        <v>29800</v>
      </c>
      <c r="E23" s="140" t="s">
        <v>154</v>
      </c>
      <c r="F23" s="50">
        <f t="shared" si="0"/>
        <v>29800</v>
      </c>
      <c r="G23" s="60" t="s">
        <v>181</v>
      </c>
      <c r="H23" s="57" t="s">
        <v>111</v>
      </c>
      <c r="I23" s="50">
        <f t="shared" si="1"/>
        <v>29800</v>
      </c>
      <c r="J23" s="141" t="s">
        <v>160</v>
      </c>
    </row>
    <row r="24" spans="1:26" s="48" customFormat="1" ht="50" x14ac:dyDescent="0.3">
      <c r="A24" s="49"/>
      <c r="B24" s="29" t="s">
        <v>134</v>
      </c>
      <c r="C24" s="30" t="s">
        <v>135</v>
      </c>
      <c r="D24" s="47">
        <f>Звіт!R63</f>
        <v>28000</v>
      </c>
      <c r="E24" s="140" t="s">
        <v>153</v>
      </c>
      <c r="F24" s="50">
        <f t="shared" si="0"/>
        <v>28000</v>
      </c>
      <c r="G24" s="60" t="s">
        <v>182</v>
      </c>
      <c r="H24" s="57" t="s">
        <v>111</v>
      </c>
      <c r="I24" s="50">
        <f t="shared" si="1"/>
        <v>28000</v>
      </c>
      <c r="J24" s="141" t="s">
        <v>149</v>
      </c>
    </row>
    <row r="25" spans="1:26" s="48" customFormat="1" ht="37.5" x14ac:dyDescent="0.3">
      <c r="A25" s="49"/>
      <c r="B25" s="40" t="s">
        <v>85</v>
      </c>
      <c r="C25" s="41" t="s">
        <v>84</v>
      </c>
      <c r="D25" s="47">
        <f>Звіт!R66</f>
        <v>12000</v>
      </c>
      <c r="E25" s="51" t="s">
        <v>112</v>
      </c>
      <c r="F25" s="50">
        <f t="shared" si="0"/>
        <v>12000</v>
      </c>
      <c r="G25" s="60" t="s">
        <v>183</v>
      </c>
      <c r="H25" s="57" t="s">
        <v>111</v>
      </c>
      <c r="I25" s="50">
        <f t="shared" si="1"/>
        <v>12000</v>
      </c>
      <c r="J25" s="141" t="s">
        <v>146</v>
      </c>
    </row>
    <row r="26" spans="1:26" s="48" customFormat="1" ht="15" customHeight="1" x14ac:dyDescent="0.3">
      <c r="A26" s="46"/>
      <c r="B26" s="164" t="s">
        <v>106</v>
      </c>
      <c r="C26" s="165"/>
      <c r="D26" s="45">
        <f>SUM(D12:D25)</f>
        <v>401778</v>
      </c>
      <c r="E26" s="44"/>
      <c r="F26" s="45">
        <f>SUM(F12:F25)</f>
        <v>401778</v>
      </c>
      <c r="G26" s="44"/>
      <c r="H26" s="44"/>
      <c r="I26" s="45">
        <f>SUM(I12:I25)</f>
        <v>401778</v>
      </c>
      <c r="J26" s="44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</row>
    <row r="27" spans="1:26" ht="14.25" customHeight="1" x14ac:dyDescent="0.3">
      <c r="A27" s="24"/>
      <c r="B27" s="54"/>
      <c r="C27" s="54"/>
      <c r="D27" s="55"/>
      <c r="E27" s="54"/>
      <c r="F27" s="55"/>
      <c r="G27" s="54"/>
      <c r="H27" s="54"/>
      <c r="I27" s="43"/>
      <c r="J27" s="43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14.25" customHeight="1" x14ac:dyDescent="0.3">
      <c r="A28" s="24"/>
      <c r="B28" s="54"/>
      <c r="C28" s="54"/>
      <c r="D28" s="55"/>
      <c r="E28" s="54"/>
      <c r="F28" s="55"/>
      <c r="G28" s="54"/>
      <c r="H28" s="54"/>
      <c r="I28" s="43"/>
      <c r="J28" s="43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14.25" customHeight="1" x14ac:dyDescent="0.3">
      <c r="A29" s="24"/>
      <c r="B29" s="54"/>
      <c r="C29" s="54" t="s">
        <v>166</v>
      </c>
      <c r="D29" s="55"/>
      <c r="E29" s="42" t="s">
        <v>113</v>
      </c>
      <c r="F29" s="55"/>
      <c r="G29" s="54"/>
      <c r="H29" s="54"/>
      <c r="I29" s="43"/>
      <c r="J29" s="43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14.25" customHeight="1" x14ac:dyDescent="0.3">
      <c r="A30" s="24"/>
      <c r="B30" s="54"/>
      <c r="C30" s="54"/>
      <c r="D30" s="55"/>
      <c r="E30" s="54"/>
      <c r="F30" s="55"/>
      <c r="G30" s="54"/>
      <c r="H30" s="54"/>
      <c r="I30" s="43"/>
      <c r="J30" s="43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14.25" customHeight="1" x14ac:dyDescent="0.3">
      <c r="A31" s="24"/>
      <c r="B31" s="54"/>
      <c r="C31" s="54"/>
      <c r="D31" s="55"/>
      <c r="E31" s="54"/>
      <c r="F31" s="55"/>
      <c r="G31" s="54"/>
      <c r="H31" s="54"/>
      <c r="I31" s="43"/>
      <c r="J31" s="43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4.25" customHeight="1" x14ac:dyDescent="0.3">
      <c r="A32" s="24"/>
      <c r="B32" s="54"/>
      <c r="C32" s="54"/>
      <c r="D32" s="55"/>
      <c r="E32" s="54"/>
      <c r="F32" s="55"/>
      <c r="G32" s="54"/>
      <c r="H32" s="54"/>
      <c r="I32" s="43"/>
      <c r="J32" s="43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14.25" customHeight="1" x14ac:dyDescent="0.3">
      <c r="A33" s="24"/>
      <c r="B33" s="54"/>
      <c r="C33" s="54"/>
      <c r="D33" s="55"/>
      <c r="E33" s="54"/>
      <c r="F33" s="55"/>
      <c r="G33" s="54"/>
      <c r="H33" s="54"/>
      <c r="I33" s="43"/>
      <c r="J33" s="43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14.25" customHeight="1" x14ac:dyDescent="0.3">
      <c r="A34" s="24"/>
      <c r="B34" s="54"/>
      <c r="C34" s="54"/>
      <c r="D34" s="55"/>
      <c r="E34" s="54"/>
      <c r="F34" s="55"/>
      <c r="G34" s="54"/>
      <c r="H34" s="54"/>
      <c r="I34" s="43"/>
      <c r="J34" s="43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14.25" customHeight="1" x14ac:dyDescent="0.3">
      <c r="A35" s="24"/>
      <c r="B35" s="54"/>
      <c r="C35" s="54"/>
      <c r="D35" s="55"/>
      <c r="E35" s="54"/>
      <c r="F35" s="55"/>
      <c r="G35" s="54"/>
      <c r="H35" s="54"/>
      <c r="I35" s="43"/>
      <c r="J35" s="43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14.25" customHeight="1" x14ac:dyDescent="0.3">
      <c r="A36" s="24"/>
      <c r="B36" s="54"/>
      <c r="C36" s="54"/>
      <c r="D36" s="55"/>
      <c r="E36" s="54"/>
      <c r="F36" s="55"/>
      <c r="G36" s="54"/>
      <c r="H36" s="54"/>
      <c r="I36" s="43"/>
      <c r="J36" s="43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14.25" customHeight="1" x14ac:dyDescent="0.3">
      <c r="A37" s="24"/>
      <c r="B37" s="54"/>
      <c r="C37" s="54"/>
      <c r="D37" s="55"/>
      <c r="E37" s="54"/>
      <c r="F37" s="55"/>
      <c r="G37" s="54"/>
      <c r="H37" s="54"/>
      <c r="I37" s="43"/>
      <c r="J37" s="43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14.25" customHeight="1" x14ac:dyDescent="0.3">
      <c r="A38" s="24"/>
      <c r="B38" s="54"/>
      <c r="C38" s="54"/>
      <c r="D38" s="55"/>
      <c r="E38" s="54"/>
      <c r="F38" s="55"/>
      <c r="G38" s="54"/>
      <c r="H38" s="54"/>
      <c r="I38" s="43"/>
      <c r="J38" s="43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14.25" customHeight="1" x14ac:dyDescent="0.3">
      <c r="A39" s="24"/>
      <c r="B39" s="54"/>
      <c r="C39" s="54"/>
      <c r="D39" s="55"/>
      <c r="E39" s="54"/>
      <c r="F39" s="55"/>
      <c r="G39" s="54"/>
      <c r="H39" s="54"/>
      <c r="I39" s="43"/>
      <c r="J39" s="43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14.25" customHeight="1" x14ac:dyDescent="0.3">
      <c r="A40" s="24"/>
      <c r="B40" s="54"/>
      <c r="C40" s="54"/>
      <c r="D40" s="55"/>
      <c r="E40" s="54"/>
      <c r="F40" s="55"/>
      <c r="G40" s="54"/>
      <c r="H40" s="54"/>
      <c r="I40" s="43"/>
      <c r="J40" s="43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14.25" customHeight="1" x14ac:dyDescent="0.3">
      <c r="A41" s="24"/>
      <c r="B41" s="54"/>
      <c r="C41" s="54"/>
      <c r="D41" s="55"/>
      <c r="E41" s="54"/>
      <c r="F41" s="55"/>
      <c r="G41" s="54"/>
      <c r="H41" s="54"/>
      <c r="I41" s="43"/>
      <c r="J41" s="43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14.25" customHeight="1" x14ac:dyDescent="0.3">
      <c r="A42" s="24"/>
      <c r="B42" s="54"/>
      <c r="C42" s="54"/>
      <c r="D42" s="55"/>
      <c r="E42" s="54"/>
      <c r="F42" s="55"/>
      <c r="G42" s="54"/>
      <c r="H42" s="54"/>
      <c r="I42" s="43"/>
      <c r="J42" s="43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4.25" customHeight="1" x14ac:dyDescent="0.3">
      <c r="A43" s="24"/>
      <c r="B43" s="54"/>
      <c r="C43" s="54"/>
      <c r="D43" s="55"/>
      <c r="E43" s="54"/>
      <c r="F43" s="55"/>
      <c r="G43" s="54"/>
      <c r="H43" s="54"/>
      <c r="I43" s="43"/>
      <c r="J43" s="43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14.25" customHeight="1" x14ac:dyDescent="0.3">
      <c r="A44" s="24"/>
      <c r="B44" s="54"/>
      <c r="C44" s="54"/>
      <c r="D44" s="55"/>
      <c r="E44" s="54"/>
      <c r="F44" s="55"/>
      <c r="G44" s="54"/>
      <c r="H44" s="54"/>
      <c r="I44" s="43"/>
      <c r="J44" s="43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14.25" customHeight="1" x14ac:dyDescent="0.3">
      <c r="A45" s="24"/>
      <c r="B45" s="54"/>
      <c r="C45" s="54"/>
      <c r="D45" s="55"/>
      <c r="E45" s="54"/>
      <c r="F45" s="55"/>
      <c r="G45" s="54"/>
      <c r="H45" s="54"/>
      <c r="I45" s="43"/>
      <c r="J45" s="43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14.25" customHeight="1" x14ac:dyDescent="0.3">
      <c r="A46" s="24"/>
      <c r="B46" s="54"/>
      <c r="C46" s="54"/>
      <c r="D46" s="55"/>
      <c r="E46" s="54"/>
      <c r="F46" s="55"/>
      <c r="G46" s="54"/>
      <c r="H46" s="54"/>
      <c r="I46" s="43"/>
      <c r="J46" s="43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4.25" customHeight="1" x14ac:dyDescent="0.3">
      <c r="A47" s="24"/>
      <c r="B47" s="54"/>
      <c r="C47" s="54"/>
      <c r="D47" s="55"/>
      <c r="E47" s="54"/>
      <c r="F47" s="55"/>
      <c r="G47" s="54"/>
      <c r="H47" s="54"/>
      <c r="I47" s="43"/>
      <c r="J47" s="43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4.25" customHeight="1" x14ac:dyDescent="0.3">
      <c r="A48" s="24"/>
      <c r="B48" s="54"/>
      <c r="C48" s="54"/>
      <c r="D48" s="55"/>
      <c r="E48" s="54"/>
      <c r="F48" s="55"/>
      <c r="G48" s="54"/>
      <c r="H48" s="54"/>
      <c r="I48" s="43"/>
      <c r="J48" s="43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14.25" customHeight="1" x14ac:dyDescent="0.3">
      <c r="A49" s="24"/>
      <c r="B49" s="54"/>
      <c r="C49" s="54"/>
      <c r="D49" s="55"/>
      <c r="E49" s="54"/>
      <c r="F49" s="55"/>
      <c r="G49" s="54"/>
      <c r="H49" s="54"/>
      <c r="I49" s="43"/>
      <c r="J49" s="43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14.25" customHeight="1" x14ac:dyDescent="0.3">
      <c r="A50" s="24"/>
      <c r="B50" s="54"/>
      <c r="C50" s="54"/>
      <c r="D50" s="55"/>
      <c r="E50" s="54"/>
      <c r="F50" s="55"/>
      <c r="G50" s="54"/>
      <c r="H50" s="54"/>
      <c r="I50" s="43"/>
      <c r="J50" s="43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14.25" customHeight="1" x14ac:dyDescent="0.3">
      <c r="A51" s="24"/>
      <c r="B51" s="54"/>
      <c r="C51" s="54"/>
      <c r="D51" s="55"/>
      <c r="E51" s="54"/>
      <c r="F51" s="55"/>
      <c r="G51" s="54"/>
      <c r="H51" s="54"/>
      <c r="I51" s="43"/>
      <c r="J51" s="43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14.25" customHeight="1" x14ac:dyDescent="0.3">
      <c r="A52" s="24"/>
      <c r="B52" s="54"/>
      <c r="C52" s="54"/>
      <c r="D52" s="55"/>
      <c r="E52" s="54"/>
      <c r="F52" s="55"/>
      <c r="G52" s="54"/>
      <c r="H52" s="54"/>
      <c r="I52" s="43"/>
      <c r="J52" s="43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14.25" customHeight="1" x14ac:dyDescent="0.3">
      <c r="A53" s="24"/>
      <c r="B53" s="54"/>
      <c r="C53" s="54"/>
      <c r="D53" s="55"/>
      <c r="E53" s="54"/>
      <c r="F53" s="55"/>
      <c r="G53" s="54"/>
      <c r="H53" s="54"/>
      <c r="I53" s="43"/>
      <c r="J53" s="43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14.25" customHeight="1" x14ac:dyDescent="0.3">
      <c r="A54" s="24"/>
      <c r="B54" s="54"/>
      <c r="C54" s="54"/>
      <c r="D54" s="55"/>
      <c r="E54" s="54"/>
      <c r="F54" s="55"/>
      <c r="G54" s="54"/>
      <c r="H54" s="54"/>
      <c r="I54" s="43"/>
      <c r="J54" s="43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14.25" customHeight="1" x14ac:dyDescent="0.3">
      <c r="A55" s="24"/>
      <c r="B55" s="54"/>
      <c r="C55" s="54"/>
      <c r="D55" s="55"/>
      <c r="E55" s="54"/>
      <c r="F55" s="55"/>
      <c r="G55" s="54"/>
      <c r="H55" s="54"/>
      <c r="I55" s="43"/>
      <c r="J55" s="43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14.25" customHeight="1" x14ac:dyDescent="0.3">
      <c r="A56" s="24"/>
      <c r="B56" s="54"/>
      <c r="C56" s="54"/>
      <c r="D56" s="55"/>
      <c r="E56" s="54"/>
      <c r="F56" s="55"/>
      <c r="G56" s="54"/>
      <c r="H56" s="54"/>
      <c r="I56" s="43"/>
      <c r="J56" s="43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ht="14.25" customHeight="1" x14ac:dyDescent="0.3">
      <c r="A57" s="24"/>
      <c r="B57" s="54"/>
      <c r="C57" s="54"/>
      <c r="D57" s="55"/>
      <c r="E57" s="54"/>
      <c r="F57" s="55"/>
      <c r="G57" s="54"/>
      <c r="H57" s="54"/>
      <c r="I57" s="43"/>
      <c r="J57" s="43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14.25" customHeight="1" x14ac:dyDescent="0.3">
      <c r="A58" s="24"/>
      <c r="B58" s="54"/>
      <c r="C58" s="54"/>
      <c r="D58" s="55"/>
      <c r="E58" s="54"/>
      <c r="F58" s="55"/>
      <c r="G58" s="54"/>
      <c r="H58" s="54"/>
      <c r="I58" s="43"/>
      <c r="J58" s="43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14.25" customHeight="1" x14ac:dyDescent="0.3">
      <c r="A59" s="24"/>
      <c r="B59" s="54"/>
      <c r="C59" s="54"/>
      <c r="D59" s="55"/>
      <c r="E59" s="54"/>
      <c r="F59" s="55"/>
      <c r="G59" s="54"/>
      <c r="H59" s="54"/>
      <c r="I59" s="43"/>
      <c r="J59" s="43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14.25" customHeight="1" x14ac:dyDescent="0.3">
      <c r="A60" s="24"/>
      <c r="B60" s="54"/>
      <c r="C60" s="54"/>
      <c r="D60" s="55"/>
      <c r="E60" s="54"/>
      <c r="F60" s="55"/>
      <c r="G60" s="54"/>
      <c r="H60" s="54"/>
      <c r="I60" s="43"/>
      <c r="J60" s="43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ht="14.25" customHeight="1" x14ac:dyDescent="0.3">
      <c r="A61" s="24"/>
      <c r="B61" s="54"/>
      <c r="C61" s="54"/>
      <c r="D61" s="55"/>
      <c r="E61" s="54"/>
      <c r="F61" s="55"/>
      <c r="G61" s="54"/>
      <c r="H61" s="54"/>
      <c r="I61" s="43"/>
      <c r="J61" s="43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14.25" customHeight="1" x14ac:dyDescent="0.3">
      <c r="A62" s="24"/>
      <c r="B62" s="54"/>
      <c r="C62" s="54"/>
      <c r="D62" s="55"/>
      <c r="E62" s="54"/>
      <c r="F62" s="55"/>
      <c r="G62" s="54"/>
      <c r="H62" s="54"/>
      <c r="I62" s="43"/>
      <c r="J62" s="43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ht="14.25" customHeight="1" x14ac:dyDescent="0.3">
      <c r="A63" s="24"/>
      <c r="B63" s="54"/>
      <c r="C63" s="54"/>
      <c r="D63" s="55"/>
      <c r="E63" s="54"/>
      <c r="F63" s="55"/>
      <c r="G63" s="54"/>
      <c r="H63" s="54"/>
      <c r="I63" s="43"/>
      <c r="J63" s="43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ht="14.25" customHeight="1" x14ac:dyDescent="0.3">
      <c r="A64" s="24"/>
      <c r="B64" s="54"/>
      <c r="C64" s="54"/>
      <c r="D64" s="55"/>
      <c r="E64" s="54"/>
      <c r="F64" s="55"/>
      <c r="G64" s="54"/>
      <c r="H64" s="54"/>
      <c r="I64" s="43"/>
      <c r="J64" s="43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ht="14.25" customHeight="1" x14ac:dyDescent="0.3">
      <c r="A65" s="24"/>
      <c r="B65" s="54"/>
      <c r="C65" s="54"/>
      <c r="D65" s="55"/>
      <c r="E65" s="54"/>
      <c r="F65" s="55"/>
      <c r="G65" s="54"/>
      <c r="H65" s="54"/>
      <c r="I65" s="43"/>
      <c r="J65" s="43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ht="14.25" customHeight="1" x14ac:dyDescent="0.3">
      <c r="A66" s="24"/>
      <c r="B66" s="54"/>
      <c r="C66" s="54"/>
      <c r="D66" s="55"/>
      <c r="E66" s="54"/>
      <c r="F66" s="55"/>
      <c r="G66" s="54"/>
      <c r="H66" s="54"/>
      <c r="I66" s="43"/>
      <c r="J66" s="43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ht="14.25" customHeight="1" x14ac:dyDescent="0.3">
      <c r="A67" s="24"/>
      <c r="B67" s="54"/>
      <c r="C67" s="54"/>
      <c r="D67" s="55"/>
      <c r="E67" s="54"/>
      <c r="F67" s="55"/>
      <c r="G67" s="54"/>
      <c r="H67" s="54"/>
      <c r="I67" s="43"/>
      <c r="J67" s="43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14.25" customHeight="1" x14ac:dyDescent="0.3">
      <c r="A68" s="24"/>
      <c r="B68" s="54"/>
      <c r="C68" s="54"/>
      <c r="D68" s="55"/>
      <c r="E68" s="54"/>
      <c r="F68" s="55"/>
      <c r="G68" s="54"/>
      <c r="H68" s="54"/>
      <c r="I68" s="43"/>
      <c r="J68" s="43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4.25" customHeight="1" x14ac:dyDescent="0.3">
      <c r="A69" s="24"/>
      <c r="B69" s="54"/>
      <c r="C69" s="54"/>
      <c r="D69" s="55"/>
      <c r="E69" s="54"/>
      <c r="F69" s="55"/>
      <c r="G69" s="54"/>
      <c r="H69" s="54"/>
      <c r="I69" s="43"/>
      <c r="J69" s="43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4.25" customHeight="1" x14ac:dyDescent="0.3">
      <c r="A70" s="24"/>
      <c r="B70" s="54"/>
      <c r="C70" s="54"/>
      <c r="D70" s="55"/>
      <c r="E70" s="54"/>
      <c r="F70" s="55"/>
      <c r="G70" s="54"/>
      <c r="H70" s="54"/>
      <c r="I70" s="43"/>
      <c r="J70" s="43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ht="14.25" customHeight="1" x14ac:dyDescent="0.3">
      <c r="A71" s="24"/>
      <c r="B71" s="54"/>
      <c r="C71" s="54"/>
      <c r="D71" s="55"/>
      <c r="E71" s="54"/>
      <c r="F71" s="55"/>
      <c r="G71" s="54"/>
      <c r="H71" s="54"/>
      <c r="I71" s="43"/>
      <c r="J71" s="43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ht="14.25" customHeight="1" x14ac:dyDescent="0.3">
      <c r="A72" s="24"/>
      <c r="B72" s="54"/>
      <c r="C72" s="54"/>
      <c r="D72" s="55"/>
      <c r="E72" s="54"/>
      <c r="F72" s="55"/>
      <c r="G72" s="54"/>
      <c r="H72" s="54"/>
      <c r="I72" s="43"/>
      <c r="J72" s="43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ht="14.25" customHeight="1" x14ac:dyDescent="0.3">
      <c r="A73" s="24"/>
      <c r="B73" s="54"/>
      <c r="C73" s="54"/>
      <c r="D73" s="55"/>
      <c r="E73" s="54"/>
      <c r="F73" s="55"/>
      <c r="G73" s="54"/>
      <c r="H73" s="54"/>
      <c r="I73" s="43"/>
      <c r="J73" s="43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ht="14.25" customHeight="1" x14ac:dyDescent="0.3">
      <c r="A74" s="24"/>
      <c r="B74" s="54"/>
      <c r="C74" s="54"/>
      <c r="D74" s="55"/>
      <c r="E74" s="54"/>
      <c r="F74" s="55"/>
      <c r="G74" s="54"/>
      <c r="H74" s="54"/>
      <c r="I74" s="43"/>
      <c r="J74" s="43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ht="14.25" customHeight="1" x14ac:dyDescent="0.3">
      <c r="A75" s="24"/>
      <c r="B75" s="54"/>
      <c r="C75" s="54"/>
      <c r="D75" s="55"/>
      <c r="E75" s="54"/>
      <c r="F75" s="55"/>
      <c r="G75" s="54"/>
      <c r="H75" s="54"/>
      <c r="I75" s="43"/>
      <c r="J75" s="43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ht="14.25" customHeight="1" x14ac:dyDescent="0.3">
      <c r="A76" s="24"/>
      <c r="B76" s="54"/>
      <c r="C76" s="54"/>
      <c r="D76" s="55"/>
      <c r="E76" s="54"/>
      <c r="F76" s="55"/>
      <c r="G76" s="54"/>
      <c r="H76" s="54"/>
      <c r="I76" s="43"/>
      <c r="J76" s="43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ht="14.25" customHeight="1" x14ac:dyDescent="0.3">
      <c r="A77" s="24"/>
      <c r="B77" s="54"/>
      <c r="C77" s="54"/>
      <c r="D77" s="55"/>
      <c r="E77" s="54"/>
      <c r="F77" s="55"/>
      <c r="G77" s="54"/>
      <c r="H77" s="54"/>
      <c r="I77" s="43"/>
      <c r="J77" s="43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ht="14.25" customHeight="1" x14ac:dyDescent="0.3">
      <c r="A78" s="24"/>
      <c r="B78" s="54"/>
      <c r="C78" s="54"/>
      <c r="D78" s="55"/>
      <c r="E78" s="54"/>
      <c r="F78" s="55"/>
      <c r="G78" s="54"/>
      <c r="H78" s="54"/>
      <c r="I78" s="43"/>
      <c r="J78" s="43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ht="14.25" customHeight="1" x14ac:dyDescent="0.3">
      <c r="A79" s="24"/>
      <c r="B79" s="54"/>
      <c r="C79" s="54"/>
      <c r="D79" s="55"/>
      <c r="E79" s="54"/>
      <c r="F79" s="55"/>
      <c r="G79" s="54"/>
      <c r="H79" s="54"/>
      <c r="I79" s="43"/>
      <c r="J79" s="43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ht="14.25" customHeight="1" x14ac:dyDescent="0.3">
      <c r="A80" s="24"/>
      <c r="B80" s="54"/>
      <c r="C80" s="54"/>
      <c r="D80" s="55"/>
      <c r="E80" s="54"/>
      <c r="F80" s="55"/>
      <c r="G80" s="54"/>
      <c r="H80" s="54"/>
      <c r="I80" s="43"/>
      <c r="J80" s="43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ht="14.25" customHeight="1" x14ac:dyDescent="0.3">
      <c r="A81" s="24"/>
      <c r="B81" s="54"/>
      <c r="C81" s="54"/>
      <c r="D81" s="55"/>
      <c r="E81" s="54"/>
      <c r="F81" s="55"/>
      <c r="G81" s="54"/>
      <c r="H81" s="54"/>
      <c r="I81" s="43"/>
      <c r="J81" s="43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 ht="14.25" customHeight="1" x14ac:dyDescent="0.3">
      <c r="A82" s="24"/>
      <c r="B82" s="54"/>
      <c r="C82" s="54"/>
      <c r="D82" s="55"/>
      <c r="E82" s="54"/>
      <c r="F82" s="55"/>
      <c r="G82" s="54"/>
      <c r="H82" s="54"/>
      <c r="I82" s="43"/>
      <c r="J82" s="43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ht="14.25" customHeight="1" x14ac:dyDescent="0.3">
      <c r="A83" s="24"/>
      <c r="B83" s="54"/>
      <c r="C83" s="54"/>
      <c r="D83" s="55"/>
      <c r="E83" s="54"/>
      <c r="F83" s="55"/>
      <c r="G83" s="54"/>
      <c r="H83" s="54"/>
      <c r="I83" s="43"/>
      <c r="J83" s="43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 ht="14.25" customHeight="1" x14ac:dyDescent="0.3">
      <c r="A84" s="24"/>
      <c r="B84" s="54"/>
      <c r="C84" s="54"/>
      <c r="D84" s="55"/>
      <c r="E84" s="54"/>
      <c r="F84" s="55"/>
      <c r="G84" s="54"/>
      <c r="H84" s="54"/>
      <c r="I84" s="43"/>
      <c r="J84" s="43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 ht="14.25" customHeight="1" x14ac:dyDescent="0.3">
      <c r="A85" s="24"/>
      <c r="B85" s="54"/>
      <c r="C85" s="54"/>
      <c r="D85" s="55"/>
      <c r="E85" s="54"/>
      <c r="F85" s="55"/>
      <c r="G85" s="54"/>
      <c r="H85" s="54"/>
      <c r="I85" s="43"/>
      <c r="J85" s="43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14.25" customHeight="1" x14ac:dyDescent="0.3">
      <c r="A86" s="24"/>
      <c r="B86" s="54"/>
      <c r="C86" s="54"/>
      <c r="D86" s="55"/>
      <c r="E86" s="54"/>
      <c r="F86" s="55"/>
      <c r="G86" s="54"/>
      <c r="H86" s="54"/>
      <c r="I86" s="43"/>
      <c r="J86" s="43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ht="14.25" customHeight="1" x14ac:dyDescent="0.3">
      <c r="A87" s="24"/>
      <c r="B87" s="54"/>
      <c r="C87" s="54"/>
      <c r="D87" s="55"/>
      <c r="E87" s="54"/>
      <c r="F87" s="55"/>
      <c r="G87" s="54"/>
      <c r="H87" s="54"/>
      <c r="I87" s="43"/>
      <c r="J87" s="43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 ht="14.25" customHeight="1" x14ac:dyDescent="0.3">
      <c r="A88" s="24"/>
      <c r="B88" s="54"/>
      <c r="C88" s="54"/>
      <c r="D88" s="55"/>
      <c r="E88" s="54"/>
      <c r="F88" s="55"/>
      <c r="G88" s="54"/>
      <c r="H88" s="54"/>
      <c r="I88" s="43"/>
      <c r="J88" s="43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 ht="14.25" customHeight="1" x14ac:dyDescent="0.3">
      <c r="A89" s="24"/>
      <c r="B89" s="54"/>
      <c r="C89" s="54"/>
      <c r="D89" s="55"/>
      <c r="E89" s="54"/>
      <c r="F89" s="55"/>
      <c r="G89" s="54"/>
      <c r="H89" s="54"/>
      <c r="I89" s="43"/>
      <c r="J89" s="43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ht="14.25" customHeight="1" x14ac:dyDescent="0.3">
      <c r="A90" s="24"/>
      <c r="B90" s="54"/>
      <c r="C90" s="54"/>
      <c r="D90" s="55"/>
      <c r="E90" s="54"/>
      <c r="F90" s="55"/>
      <c r="G90" s="54"/>
      <c r="H90" s="54"/>
      <c r="I90" s="43"/>
      <c r="J90" s="43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ht="14.25" customHeight="1" x14ac:dyDescent="0.3">
      <c r="A91" s="24"/>
      <c r="B91" s="54"/>
      <c r="C91" s="54"/>
      <c r="D91" s="55"/>
      <c r="E91" s="54"/>
      <c r="F91" s="55"/>
      <c r="G91" s="54"/>
      <c r="H91" s="54"/>
      <c r="I91" s="43"/>
      <c r="J91" s="43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 ht="14.25" customHeight="1" x14ac:dyDescent="0.3">
      <c r="A92" s="24"/>
      <c r="B92" s="54"/>
      <c r="C92" s="54"/>
      <c r="D92" s="55"/>
      <c r="E92" s="54"/>
      <c r="F92" s="55"/>
      <c r="G92" s="54"/>
      <c r="H92" s="54"/>
      <c r="I92" s="43"/>
      <c r="J92" s="43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ht="14.25" customHeight="1" x14ac:dyDescent="0.3">
      <c r="A93" s="24"/>
      <c r="B93" s="54"/>
      <c r="C93" s="54"/>
      <c r="D93" s="55"/>
      <c r="E93" s="54"/>
      <c r="F93" s="55"/>
      <c r="G93" s="54"/>
      <c r="H93" s="54"/>
      <c r="I93" s="43"/>
      <c r="J93" s="43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ht="14.25" customHeight="1" x14ac:dyDescent="0.3">
      <c r="A94" s="24"/>
      <c r="B94" s="54"/>
      <c r="C94" s="54"/>
      <c r="D94" s="55"/>
      <c r="E94" s="54"/>
      <c r="F94" s="55"/>
      <c r="G94" s="54"/>
      <c r="H94" s="54"/>
      <c r="I94" s="43"/>
      <c r="J94" s="43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ht="14.25" customHeight="1" x14ac:dyDescent="0.3">
      <c r="A95" s="24"/>
      <c r="B95" s="54"/>
      <c r="C95" s="54"/>
      <c r="D95" s="55"/>
      <c r="E95" s="54"/>
      <c r="F95" s="55"/>
      <c r="G95" s="54"/>
      <c r="H95" s="54"/>
      <c r="I95" s="43"/>
      <c r="J95" s="43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 ht="14.25" customHeight="1" x14ac:dyDescent="0.3">
      <c r="A96" s="24"/>
      <c r="B96" s="54"/>
      <c r="C96" s="54"/>
      <c r="D96" s="55"/>
      <c r="E96" s="54"/>
      <c r="F96" s="55"/>
      <c r="G96" s="54"/>
      <c r="H96" s="54"/>
      <c r="I96" s="43"/>
      <c r="J96" s="43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 ht="14.25" customHeight="1" x14ac:dyDescent="0.3">
      <c r="A97" s="24"/>
      <c r="B97" s="54"/>
      <c r="C97" s="54"/>
      <c r="D97" s="55"/>
      <c r="E97" s="54"/>
      <c r="F97" s="55"/>
      <c r="G97" s="54"/>
      <c r="H97" s="54"/>
      <c r="I97" s="43"/>
      <c r="J97" s="43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 ht="14.25" customHeight="1" x14ac:dyDescent="0.3">
      <c r="A98" s="24"/>
      <c r="B98" s="54"/>
      <c r="C98" s="54"/>
      <c r="D98" s="55"/>
      <c r="E98" s="54"/>
      <c r="F98" s="55"/>
      <c r="G98" s="54"/>
      <c r="H98" s="54"/>
      <c r="I98" s="43"/>
      <c r="J98" s="43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ht="14.25" customHeight="1" x14ac:dyDescent="0.3">
      <c r="A99" s="24"/>
      <c r="B99" s="54"/>
      <c r="C99" s="54"/>
      <c r="D99" s="55"/>
      <c r="E99" s="54"/>
      <c r="F99" s="55"/>
      <c r="G99" s="54"/>
      <c r="H99" s="54"/>
      <c r="I99" s="43"/>
      <c r="J99" s="43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 ht="14.25" customHeight="1" x14ac:dyDescent="0.3">
      <c r="A100" s="24"/>
      <c r="B100" s="54"/>
      <c r="C100" s="54"/>
      <c r="D100" s="55"/>
      <c r="E100" s="54"/>
      <c r="F100" s="55"/>
      <c r="G100" s="54"/>
      <c r="H100" s="54"/>
      <c r="I100" s="43"/>
      <c r="J100" s="43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14.25" customHeight="1" x14ac:dyDescent="0.3">
      <c r="A101" s="24"/>
      <c r="B101" s="54"/>
      <c r="C101" s="54"/>
      <c r="D101" s="55"/>
      <c r="E101" s="54"/>
      <c r="F101" s="55"/>
      <c r="G101" s="54"/>
      <c r="H101" s="54"/>
      <c r="I101" s="43"/>
      <c r="J101" s="43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 ht="14.25" customHeight="1" x14ac:dyDescent="0.3">
      <c r="A102" s="24"/>
      <c r="B102" s="54"/>
      <c r="C102" s="54"/>
      <c r="D102" s="55"/>
      <c r="E102" s="54"/>
      <c r="F102" s="55"/>
      <c r="G102" s="54"/>
      <c r="H102" s="54"/>
      <c r="I102" s="43"/>
      <c r="J102" s="43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ht="14.25" customHeight="1" x14ac:dyDescent="0.3">
      <c r="A103" s="24"/>
      <c r="B103" s="54"/>
      <c r="C103" s="54"/>
      <c r="D103" s="55"/>
      <c r="E103" s="54"/>
      <c r="F103" s="55"/>
      <c r="G103" s="54"/>
      <c r="H103" s="54"/>
      <c r="I103" s="43"/>
      <c r="J103" s="43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 ht="14.25" customHeight="1" x14ac:dyDescent="0.3">
      <c r="A104" s="24"/>
      <c r="B104" s="54"/>
      <c r="C104" s="54"/>
      <c r="D104" s="55"/>
      <c r="E104" s="54"/>
      <c r="F104" s="55"/>
      <c r="G104" s="54"/>
      <c r="H104" s="54"/>
      <c r="I104" s="43"/>
      <c r="J104" s="43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ht="14.25" customHeight="1" x14ac:dyDescent="0.3">
      <c r="A105" s="24"/>
      <c r="B105" s="54"/>
      <c r="C105" s="54"/>
      <c r="D105" s="55"/>
      <c r="E105" s="54"/>
      <c r="F105" s="55"/>
      <c r="G105" s="54"/>
      <c r="H105" s="54"/>
      <c r="I105" s="43"/>
      <c r="J105" s="43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ht="14.25" customHeight="1" x14ac:dyDescent="0.3">
      <c r="A106" s="24"/>
      <c r="B106" s="54"/>
      <c r="C106" s="54"/>
      <c r="D106" s="55"/>
      <c r="E106" s="54"/>
      <c r="F106" s="55"/>
      <c r="G106" s="54"/>
      <c r="H106" s="54"/>
      <c r="I106" s="43"/>
      <c r="J106" s="43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 ht="14.25" customHeight="1" x14ac:dyDescent="0.3">
      <c r="A107" s="24"/>
      <c r="B107" s="54"/>
      <c r="C107" s="54"/>
      <c r="D107" s="55"/>
      <c r="E107" s="54"/>
      <c r="F107" s="55"/>
      <c r="G107" s="54"/>
      <c r="H107" s="54"/>
      <c r="I107" s="43"/>
      <c r="J107" s="43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 ht="14.25" customHeight="1" x14ac:dyDescent="0.3">
      <c r="A108" s="24"/>
      <c r="B108" s="54"/>
      <c r="C108" s="54"/>
      <c r="D108" s="55"/>
      <c r="E108" s="54"/>
      <c r="F108" s="55"/>
      <c r="G108" s="54"/>
      <c r="H108" s="54"/>
      <c r="I108" s="43"/>
      <c r="J108" s="43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15.75" customHeight="1" x14ac:dyDescent="0.3"/>
    <row r="110" spans="1:26" ht="15.75" customHeight="1" x14ac:dyDescent="0.3"/>
    <row r="111" spans="1:26" ht="15.75" customHeight="1" x14ac:dyDescent="0.3"/>
    <row r="112" spans="1:26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</sheetData>
  <mergeCells count="9">
    <mergeCell ref="B26:C26"/>
    <mergeCell ref="B8:J8"/>
    <mergeCell ref="E10:J10"/>
    <mergeCell ref="H2:J2"/>
    <mergeCell ref="H3:J3"/>
    <mergeCell ref="B5:J5"/>
    <mergeCell ref="B6:J6"/>
    <mergeCell ref="B7:J7"/>
    <mergeCell ref="B10:D10"/>
  </mergeCells>
  <pageMargins left="0.7" right="0.7" top="0.75" bottom="0.75" header="0" footer="0"/>
  <pageSetup paperSize="256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helen</cp:lastModifiedBy>
  <cp:lastPrinted>2021-01-08T13:03:09Z</cp:lastPrinted>
  <dcterms:created xsi:type="dcterms:W3CDTF">2020-12-18T13:01:26Z</dcterms:created>
  <dcterms:modified xsi:type="dcterms:W3CDTF">2021-03-26T06:06:27Z</dcterms:modified>
</cp:coreProperties>
</file>