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ggg\"/>
    </mc:Choice>
  </mc:AlternateContent>
  <bookViews>
    <workbookView xWindow="0" yWindow="0" windowWidth="23040" windowHeight="9192" activeTab="2"/>
  </bookViews>
  <sheets>
    <sheet name="Фінансування" sheetId="1" r:id="rId1"/>
    <sheet name="Кошторис  витрат" sheetId="2" r:id="rId2"/>
    <sheet name="Реєстр документів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0TNhMAAD4YV5W2P4N4VUvtlbscA=="/>
    </ext>
  </extLst>
</workbook>
</file>

<file path=xl/calcChain.xml><?xml version="1.0" encoding="utf-8"?>
<calcChain xmlns="http://schemas.openxmlformats.org/spreadsheetml/2006/main">
  <c r="D91" i="4" l="1"/>
  <c r="F91" i="4"/>
  <c r="I91" i="4"/>
  <c r="D96" i="4"/>
  <c r="F96" i="4"/>
  <c r="I96" i="4"/>
  <c r="D101" i="4"/>
  <c r="F101" i="4"/>
  <c r="I101" i="4"/>
  <c r="X104" i="2" l="1"/>
  <c r="X105" i="2"/>
  <c r="X108" i="2"/>
  <c r="X109" i="2"/>
  <c r="W105" i="2"/>
  <c r="Y105" i="2" s="1"/>
  <c r="Z105" i="2" s="1"/>
  <c r="W106" i="2"/>
  <c r="W109" i="2"/>
  <c r="Y109" i="2" s="1"/>
  <c r="Z109" i="2" s="1"/>
  <c r="W110" i="2"/>
  <c r="Y110" i="2" s="1"/>
  <c r="Z110" i="2" s="1"/>
  <c r="X57" i="2"/>
  <c r="W57" i="2"/>
  <c r="Y57" i="2" s="1"/>
  <c r="Z57" i="2" s="1"/>
  <c r="W58" i="2"/>
  <c r="Y58" i="2" s="1"/>
  <c r="Z58" i="2" s="1"/>
  <c r="G105" i="2"/>
  <c r="J104" i="2"/>
  <c r="J105" i="2"/>
  <c r="J106" i="2"/>
  <c r="X106" i="2" s="1"/>
  <c r="J107" i="2"/>
  <c r="X107" i="2" s="1"/>
  <c r="J108" i="2"/>
  <c r="J109" i="2"/>
  <c r="J110" i="2"/>
  <c r="X110" i="2" s="1"/>
  <c r="G104" i="2"/>
  <c r="W104" i="2" s="1"/>
  <c r="Y104" i="2" s="1"/>
  <c r="Z104" i="2" s="1"/>
  <c r="G106" i="2"/>
  <c r="G107" i="2"/>
  <c r="W107" i="2" s="1"/>
  <c r="G108" i="2"/>
  <c r="W108" i="2" s="1"/>
  <c r="Y108" i="2" s="1"/>
  <c r="Z108" i="2" s="1"/>
  <c r="G109" i="2"/>
  <c r="G110" i="2"/>
  <c r="G111" i="2"/>
  <c r="J56" i="2"/>
  <c r="X56" i="2" s="1"/>
  <c r="J57" i="2"/>
  <c r="J58" i="2"/>
  <c r="X58" i="2" s="1"/>
  <c r="H53" i="2"/>
  <c r="G55" i="2"/>
  <c r="G56" i="2"/>
  <c r="W56" i="2" s="1"/>
  <c r="Y56" i="2" s="1"/>
  <c r="Z56" i="2" s="1"/>
  <c r="G57" i="2"/>
  <c r="G58" i="2"/>
  <c r="H22" i="2"/>
  <c r="E22" i="2"/>
  <c r="G26" i="2"/>
  <c r="G27" i="2"/>
  <c r="W27" i="2" s="1"/>
  <c r="G28" i="2"/>
  <c r="W28" i="2" s="1"/>
  <c r="V26" i="2"/>
  <c r="V27" i="2"/>
  <c r="V28" i="2"/>
  <c r="S26" i="2"/>
  <c r="S27" i="2"/>
  <c r="S28" i="2"/>
  <c r="P26" i="2"/>
  <c r="P27" i="2"/>
  <c r="P28" i="2"/>
  <c r="M26" i="2"/>
  <c r="M27" i="2"/>
  <c r="M28" i="2"/>
  <c r="J26" i="2"/>
  <c r="J27" i="2"/>
  <c r="J28" i="2"/>
  <c r="X28" i="2" s="1"/>
  <c r="W26" i="2"/>
  <c r="V16" i="2"/>
  <c r="S16" i="2"/>
  <c r="P16" i="2"/>
  <c r="M16" i="2"/>
  <c r="J16" i="2"/>
  <c r="X16" i="2" s="1"/>
  <c r="G16" i="2"/>
  <c r="W16" i="2" s="1"/>
  <c r="Y16" i="2" s="1"/>
  <c r="Z16" i="2" s="1"/>
  <c r="Y107" i="2" l="1"/>
  <c r="Z107" i="2" s="1"/>
  <c r="Y106" i="2"/>
  <c r="Z106" i="2" s="1"/>
  <c r="X27" i="2"/>
  <c r="X26" i="2"/>
  <c r="Y26" i="2" s="1"/>
  <c r="Z26" i="2" s="1"/>
  <c r="E31" i="2"/>
  <c r="H31" i="2"/>
  <c r="Y28" i="2"/>
  <c r="Z28" i="2" s="1"/>
  <c r="Y27" i="2"/>
  <c r="Z27" i="2" s="1"/>
  <c r="V190" i="2"/>
  <c r="S190" i="2"/>
  <c r="P190" i="2"/>
  <c r="M190" i="2"/>
  <c r="J190" i="2"/>
  <c r="X190" i="2" s="1"/>
  <c r="G190" i="2"/>
  <c r="W190" i="2" s="1"/>
  <c r="V189" i="2"/>
  <c r="S189" i="2"/>
  <c r="P189" i="2"/>
  <c r="X189" i="2" s="1"/>
  <c r="M189" i="2"/>
  <c r="W189" i="2" s="1"/>
  <c r="J189" i="2"/>
  <c r="G189" i="2"/>
  <c r="V188" i="2"/>
  <c r="S188" i="2"/>
  <c r="P188" i="2"/>
  <c r="M188" i="2"/>
  <c r="J188" i="2"/>
  <c r="X188" i="2" s="1"/>
  <c r="G188" i="2"/>
  <c r="W188" i="2" s="1"/>
  <c r="V187" i="2"/>
  <c r="S187" i="2"/>
  <c r="P187" i="2"/>
  <c r="M187" i="2"/>
  <c r="J187" i="2"/>
  <c r="G187" i="2"/>
  <c r="V186" i="2"/>
  <c r="S186" i="2"/>
  <c r="P186" i="2"/>
  <c r="M186" i="2"/>
  <c r="J186" i="2"/>
  <c r="X186" i="2" s="1"/>
  <c r="G186" i="2"/>
  <c r="W186" i="2" s="1"/>
  <c r="V185" i="2"/>
  <c r="S185" i="2"/>
  <c r="P185" i="2"/>
  <c r="X185" i="2" s="1"/>
  <c r="M185" i="2"/>
  <c r="W185" i="2" s="1"/>
  <c r="J185" i="2"/>
  <c r="G185" i="2"/>
  <c r="V184" i="2"/>
  <c r="S184" i="2"/>
  <c r="S182" i="2" s="1"/>
  <c r="P184" i="2"/>
  <c r="M184" i="2"/>
  <c r="J184" i="2"/>
  <c r="G184" i="2"/>
  <c r="V183" i="2"/>
  <c r="S183" i="2"/>
  <c r="P183" i="2"/>
  <c r="X183" i="2" s="1"/>
  <c r="M183" i="2"/>
  <c r="M182" i="2" s="1"/>
  <c r="J183" i="2"/>
  <c r="G183" i="2"/>
  <c r="V182" i="2"/>
  <c r="T182" i="2"/>
  <c r="Q182" i="2"/>
  <c r="P182" i="2"/>
  <c r="N182" i="2"/>
  <c r="K182" i="2"/>
  <c r="H182" i="2"/>
  <c r="E182" i="2"/>
  <c r="V181" i="2"/>
  <c r="S181" i="2"/>
  <c r="P181" i="2"/>
  <c r="M181" i="2"/>
  <c r="J181" i="2"/>
  <c r="X181" i="2" s="1"/>
  <c r="G181" i="2"/>
  <c r="X180" i="2"/>
  <c r="V180" i="2"/>
  <c r="S180" i="2"/>
  <c r="P180" i="2"/>
  <c r="M180" i="2"/>
  <c r="J180" i="2"/>
  <c r="G180" i="2"/>
  <c r="V179" i="2"/>
  <c r="S179" i="2"/>
  <c r="P179" i="2"/>
  <c r="M179" i="2"/>
  <c r="M178" i="2" s="1"/>
  <c r="J179" i="2"/>
  <c r="G179" i="2"/>
  <c r="T178" i="2"/>
  <c r="Q178" i="2"/>
  <c r="N178" i="2"/>
  <c r="K178" i="2"/>
  <c r="H178" i="2"/>
  <c r="E178" i="2"/>
  <c r="V177" i="2"/>
  <c r="S177" i="2"/>
  <c r="P177" i="2"/>
  <c r="X177" i="2" s="1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3" i="2"/>
  <c r="S173" i="2"/>
  <c r="Q173" i="2"/>
  <c r="N173" i="2"/>
  <c r="K173" i="2"/>
  <c r="H173" i="2"/>
  <c r="E173" i="2"/>
  <c r="V172" i="2"/>
  <c r="S172" i="2"/>
  <c r="P172" i="2"/>
  <c r="M172" i="2"/>
  <c r="M168" i="2" s="1"/>
  <c r="J172" i="2"/>
  <c r="G172" i="2"/>
  <c r="G168" i="2" s="1"/>
  <c r="V171" i="2"/>
  <c r="S171" i="2"/>
  <c r="P171" i="2"/>
  <c r="M171" i="2"/>
  <c r="J171" i="2"/>
  <c r="G171" i="2"/>
  <c r="W171" i="2" s="1"/>
  <c r="V170" i="2"/>
  <c r="S170" i="2"/>
  <c r="P170" i="2"/>
  <c r="M170" i="2"/>
  <c r="W170" i="2" s="1"/>
  <c r="J170" i="2"/>
  <c r="G170" i="2"/>
  <c r="V169" i="2"/>
  <c r="S169" i="2"/>
  <c r="S168" i="2" s="1"/>
  <c r="P169" i="2"/>
  <c r="M169" i="2"/>
  <c r="J169" i="2"/>
  <c r="G169" i="2"/>
  <c r="W169" i="2" s="1"/>
  <c r="T168" i="2"/>
  <c r="Q168" i="2"/>
  <c r="N168" i="2"/>
  <c r="K168" i="2"/>
  <c r="H168" i="2"/>
  <c r="E168" i="2"/>
  <c r="T166" i="2"/>
  <c r="Q166" i="2"/>
  <c r="N166" i="2"/>
  <c r="K166" i="2"/>
  <c r="H166" i="2"/>
  <c r="E166" i="2"/>
  <c r="V165" i="2"/>
  <c r="S165" i="2"/>
  <c r="P165" i="2"/>
  <c r="M165" i="2"/>
  <c r="W165" i="2" s="1"/>
  <c r="J165" i="2"/>
  <c r="X165" i="2" s="1"/>
  <c r="G165" i="2"/>
  <c r="V164" i="2"/>
  <c r="S164" i="2"/>
  <c r="P164" i="2"/>
  <c r="M164" i="2"/>
  <c r="J164" i="2"/>
  <c r="G164" i="2"/>
  <c r="W164" i="2" s="1"/>
  <c r="V163" i="2"/>
  <c r="S163" i="2"/>
  <c r="P163" i="2"/>
  <c r="M163" i="2"/>
  <c r="W163" i="2" s="1"/>
  <c r="J163" i="2"/>
  <c r="G163" i="2"/>
  <c r="V162" i="2"/>
  <c r="S162" i="2"/>
  <c r="P162" i="2"/>
  <c r="M162" i="2"/>
  <c r="J162" i="2"/>
  <c r="G162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S160" i="2" s="1"/>
  <c r="P158" i="2"/>
  <c r="P160" i="2" s="1"/>
  <c r="M158" i="2"/>
  <c r="J158" i="2"/>
  <c r="G158" i="2"/>
  <c r="T156" i="2"/>
  <c r="Q156" i="2"/>
  <c r="N156" i="2"/>
  <c r="K156" i="2"/>
  <c r="H156" i="2"/>
  <c r="E156" i="2"/>
  <c r="V155" i="2"/>
  <c r="S155" i="2"/>
  <c r="P155" i="2"/>
  <c r="X155" i="2" s="1"/>
  <c r="M155" i="2"/>
  <c r="J155" i="2"/>
  <c r="G155" i="2"/>
  <c r="V154" i="2"/>
  <c r="S154" i="2"/>
  <c r="P154" i="2"/>
  <c r="M154" i="2"/>
  <c r="J154" i="2"/>
  <c r="X154" i="2" s="1"/>
  <c r="G154" i="2"/>
  <c r="V153" i="2"/>
  <c r="S153" i="2"/>
  <c r="P153" i="2"/>
  <c r="X153" i="2" s="1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G156" i="2" s="1"/>
  <c r="T149" i="2"/>
  <c r="Q149" i="2"/>
  <c r="N149" i="2"/>
  <c r="K149" i="2"/>
  <c r="H149" i="2"/>
  <c r="E149" i="2"/>
  <c r="V148" i="2"/>
  <c r="S148" i="2"/>
  <c r="P148" i="2"/>
  <c r="M148" i="2"/>
  <c r="J148" i="2"/>
  <c r="X148" i="2" s="1"/>
  <c r="G148" i="2"/>
  <c r="V147" i="2"/>
  <c r="S147" i="2"/>
  <c r="P147" i="2"/>
  <c r="X147" i="2" s="1"/>
  <c r="M147" i="2"/>
  <c r="J147" i="2"/>
  <c r="G147" i="2"/>
  <c r="V146" i="2"/>
  <c r="S146" i="2"/>
  <c r="P146" i="2"/>
  <c r="M146" i="2"/>
  <c r="J146" i="2"/>
  <c r="X146" i="2" s="1"/>
  <c r="G146" i="2"/>
  <c r="V145" i="2"/>
  <c r="S145" i="2"/>
  <c r="P145" i="2"/>
  <c r="X145" i="2" s="1"/>
  <c r="M145" i="2"/>
  <c r="J145" i="2"/>
  <c r="G145" i="2"/>
  <c r="V144" i="2"/>
  <c r="V149" i="2" s="1"/>
  <c r="S144" i="2"/>
  <c r="P144" i="2"/>
  <c r="M144" i="2"/>
  <c r="J144" i="2"/>
  <c r="G144" i="2"/>
  <c r="V143" i="2"/>
  <c r="S143" i="2"/>
  <c r="P143" i="2"/>
  <c r="X143" i="2" s="1"/>
  <c r="M143" i="2"/>
  <c r="J143" i="2"/>
  <c r="G143" i="2"/>
  <c r="T141" i="2"/>
  <c r="Q141" i="2"/>
  <c r="N141" i="2"/>
  <c r="K141" i="2"/>
  <c r="H141" i="2"/>
  <c r="E141" i="2"/>
  <c r="V140" i="2"/>
  <c r="S140" i="2"/>
  <c r="P140" i="2"/>
  <c r="M140" i="2"/>
  <c r="J140" i="2"/>
  <c r="G140" i="2"/>
  <c r="W140" i="2" s="1"/>
  <c r="V139" i="2"/>
  <c r="S139" i="2"/>
  <c r="P139" i="2"/>
  <c r="M139" i="2"/>
  <c r="W139" i="2" s="1"/>
  <c r="J139" i="2"/>
  <c r="G139" i="2"/>
  <c r="V138" i="2"/>
  <c r="S138" i="2"/>
  <c r="P138" i="2"/>
  <c r="M138" i="2"/>
  <c r="J138" i="2"/>
  <c r="G138" i="2"/>
  <c r="W138" i="2" s="1"/>
  <c r="X137" i="2"/>
  <c r="V137" i="2"/>
  <c r="S137" i="2"/>
  <c r="P137" i="2"/>
  <c r="M137" i="2"/>
  <c r="J137" i="2"/>
  <c r="G137" i="2"/>
  <c r="V136" i="2"/>
  <c r="S136" i="2"/>
  <c r="P136" i="2"/>
  <c r="M136" i="2"/>
  <c r="J136" i="2"/>
  <c r="X136" i="2" s="1"/>
  <c r="G136" i="2"/>
  <c r="V135" i="2"/>
  <c r="S135" i="2"/>
  <c r="P135" i="2"/>
  <c r="M135" i="2"/>
  <c r="J135" i="2"/>
  <c r="X135" i="2" s="1"/>
  <c r="G135" i="2"/>
  <c r="T133" i="2"/>
  <c r="Q133" i="2"/>
  <c r="N133" i="2"/>
  <c r="K133" i="2"/>
  <c r="H133" i="2"/>
  <c r="E133" i="2"/>
  <c r="V132" i="2"/>
  <c r="S132" i="2"/>
  <c r="P132" i="2"/>
  <c r="M132" i="2"/>
  <c r="J132" i="2"/>
  <c r="X132" i="2" s="1"/>
  <c r="G132" i="2"/>
  <c r="V131" i="2"/>
  <c r="S131" i="2"/>
  <c r="P131" i="2"/>
  <c r="M131" i="2"/>
  <c r="J131" i="2"/>
  <c r="G131" i="2"/>
  <c r="V130" i="2"/>
  <c r="S130" i="2"/>
  <c r="P130" i="2"/>
  <c r="M130" i="2"/>
  <c r="J130" i="2"/>
  <c r="X130" i="2" s="1"/>
  <c r="G130" i="2"/>
  <c r="V129" i="2"/>
  <c r="S129" i="2"/>
  <c r="P129" i="2"/>
  <c r="M129" i="2"/>
  <c r="J129" i="2"/>
  <c r="G129" i="2"/>
  <c r="V128" i="2"/>
  <c r="S128" i="2"/>
  <c r="P128" i="2"/>
  <c r="M128" i="2"/>
  <c r="J128" i="2"/>
  <c r="X128" i="2" s="1"/>
  <c r="G128" i="2"/>
  <c r="V127" i="2"/>
  <c r="S127" i="2"/>
  <c r="P127" i="2"/>
  <c r="M127" i="2"/>
  <c r="J127" i="2"/>
  <c r="X127" i="2" s="1"/>
  <c r="G127" i="2"/>
  <c r="W127" i="2" s="1"/>
  <c r="V126" i="2"/>
  <c r="S126" i="2"/>
  <c r="P126" i="2"/>
  <c r="M126" i="2"/>
  <c r="W126" i="2" s="1"/>
  <c r="J126" i="2"/>
  <c r="X126" i="2" s="1"/>
  <c r="G126" i="2"/>
  <c r="X125" i="2"/>
  <c r="V125" i="2"/>
  <c r="S125" i="2"/>
  <c r="P125" i="2"/>
  <c r="M125" i="2"/>
  <c r="J125" i="2"/>
  <c r="G125" i="2"/>
  <c r="W125" i="2" s="1"/>
  <c r="Y125" i="2" s="1"/>
  <c r="Z125" i="2" s="1"/>
  <c r="V124" i="2"/>
  <c r="S124" i="2"/>
  <c r="P124" i="2"/>
  <c r="M124" i="2"/>
  <c r="W124" i="2" s="1"/>
  <c r="J124" i="2"/>
  <c r="G124" i="2"/>
  <c r="V123" i="2"/>
  <c r="S123" i="2"/>
  <c r="P123" i="2"/>
  <c r="M123" i="2"/>
  <c r="J123" i="2"/>
  <c r="X123" i="2" s="1"/>
  <c r="G123" i="2"/>
  <c r="V122" i="2"/>
  <c r="S122" i="2"/>
  <c r="P122" i="2"/>
  <c r="P133" i="2" s="1"/>
  <c r="M122" i="2"/>
  <c r="J122" i="2"/>
  <c r="G122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T116" i="2"/>
  <c r="T120" i="2" s="1"/>
  <c r="Q116" i="2"/>
  <c r="P116" i="2"/>
  <c r="N116" i="2"/>
  <c r="K116" i="2"/>
  <c r="H116" i="2"/>
  <c r="E116" i="2"/>
  <c r="V115" i="2"/>
  <c r="S115" i="2"/>
  <c r="P115" i="2"/>
  <c r="M115" i="2"/>
  <c r="J115" i="2"/>
  <c r="X115" i="2" s="1"/>
  <c r="G115" i="2"/>
  <c r="V114" i="2"/>
  <c r="S114" i="2"/>
  <c r="P114" i="2"/>
  <c r="M114" i="2"/>
  <c r="J114" i="2"/>
  <c r="G114" i="2"/>
  <c r="V113" i="2"/>
  <c r="V112" i="2" s="1"/>
  <c r="S113" i="2"/>
  <c r="S112" i="2" s="1"/>
  <c r="P113" i="2"/>
  <c r="M113" i="2"/>
  <c r="J113" i="2"/>
  <c r="G113" i="2"/>
  <c r="T112" i="2"/>
  <c r="Q112" i="2"/>
  <c r="N112" i="2"/>
  <c r="N120" i="2" s="1"/>
  <c r="K112" i="2"/>
  <c r="H112" i="2"/>
  <c r="E112" i="2"/>
  <c r="V111" i="2"/>
  <c r="S111" i="2"/>
  <c r="P111" i="2"/>
  <c r="M111" i="2"/>
  <c r="W111" i="2" s="1"/>
  <c r="J111" i="2"/>
  <c r="V103" i="2"/>
  <c r="S103" i="2"/>
  <c r="P103" i="2"/>
  <c r="M103" i="2"/>
  <c r="J103" i="2"/>
  <c r="X103" i="2" s="1"/>
  <c r="G103" i="2"/>
  <c r="V102" i="2"/>
  <c r="S102" i="2"/>
  <c r="P102" i="2"/>
  <c r="M102" i="2"/>
  <c r="J102" i="2"/>
  <c r="G102" i="2"/>
  <c r="V101" i="2"/>
  <c r="T101" i="2"/>
  <c r="Q101" i="2"/>
  <c r="P101" i="2"/>
  <c r="N101" i="2"/>
  <c r="K101" i="2"/>
  <c r="H101" i="2"/>
  <c r="E101" i="2"/>
  <c r="V98" i="2"/>
  <c r="S98" i="2"/>
  <c r="P98" i="2"/>
  <c r="M98" i="2"/>
  <c r="J98" i="2"/>
  <c r="X98" i="2" s="1"/>
  <c r="G98" i="2"/>
  <c r="V97" i="2"/>
  <c r="S97" i="2"/>
  <c r="P97" i="2"/>
  <c r="M97" i="2"/>
  <c r="J97" i="2"/>
  <c r="G97" i="2"/>
  <c r="V96" i="2"/>
  <c r="V95" i="2" s="1"/>
  <c r="S96" i="2"/>
  <c r="P96" i="2"/>
  <c r="M96" i="2"/>
  <c r="J96" i="2"/>
  <c r="G96" i="2"/>
  <c r="T95" i="2"/>
  <c r="S95" i="2"/>
  <c r="Q95" i="2"/>
  <c r="N95" i="2"/>
  <c r="K95" i="2"/>
  <c r="H95" i="2"/>
  <c r="G95" i="2"/>
  <c r="E95" i="2"/>
  <c r="V94" i="2"/>
  <c r="S94" i="2"/>
  <c r="P94" i="2"/>
  <c r="M94" i="2"/>
  <c r="J94" i="2"/>
  <c r="G94" i="2"/>
  <c r="V93" i="2"/>
  <c r="S93" i="2"/>
  <c r="P93" i="2"/>
  <c r="M93" i="2"/>
  <c r="J93" i="2"/>
  <c r="X93" i="2" s="1"/>
  <c r="G93" i="2"/>
  <c r="V92" i="2"/>
  <c r="S92" i="2"/>
  <c r="S91" i="2" s="1"/>
  <c r="P92" i="2"/>
  <c r="P91" i="2" s="1"/>
  <c r="M92" i="2"/>
  <c r="J92" i="2"/>
  <c r="G92" i="2"/>
  <c r="G91" i="2" s="1"/>
  <c r="V91" i="2"/>
  <c r="T91" i="2"/>
  <c r="Q91" i="2"/>
  <c r="N91" i="2"/>
  <c r="K91" i="2"/>
  <c r="H91" i="2"/>
  <c r="E91" i="2"/>
  <c r="V90" i="2"/>
  <c r="S90" i="2"/>
  <c r="P90" i="2"/>
  <c r="M90" i="2"/>
  <c r="J90" i="2"/>
  <c r="X90" i="2" s="1"/>
  <c r="G90" i="2"/>
  <c r="V89" i="2"/>
  <c r="S89" i="2"/>
  <c r="P89" i="2"/>
  <c r="M89" i="2"/>
  <c r="J89" i="2"/>
  <c r="G89" i="2"/>
  <c r="V88" i="2"/>
  <c r="V87" i="2" s="1"/>
  <c r="V99" i="2" s="1"/>
  <c r="S88" i="2"/>
  <c r="P88" i="2"/>
  <c r="M88" i="2"/>
  <c r="J88" i="2"/>
  <c r="G88" i="2"/>
  <c r="T87" i="2"/>
  <c r="S87" i="2"/>
  <c r="S99" i="2" s="1"/>
  <c r="Q87" i="2"/>
  <c r="N87" i="2"/>
  <c r="M87" i="2"/>
  <c r="K87" i="2"/>
  <c r="H87" i="2"/>
  <c r="E87" i="2"/>
  <c r="V84" i="2"/>
  <c r="S84" i="2"/>
  <c r="P84" i="2"/>
  <c r="M84" i="2"/>
  <c r="J84" i="2"/>
  <c r="G84" i="2"/>
  <c r="V83" i="2"/>
  <c r="S83" i="2"/>
  <c r="P83" i="2"/>
  <c r="M83" i="2"/>
  <c r="J83" i="2"/>
  <c r="X83" i="2" s="1"/>
  <c r="G83" i="2"/>
  <c r="V82" i="2"/>
  <c r="S82" i="2"/>
  <c r="S81" i="2" s="1"/>
  <c r="P82" i="2"/>
  <c r="P81" i="2" s="1"/>
  <c r="M82" i="2"/>
  <c r="J82" i="2"/>
  <c r="J81" i="2" s="1"/>
  <c r="G82" i="2"/>
  <c r="G81" i="2" s="1"/>
  <c r="V81" i="2"/>
  <c r="T81" i="2"/>
  <c r="Q81" i="2"/>
  <c r="N81" i="2"/>
  <c r="K81" i="2"/>
  <c r="H81" i="2"/>
  <c r="E81" i="2"/>
  <c r="V80" i="2"/>
  <c r="S80" i="2"/>
  <c r="P80" i="2"/>
  <c r="M80" i="2"/>
  <c r="J80" i="2"/>
  <c r="X80" i="2" s="1"/>
  <c r="G80" i="2"/>
  <c r="V79" i="2"/>
  <c r="S79" i="2"/>
  <c r="P79" i="2"/>
  <c r="M79" i="2"/>
  <c r="J79" i="2"/>
  <c r="G79" i="2"/>
  <c r="V78" i="2"/>
  <c r="V77" i="2" s="1"/>
  <c r="S78" i="2"/>
  <c r="P78" i="2"/>
  <c r="M78" i="2"/>
  <c r="J78" i="2"/>
  <c r="G78" i="2"/>
  <c r="W78" i="2" s="1"/>
  <c r="T77" i="2"/>
  <c r="S77" i="2"/>
  <c r="Q77" i="2"/>
  <c r="N77" i="2"/>
  <c r="K77" i="2"/>
  <c r="H77" i="2"/>
  <c r="G77" i="2"/>
  <c r="E77" i="2"/>
  <c r="V76" i="2"/>
  <c r="S76" i="2"/>
  <c r="P76" i="2"/>
  <c r="M76" i="2"/>
  <c r="J76" i="2"/>
  <c r="G76" i="2"/>
  <c r="V75" i="2"/>
  <c r="S75" i="2"/>
  <c r="P75" i="2"/>
  <c r="M75" i="2"/>
  <c r="J75" i="2"/>
  <c r="X75" i="2" s="1"/>
  <c r="G75" i="2"/>
  <c r="W75" i="2" s="1"/>
  <c r="V74" i="2"/>
  <c r="S74" i="2"/>
  <c r="P74" i="2"/>
  <c r="P73" i="2" s="1"/>
  <c r="M74" i="2"/>
  <c r="M73" i="2" s="1"/>
  <c r="J74" i="2"/>
  <c r="G74" i="2"/>
  <c r="V73" i="2"/>
  <c r="T73" i="2"/>
  <c r="Q73" i="2"/>
  <c r="N73" i="2"/>
  <c r="K73" i="2"/>
  <c r="H73" i="2"/>
  <c r="E73" i="2"/>
  <c r="V72" i="2"/>
  <c r="S72" i="2"/>
  <c r="P72" i="2"/>
  <c r="M72" i="2"/>
  <c r="J72" i="2"/>
  <c r="X72" i="2" s="1"/>
  <c r="G72" i="2"/>
  <c r="W72" i="2" s="1"/>
  <c r="V71" i="2"/>
  <c r="S71" i="2"/>
  <c r="P71" i="2"/>
  <c r="M71" i="2"/>
  <c r="J71" i="2"/>
  <c r="G71" i="2"/>
  <c r="V70" i="2"/>
  <c r="V69" i="2" s="1"/>
  <c r="S70" i="2"/>
  <c r="S69" i="2" s="1"/>
  <c r="P70" i="2"/>
  <c r="M70" i="2"/>
  <c r="J70" i="2"/>
  <c r="G70" i="2"/>
  <c r="W70" i="2" s="1"/>
  <c r="T69" i="2"/>
  <c r="Q69" i="2"/>
  <c r="N69" i="2"/>
  <c r="M69" i="2"/>
  <c r="K69" i="2"/>
  <c r="H69" i="2"/>
  <c r="E69" i="2"/>
  <c r="E85" i="2" s="1"/>
  <c r="V68" i="2"/>
  <c r="S68" i="2"/>
  <c r="P68" i="2"/>
  <c r="M68" i="2"/>
  <c r="J68" i="2"/>
  <c r="G68" i="2"/>
  <c r="V67" i="2"/>
  <c r="S67" i="2"/>
  <c r="P67" i="2"/>
  <c r="M67" i="2"/>
  <c r="J67" i="2"/>
  <c r="X67" i="2" s="1"/>
  <c r="G67" i="2"/>
  <c r="W67" i="2" s="1"/>
  <c r="V66" i="2"/>
  <c r="S66" i="2"/>
  <c r="P66" i="2"/>
  <c r="P65" i="2" s="1"/>
  <c r="M66" i="2"/>
  <c r="M65" i="2" s="1"/>
  <c r="J66" i="2"/>
  <c r="J65" i="2" s="1"/>
  <c r="G66" i="2"/>
  <c r="V65" i="2"/>
  <c r="T65" i="2"/>
  <c r="Q65" i="2"/>
  <c r="N65" i="2"/>
  <c r="K65" i="2"/>
  <c r="H65" i="2"/>
  <c r="E65" i="2"/>
  <c r="N63" i="2"/>
  <c r="H63" i="2"/>
  <c r="V62" i="2"/>
  <c r="S62" i="2"/>
  <c r="P62" i="2"/>
  <c r="X62" i="2" s="1"/>
  <c r="M62" i="2"/>
  <c r="W62" i="2" s="1"/>
  <c r="V61" i="2"/>
  <c r="V60" i="2" s="1"/>
  <c r="S61" i="2"/>
  <c r="S60" i="2" s="1"/>
  <c r="P61" i="2"/>
  <c r="M61" i="2"/>
  <c r="M60" i="2" s="1"/>
  <c r="T60" i="2"/>
  <c r="Q60" i="2"/>
  <c r="P60" i="2"/>
  <c r="N60" i="2"/>
  <c r="K60" i="2"/>
  <c r="V59" i="2"/>
  <c r="S59" i="2"/>
  <c r="P59" i="2"/>
  <c r="M59" i="2"/>
  <c r="J59" i="2"/>
  <c r="G59" i="2"/>
  <c r="W59" i="2" s="1"/>
  <c r="V55" i="2"/>
  <c r="S55" i="2"/>
  <c r="S53" i="2" s="1"/>
  <c r="P55" i="2"/>
  <c r="M55" i="2"/>
  <c r="J55" i="2"/>
  <c r="X55" i="2" s="1"/>
  <c r="V54" i="2"/>
  <c r="V53" i="2" s="1"/>
  <c r="S54" i="2"/>
  <c r="P54" i="2"/>
  <c r="M54" i="2"/>
  <c r="J54" i="2"/>
  <c r="G54" i="2"/>
  <c r="T53" i="2"/>
  <c r="Q53" i="2"/>
  <c r="N53" i="2"/>
  <c r="K53" i="2"/>
  <c r="E53" i="2"/>
  <c r="E63" i="2" s="1"/>
  <c r="V50" i="2"/>
  <c r="S50" i="2"/>
  <c r="P50" i="2"/>
  <c r="M50" i="2"/>
  <c r="J50" i="2"/>
  <c r="G50" i="2"/>
  <c r="V49" i="2"/>
  <c r="S49" i="2"/>
  <c r="P49" i="2"/>
  <c r="M49" i="2"/>
  <c r="J49" i="2"/>
  <c r="X49" i="2" s="1"/>
  <c r="G49" i="2"/>
  <c r="V48" i="2"/>
  <c r="S48" i="2"/>
  <c r="S47" i="2" s="1"/>
  <c r="P48" i="2"/>
  <c r="M48" i="2"/>
  <c r="J48" i="2"/>
  <c r="G48" i="2"/>
  <c r="G47" i="2" s="1"/>
  <c r="V47" i="2"/>
  <c r="T47" i="2"/>
  <c r="Q47" i="2"/>
  <c r="P47" i="2"/>
  <c r="N47" i="2"/>
  <c r="K47" i="2"/>
  <c r="H47" i="2"/>
  <c r="E47" i="2"/>
  <c r="V46" i="2"/>
  <c r="S46" i="2"/>
  <c r="P46" i="2"/>
  <c r="M46" i="2"/>
  <c r="J46" i="2"/>
  <c r="X46" i="2" s="1"/>
  <c r="G46" i="2"/>
  <c r="V45" i="2"/>
  <c r="S45" i="2"/>
  <c r="P45" i="2"/>
  <c r="M45" i="2"/>
  <c r="J45" i="2"/>
  <c r="G45" i="2"/>
  <c r="V44" i="2"/>
  <c r="V43" i="2" s="1"/>
  <c r="S44" i="2"/>
  <c r="P44" i="2"/>
  <c r="M44" i="2"/>
  <c r="M43" i="2" s="1"/>
  <c r="J44" i="2"/>
  <c r="G44" i="2"/>
  <c r="T43" i="2"/>
  <c r="S43" i="2"/>
  <c r="Q43" i="2"/>
  <c r="Q51" i="2" s="1"/>
  <c r="N43" i="2"/>
  <c r="K43" i="2"/>
  <c r="K51" i="2" s="1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X41" i="2" s="1"/>
  <c r="G41" i="2"/>
  <c r="V40" i="2"/>
  <c r="S40" i="2"/>
  <c r="S39" i="2" s="1"/>
  <c r="P40" i="2"/>
  <c r="M40" i="2"/>
  <c r="J40" i="2"/>
  <c r="G40" i="2"/>
  <c r="G39" i="2" s="1"/>
  <c r="V39" i="2"/>
  <c r="T39" i="2"/>
  <c r="Q39" i="2"/>
  <c r="N39" i="2"/>
  <c r="K39" i="2"/>
  <c r="J39" i="2"/>
  <c r="H39" i="2"/>
  <c r="E39" i="2"/>
  <c r="V36" i="2"/>
  <c r="S36" i="2"/>
  <c r="P36" i="2"/>
  <c r="M36" i="2"/>
  <c r="J36" i="2"/>
  <c r="G36" i="2"/>
  <c r="V35" i="2"/>
  <c r="S35" i="2"/>
  <c r="P35" i="2"/>
  <c r="M35" i="2"/>
  <c r="J35" i="2"/>
  <c r="G35" i="2"/>
  <c r="V34" i="2"/>
  <c r="V33" i="2" s="1"/>
  <c r="S34" i="2"/>
  <c r="P34" i="2"/>
  <c r="M34" i="2"/>
  <c r="J34" i="2"/>
  <c r="G34" i="2"/>
  <c r="T33" i="2"/>
  <c r="Q33" i="2"/>
  <c r="N33" i="2"/>
  <c r="K33" i="2"/>
  <c r="J33" i="2"/>
  <c r="H33" i="2"/>
  <c r="E33" i="2"/>
  <c r="V25" i="2"/>
  <c r="S25" i="2"/>
  <c r="P25" i="2"/>
  <c r="M25" i="2"/>
  <c r="J25" i="2"/>
  <c r="G25" i="2"/>
  <c r="V24" i="2"/>
  <c r="S24" i="2"/>
  <c r="P24" i="2"/>
  <c r="M24" i="2"/>
  <c r="J24" i="2"/>
  <c r="X24" i="2" s="1"/>
  <c r="G24" i="2"/>
  <c r="V23" i="2"/>
  <c r="S23" i="2"/>
  <c r="P23" i="2"/>
  <c r="M23" i="2"/>
  <c r="J23" i="2"/>
  <c r="G23" i="2"/>
  <c r="G22" i="2" s="1"/>
  <c r="V22" i="2"/>
  <c r="T32" i="2" s="1"/>
  <c r="V32" i="2" s="1"/>
  <c r="T22" i="2"/>
  <c r="Q22" i="2"/>
  <c r="P22" i="2"/>
  <c r="N32" i="2" s="1"/>
  <c r="P32" i="2" s="1"/>
  <c r="N22" i="2"/>
  <c r="K22" i="2"/>
  <c r="V21" i="2"/>
  <c r="S21" i="2"/>
  <c r="P21" i="2"/>
  <c r="M21" i="2"/>
  <c r="J21" i="2"/>
  <c r="X21" i="2" s="1"/>
  <c r="G21" i="2"/>
  <c r="W21" i="2" s="1"/>
  <c r="V20" i="2"/>
  <c r="S20" i="2"/>
  <c r="P20" i="2"/>
  <c r="M20" i="2"/>
  <c r="J20" i="2"/>
  <c r="G20" i="2"/>
  <c r="V19" i="2"/>
  <c r="V18" i="2" s="1"/>
  <c r="S19" i="2"/>
  <c r="S18" i="2" s="1"/>
  <c r="Q31" i="2" s="1"/>
  <c r="S31" i="2" s="1"/>
  <c r="P19" i="2"/>
  <c r="M19" i="2"/>
  <c r="J19" i="2"/>
  <c r="X19" i="2" s="1"/>
  <c r="G19" i="2"/>
  <c r="W19" i="2" s="1"/>
  <c r="T18" i="2"/>
  <c r="Q18" i="2"/>
  <c r="N18" i="2"/>
  <c r="K18" i="2"/>
  <c r="H18" i="2"/>
  <c r="E18" i="2"/>
  <c r="V17" i="2"/>
  <c r="S17" i="2"/>
  <c r="P17" i="2"/>
  <c r="M17" i="2"/>
  <c r="J17" i="2"/>
  <c r="G17" i="2"/>
  <c r="V15" i="2"/>
  <c r="S15" i="2"/>
  <c r="P15" i="2"/>
  <c r="M15" i="2"/>
  <c r="J15" i="2"/>
  <c r="G15" i="2"/>
  <c r="V14" i="2"/>
  <c r="V13" i="2" s="1"/>
  <c r="T30" i="2" s="1"/>
  <c r="V30" i="2" s="1"/>
  <c r="S14" i="2"/>
  <c r="P14" i="2"/>
  <c r="P13" i="2" s="1"/>
  <c r="N30" i="2" s="1"/>
  <c r="M14" i="2"/>
  <c r="J14" i="2"/>
  <c r="G14" i="2"/>
  <c r="T13" i="2"/>
  <c r="Q13" i="2"/>
  <c r="N13" i="2"/>
  <c r="K13" i="2"/>
  <c r="J13" i="2"/>
  <c r="H30" i="2" s="1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Y59" i="2" l="1"/>
  <c r="Z59" i="2" s="1"/>
  <c r="Q85" i="2"/>
  <c r="T191" i="2"/>
  <c r="J30" i="1"/>
  <c r="M13" i="2"/>
  <c r="J22" i="2"/>
  <c r="H32" i="2" s="1"/>
  <c r="J32" i="2" s="1"/>
  <c r="P33" i="2"/>
  <c r="X35" i="2"/>
  <c r="W54" i="2"/>
  <c r="X59" i="2"/>
  <c r="G65" i="2"/>
  <c r="S65" i="2"/>
  <c r="G73" i="2"/>
  <c r="S73" i="2"/>
  <c r="Y127" i="2"/>
  <c r="Z127" i="2" s="1"/>
  <c r="V141" i="2"/>
  <c r="P149" i="2"/>
  <c r="J156" i="2"/>
  <c r="V156" i="2"/>
  <c r="S166" i="2"/>
  <c r="Y165" i="2"/>
  <c r="Z165" i="2" s="1"/>
  <c r="M166" i="2"/>
  <c r="N191" i="2"/>
  <c r="X15" i="2"/>
  <c r="M22" i="2"/>
  <c r="K32" i="2" s="1"/>
  <c r="M32" i="2" s="1"/>
  <c r="G33" i="2"/>
  <c r="S33" i="2"/>
  <c r="W41" i="2"/>
  <c r="Y41" i="2" s="1"/>
  <c r="Z41" i="2" s="1"/>
  <c r="E51" i="2"/>
  <c r="W44" i="2"/>
  <c r="W46" i="2"/>
  <c r="Y46" i="2" s="1"/>
  <c r="Z46" i="2" s="1"/>
  <c r="M47" i="2"/>
  <c r="W49" i="2"/>
  <c r="T63" i="2"/>
  <c r="K85" i="2"/>
  <c r="S101" i="2"/>
  <c r="W113" i="2"/>
  <c r="W115" i="2"/>
  <c r="Y115" i="2" s="1"/>
  <c r="Z115" i="2" s="1"/>
  <c r="S116" i="2"/>
  <c r="M116" i="2"/>
  <c r="W119" i="2"/>
  <c r="V133" i="2"/>
  <c r="W129" i="2"/>
  <c r="W130" i="2"/>
  <c r="W131" i="2"/>
  <c r="W132" i="2"/>
  <c r="Y132" i="2" s="1"/>
  <c r="Z132" i="2" s="1"/>
  <c r="W136" i="2"/>
  <c r="Y136" i="2" s="1"/>
  <c r="Z136" i="2" s="1"/>
  <c r="W137" i="2"/>
  <c r="X138" i="2"/>
  <c r="Y138" i="2" s="1"/>
  <c r="Z138" i="2" s="1"/>
  <c r="X139" i="2"/>
  <c r="X140" i="2"/>
  <c r="Y140" i="2" s="1"/>
  <c r="Z140" i="2" s="1"/>
  <c r="W152" i="2"/>
  <c r="S156" i="2"/>
  <c r="W158" i="2"/>
  <c r="M160" i="2"/>
  <c r="V166" i="2"/>
  <c r="X163" i="2"/>
  <c r="X164" i="2"/>
  <c r="Y164" i="2" s="1"/>
  <c r="Z164" i="2" s="1"/>
  <c r="P168" i="2"/>
  <c r="X171" i="2"/>
  <c r="Y171" i="2" s="1"/>
  <c r="Z171" i="2" s="1"/>
  <c r="W174" i="2"/>
  <c r="W176" i="2"/>
  <c r="S178" i="2"/>
  <c r="W180" i="2"/>
  <c r="Y180" i="2" s="1"/>
  <c r="Z180" i="2" s="1"/>
  <c r="E191" i="2"/>
  <c r="P191" i="2"/>
  <c r="G53" i="2"/>
  <c r="G63" i="2" s="1"/>
  <c r="Y62" i="2"/>
  <c r="Z62" i="2" s="1"/>
  <c r="Y67" i="2"/>
  <c r="Z67" i="2" s="1"/>
  <c r="Y72" i="2"/>
  <c r="Z72" i="2" s="1"/>
  <c r="W80" i="2"/>
  <c r="Y80" i="2" s="1"/>
  <c r="Z80" i="2" s="1"/>
  <c r="M81" i="2"/>
  <c r="W83" i="2"/>
  <c r="Y83" i="2" s="1"/>
  <c r="Z83" i="2" s="1"/>
  <c r="W88" i="2"/>
  <c r="W90" i="2"/>
  <c r="Y90" i="2" s="1"/>
  <c r="Z90" i="2" s="1"/>
  <c r="M91" i="2"/>
  <c r="W93" i="2"/>
  <c r="W96" i="2"/>
  <c r="W98" i="2"/>
  <c r="J101" i="2"/>
  <c r="X102" i="2"/>
  <c r="X111" i="2"/>
  <c r="M112" i="2"/>
  <c r="X117" i="2"/>
  <c r="X119" i="2"/>
  <c r="M133" i="2"/>
  <c r="W123" i="2"/>
  <c r="Y123" i="2" s="1"/>
  <c r="Z123" i="2" s="1"/>
  <c r="X124" i="2"/>
  <c r="Y124" i="2" s="1"/>
  <c r="Z124" i="2" s="1"/>
  <c r="X129" i="2"/>
  <c r="X131" i="2"/>
  <c r="M149" i="2"/>
  <c r="W144" i="2"/>
  <c r="W145" i="2"/>
  <c r="Y145" i="2" s="1"/>
  <c r="Z145" i="2" s="1"/>
  <c r="W146" i="2"/>
  <c r="Y146" i="2" s="1"/>
  <c r="Z146" i="2" s="1"/>
  <c r="W147" i="2"/>
  <c r="Y147" i="2" s="1"/>
  <c r="Z147" i="2" s="1"/>
  <c r="W148" i="2"/>
  <c r="Y148" i="2" s="1"/>
  <c r="Z148" i="2" s="1"/>
  <c r="P156" i="2"/>
  <c r="X152" i="2"/>
  <c r="W153" i="2"/>
  <c r="Y153" i="2" s="1"/>
  <c r="Z153" i="2" s="1"/>
  <c r="W154" i="2"/>
  <c r="Y154" i="2" s="1"/>
  <c r="Z154" i="2" s="1"/>
  <c r="W155" i="2"/>
  <c r="Y155" i="2" s="1"/>
  <c r="Z155" i="2" s="1"/>
  <c r="V160" i="2"/>
  <c r="X159" i="2"/>
  <c r="X172" i="2"/>
  <c r="G173" i="2"/>
  <c r="V173" i="2"/>
  <c r="P173" i="2"/>
  <c r="X176" i="2"/>
  <c r="W177" i="2"/>
  <c r="Y177" i="2" s="1"/>
  <c r="Z177" i="2" s="1"/>
  <c r="V178" i="2"/>
  <c r="P178" i="2"/>
  <c r="W181" i="2"/>
  <c r="Y181" i="2" s="1"/>
  <c r="Z181" i="2" s="1"/>
  <c r="H191" i="2"/>
  <c r="X187" i="2"/>
  <c r="W187" i="2"/>
  <c r="Y129" i="2"/>
  <c r="Z129" i="2" s="1"/>
  <c r="Y130" i="2"/>
  <c r="Z130" i="2" s="1"/>
  <c r="Y131" i="2"/>
  <c r="Z131" i="2" s="1"/>
  <c r="W128" i="2"/>
  <c r="Y119" i="2"/>
  <c r="Z119" i="2" s="1"/>
  <c r="K120" i="2"/>
  <c r="E120" i="2"/>
  <c r="H120" i="2"/>
  <c r="Y98" i="2"/>
  <c r="Z98" i="2" s="1"/>
  <c r="Y111" i="2"/>
  <c r="Z111" i="2" s="1"/>
  <c r="W68" i="2"/>
  <c r="X68" i="2"/>
  <c r="W71" i="2"/>
  <c r="P69" i="2"/>
  <c r="X74" i="2"/>
  <c r="Y75" i="2"/>
  <c r="Z75" i="2" s="1"/>
  <c r="W76" i="2"/>
  <c r="X76" i="2"/>
  <c r="M77" i="2"/>
  <c r="M85" i="2" s="1"/>
  <c r="P77" i="2"/>
  <c r="S85" i="2"/>
  <c r="W84" i="2"/>
  <c r="X84" i="2"/>
  <c r="P87" i="2"/>
  <c r="X92" i="2"/>
  <c r="Y93" i="2"/>
  <c r="Z93" i="2" s="1"/>
  <c r="W94" i="2"/>
  <c r="X94" i="2"/>
  <c r="M95" i="2"/>
  <c r="P95" i="2"/>
  <c r="M101" i="2"/>
  <c r="V120" i="2"/>
  <c r="S120" i="2"/>
  <c r="W89" i="2"/>
  <c r="W35" i="2"/>
  <c r="Y35" i="2" s="1"/>
  <c r="Z35" i="2" s="1"/>
  <c r="W36" i="2"/>
  <c r="X36" i="2"/>
  <c r="X40" i="2"/>
  <c r="W42" i="2"/>
  <c r="P39" i="2"/>
  <c r="S51" i="2"/>
  <c r="W45" i="2"/>
  <c r="P43" i="2"/>
  <c r="P51" i="2" s="1"/>
  <c r="X48" i="2"/>
  <c r="Y49" i="2"/>
  <c r="Z49" i="2" s="1"/>
  <c r="W50" i="2"/>
  <c r="Y50" i="2" s="1"/>
  <c r="Z50" i="2" s="1"/>
  <c r="X50" i="2"/>
  <c r="M53" i="2"/>
  <c r="P53" i="2"/>
  <c r="P63" i="2"/>
  <c r="S63" i="2"/>
  <c r="V63" i="2"/>
  <c r="M18" i="2"/>
  <c r="K31" i="2" s="1"/>
  <c r="M31" i="2" s="1"/>
  <c r="P18" i="2"/>
  <c r="N31" i="2" s="1"/>
  <c r="P31" i="2" s="1"/>
  <c r="X23" i="2"/>
  <c r="E32" i="2"/>
  <c r="G32" i="2" s="1"/>
  <c r="S22" i="2"/>
  <c r="Q32" i="2" s="1"/>
  <c r="S32" i="2" s="1"/>
  <c r="W25" i="2"/>
  <c r="X25" i="2"/>
  <c r="X14" i="2"/>
  <c r="G13" i="2"/>
  <c r="S13" i="2"/>
  <c r="W17" i="2"/>
  <c r="X17" i="2"/>
  <c r="W32" i="2"/>
  <c r="P85" i="2"/>
  <c r="T31" i="2"/>
  <c r="K30" i="2"/>
  <c r="Q30" i="2"/>
  <c r="P30" i="2"/>
  <c r="Y19" i="2"/>
  <c r="Z19" i="2" s="1"/>
  <c r="Y21" i="2"/>
  <c r="Z21" i="2" s="1"/>
  <c r="X32" i="2"/>
  <c r="Y68" i="2"/>
  <c r="Z68" i="2" s="1"/>
  <c r="Y76" i="2"/>
  <c r="Z76" i="2" s="1"/>
  <c r="I29" i="1"/>
  <c r="W14" i="2"/>
  <c r="W23" i="2"/>
  <c r="X34" i="2"/>
  <c r="X33" i="2" s="1"/>
  <c r="X42" i="2"/>
  <c r="X39" i="2" s="1"/>
  <c r="V51" i="2"/>
  <c r="W79" i="2"/>
  <c r="H51" i="2"/>
  <c r="Q63" i="2"/>
  <c r="T85" i="2"/>
  <c r="M99" i="2"/>
  <c r="X88" i="2"/>
  <c r="Y88" i="2" s="1"/>
  <c r="Z88" i="2" s="1"/>
  <c r="J87" i="2"/>
  <c r="W92" i="2"/>
  <c r="W103" i="2"/>
  <c r="Y103" i="2" s="1"/>
  <c r="Z103" i="2" s="1"/>
  <c r="W117" i="2"/>
  <c r="W116" i="2" s="1"/>
  <c r="G116" i="2"/>
  <c r="X118" i="2"/>
  <c r="J116" i="2"/>
  <c r="G133" i="2"/>
  <c r="S133" i="2"/>
  <c r="Y126" i="2"/>
  <c r="Z126" i="2" s="1"/>
  <c r="W179" i="2"/>
  <c r="G178" i="2"/>
  <c r="N51" i="2"/>
  <c r="W55" i="2"/>
  <c r="W97" i="2"/>
  <c r="G18" i="2"/>
  <c r="G31" i="2" s="1"/>
  <c r="W31" i="2" s="1"/>
  <c r="W48" i="2"/>
  <c r="X70" i="2"/>
  <c r="J69" i="2"/>
  <c r="W74" i="2"/>
  <c r="X79" i="2"/>
  <c r="K29" i="1"/>
  <c r="W15" i="2"/>
  <c r="Y15" i="2" s="1"/>
  <c r="Z15" i="2" s="1"/>
  <c r="W24" i="2"/>
  <c r="Y24" i="2" s="1"/>
  <c r="Z24" i="2" s="1"/>
  <c r="M39" i="2"/>
  <c r="M51" i="2" s="1"/>
  <c r="W40" i="2"/>
  <c r="G43" i="2"/>
  <c r="G51" i="2" s="1"/>
  <c r="W43" i="2"/>
  <c r="J47" i="2"/>
  <c r="K63" i="2"/>
  <c r="M63" i="2"/>
  <c r="G69" i="2"/>
  <c r="G85" i="2" s="1"/>
  <c r="W69" i="2"/>
  <c r="J73" i="2"/>
  <c r="N85" i="2"/>
  <c r="V85" i="2"/>
  <c r="G87" i="2"/>
  <c r="G99" i="2" s="1"/>
  <c r="J91" i="2"/>
  <c r="P112" i="2"/>
  <c r="X114" i="2"/>
  <c r="M120" i="2"/>
  <c r="X122" i="2"/>
  <c r="X133" i="2" s="1"/>
  <c r="J133" i="2"/>
  <c r="Y128" i="2"/>
  <c r="Z128" i="2" s="1"/>
  <c r="J141" i="2"/>
  <c r="M156" i="2"/>
  <c r="W151" i="2"/>
  <c r="W159" i="2"/>
  <c r="Y159" i="2" s="1"/>
  <c r="Z159" i="2" s="1"/>
  <c r="M173" i="2"/>
  <c r="M191" i="2" s="1"/>
  <c r="W175" i="2"/>
  <c r="W20" i="2"/>
  <c r="X66" i="2"/>
  <c r="X65" i="2" s="1"/>
  <c r="X82" i="2"/>
  <c r="X81" i="2" s="1"/>
  <c r="X184" i="2"/>
  <c r="X182" i="2" s="1"/>
  <c r="J182" i="2"/>
  <c r="X20" i="2"/>
  <c r="X18" i="2" s="1"/>
  <c r="X44" i="2"/>
  <c r="J43" i="2"/>
  <c r="J18" i="2"/>
  <c r="J31" i="2" s="1"/>
  <c r="M33" i="2"/>
  <c r="W34" i="2"/>
  <c r="W33" i="2" s="1"/>
  <c r="X45" i="2"/>
  <c r="Y45" i="2" s="1"/>
  <c r="Z45" i="2" s="1"/>
  <c r="T51" i="2"/>
  <c r="X54" i="2"/>
  <c r="J53" i="2"/>
  <c r="J63" i="2" s="1"/>
  <c r="X61" i="2"/>
  <c r="X60" i="2" s="1"/>
  <c r="W66" i="2"/>
  <c r="X71" i="2"/>
  <c r="Y71" i="2" s="1"/>
  <c r="Z71" i="2" s="1"/>
  <c r="X78" i="2"/>
  <c r="J77" i="2"/>
  <c r="J85" i="2" s="1"/>
  <c r="H85" i="2"/>
  <c r="W82" i="2"/>
  <c r="P99" i="2"/>
  <c r="X89" i="2"/>
  <c r="Y89" i="2" s="1"/>
  <c r="Z89" i="2" s="1"/>
  <c r="X96" i="2"/>
  <c r="J95" i="2"/>
  <c r="W114" i="2"/>
  <c r="Y114" i="2" s="1"/>
  <c r="Z114" i="2" s="1"/>
  <c r="G112" i="2"/>
  <c r="X141" i="2"/>
  <c r="X144" i="2"/>
  <c r="X149" i="2" s="1"/>
  <c r="J149" i="2"/>
  <c r="Y163" i="2"/>
  <c r="Z163" i="2" s="1"/>
  <c r="W172" i="2"/>
  <c r="W61" i="2"/>
  <c r="W102" i="2"/>
  <c r="W101" i="2" s="1"/>
  <c r="G101" i="2"/>
  <c r="X113" i="2"/>
  <c r="X112" i="2" s="1"/>
  <c r="J112" i="2"/>
  <c r="P120" i="2"/>
  <c r="X116" i="2"/>
  <c r="W118" i="2"/>
  <c r="Y118" i="2" s="1"/>
  <c r="Z118" i="2" s="1"/>
  <c r="W122" i="2"/>
  <c r="W133" i="2" s="1"/>
  <c r="P141" i="2"/>
  <c r="G149" i="2"/>
  <c r="S149" i="2"/>
  <c r="P166" i="2"/>
  <c r="X169" i="2"/>
  <c r="J168" i="2"/>
  <c r="V168" i="2"/>
  <c r="V191" i="2" s="1"/>
  <c r="X175" i="2"/>
  <c r="X97" i="2"/>
  <c r="Q120" i="2"/>
  <c r="G141" i="2"/>
  <c r="W135" i="2"/>
  <c r="W141" i="2" s="1"/>
  <c r="S141" i="2"/>
  <c r="Y137" i="2"/>
  <c r="Z137" i="2" s="1"/>
  <c r="Y139" i="2"/>
  <c r="Z139" i="2" s="1"/>
  <c r="W160" i="2"/>
  <c r="W162" i="2"/>
  <c r="G166" i="2"/>
  <c r="K191" i="2"/>
  <c r="G182" i="2"/>
  <c r="W184" i="2"/>
  <c r="Y184" i="2" s="1"/>
  <c r="Z184" i="2" s="1"/>
  <c r="S191" i="2"/>
  <c r="Y185" i="2"/>
  <c r="Z185" i="2" s="1"/>
  <c r="Y186" i="2"/>
  <c r="Z186" i="2" s="1"/>
  <c r="Y187" i="2"/>
  <c r="Z187" i="2" s="1"/>
  <c r="Y188" i="2"/>
  <c r="Z188" i="2" s="1"/>
  <c r="Y189" i="2"/>
  <c r="Z189" i="2" s="1"/>
  <c r="Y190" i="2"/>
  <c r="Z190" i="2" s="1"/>
  <c r="W143" i="2"/>
  <c r="X151" i="2"/>
  <c r="X156" i="2" s="1"/>
  <c r="J166" i="2"/>
  <c r="X162" i="2"/>
  <c r="X166" i="2" s="1"/>
  <c r="X170" i="2"/>
  <c r="Y170" i="2" s="1"/>
  <c r="Z170" i="2" s="1"/>
  <c r="X179" i="2"/>
  <c r="X178" i="2" s="1"/>
  <c r="J178" i="2"/>
  <c r="W183" i="2"/>
  <c r="M141" i="2"/>
  <c r="J160" i="2"/>
  <c r="X158" i="2"/>
  <c r="G160" i="2"/>
  <c r="X174" i="2"/>
  <c r="J173" i="2"/>
  <c r="Q191" i="2"/>
  <c r="J191" i="2" l="1"/>
  <c r="W87" i="2"/>
  <c r="Y176" i="2"/>
  <c r="Z176" i="2" s="1"/>
  <c r="W53" i="2"/>
  <c r="X101" i="2"/>
  <c r="X120" i="2" s="1"/>
  <c r="W22" i="2"/>
  <c r="P29" i="2"/>
  <c r="P37" i="2" s="1"/>
  <c r="P192" i="2" s="1"/>
  <c r="Y152" i="2"/>
  <c r="Z152" i="2" s="1"/>
  <c r="W182" i="2"/>
  <c r="N29" i="2"/>
  <c r="X22" i="2"/>
  <c r="X69" i="2"/>
  <c r="Y69" i="2" s="1"/>
  <c r="Z69" i="2" s="1"/>
  <c r="Y94" i="2"/>
  <c r="Z94" i="2" s="1"/>
  <c r="X91" i="2"/>
  <c r="Y84" i="2"/>
  <c r="Z84" i="2" s="1"/>
  <c r="X73" i="2"/>
  <c r="E30" i="2"/>
  <c r="E29" i="2" s="1"/>
  <c r="X47" i="2"/>
  <c r="Y36" i="2"/>
  <c r="Z36" i="2" s="1"/>
  <c r="Y32" i="2"/>
  <c r="Z32" i="2" s="1"/>
  <c r="Y25" i="2"/>
  <c r="Z25" i="2" s="1"/>
  <c r="Y17" i="2"/>
  <c r="Z17" i="2" s="1"/>
  <c r="X13" i="2"/>
  <c r="Y183" i="2"/>
  <c r="Z183" i="2" s="1"/>
  <c r="W149" i="2"/>
  <c r="Y149" i="2" s="1"/>
  <c r="Z149" i="2" s="1"/>
  <c r="Y143" i="2"/>
  <c r="Z143" i="2" s="1"/>
  <c r="Y162" i="2"/>
  <c r="Z162" i="2" s="1"/>
  <c r="W166" i="2"/>
  <c r="Y166" i="2" s="1"/>
  <c r="Z166" i="2" s="1"/>
  <c r="X168" i="2"/>
  <c r="Y169" i="2"/>
  <c r="Z169" i="2" s="1"/>
  <c r="Y102" i="2"/>
  <c r="Z102" i="2" s="1"/>
  <c r="Y101" i="2"/>
  <c r="Z101" i="2" s="1"/>
  <c r="W39" i="2"/>
  <c r="Y39" i="2" s="1"/>
  <c r="Z39" i="2" s="1"/>
  <c r="Y40" i="2"/>
  <c r="Z40" i="2" s="1"/>
  <c r="Y117" i="2"/>
  <c r="Z117" i="2" s="1"/>
  <c r="M30" i="2"/>
  <c r="K29" i="2"/>
  <c r="V31" i="2"/>
  <c r="V29" i="2" s="1"/>
  <c r="V37" i="2" s="1"/>
  <c r="V192" i="2" s="1"/>
  <c r="L28" i="1" s="1"/>
  <c r="T29" i="2"/>
  <c r="Y42" i="2"/>
  <c r="Z42" i="2" s="1"/>
  <c r="X160" i="2"/>
  <c r="Y160" i="2" s="1"/>
  <c r="Z160" i="2" s="1"/>
  <c r="Y158" i="2"/>
  <c r="Z158" i="2" s="1"/>
  <c r="Y122" i="2"/>
  <c r="Z122" i="2" s="1"/>
  <c r="Y133" i="2"/>
  <c r="Z133" i="2" s="1"/>
  <c r="W60" i="2"/>
  <c r="Y61" i="2"/>
  <c r="Z61" i="2" s="1"/>
  <c r="Y33" i="2"/>
  <c r="Z33" i="2" s="1"/>
  <c r="Y34" i="2"/>
  <c r="Z34" i="2" s="1"/>
  <c r="Y144" i="2"/>
  <c r="Z144" i="2" s="1"/>
  <c r="J51" i="2"/>
  <c r="Y97" i="2"/>
  <c r="Z97" i="2" s="1"/>
  <c r="W95" i="2"/>
  <c r="Y179" i="2"/>
  <c r="Z179" i="2" s="1"/>
  <c r="W178" i="2"/>
  <c r="Y178" i="2" s="1"/>
  <c r="Z178" i="2" s="1"/>
  <c r="J120" i="2"/>
  <c r="G30" i="2"/>
  <c r="Y172" i="2"/>
  <c r="Z172" i="2" s="1"/>
  <c r="W168" i="2"/>
  <c r="Y82" i="2"/>
  <c r="Z82" i="2" s="1"/>
  <c r="W81" i="2"/>
  <c r="Y54" i="2"/>
  <c r="Z54" i="2" s="1"/>
  <c r="X53" i="2"/>
  <c r="X63" i="2" s="1"/>
  <c r="X43" i="2"/>
  <c r="X51" i="2" s="1"/>
  <c r="Y20" i="2"/>
  <c r="Z20" i="2" s="1"/>
  <c r="Y113" i="2"/>
  <c r="Z113" i="2" s="1"/>
  <c r="J30" i="2"/>
  <c r="H29" i="2"/>
  <c r="Y48" i="2"/>
  <c r="Z48" i="2" s="1"/>
  <c r="W47" i="2"/>
  <c r="Y55" i="2"/>
  <c r="Z55" i="2" s="1"/>
  <c r="Y53" i="2"/>
  <c r="Z53" i="2" s="1"/>
  <c r="Y92" i="2"/>
  <c r="Z92" i="2" s="1"/>
  <c r="W91" i="2"/>
  <c r="Y91" i="2" s="1"/>
  <c r="Z91" i="2" s="1"/>
  <c r="Y79" i="2"/>
  <c r="Z79" i="2" s="1"/>
  <c r="W77" i="2"/>
  <c r="Y23" i="2"/>
  <c r="Z23" i="2" s="1"/>
  <c r="Y22" i="2"/>
  <c r="Z22" i="2" s="1"/>
  <c r="W18" i="2"/>
  <c r="Y18" i="2" s="1"/>
  <c r="Z18" i="2" s="1"/>
  <c r="S30" i="2"/>
  <c r="S29" i="2" s="1"/>
  <c r="S37" i="2" s="1"/>
  <c r="S192" i="2" s="1"/>
  <c r="L27" i="1" s="1"/>
  <c r="Q29" i="2"/>
  <c r="X87" i="2"/>
  <c r="G191" i="2"/>
  <c r="Y141" i="2"/>
  <c r="Z141" i="2" s="1"/>
  <c r="Y135" i="2"/>
  <c r="Z135" i="2" s="1"/>
  <c r="Y78" i="2"/>
  <c r="Z78" i="2" s="1"/>
  <c r="X77" i="2"/>
  <c r="W112" i="2"/>
  <c r="Y112" i="2" s="1"/>
  <c r="Z112" i="2" s="1"/>
  <c r="X173" i="2"/>
  <c r="Y174" i="2"/>
  <c r="Z174" i="2" s="1"/>
  <c r="Y96" i="2"/>
  <c r="Z96" i="2" s="1"/>
  <c r="X95" i="2"/>
  <c r="Y66" i="2"/>
  <c r="Z66" i="2" s="1"/>
  <c r="W65" i="2"/>
  <c r="Y65" i="2" s="1"/>
  <c r="Z65" i="2" s="1"/>
  <c r="X31" i="2"/>
  <c r="Y31" i="2" s="1"/>
  <c r="Z31" i="2" s="1"/>
  <c r="X85" i="2"/>
  <c r="Y175" i="2"/>
  <c r="Z175" i="2" s="1"/>
  <c r="W173" i="2"/>
  <c r="Y151" i="2"/>
  <c r="Z151" i="2" s="1"/>
  <c r="W156" i="2"/>
  <c r="Y156" i="2" s="1"/>
  <c r="Z156" i="2" s="1"/>
  <c r="Y74" i="2"/>
  <c r="Z74" i="2" s="1"/>
  <c r="W73" i="2"/>
  <c r="Y73" i="2" s="1"/>
  <c r="Z73" i="2" s="1"/>
  <c r="G120" i="2"/>
  <c r="J99" i="2"/>
  <c r="Y14" i="2"/>
  <c r="Z14" i="2" s="1"/>
  <c r="W13" i="2"/>
  <c r="Y70" i="2"/>
  <c r="Z70" i="2" s="1"/>
  <c r="Y44" i="2"/>
  <c r="Z44" i="2" s="1"/>
  <c r="X191" i="2" l="1"/>
  <c r="X99" i="2"/>
  <c r="Y77" i="2"/>
  <c r="Z77" i="2" s="1"/>
  <c r="M29" i="2"/>
  <c r="M37" i="2" s="1"/>
  <c r="M192" i="2" s="1"/>
  <c r="X30" i="2"/>
  <c r="X29" i="2" s="1"/>
  <c r="X37" i="2" s="1"/>
  <c r="X192" i="2" s="1"/>
  <c r="J29" i="2"/>
  <c r="J37" i="2" s="1"/>
  <c r="J192" i="2" s="1"/>
  <c r="C28" i="1" s="1"/>
  <c r="W30" i="2"/>
  <c r="W29" i="2" s="1"/>
  <c r="G29" i="2"/>
  <c r="W63" i="2"/>
  <c r="Y60" i="2"/>
  <c r="Z60" i="2" s="1"/>
  <c r="W120" i="2"/>
  <c r="Y120" i="2" s="1"/>
  <c r="Z120" i="2" s="1"/>
  <c r="Y116" i="2"/>
  <c r="Z116" i="2" s="1"/>
  <c r="W99" i="2"/>
  <c r="W191" i="2"/>
  <c r="Y191" i="2" s="1"/>
  <c r="Z191" i="2" s="1"/>
  <c r="Y182" i="2"/>
  <c r="Z182" i="2" s="1"/>
  <c r="S194" i="2"/>
  <c r="W85" i="2"/>
  <c r="Y85" i="2" s="1"/>
  <c r="Z85" i="2" s="1"/>
  <c r="Y81" i="2"/>
  <c r="Z81" i="2" s="1"/>
  <c r="W51" i="2"/>
  <c r="Y51" i="2" s="1"/>
  <c r="Z51" i="2" s="1"/>
  <c r="Y47" i="2"/>
  <c r="Z47" i="2" s="1"/>
  <c r="Y43" i="2"/>
  <c r="Z43" i="2" s="1"/>
  <c r="Y168" i="2"/>
  <c r="Z168" i="2" s="1"/>
  <c r="Y95" i="2"/>
  <c r="Z95" i="2" s="1"/>
  <c r="V194" i="2"/>
  <c r="L30" i="1"/>
  <c r="Y87" i="2"/>
  <c r="Z87" i="2" s="1"/>
  <c r="Y13" i="2"/>
  <c r="Z13" i="2" s="1"/>
  <c r="Y173" i="2"/>
  <c r="Z173" i="2" s="1"/>
  <c r="Y99" i="2" l="1"/>
  <c r="Z99" i="2" s="1"/>
  <c r="Y63" i="2"/>
  <c r="Z63" i="2" s="1"/>
  <c r="G37" i="2"/>
  <c r="J194" i="2"/>
  <c r="C30" i="1"/>
  <c r="N28" i="1"/>
  <c r="B28" i="1"/>
  <c r="B30" i="1" s="1"/>
  <c r="Y30" i="2"/>
  <c r="Z30" i="2" s="1"/>
  <c r="G192" i="2" l="1"/>
  <c r="C27" i="1" s="1"/>
  <c r="X194" i="2"/>
  <c r="N30" i="1"/>
  <c r="M29" i="1"/>
  <c r="M30" i="1" s="1"/>
  <c r="I28" i="1"/>
  <c r="I30" i="1" s="1"/>
  <c r="K28" i="1"/>
  <c r="K30" i="1" s="1"/>
  <c r="Y29" i="2"/>
  <c r="Z29" i="2" s="1"/>
  <c r="W37" i="2"/>
  <c r="W192" i="2" s="1"/>
  <c r="G194" i="2" l="1"/>
  <c r="N27" i="1"/>
  <c r="W194" i="2"/>
  <c r="Y37" i="2"/>
  <c r="I27" i="1" l="1"/>
  <c r="K27" i="1"/>
  <c r="B27" i="1"/>
  <c r="Y192" i="2"/>
  <c r="Z192" i="2" s="1"/>
  <c r="Z37" i="2"/>
</calcChain>
</file>

<file path=xl/sharedStrings.xml><?xml version="1.0" encoding="utf-8"?>
<sst xmlns="http://schemas.openxmlformats.org/spreadsheetml/2006/main" count="1013" uniqueCount="581">
  <si>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</si>
  <si>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</si>
  <si>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</si>
  <si>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</si>
  <si>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</si>
  <si>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</si>
  <si>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</si>
  <si>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</si>
  <si>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</si>
  <si>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</si>
  <si>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</si>
  <si>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</si>
  <si>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</si>
  <si>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</si>
  <si>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</si>
  <si>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</si>
  <si>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</si>
  <si>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</si>
  <si>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</si>
  <si>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</si>
  <si>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</si>
  <si>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</si>
  <si>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</si>
  <si>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</si>
  <si>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</si>
  <si>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</si>
  <si>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</si>
  <si>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</si>
  <si>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</si>
  <si>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</si>
  <si>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</si>
  <si>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</si>
  <si>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</si>
  <si>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</si>
  <si>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</si>
  <si>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</si>
  <si>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</si>
  <si>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</si>
  <si>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</si>
  <si>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</si>
  <si>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</si>
  <si>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</si>
  <si>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</si>
  <si>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</si>
  <si>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</si>
  <si>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</si>
  <si>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</si>
  <si>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</si>
  <si>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</si>
  <si>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</si>
  <si>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</si>
  <si>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</si>
  <si>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</si>
  <si>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</si>
  <si>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</si>
  <si>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</si>
  <si>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</si>
  <si>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</si>
  <si>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</si>
  <si>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</si>
  <si>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</si>
  <si>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</si>
  <si>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</si>
  <si>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</si>
  <si>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</si>
  <si>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</si>
  <si>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</si>
  <si>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</si>
  <si>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</si>
  <si>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</si>
  <si>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</si>
  <si>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</si>
  <si>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</si>
  <si>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</si>
  <si>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</si>
  <si>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</si>
  <si>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</si>
  <si>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</si>
  <si>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</si>
  <si>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</si>
  <si>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</si>
  <si>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</si>
  <si>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</si>
  <si>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</si>
  <si>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</si>
  <si>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</si>
  <si>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</si>
  <si>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</si>
  <si>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</si>
  <si>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</si>
  <si>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</si>
  <si>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</si>
  <si>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</si>
  <si>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</si>
  <si>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</si>
  <si>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</si>
  <si>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</si>
  <si>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</si>
  <si>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</si>
  <si>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</si>
  <si>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</si>
  <si>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</si>
  <si>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</si>
  <si>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</si>
  <si>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</si>
  <si>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</si>
  <si>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</si>
  <si>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</si>
  <si>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</si>
  <si>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</si>
  <si>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</si>
  <si>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</si>
  <si>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</si>
  <si>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</si>
  <si>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</si>
  <si>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</si>
  <si>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</si>
  <si>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</si>
  <si>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</si>
  <si>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</si>
  <si>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</si>
  <si>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</si>
  <si>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</si>
  <si>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</si>
  <si>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</si>
  <si>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</si>
  <si>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</si>
  <si>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</si>
  <si>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</si>
  <si>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</si>
  <si>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</si>
  <si>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</si>
  <si>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</si>
  <si>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</si>
  <si>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</si>
  <si>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</si>
  <si>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</si>
  <si>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</si>
  <si>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</si>
  <si>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</si>
  <si>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</si>
  <si>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</si>
  <si>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</si>
  <si>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</si>
  <si>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</si>
  <si>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</si>
  <si>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</si>
  <si>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</si>
  <si>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</si>
  <si>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</si>
  <si>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</si>
  <si>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</si>
  <si>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</si>
  <si>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</si>
  <si>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</si>
  <si>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</si>
  <si>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</si>
  <si>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</si>
  <si>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</si>
  <si>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</si>
  <si>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</si>
  <si>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</si>
  <si>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</si>
  <si>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</si>
  <si>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</si>
  <si>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</si>
  <si>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</si>
  <si>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</si>
  <si>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</si>
  <si>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</si>
  <si>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</si>
  <si>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</si>
  <si>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</si>
  <si>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</si>
  <si>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</si>
  <si>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</si>
  <si>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</si>
  <si>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</si>
  <si>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</si>
  <si>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</si>
  <si>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</si>
  <si>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</si>
  <si>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</si>
  <si>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</si>
  <si>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</si>
  <si>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</si>
  <si>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</si>
  <si>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</si>
  <si>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</si>
  <si>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</si>
  <si>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</si>
  <si>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</si>
  <si>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</si>
  <si>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</si>
  <si>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</si>
  <si>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</si>
  <si>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</si>
  <si>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</si>
  <si>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</si>
  <si>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</si>
  <si>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</si>
  <si>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</si>
  <si>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</si>
  <si>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</si>
  <si>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</si>
  <si>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</si>
  <si>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</si>
  <si>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</si>
  <si>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</si>
  <si>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</si>
  <si>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</si>
  <si>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</si>
  <si>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</si>
  <si>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</si>
  <si>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</si>
  <si>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</si>
  <si>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</si>
  <si>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</si>
  <si>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</si>
  <si>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</si>
  <si>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</si>
  <si>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</si>
  <si>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</si>
  <si>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</si>
  <si>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</si>
  <si>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</si>
  <si>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</si>
  <si>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</si>
  <si>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</si>
  <si>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</si>
  <si>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</si>
  <si>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</si>
  <si>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</si>
  <si>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</si>
  <si>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</si>
  <si>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</si>
  <si>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</si>
  <si>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</si>
  <si>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</si>
  <si>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</si>
  <si>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</si>
  <si>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</si>
  <si>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</si>
  <si>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</si>
  <si>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</si>
  <si>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</si>
  <si>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</si>
  <si>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</si>
  <si>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</si>
  <si>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</si>
  <si>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</si>
  <si>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</si>
  <si>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</si>
  <si>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</si>
  <si>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</si>
  <si>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</si>
  <si>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</si>
  <si>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</si>
  <si>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</si>
  <si>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</si>
  <si>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</si>
  <si>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</si>
  <si>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</si>
  <si>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</si>
  <si>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</si>
  <si>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</si>
  <si>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</si>
  <si>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</si>
  <si>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</si>
  <si>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</si>
  <si>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</si>
  <si>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</si>
  <si>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</si>
  <si>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</si>
  <si>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</si>
  <si>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</si>
  <si>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</si>
  <si>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</si>
  <si>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</si>
  <si>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</si>
  <si>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</si>
  <si>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</si>
  <si>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</si>
  <si>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</si>
  <si>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</si>
  <si>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</si>
  <si>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</si>
  <si>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</si>
  <si>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</si>
  <si>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</si>
  <si>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</si>
  <si>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</si>
  <si>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</si>
  <si>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</si>
  <si>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</si>
  <si>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</si>
  <si>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</si>
  <si>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</si>
  <si>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</si>
  <si>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</si>
  <si>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</si>
  <si>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</si>
  <si>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</si>
  <si>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</si>
  <si>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</si>
  <si>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</si>
  <si>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</si>
  <si>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</si>
  <si>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</si>
  <si>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</si>
  <si>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</si>
  <si>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</si>
  <si>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</si>
  <si>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</si>
  <si>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</si>
  <si>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</si>
  <si>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</si>
  <si>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</si>
  <si>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</si>
  <si>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</si>
  <si>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</si>
  <si>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</si>
  <si>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</si>
  <si>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</si>
  <si>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</si>
  <si>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</si>
  <si>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</si>
  <si>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</si>
  <si>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</si>
  <si>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</si>
  <si>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</si>
  <si>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</si>
  <si>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</si>
  <si>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</si>
  <si>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</si>
  <si>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</si>
  <si>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</si>
  <si>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</si>
  <si>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</si>
  <si>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</si>
  <si>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 Покалюк Раїса Миколаївна, бухгалтер проекту організації заявника. (Займає посаду у ВІППО головного бухгалтера, Відповідно до штатного розпису від 21.02.2021р посадовий оклад становить 9252 грн, присвоєний 21 тарифний розряд керівника.)</t>
  </si>
  <si>
    <t>Рубльова Наталія Олександрівна, координатор інформаційного забезпечення (організації заявника).  Займає посаду у ВІППО заступника директора з проектної діяльності та платних послуг. Відповідно до штатного розпису від 21.02.2021р посадовий оклад становить 9766 грн.</t>
  </si>
  <si>
    <t>1.1.4</t>
  </si>
  <si>
    <t>Кравчук Богдан Олександрович, асистент координатора (організації заявника)                                                       Займає посаду у ВІППО екскурсовода. Відповідно до штатного розпису від 21.02.2021р посадовий оклад становить 4619 грн.</t>
  </si>
  <si>
    <t>Мазурик Тамара Володимирівна, корекційний педагог (організації партнера).                                                           Займає посаду у ВІППО завідувач ресурсного центру підтримки інклюзивної освіти. Відповідно до штатного розпису від 21.02.2021р посадовий оклад становить 6461 грн.</t>
  </si>
  <si>
    <t>1.3.4</t>
  </si>
  <si>
    <t>1.3.5</t>
  </si>
  <si>
    <t>1.3.6</t>
  </si>
  <si>
    <t xml:space="preserve"> Петрук Мирослава Миколаївна, надає 12 послуг музичного керівника під час виїзних музичних  занять  із використанням шумових музичних інструментів на  базі 12 ІРЦ Волині (організації заявника)</t>
  </si>
  <si>
    <t>Подоляк Наталія Анатолівна, надає 12 послуг вчителя-логопеда  під час виїзних музичних  занять  із використанням шумових музичних інструментів на  базі 12 ІРЦ Волині (організації заявника)</t>
  </si>
  <si>
    <t xml:space="preserve"> Вахрамєєва Галина Іванівна, 
 спеціаліст з «Педагогіки і методики початкового навчання та образотворчого мистецтва» (організації заявника). Надає послуги з проведення 4 заходів «work shop»  48 фахівцям і з 12 ІРЦ Волині
</t>
  </si>
  <si>
    <t>Коваль Аліна Володимирівна, координатор проекту у Донецькій області, завідувач ресурсного центру підтримки інклюзивної освіти (організації партнера),надає 12 послуг вчителя - логопеда під час виїзних музичних занять із використанням шумових музичних інструментів на  базі 12 ІРЦ Донеччини</t>
  </si>
  <si>
    <t xml:space="preserve">Скворцова Галина Андріївна, 
асистент координатора у Донецькій області методист ресурсного центру підтримки інклюзивної освіти (організації партнера). Надає послуги з проведення 4 заходів «work shop»  48 фахівцям і з 12 ІРЦ у Донецькій області та 12 послуг музичного керівника під час виїзних  музичних занять із використанням шумових музичних інструментів в 12 ІРЦ Донецької області протягом 2-х місяців.
</t>
  </si>
  <si>
    <t>Лопухіна Тетяна В’ячеславівна асистент координатора у Донецькій області (організації партнера). Надає послуги з проведення 4 заходів «work shop»  48 фахівцям і з 12 ІРЦ у Донецькій області ( протягом 1 місяця фахівцям з 6 ІРЦ та протягом 2 місяця з  6 ІРЦ)</t>
  </si>
  <si>
    <t>Штатні працівники (інвалід, в організації заявника)</t>
  </si>
  <si>
    <t>Шевченко Світлана Петрівна, координатор проекту по Волинській області ( організації заявника). Психолог. Надає послуги на підставі КВЕД 85.59  з проведення 4  заходів «work shop» та  12 виїзних музичних занять  із використанням шумових музичних інструментів на території Волинської  області+35:36O3535:36</t>
  </si>
  <si>
    <t>3.1.4</t>
  </si>
  <si>
    <t>3.1.5</t>
  </si>
  <si>
    <t>3.1.6</t>
  </si>
  <si>
    <t>Дзвіночки</t>
  </si>
  <si>
    <t>Маракас</t>
  </si>
  <si>
    <t>Тамбурін</t>
  </si>
  <si>
    <t>Клавес</t>
  </si>
  <si>
    <t>Трикутник</t>
  </si>
  <si>
    <t>Контейнери для зберігання шумових музичних інструментів (30л - 40л)</t>
  </si>
  <si>
    <t>комплект</t>
  </si>
  <si>
    <t>6.1.4</t>
  </si>
  <si>
    <t>6.1.5</t>
  </si>
  <si>
    <t>6.1.6</t>
  </si>
  <si>
    <t>6.1.7</t>
  </si>
  <si>
    <t>6.1.8</t>
  </si>
  <si>
    <t>6.1.9</t>
  </si>
  <si>
    <t>6.1.10</t>
  </si>
  <si>
    <t>Комплект для лялькового театру (з 4 ляльок)</t>
  </si>
  <si>
    <t>Комплект для лялькового театру (з 6 ляльок)</t>
  </si>
  <si>
    <t>Набір «Сцена для лялькового театру»</t>
  </si>
  <si>
    <t>Коник-каталка</t>
  </si>
  <si>
    <t>Набір для декорування коників-каталок «квіти»</t>
  </si>
  <si>
    <t>Набір для декорування коників-каталок «зірки»</t>
  </si>
  <si>
    <t>Іграшка-конструктор з міні-цеглинок «Дубенський замок», серія «Країна замків та фортець»</t>
  </si>
  <si>
    <t>Іграшка-конструктор з міні-цеглинок «Старий замок, Тернопіль», серія «Країна замків та фортець»</t>
  </si>
  <si>
    <t>Іграшка-конструктор з міні-цеглинок «Луцький замок», серія «Країна замків та фортець»</t>
  </si>
  <si>
    <t>Іграшка-конструктор з міні-цеглинок «Збараж», серія «Країна замків та фортець»</t>
  </si>
  <si>
    <t>Сумки</t>
  </si>
  <si>
    <t xml:space="preserve">Антисептик для рук з дозатором, 1 л. 
(для організації заявника та організації партнера)
</t>
  </si>
  <si>
    <t xml:space="preserve">Маски медичні 
(для організації заявника та організації партнера)
</t>
  </si>
  <si>
    <t>Друк логотипу УКФ на сумках</t>
  </si>
  <si>
    <t>Друк методичок</t>
  </si>
  <si>
    <t>км.</t>
  </si>
  <si>
    <t xml:space="preserve">Послуги з перевезення 
(ТЗ до 18 місць, для виконання 12 заходів по Донецькій області, організації партнера)
</t>
  </si>
  <si>
    <t xml:space="preserve">Послуги з перевезення 
(ТЗ до 18 місць, для виконання 12 заходів по Волинській області, організації заявника)
</t>
  </si>
  <si>
    <t>за період з 01 липня по з1 жовтня 2021 року</t>
  </si>
  <si>
    <t xml:space="preserve">Назва конкурсної програми: </t>
  </si>
  <si>
    <t>Назва проєкту:  "Мистецтво - інструмент інклюзивного навчання для розвитку обдарованості та пізнавальної сфери у дітей з особливими освітніми потребами"</t>
  </si>
  <si>
    <t>Дата початку проєкту: 01 липня 2021</t>
  </si>
  <si>
    <t>Дата завершення проєкту: 31 жовтня 2021</t>
  </si>
  <si>
    <t>Назва Грантоотримувача: Волинський інститут післядипломної педагогічної освіти</t>
  </si>
  <si>
    <t>Сергій Лук’янчук</t>
  </si>
  <si>
    <t>Директор ПП АФ "Аудит-ФАГ"</t>
  </si>
  <si>
    <t>Послуги з перевезення 
(ТЗ до 18 місць, для виконання 12 заходів по волинській області, організації партнера)</t>
  </si>
  <si>
    <t>Пункт 13.4.6</t>
  </si>
  <si>
    <t>№25 від 22.09.2021</t>
  </si>
  <si>
    <t>Акт надання послуг №1 від 17.09.2021. Маршрутний лист №1 від 17.09.2021</t>
  </si>
  <si>
    <t>Договір надання послуг №ГР-15 та Додаток 1 від 04.08.2021; Додаткова угода №1 від 30.08.2021</t>
  </si>
  <si>
    <t>ФОП Палюх Сергій Васильович, 2250219431</t>
  </si>
  <si>
    <t>Послуги з перевезення 
(ТЗ до 18 місць, для виконання 12 заходів по волинській області, організації заявника)</t>
  </si>
  <si>
    <t>Пункт 13.4.5</t>
  </si>
  <si>
    <t>№31 від 13.10.2021</t>
  </si>
  <si>
    <t>Видаткова накладна №РН-003744 від 11.10.2021. Акт на списання методичок №20 від 29.10.2021</t>
  </si>
  <si>
    <t>Договір №28/10-ГР від 11.10.2021</t>
  </si>
  <si>
    <t>ФОП Гадяк Жанна Володимирівна, 2908809965</t>
  </si>
  <si>
    <t xml:space="preserve">Друк методичок </t>
  </si>
  <si>
    <t>Пункт 8.4</t>
  </si>
  <si>
    <t>№3 від 09.08.2021</t>
  </si>
  <si>
    <t>Акт надання послуг №ОУ-000017 від 30.07.2021</t>
  </si>
  <si>
    <t>Договір надання послуг № ГР-03 та Додаток 1 від 28.07.2021</t>
  </si>
  <si>
    <t>ФОП Пундор Наталія Олександрівна, 2265417783</t>
  </si>
  <si>
    <t>Пункт 7.10</t>
  </si>
  <si>
    <t>№1 від 09.08.2021</t>
  </si>
  <si>
    <t>Видаткова накладна №МО-0000178 від 30.07.2021. Акт на списання запасів № 10  від 01.09.2021 та №13 від 02.09.2021</t>
  </si>
  <si>
    <t>Договір №ГР-01 та Специфікація від 28.07.2021</t>
  </si>
  <si>
    <t>ФОП Мартинюк О.С., 2748003664</t>
  </si>
  <si>
    <t>Пункт 7.7</t>
  </si>
  <si>
    <t>Маски медичні 
(для організації заявника та організації партнера</t>
  </si>
  <si>
    <t>Пункт 6.3.3</t>
  </si>
  <si>
    <t>Накладна №РН-0918222 від 05.08.2021. Акт на списання №17 від 17.09.2021</t>
  </si>
  <si>
    <t>Договір №0476 від 04.08.2021</t>
  </si>
  <si>
    <t>Фірма "Волиньфарм" ТОВ, 21738610</t>
  </si>
  <si>
    <t>Антисептик для рук з дозатором, 1 л. 
(для організації заявника та організації партнера)</t>
  </si>
  <si>
    <t>Пункт 6.3.2</t>
  </si>
  <si>
    <t>№2 від 09.08.2021</t>
  </si>
  <si>
    <t>Видаткова накладна №РН-0000117 від 30.07.2021. Акт на списання запасів № 10  від 01.09.2021 та №13 від 02.09.2021</t>
  </si>
  <si>
    <t>Договір купівлі №ГР-02 та Специфікація від 28.07.2021</t>
  </si>
  <si>
    <t>ФОП Пундор Оксана Олегівна, 3116010084</t>
  </si>
  <si>
    <t>Пункт 6.3.1</t>
  </si>
  <si>
    <t>Пункт 6.1.10</t>
  </si>
  <si>
    <t>Пункт 6.1.9</t>
  </si>
  <si>
    <t>Пункт 6.1.8</t>
  </si>
  <si>
    <t>№8 від 09.08.2021</t>
  </si>
  <si>
    <t>Видаткова накладна №363 від 30.07.2021. Акти на передачу благодійної допомоги №1-12 за вересень 2021 та накладні вимоги №14 та №16 від 17.09.2021 року. Накладні на внутрішнє переміщення №11 та 12 від 23.10.2021.</t>
  </si>
  <si>
    <t>Договір №ГР-08 та Додаток 1 від 28.07.2021</t>
  </si>
  <si>
    <t>ФОП Тригуб Наталія Володимирівна, 3139718560</t>
  </si>
  <si>
    <t>Пункт 6.1.7</t>
  </si>
  <si>
    <t>Пункт 6.1.6</t>
  </si>
  <si>
    <t>Видаткова накладна №553 від 21.10.2021. Акти на передачу благодійної допомоги №1-12 за вересень 2021 та накладні вимоги №14 та №16 від 17.09.2021 року. Накладні на внутрішнє переміщення №11 та 12 від 23.10.2021.</t>
  </si>
  <si>
    <t>Договір №ГР-22 та Додаток 1 від 18.10.2021</t>
  </si>
  <si>
    <t>Пункт 6.1.5</t>
  </si>
  <si>
    <t>№4 від 09.08.2021</t>
  </si>
  <si>
    <t>Видаткова накладна №377 від 30.07.2021. Акти на передачу благодійної допомоги №1-12 за вересень 2021 та накладні вимоги №14 та №16 від 17.09.2021 року. Накладні на внутрішнє переміщення №11 та 12 від 23.10.2021.</t>
  </si>
  <si>
    <t>Договір №ГР-04 та Додаток 1 від 28.07.2021</t>
  </si>
  <si>
    <t>№10 від 09.08.2021</t>
  </si>
  <si>
    <t>Видаткова накладна №31 від 30.07.2021. Акти на передачу благодійної допомоги №1-12 за вересень 2021 та накладні вимоги №14 та №16 від 17.09.2021 року. Накладні на внутрішнє переміщення №11 та 12 від 23.10.2021.</t>
  </si>
  <si>
    <t>Договір №ГР-10 та Додаток 1 від 30.07.2021</t>
  </si>
  <si>
    <t>ТОВ "ФУТУФУ, 40055631</t>
  </si>
  <si>
    <t>Пункт 6.1.4</t>
  </si>
  <si>
    <t>№6 від 09.08.2021</t>
  </si>
  <si>
    <t>Видаткова накладна №3 від 30.07.2021. Акти на передачу благодійної допомоги №1-12 за вересень 2021 та накладні вимоги №14 та №16 від 17.09.2021 року. Накладні на внутрішнє переміщення №11 та 12 від 23.10.2021.</t>
  </si>
  <si>
    <t>Договір №ГР-06 та Додаток 1 від 28.07.2021</t>
  </si>
  <si>
    <t>ФОП Кот Лідія Анатоліївна, 2897910581</t>
  </si>
  <si>
    <t>Пункт 6.1.3</t>
  </si>
  <si>
    <t>№7 від 09.08.2021</t>
  </si>
  <si>
    <t>Видаткова накладна №007 від 30.07.2021. Акти на передачу благодійної допомоги №1-12 за вересень 2021 та накладні вимоги №14 та №16 від 17.09.2021 року. Накладні на внутрішнє переміщення №11 та 12 від 23.10.2021.</t>
  </si>
  <si>
    <t>Договір №ГР-07 та Додаток 1 від 28.07.2021</t>
  </si>
  <si>
    <t>ФОП Кудрявцев Максим Вікторович, 3201318431</t>
  </si>
  <si>
    <t>Пункт 6.1.2</t>
  </si>
  <si>
    <t>№5 від 09.08.2021</t>
  </si>
  <si>
    <t>Видаткова накладна №4 від 30.07.2021. Акти на передачу благодійної допомоги №1-12 за вересень 2021 та накладні вимоги №14 та №16 від 17.09.2021 року. Накладні на внутрішнє переміщення №11 та 12 від 23.10.2021.</t>
  </si>
  <si>
    <t>Договір №ГР-05 та Додаток 1 від 28.07.2021</t>
  </si>
  <si>
    <t>Пункт 6.1.1</t>
  </si>
  <si>
    <t>№16 від 20.08.2021</t>
  </si>
  <si>
    <t>Акт надання послуг №4 від 18.08.2021</t>
  </si>
  <si>
    <t>№15 від 20.08.2021</t>
  </si>
  <si>
    <t>Акт надання послуг №3 від 17.08.2021</t>
  </si>
  <si>
    <t>№14 від 20.08.2021</t>
  </si>
  <si>
    <t>Акт надання послуг №2 від 16.08.2021</t>
  </si>
  <si>
    <t>№13 від 20.08.2021</t>
  </si>
  <si>
    <t>Акт надання послуг №1 від 12.08.2021</t>
  </si>
  <si>
    <t>Договір надання послуг №ГР-14 та Додаток 1 від 04.08.2021</t>
  </si>
  <si>
    <t>ФОП Бадьорна Алла Олександрівна, 2220514046</t>
  </si>
  <si>
    <t>Послуги з харчування (сніданок/обід/вечеря/кавабрейк)</t>
  </si>
  <si>
    <t>Пункт 5.1.2</t>
  </si>
  <si>
    <t>№19 від 26.08.2021</t>
  </si>
  <si>
    <t>Акт надання послуг №7 від 19.08.2021</t>
  </si>
  <si>
    <t>№18 від 26.08.2021</t>
  </si>
  <si>
    <t>Акт надання послуг №8 від 20.08.2021</t>
  </si>
  <si>
    <t>№17 від 20.08.2021</t>
  </si>
  <si>
    <t>Акт надання послуг №6 від 18.08.2021</t>
  </si>
  <si>
    <t>№9 від 10.08.2021</t>
  </si>
  <si>
    <t>Акт надання послуг №5 від 29.07.2021</t>
  </si>
  <si>
    <t>Договір надання послуг №ГР-09 та Додаток 1 від 28.07.2021</t>
  </si>
  <si>
    <t>ФОП Олешко Наталія Богданівна, 22778044882</t>
  </si>
  <si>
    <t>Пункт 5.1.1</t>
  </si>
  <si>
    <t>Пункт 3.1.6</t>
  </si>
  <si>
    <t>Пункт 3.1.5</t>
  </si>
  <si>
    <t>Пункт 3.1.4</t>
  </si>
  <si>
    <t>Пункт 3.1.3</t>
  </si>
  <si>
    <t>Пункт 3.1.2</t>
  </si>
  <si>
    <t>Видаткова накладна №0077 від 21.10.2021. Акти на передачу благодійної допомоги №1-12 за вересень 2021 та накладні вимоги №14 та №16 від 17.09.2021 року. Накладні на внутрішнє переміщення №11 та 12 від 23.10.2021.</t>
  </si>
  <si>
    <t>Договір №ГР-23 та Додаток 1 від 18.10.2021</t>
  </si>
  <si>
    <t>Пункт 3.1.1</t>
  </si>
  <si>
    <t>№12 від 12.08.2021</t>
  </si>
  <si>
    <t>Видаткова накладна №0010 від 05.08.2021. Акти на передачу благодійної допомоги №1-12 за вересень 2021 та накладні вимоги №14 та №16 від 17.09.2021 року. Накладні на внутрішнє переміщення №11 та 12 від 23.10.2021.</t>
  </si>
  <si>
    <t>Договір №ГР-12 та Додаток 1 від 04.08.2021</t>
  </si>
  <si>
    <t>№24 від 28.08.2021</t>
  </si>
  <si>
    <r>
      <t xml:space="preserve">Видаткова накладна №0038 від 27.08.2021. </t>
    </r>
    <r>
      <rPr>
        <sz val="11"/>
        <rFont val="Calibri"/>
        <family val="2"/>
        <charset val="204"/>
      </rPr>
      <t>Акти на передачу благодійної допомоги №1-12 за вересень 2021 та накладні вимоги №14 та №16 від 17.09.2021 року. Накладні на внутрішнє переміщення №11 та 12 від 23.10.2021.</t>
    </r>
  </si>
  <si>
    <t>Договір №ГР-15 та Додаток 1 від 20.08.2021</t>
  </si>
  <si>
    <t>ФОП Кудрявцева Тетяна Сергіївна, 3205900362</t>
  </si>
  <si>
    <t>Акт надання посуг №2 від 27.10.2021</t>
  </si>
  <si>
    <t>№30 від 08.10.2021</t>
  </si>
  <si>
    <t>Акт надання посуг №1 від 30.09.2021</t>
  </si>
  <si>
    <t>Договір про надання послуг №ГР-11 та Додаток 1 від 02.08.2021</t>
  </si>
  <si>
    <t>ФОП Шевченко Світлана Петрівна, 2754909000</t>
  </si>
  <si>
    <t xml:space="preserve"> Шевченко Світлана Петрівна, координатор проекту по Волинській області ( організації заявника). Психолог. Надає послуги на підставі КВЕД 85.59  з проведення 4  заходів «work shop» та  12 виїзних музичних занять  із використанням шумових музичних інструментів на території Волинської  області+35:36O3535:36</t>
  </si>
  <si>
    <t>Пункт 1.5.1</t>
  </si>
  <si>
    <t>№29 від 28.09.2021</t>
  </si>
  <si>
    <t>-</t>
  </si>
  <si>
    <t>№23 від 28.08.2021</t>
  </si>
  <si>
    <t>ОМС, Головне управління ДПС у Волинській області, 44106679</t>
  </si>
  <si>
    <t>Єдиний соціальний внесок 22% за трудовими договорами та договорами ЦПХ</t>
  </si>
  <si>
    <t>Пункт 1.4.3</t>
  </si>
  <si>
    <t>№28 від 28.09.2021</t>
  </si>
  <si>
    <t>№22 від 28.08.2021</t>
  </si>
  <si>
    <t>УДКСУ у м. Луцьку</t>
  </si>
  <si>
    <t>ВЗ (1,5%) утриманий з винагороди ЦПХ</t>
  </si>
  <si>
    <t>Пункт 1.1.1-1.1.4, 1.3.1-1.3.6</t>
  </si>
  <si>
    <t>№27 від 28.09.2021</t>
  </si>
  <si>
    <t>№21 від 28.08.2021</t>
  </si>
  <si>
    <t>ПДФО (18%) утриманий з винагороди ЦПХ</t>
  </si>
  <si>
    <t>№26 від 28.09.2021; Відомість розподілу виплат від 28.09.2021</t>
  </si>
  <si>
    <t>Акт прийому робіт від 21.09.2021 року</t>
  </si>
  <si>
    <t>Договір ЦПХ №ГР-19 від 30.07.2021</t>
  </si>
  <si>
    <t>Лопухіна Тетяна В’ячеславівна, 2157212529</t>
  </si>
  <si>
    <t>Оплата праці за договором ЦПХ Лопухіна Тетяна В’ячеславівна асистент координатора у Донецькій області (організації партнера). Надає послуги з проведення 4 заходів «work shop»  48 фахівцям і з 12 ІРЦ у Донецькій області ( протягом 1 місяця фахівцям з 6 ІРЦ та протягом 2 місяця з  6 ІРЦ)</t>
  </si>
  <si>
    <t>Пункт 1.3.6</t>
  </si>
  <si>
    <t>Акт прийому робіт від 20.10.2021 року</t>
  </si>
  <si>
    <t>Договір ЦПХ №ГР-18 від 30.07.2021</t>
  </si>
  <si>
    <t xml:space="preserve">Скворцова Галина Андріївна, </t>
  </si>
  <si>
    <t>Оплата праці за договором ЦПХ Скворцова Галина Андріївна, 
асистент координатора у Донецькій області методист ресурсного центру підтримки інклюзивної освіти (організації партнера). Надає послуги з проведення 4 заходів «work shop»  48 фахівцям і з 12 ІРЦ у Донецькій області та 12 послуг музичного керівника під час виїзних  музичних занять із використанням шумових музичних інструментів в 12 ІРЦ Донецької області протягом 2-х місяців.</t>
  </si>
  <si>
    <t>Пункт 1.3.5</t>
  </si>
  <si>
    <t>Акт прийому робіт №2 від 29.10.2021 року</t>
  </si>
  <si>
    <t>№20 від 28.08.2021; Відомість розподілу виплат від 28.08.2021</t>
  </si>
  <si>
    <t>Акт прийому робіт №1 від 20.08.2021 року</t>
  </si>
  <si>
    <t>Договір ЦПХ №ГР-16 від 30.07.2021</t>
  </si>
  <si>
    <t>Коваль Аліна Володимирівна, 2881101241</t>
  </si>
  <si>
    <t>Оплата праці за договором ЦПХ Коваль Аліна Володимирівна, координатор проекту у Донецькій області, завідувач ресурсного центру підтримки інклюзивної освіти (організації партнера),надає 12 послуг вчителя - логопеда під час виїзних музичних занять із використанням шумових музичних інструментів на  базі 12 ІРЦ Донеччини</t>
  </si>
  <si>
    <t>Пункт 1.3.4</t>
  </si>
  <si>
    <t>Акт прийому робіт від 20.08.2021 року</t>
  </si>
  <si>
    <t>Договір ЦПХ №ГР-17 від 30.07.2021</t>
  </si>
  <si>
    <t>Вахрамєєва Галина Іванівна, 2600913269</t>
  </si>
  <si>
    <t>Оплата праці за договором ЦПХ  Вахрамєєва Галина Іванівна, 
 спеціаліст з «Педагогіки і методики початкового навчання та образотворчого мистецтва» (організації заявника). Надає послуги з проведення 4 заходів «work shop»  48 фахівцям і з 12 ІРЦ Волині</t>
  </si>
  <si>
    <t>Пункт 1.3.3</t>
  </si>
  <si>
    <t>Договір ЦПХ №ГР-20 від 30.07.2021</t>
  </si>
  <si>
    <t>Подоляк Наталія Анатолівна, 3029118205</t>
  </si>
  <si>
    <t>Оплата праці за договором ЦПХ Подоляк Наталія Анатолівна, надає 12 послуг вчителя-логопеда  під час виїзних музичних  занять  із використанням шумових музичних інструментів на  базі 12 ІРЦ Волині (організації заявника)</t>
  </si>
  <si>
    <t>Пункт 1.3.2</t>
  </si>
  <si>
    <t>Договір ЦПХ №ГР-21 від 30.07.2021</t>
  </si>
  <si>
    <t>Петрук Мирослава Миколаївна, 2754609289</t>
  </si>
  <si>
    <t>Оплата праці за договором ЦПХ Петрук Мирослава Миколаївна, надає 12 послуг музичного керівника під час виїзних музичних  занять  із використанням шумових музичних інструментів на  базі 12 ІРЦ Волині (організації заявника)</t>
  </si>
  <si>
    <t>Пункт 1.3.1</t>
  </si>
  <si>
    <t>Рорахункова відомість нарахування заробітної плати за жовтень 2021</t>
  </si>
  <si>
    <t>Рорахункова відомість нарахування заробітної плати за вересень 2021</t>
  </si>
  <si>
    <t>Рорахункова відомість нарахування заробітної плати за серпень 2021</t>
  </si>
  <si>
    <t>Наказ про прийняття на роботу №226-к від 30.08.2019</t>
  </si>
  <si>
    <t>Мазурик Тамара Володимирівна, 2213013540</t>
  </si>
  <si>
    <t>Оплата праці штатного працівника Мазурик Тамара Володимирівна, корекційний педагог (організації партнера).                                                           Займає посаду у ВІППО завідувач ресурсного центру підтримки інклюзивної освіти. Відповідно до штатного розпису від 21.02.2021р посадовий оклад становить 6461 грн.</t>
  </si>
  <si>
    <t>Пункт 1.1.4</t>
  </si>
  <si>
    <t>Наказ про прийняття на роботу №195-к від 01.08.2019</t>
  </si>
  <si>
    <t>Кравчук Богдан Олександрович, 3479315819</t>
  </si>
  <si>
    <t>Оплата праці штатного працівника Кравчук Богдан Олександрович, асистент координатора (організації заявника)                                                       Займає посаду у ВІППО екскурсовода. Відповідно до штатного розпису від 21.02.2021р посадовий оклад становить 4619 грн.</t>
  </si>
  <si>
    <t>Пункт 1.1.3</t>
  </si>
  <si>
    <t>Наказ про прийняття на роботу №285-к від 28.12.2017 та Наказ про переведення №23-к від 29.01.2021</t>
  </si>
  <si>
    <t>Рубльова Наталія Олександрівна, 2876107580</t>
  </si>
  <si>
    <t>Оплата праці штатного працівника Рубльова Наталія Олександрівна, координатор інформаційного забезпечення (організації заявника).  Займає посаду у ВІППО заступника директора з проектної діяльності та платних послуг. Відповідно до штатного розпису від 21.02.2021р посадовий оклад становить 9766 грн.</t>
  </si>
  <si>
    <t>Пункт 1.1.2</t>
  </si>
  <si>
    <t>Наказ про прийняття на роботу №253-к від 29.09.2017</t>
  </si>
  <si>
    <t>Покалюк Раїса Миколаївна, 2447238766</t>
  </si>
  <si>
    <t>Оплата праці штатного працівника Покалюк Раїса Миколаївна, бухгалтер проекту організації заявника. (Займає посаду у ВІППО головного бухгалтера, Відповідно до штатного розпису від 21.02.2021р посадовий оклад становить 9252 грн, присвоєний 21 тарифний розряд керівника.)</t>
  </si>
  <si>
    <t>Пункт 1.1.1</t>
  </si>
  <si>
    <r>
      <t>у період з 01</t>
    </r>
    <r>
      <rPr>
        <b/>
        <u/>
        <sz val="14"/>
        <color rgb="FF000000"/>
        <rFont val="Calibri"/>
      </rPr>
      <t xml:space="preserve"> липня 2021 року</t>
    </r>
    <r>
      <rPr>
        <b/>
        <sz val="14"/>
        <color rgb="FF000000"/>
        <rFont val="Calibri"/>
      </rPr>
      <t xml:space="preserve"> по 30</t>
    </r>
    <r>
      <rPr>
        <b/>
        <u/>
        <sz val="14"/>
        <color rgb="FF000000"/>
        <rFont val="Calibri"/>
      </rPr>
      <t xml:space="preserve"> жовтня 2021 року</t>
    </r>
  </si>
  <si>
    <t>за проектом "Мистецтво - інструмент інклюзивного навчання для розвитку обдарованості та пізнавальної сфери у дітей з особливими освітніми потребами"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</si>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</sst>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,##0.0000"/>
  </numFmts>
  <fonts count="43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</font>
    <font>
      <sz val="11"/>
      <color theme="1"/>
      <name val="Calibri"/>
      <family val="2"/>
      <charset val="204"/>
    </font>
    <font>
      <i/>
      <sz val="10"/>
      <color theme="1"/>
      <name val="Calibri"/>
    </font>
    <font>
      <sz val="11"/>
      <name val="Calibri"/>
      <family val="2"/>
      <charset val="204"/>
    </font>
    <font>
      <sz val="11"/>
      <color rgb="FF000000"/>
      <name val="Calibri"/>
    </font>
    <font>
      <b/>
      <sz val="14"/>
      <color rgb="FF000000"/>
      <name val="Calibri"/>
    </font>
    <font>
      <b/>
      <u/>
      <sz val="14"/>
      <color rgb="FF000000"/>
      <name val="Calibri"/>
    </font>
    <font>
      <vertAlign val="superscript"/>
      <sz val="14"/>
      <color rgb="FF000000"/>
      <name val="Calibri"/>
    </font>
    <font>
      <i/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34" fillId="0" borderId="44"/>
  </cellStyleXfs>
  <cellXfs count="56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0" fontId="4" fillId="0" borderId="74" xfId="0" applyFont="1" applyBorder="1" applyAlignment="1">
      <alignment vertical="top" wrapText="1"/>
    </xf>
    <xf numFmtId="4" fontId="14" fillId="0" borderId="75" xfId="0" applyNumberFormat="1" applyFont="1" applyBorder="1" applyAlignment="1">
      <alignment horizontal="right" vertical="top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14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4" fillId="7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center" vertical="top"/>
    </xf>
    <xf numFmtId="4" fontId="14" fillId="7" borderId="47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90" xfId="0" applyNumberFormat="1" applyFont="1" applyFill="1" applyBorder="1" applyAlignment="1">
      <alignment horizontal="right" vertical="top"/>
    </xf>
    <xf numFmtId="0" fontId="4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4" fillId="0" borderId="73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2" xfId="0" applyFont="1" applyFill="1" applyBorder="1" applyAlignment="1">
      <alignment horizontal="left" vertical="top" wrapText="1"/>
    </xf>
    <xf numFmtId="0" fontId="20" fillId="6" borderId="67" xfId="0" applyFont="1" applyFill="1" applyBorder="1" applyAlignment="1">
      <alignment horizontal="left" vertical="top" wrapText="1"/>
    </xf>
    <xf numFmtId="10" fontId="14" fillId="0" borderId="75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4" fontId="14" fillId="0" borderId="92" xfId="0" applyNumberFormat="1" applyFont="1" applyBorder="1" applyAlignment="1">
      <alignment horizontal="right" vertical="top"/>
    </xf>
    <xf numFmtId="10" fontId="14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5" xfId="0" applyNumberFormat="1" applyFont="1" applyBorder="1" applyAlignment="1">
      <alignment horizontal="right" vertical="top"/>
    </xf>
    <xf numFmtId="10" fontId="14" fillId="0" borderId="95" xfId="0" applyNumberFormat="1" applyFont="1" applyBorder="1" applyAlignment="1">
      <alignment horizontal="right" vertical="top"/>
    </xf>
    <xf numFmtId="0" fontId="3" fillId="5" borderId="81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91" xfId="0" applyFont="1" applyBorder="1" applyAlignment="1">
      <alignment vertical="top" wrapText="1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65" fontId="2" fillId="0" borderId="63" xfId="0" applyNumberFormat="1" applyFont="1" applyBorder="1" applyAlignment="1">
      <alignment vertical="top"/>
    </xf>
    <xf numFmtId="49" fontId="3" fillId="0" borderId="64" xfId="0" applyNumberFormat="1" applyFont="1" applyBorder="1" applyAlignment="1">
      <alignment horizontal="center" vertical="top"/>
    </xf>
    <xf numFmtId="0" fontId="4" fillId="0" borderId="94" xfId="0" applyFont="1" applyBorder="1" applyAlignment="1">
      <alignment vertical="top" wrapText="1"/>
    </xf>
    <xf numFmtId="4" fontId="2" fillId="7" borderId="47" xfId="0" applyNumberFormat="1" applyFont="1" applyFill="1" applyBorder="1" applyAlignment="1">
      <alignment horizontal="right" vertical="center"/>
    </xf>
    <xf numFmtId="4" fontId="14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2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7" xfId="0" applyFont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7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19" fillId="6" borderId="67" xfId="0" applyFont="1" applyFill="1" applyBorder="1" applyAlignment="1">
      <alignment horizontal="left" vertical="top" wrapText="1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80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/>
    <xf numFmtId="0" fontId="1" fillId="0" borderId="112" xfId="0" applyFont="1" applyBorder="1" applyAlignment="1">
      <alignment vertical="top" wrapText="1"/>
    </xf>
    <xf numFmtId="165" fontId="2" fillId="6" borderId="73" xfId="0" applyNumberFormat="1" applyFont="1" applyFill="1" applyBorder="1" applyAlignment="1">
      <alignment vertical="top"/>
    </xf>
    <xf numFmtId="165" fontId="2" fillId="0" borderId="111" xfId="0" applyNumberFormat="1" applyFont="1" applyBorder="1" applyAlignment="1">
      <alignment vertical="top"/>
    </xf>
    <xf numFmtId="49" fontId="3" fillId="0" borderId="111" xfId="0" applyNumberFormat="1" applyFont="1" applyBorder="1" applyAlignment="1">
      <alignment horizontal="center" vertical="top"/>
    </xf>
    <xf numFmtId="0" fontId="4" fillId="0" borderId="111" xfId="0" applyFont="1" applyBorder="1" applyAlignment="1">
      <alignment vertical="top" wrapText="1"/>
    </xf>
    <xf numFmtId="4" fontId="1" fillId="0" borderId="111" xfId="0" applyNumberFormat="1" applyFont="1" applyBorder="1" applyAlignment="1">
      <alignment horizontal="right" vertical="top"/>
    </xf>
    <xf numFmtId="4" fontId="2" fillId="6" borderId="105" xfId="0" applyNumberFormat="1" applyFont="1" applyFill="1" applyBorder="1" applyAlignment="1">
      <alignment horizontal="right" vertical="top"/>
    </xf>
    <xf numFmtId="4" fontId="1" fillId="0" borderId="113" xfId="0" applyNumberFormat="1" applyFont="1" applyBorder="1" applyAlignment="1">
      <alignment horizontal="right" vertical="top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0" fontId="2" fillId="6" borderId="111" xfId="0" applyFont="1" applyFill="1" applyBorder="1" applyAlignment="1">
      <alignment horizontal="center" vertical="top"/>
    </xf>
    <xf numFmtId="165" fontId="2" fillId="0" borderId="109" xfId="0" applyNumberFormat="1" applyFont="1" applyBorder="1" applyAlignment="1">
      <alignment vertical="top"/>
    </xf>
    <xf numFmtId="0" fontId="4" fillId="0" borderId="110" xfId="0" applyFont="1" applyBorder="1" applyAlignment="1">
      <alignment vertical="top" wrapText="1"/>
    </xf>
    <xf numFmtId="167" fontId="1" fillId="0" borderId="26" xfId="0" applyNumberFormat="1" applyFont="1" applyBorder="1" applyAlignment="1">
      <alignment horizontal="right" vertical="top"/>
    </xf>
    <xf numFmtId="0" fontId="32" fillId="0" borderId="59" xfId="0" applyFont="1" applyBorder="1" applyAlignment="1">
      <alignment vertical="top" wrapText="1"/>
    </xf>
    <xf numFmtId="0" fontId="33" fillId="0" borderId="59" xfId="0" applyFont="1" applyBorder="1" applyAlignment="1">
      <alignment vertical="top" wrapText="1"/>
    </xf>
    <xf numFmtId="0" fontId="33" fillId="0" borderId="74" xfId="0" applyFont="1" applyBorder="1" applyAlignment="1">
      <alignment vertical="top" wrapText="1"/>
    </xf>
    <xf numFmtId="0" fontId="33" fillId="0" borderId="58" xfId="0" applyFont="1" applyBorder="1" applyAlignment="1">
      <alignment horizontal="center" vertical="top"/>
    </xf>
    <xf numFmtId="0" fontId="33" fillId="0" borderId="9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3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165" fontId="19" fillId="7" borderId="100" xfId="0" applyNumberFormat="1" applyFont="1" applyFill="1" applyBorder="1" applyAlignment="1">
      <alignment horizontal="left" vertical="center" wrapText="1"/>
    </xf>
    <xf numFmtId="0" fontId="10" fillId="0" borderId="101" xfId="0" applyFont="1" applyBorder="1"/>
    <xf numFmtId="0" fontId="10" fillId="0" borderId="102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08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Border="1" applyAlignment="1">
      <alignment horizontal="right" vertical="center"/>
    </xf>
    <xf numFmtId="0" fontId="10" fillId="0" borderId="74" xfId="0" applyFont="1" applyBorder="1"/>
    <xf numFmtId="0" fontId="10" fillId="0" borderId="88" xfId="0" applyFont="1" applyBorder="1"/>
    <xf numFmtId="0" fontId="10" fillId="0" borderId="89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44" xfId="1" applyFont="1" applyAlignment="1"/>
    <xf numFmtId="0" fontId="7" fillId="0" borderId="44" xfId="1" applyFont="1" applyAlignment="1">
      <alignment vertical="center"/>
    </xf>
    <xf numFmtId="0" fontId="7" fillId="0" borderId="44" xfId="1" applyFont="1" applyAlignment="1"/>
    <xf numFmtId="0" fontId="7" fillId="0" borderId="44" xfId="1" applyFont="1" applyAlignment="1">
      <alignment wrapText="1"/>
    </xf>
    <xf numFmtId="4" fontId="7" fillId="0" borderId="44" xfId="1" applyNumberFormat="1" applyFont="1" applyAlignment="1"/>
    <xf numFmtId="0" fontId="35" fillId="0" borderId="44" xfId="1" applyFont="1" applyAlignment="1">
      <alignment wrapText="1"/>
    </xf>
    <xf numFmtId="4" fontId="35" fillId="0" borderId="44" xfId="1" applyNumberFormat="1" applyFont="1" applyAlignment="1"/>
    <xf numFmtId="0" fontId="36" fillId="0" borderId="44" xfId="1" applyFont="1" applyAlignment="1"/>
    <xf numFmtId="0" fontId="36" fillId="0" borderId="44" xfId="1" applyFont="1" applyAlignment="1">
      <alignment vertical="center"/>
    </xf>
    <xf numFmtId="4" fontId="36" fillId="0" borderId="44" xfId="1" applyNumberFormat="1" applyFont="1" applyAlignment="1"/>
    <xf numFmtId="0" fontId="8" fillId="0" borderId="44" xfId="1" applyFont="1" applyAlignment="1"/>
    <xf numFmtId="0" fontId="8" fillId="0" borderId="29" xfId="1" applyFont="1" applyBorder="1" applyAlignment="1">
      <alignment vertical="center" wrapText="1"/>
    </xf>
    <xf numFmtId="4" fontId="8" fillId="0" borderId="30" xfId="1" applyNumberFormat="1" applyFont="1" applyBorder="1" applyAlignment="1">
      <alignment wrapText="1"/>
    </xf>
    <xf numFmtId="0" fontId="8" fillId="0" borderId="30" xfId="1" applyFont="1" applyBorder="1" applyAlignment="1">
      <alignment wrapText="1"/>
    </xf>
    <xf numFmtId="0" fontId="10" fillId="0" borderId="85" xfId="1" applyFont="1" applyBorder="1"/>
    <xf numFmtId="0" fontId="8" fillId="0" borderId="71" xfId="1" applyFont="1" applyBorder="1" applyAlignment="1">
      <alignment horizontal="right" wrapText="1"/>
    </xf>
    <xf numFmtId="0" fontId="8" fillId="0" borderId="44" xfId="1" applyFont="1" applyAlignment="1">
      <alignment wrapText="1"/>
    </xf>
    <xf numFmtId="0" fontId="7" fillId="0" borderId="25" xfId="1" applyFont="1" applyBorder="1" applyAlignment="1">
      <alignment vertical="center" wrapText="1"/>
    </xf>
    <xf numFmtId="4" fontId="7" fillId="0" borderId="26" xfId="1" applyNumberFormat="1" applyFont="1" applyBorder="1" applyAlignment="1">
      <alignment horizontal="right" vertical="center"/>
    </xf>
    <xf numFmtId="0" fontId="7" fillId="0" borderId="26" xfId="1" applyFont="1" applyBorder="1" applyAlignment="1">
      <alignment horizontal="left" vertical="center" wrapText="1"/>
    </xf>
    <xf numFmtId="4" fontId="7" fillId="0" borderId="26" xfId="1" applyNumberFormat="1" applyFont="1" applyBorder="1" applyAlignment="1">
      <alignment horizontal="right" vertical="center" wrapText="1"/>
    </xf>
    <xf numFmtId="4" fontId="7" fillId="0" borderId="55" xfId="1" applyNumberFormat="1" applyFont="1" applyBorder="1" applyAlignment="1">
      <alignment horizontal="right" vertical="center" wrapText="1"/>
    </xf>
    <xf numFmtId="0" fontId="7" fillId="0" borderId="55" xfId="1" applyFont="1" applyBorder="1" applyAlignment="1">
      <alignment horizontal="left" vertical="center" wrapText="1"/>
    </xf>
    <xf numFmtId="0" fontId="7" fillId="0" borderId="54" xfId="1" applyFont="1" applyBorder="1" applyAlignment="1">
      <alignment horizontal="left" vertical="center" wrapText="1"/>
    </xf>
    <xf numFmtId="49" fontId="7" fillId="0" borderId="91" xfId="1" applyNumberFormat="1" applyFont="1" applyBorder="1" applyAlignment="1">
      <alignment horizontal="right" vertical="center" wrapText="1"/>
    </xf>
    <xf numFmtId="0" fontId="8" fillId="0" borderId="44" xfId="1" applyFont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4" fontId="8" fillId="0" borderId="26" xfId="1" applyNumberFormat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91" xfId="1" applyFont="1" applyBorder="1" applyAlignment="1">
      <alignment horizontal="center" vertical="center" wrapText="1"/>
    </xf>
    <xf numFmtId="0" fontId="10" fillId="0" borderId="105" xfId="1" applyFont="1" applyBorder="1"/>
    <xf numFmtId="0" fontId="10" fillId="0" borderId="98" xfId="1" applyFont="1" applyBorder="1"/>
    <xf numFmtId="4" fontId="8" fillId="8" borderId="106" xfId="1" applyNumberFormat="1" applyFont="1" applyFill="1" applyBorder="1" applyAlignment="1">
      <alignment horizontal="center" vertical="center" wrapText="1"/>
    </xf>
    <xf numFmtId="0" fontId="10" fillId="0" borderId="92" xfId="1" applyFont="1" applyBorder="1"/>
    <xf numFmtId="0" fontId="8" fillId="8" borderId="97" xfId="1" applyFont="1" applyFill="1" applyBorder="1" applyAlignment="1">
      <alignment horizontal="center" vertical="center" wrapText="1"/>
    </xf>
    <xf numFmtId="0" fontId="8" fillId="0" borderId="29" xfId="1" applyFont="1" applyBorder="1" applyAlignment="1">
      <alignment horizontal="left" vertical="center" wrapText="1"/>
    </xf>
    <xf numFmtId="4" fontId="8" fillId="0" borderId="30" xfId="1" applyNumberFormat="1" applyFont="1" applyBorder="1" applyAlignment="1">
      <alignment horizontal="right" vertical="center"/>
    </xf>
    <xf numFmtId="0" fontId="8" fillId="0" borderId="30" xfId="1" applyFont="1" applyBorder="1" applyAlignment="1">
      <alignment horizontal="left" vertical="center" wrapText="1"/>
    </xf>
    <xf numFmtId="4" fontId="8" fillId="0" borderId="30" xfId="1" applyNumberFormat="1" applyFont="1" applyBorder="1" applyAlignment="1">
      <alignment horizontal="right" vertical="center" wrapText="1"/>
    </xf>
    <xf numFmtId="0" fontId="10" fillId="0" borderId="114" xfId="1" applyFont="1" applyBorder="1"/>
    <xf numFmtId="0" fontId="7" fillId="0" borderId="65" xfId="1" applyFont="1" applyBorder="1" applyAlignment="1">
      <alignment horizontal="left" vertical="center" wrapText="1"/>
    </xf>
    <xf numFmtId="4" fontId="7" fillId="0" borderId="64" xfId="1" applyNumberFormat="1" applyFont="1" applyBorder="1" applyAlignment="1">
      <alignment horizontal="right" vertical="center"/>
    </xf>
    <xf numFmtId="0" fontId="7" fillId="0" borderId="64" xfId="1" applyFont="1" applyBorder="1" applyAlignment="1">
      <alignment horizontal="left" vertical="center" wrapText="1"/>
    </xf>
    <xf numFmtId="4" fontId="7" fillId="0" borderId="64" xfId="1" applyNumberFormat="1" applyFont="1" applyBorder="1" applyAlignment="1">
      <alignment horizontal="right" vertical="center" wrapText="1"/>
    </xf>
    <xf numFmtId="0" fontId="7" fillId="0" borderId="66" xfId="1" applyFont="1" applyBorder="1" applyAlignment="1">
      <alignment horizontal="left" vertical="center" wrapText="1"/>
    </xf>
    <xf numFmtId="0" fontId="7" fillId="0" borderId="63" xfId="1" applyFont="1" applyBorder="1" applyAlignment="1">
      <alignment horizontal="left" vertical="center" wrapText="1"/>
    </xf>
    <xf numFmtId="0" fontId="8" fillId="0" borderId="26" xfId="1" applyFont="1" applyBorder="1" applyAlignment="1">
      <alignment vertical="center" wrapText="1"/>
    </xf>
    <xf numFmtId="4" fontId="8" fillId="0" borderId="26" xfId="1" applyNumberFormat="1" applyFont="1" applyBorder="1" applyAlignment="1">
      <alignment horizontal="right" vertical="center" wrapText="1"/>
    </xf>
    <xf numFmtId="0" fontId="10" fillId="0" borderId="60" xfId="1" applyFont="1" applyBorder="1"/>
    <xf numFmtId="0" fontId="8" fillId="0" borderId="91" xfId="1" applyFont="1" applyBorder="1" applyAlignment="1">
      <alignment horizontal="right" wrapText="1"/>
    </xf>
    <xf numFmtId="0" fontId="7" fillId="0" borderId="115" xfId="1" applyFont="1" applyBorder="1" applyAlignment="1">
      <alignment horizontal="left" vertical="center" wrapText="1"/>
    </xf>
    <xf numFmtId="4" fontId="7" fillId="0" borderId="115" xfId="1" applyNumberFormat="1" applyFont="1" applyBorder="1" applyAlignment="1">
      <alignment horizontal="right" vertical="center" wrapText="1"/>
    </xf>
    <xf numFmtId="4" fontId="35" fillId="0" borderId="115" xfId="1" applyNumberFormat="1" applyFont="1" applyBorder="1" applyAlignment="1">
      <alignment horizontal="left" vertical="center" wrapText="1"/>
    </xf>
    <xf numFmtId="4" fontId="7" fillId="0" borderId="111" xfId="1" applyNumberFormat="1" applyFont="1" applyBorder="1" applyAlignment="1">
      <alignment vertical="center" wrapText="1"/>
    </xf>
    <xf numFmtId="0" fontId="35" fillId="0" borderId="111" xfId="1" applyFont="1" applyBorder="1" applyAlignment="1">
      <alignment horizontal="left" vertical="center" wrapText="1"/>
    </xf>
    <xf numFmtId="0" fontId="35" fillId="0" borderId="113" xfId="1" applyFont="1" applyBorder="1" applyAlignment="1">
      <alignment vertical="center" wrapText="1"/>
    </xf>
    <xf numFmtId="0" fontId="7" fillId="0" borderId="44" xfId="1" applyFont="1" applyAlignment="1">
      <alignment vertical="center" wrapText="1"/>
    </xf>
    <xf numFmtId="0" fontId="35" fillId="0" borderId="113" xfId="1" applyFont="1" applyBorder="1" applyAlignment="1">
      <alignment horizontal="left" vertical="center" wrapText="1"/>
    </xf>
    <xf numFmtId="4" fontId="7" fillId="0" borderId="113" xfId="1" applyNumberFormat="1" applyFont="1" applyBorder="1" applyAlignment="1">
      <alignment horizontal="right" vertical="center" wrapText="1"/>
    </xf>
    <xf numFmtId="4" fontId="35" fillId="0" borderId="113" xfId="1" applyNumberFormat="1" applyFont="1" applyBorder="1" applyAlignment="1">
      <alignment horizontal="left" vertical="center" wrapText="1"/>
    </xf>
    <xf numFmtId="4" fontId="7" fillId="0" borderId="111" xfId="1" applyNumberFormat="1" applyFont="1" applyBorder="1" applyAlignment="1">
      <alignment horizontal="right" vertical="center" wrapText="1"/>
    </xf>
    <xf numFmtId="4" fontId="37" fillId="0" borderId="111" xfId="1" applyNumberFormat="1" applyFont="1" applyBorder="1" applyAlignment="1">
      <alignment horizontal="left" vertical="center" wrapText="1"/>
    </xf>
    <xf numFmtId="4" fontId="35" fillId="0" borderId="111" xfId="1" applyNumberFormat="1" applyFont="1" applyBorder="1" applyAlignment="1">
      <alignment horizontal="left" vertical="center" wrapText="1"/>
    </xf>
    <xf numFmtId="0" fontId="35" fillId="0" borderId="115" xfId="1" applyFont="1" applyBorder="1" applyAlignment="1">
      <alignment horizontal="left" vertical="center" wrapText="1"/>
    </xf>
    <xf numFmtId="4" fontId="37" fillId="0" borderId="115" xfId="1" applyNumberFormat="1" applyFont="1" applyBorder="1" applyAlignment="1">
      <alignment horizontal="left" vertical="center" wrapText="1"/>
    </xf>
    <xf numFmtId="4" fontId="37" fillId="0" borderId="113" xfId="1" applyNumberFormat="1" applyFont="1" applyBorder="1" applyAlignment="1">
      <alignment horizontal="left" vertical="center" wrapText="1"/>
    </xf>
    <xf numFmtId="0" fontId="35" fillId="0" borderId="116" xfId="1" applyFont="1" applyBorder="1" applyAlignment="1">
      <alignment horizontal="left" vertical="center" wrapText="1"/>
    </xf>
    <xf numFmtId="0" fontId="35" fillId="0" borderId="117" xfId="1" applyFont="1" applyBorder="1" applyAlignment="1">
      <alignment horizontal="left" vertical="center" wrapText="1"/>
    </xf>
    <xf numFmtId="4" fontId="7" fillId="0" borderId="117" xfId="1" applyNumberFormat="1" applyFont="1" applyBorder="1" applyAlignment="1">
      <alignment horizontal="right" vertical="center" wrapText="1"/>
    </xf>
    <xf numFmtId="4" fontId="37" fillId="0" borderId="117" xfId="1" applyNumberFormat="1" applyFont="1" applyBorder="1" applyAlignment="1">
      <alignment horizontal="left" vertical="center" wrapText="1"/>
    </xf>
    <xf numFmtId="4" fontId="35" fillId="0" borderId="117" xfId="1" applyNumberFormat="1" applyFont="1" applyBorder="1" applyAlignment="1">
      <alignment horizontal="left" vertical="center" wrapText="1"/>
    </xf>
    <xf numFmtId="0" fontId="35" fillId="0" borderId="111" xfId="1" applyFont="1" applyBorder="1" applyAlignment="1">
      <alignment vertical="center" wrapText="1"/>
    </xf>
    <xf numFmtId="0" fontId="35" fillId="0" borderId="118" xfId="1" applyFont="1" applyBorder="1" applyAlignment="1">
      <alignment horizontal="center" vertical="center" wrapText="1"/>
    </xf>
    <xf numFmtId="4" fontId="7" fillId="0" borderId="119" xfId="1" applyNumberFormat="1" applyFont="1" applyBorder="1" applyAlignment="1">
      <alignment horizontal="center" vertical="center" wrapText="1"/>
    </xf>
    <xf numFmtId="0" fontId="35" fillId="0" borderId="120" xfId="1" applyFont="1" applyBorder="1" applyAlignment="1">
      <alignment horizontal="center" vertical="center" wrapText="1"/>
    </xf>
    <xf numFmtId="4" fontId="7" fillId="0" borderId="121" xfId="1" applyNumberFormat="1" applyFont="1" applyBorder="1" applyAlignment="1">
      <alignment horizontal="center" vertical="center" wrapText="1"/>
    </xf>
    <xf numFmtId="0" fontId="35" fillId="0" borderId="64" xfId="1" applyFont="1" applyBorder="1" applyAlignment="1">
      <alignment horizontal="center" vertical="center" wrapText="1"/>
    </xf>
    <xf numFmtId="4" fontId="7" fillId="0" borderId="122" xfId="1" applyNumberFormat="1" applyFont="1" applyBorder="1" applyAlignment="1">
      <alignment horizontal="center" vertical="center" wrapText="1"/>
    </xf>
    <xf numFmtId="0" fontId="35" fillId="0" borderId="55" xfId="1" applyFont="1" applyBorder="1" applyAlignment="1">
      <alignment horizontal="left" vertical="center" wrapText="1"/>
    </xf>
    <xf numFmtId="4" fontId="7" fillId="0" borderId="123" xfId="1" applyNumberFormat="1" applyFont="1" applyBorder="1" applyAlignment="1">
      <alignment horizontal="right" vertical="center" wrapText="1"/>
    </xf>
    <xf numFmtId="0" fontId="35" fillId="0" borderId="64" xfId="1" applyFont="1" applyBorder="1" applyAlignment="1">
      <alignment horizontal="left" vertical="center" wrapText="1"/>
    </xf>
    <xf numFmtId="4" fontId="7" fillId="0" borderId="122" xfId="1" applyNumberFormat="1" applyFont="1" applyBorder="1" applyAlignment="1">
      <alignment horizontal="right" vertical="center" wrapText="1"/>
    </xf>
    <xf numFmtId="0" fontId="35" fillId="0" borderId="55" xfId="1" applyFont="1" applyBorder="1" applyAlignment="1">
      <alignment vertical="center" wrapText="1"/>
    </xf>
    <xf numFmtId="4" fontId="7" fillId="0" borderId="61" xfId="1" applyNumberFormat="1" applyFont="1" applyBorder="1" applyAlignment="1">
      <alignment horizontal="right" vertical="center" wrapText="1"/>
    </xf>
    <xf numFmtId="4" fontId="35" fillId="0" borderId="111" xfId="1" applyNumberFormat="1" applyFont="1" applyBorder="1" applyAlignment="1">
      <alignment vertical="center" wrapText="1"/>
    </xf>
    <xf numFmtId="4" fontId="37" fillId="0" borderId="111" xfId="1" applyNumberFormat="1" applyFont="1" applyBorder="1" applyAlignment="1">
      <alignment vertical="center" wrapText="1"/>
    </xf>
    <xf numFmtId="4" fontId="37" fillId="0" borderId="115" xfId="1" applyNumberFormat="1" applyFont="1" applyBorder="1" applyAlignment="1">
      <alignment horizontal="left" vertical="center" wrapText="1"/>
    </xf>
    <xf numFmtId="4" fontId="35" fillId="0" borderId="115" xfId="1" applyNumberFormat="1" applyFont="1" applyBorder="1" applyAlignment="1">
      <alignment horizontal="left" vertical="center" wrapText="1"/>
    </xf>
    <xf numFmtId="4" fontId="7" fillId="0" borderId="115" xfId="1" applyNumberFormat="1" applyFont="1" applyBorder="1" applyAlignment="1">
      <alignment horizontal="right" vertical="center" wrapText="1"/>
    </xf>
    <xf numFmtId="0" fontId="35" fillId="0" borderId="117" xfId="1" applyFont="1" applyBorder="1" applyAlignment="1">
      <alignment vertical="center" wrapText="1"/>
    </xf>
    <xf numFmtId="4" fontId="7" fillId="0" borderId="113" xfId="1" applyNumberFormat="1" applyFont="1" applyBorder="1" applyAlignment="1">
      <alignment vertical="center" wrapText="1"/>
    </xf>
    <xf numFmtId="4" fontId="7" fillId="0" borderId="117" xfId="1" applyNumberFormat="1" applyFont="1" applyBorder="1" applyAlignment="1">
      <alignment horizontal="right" vertical="center"/>
    </xf>
    <xf numFmtId="0" fontId="35" fillId="0" borderId="117" xfId="1" applyFont="1" applyBorder="1" applyAlignment="1">
      <alignment horizontal="right" vertical="center" wrapText="1"/>
    </xf>
    <xf numFmtId="4" fontId="7" fillId="0" borderId="124" xfId="1" applyNumberFormat="1" applyFont="1" applyBorder="1" applyAlignment="1">
      <alignment horizontal="right" vertical="center"/>
    </xf>
    <xf numFmtId="0" fontId="35" fillId="0" borderId="113" xfId="1" applyFont="1" applyBorder="1" applyAlignment="1">
      <alignment horizontal="right" vertical="center" wrapText="1"/>
    </xf>
    <xf numFmtId="4" fontId="7" fillId="0" borderId="115" xfId="1" applyNumberFormat="1" applyFont="1" applyBorder="1" applyAlignment="1">
      <alignment horizontal="right" vertical="center"/>
    </xf>
    <xf numFmtId="0" fontId="35" fillId="0" borderId="115" xfId="1" applyFont="1" applyBorder="1" applyAlignment="1">
      <alignment horizontal="right" vertical="center" wrapText="1"/>
    </xf>
    <xf numFmtId="0" fontId="7" fillId="0" borderId="115" xfId="1" applyFont="1" applyBorder="1" applyAlignment="1">
      <alignment horizontal="center" vertical="center" wrapText="1"/>
    </xf>
    <xf numFmtId="4" fontId="7" fillId="0" borderId="115" xfId="1" applyNumberFormat="1" applyFont="1" applyBorder="1" applyAlignment="1">
      <alignment horizontal="center" vertical="center"/>
    </xf>
    <xf numFmtId="0" fontId="37" fillId="0" borderId="115" xfId="1" applyFont="1" applyBorder="1" applyAlignment="1">
      <alignment horizontal="left" vertical="center" wrapText="1"/>
    </xf>
    <xf numFmtId="0" fontId="7" fillId="0" borderId="117" xfId="1" applyFont="1" applyBorder="1" applyAlignment="1">
      <alignment horizontal="center" vertical="center" wrapText="1"/>
    </xf>
    <xf numFmtId="4" fontId="7" fillId="0" borderId="117" xfId="1" applyNumberFormat="1" applyFont="1" applyBorder="1" applyAlignment="1">
      <alignment horizontal="center" vertical="center"/>
    </xf>
    <xf numFmtId="0" fontId="37" fillId="0" borderId="117" xfId="1" applyFont="1" applyBorder="1" applyAlignment="1">
      <alignment horizontal="left" vertical="center" wrapText="1"/>
    </xf>
    <xf numFmtId="0" fontId="7" fillId="0" borderId="117" xfId="1" applyFont="1" applyBorder="1" applyAlignment="1">
      <alignment horizontal="left" vertical="center" wrapText="1"/>
    </xf>
    <xf numFmtId="0" fontId="7" fillId="0" borderId="113" xfId="1" applyFont="1" applyBorder="1" applyAlignment="1">
      <alignment vertical="center" wrapText="1"/>
    </xf>
    <xf numFmtId="0" fontId="7" fillId="0" borderId="111" xfId="1" applyFont="1" applyBorder="1" applyAlignment="1">
      <alignment vertical="center" wrapText="1"/>
    </xf>
    <xf numFmtId="0" fontId="7" fillId="0" borderId="113" xfId="1" applyFont="1" applyBorder="1" applyAlignment="1">
      <alignment horizontal="center" vertical="center" wrapText="1"/>
    </xf>
    <xf numFmtId="4" fontId="7" fillId="0" borderId="113" xfId="1" applyNumberFormat="1" applyFont="1" applyBorder="1" applyAlignment="1">
      <alignment horizontal="center" vertical="center"/>
    </xf>
    <xf numFmtId="0" fontId="37" fillId="0" borderId="113" xfId="1" applyFont="1" applyBorder="1" applyAlignment="1">
      <alignment horizontal="left" vertical="center" wrapText="1"/>
    </xf>
    <xf numFmtId="4" fontId="7" fillId="0" borderId="113" xfId="1" applyNumberFormat="1" applyFont="1" applyBorder="1" applyAlignment="1">
      <alignment horizontal="right" vertical="center"/>
    </xf>
    <xf numFmtId="0" fontId="37" fillId="0" borderId="113" xfId="1" applyFont="1" applyBorder="1" applyAlignment="1">
      <alignment horizontal="left" vertical="center" wrapText="1"/>
    </xf>
    <xf numFmtId="0" fontId="35" fillId="0" borderId="113" xfId="1" applyFont="1" applyBorder="1" applyAlignment="1">
      <alignment horizontal="left" vertical="center" wrapText="1"/>
    </xf>
    <xf numFmtId="4" fontId="35" fillId="0" borderId="66" xfId="1" applyNumberFormat="1" applyFont="1" applyBorder="1" applyAlignment="1">
      <alignment horizontal="left" vertical="center" wrapText="1"/>
    </xf>
    <xf numFmtId="4" fontId="7" fillId="0" borderId="111" xfId="1" applyNumberFormat="1" applyFont="1" applyBorder="1" applyAlignment="1">
      <alignment horizontal="right" vertical="center"/>
    </xf>
    <xf numFmtId="0" fontId="7" fillId="0" borderId="125" xfId="1" applyFont="1" applyBorder="1" applyAlignment="1">
      <alignment horizontal="left" vertical="center" wrapText="1"/>
    </xf>
    <xf numFmtId="0" fontId="7" fillId="0" borderId="126" xfId="1" applyFont="1" applyBorder="1" applyAlignment="1">
      <alignment horizontal="left" vertical="center" wrapText="1"/>
    </xf>
    <xf numFmtId="4" fontId="7" fillId="0" borderId="113" xfId="1" applyNumberFormat="1" applyFont="1" applyBorder="1" applyAlignment="1">
      <alignment horizontal="right" vertical="center"/>
    </xf>
    <xf numFmtId="0" fontId="7" fillId="0" borderId="113" xfId="1" applyFont="1" applyBorder="1" applyAlignment="1">
      <alignment horizontal="left" vertical="center" wrapText="1"/>
    </xf>
    <xf numFmtId="0" fontId="7" fillId="0" borderId="116" xfId="1" applyFont="1" applyBorder="1" applyAlignment="1">
      <alignment horizontal="left" vertical="center" wrapText="1"/>
    </xf>
    <xf numFmtId="4" fontId="7" fillId="0" borderId="60" xfId="1" applyNumberFormat="1" applyFont="1" applyBorder="1" applyAlignment="1">
      <alignment horizontal="right" vertical="center"/>
    </xf>
    <xf numFmtId="0" fontId="10" fillId="0" borderId="111" xfId="1" applyFont="1" applyBorder="1"/>
    <xf numFmtId="4" fontId="7" fillId="0" borderId="111" xfId="1" applyNumberFormat="1" applyFont="1" applyBorder="1" applyAlignment="1">
      <alignment vertical="center"/>
    </xf>
    <xf numFmtId="0" fontId="10" fillId="0" borderId="127" xfId="1" applyFont="1" applyBorder="1"/>
    <xf numFmtId="0" fontId="10" fillId="0" borderId="120" xfId="1" applyFont="1" applyBorder="1"/>
    <xf numFmtId="0" fontId="10" fillId="0" borderId="82" xfId="1" applyFont="1" applyBorder="1"/>
    <xf numFmtId="4" fontId="7" fillId="0" borderId="111" xfId="1" applyNumberFormat="1" applyFont="1" applyBorder="1" applyAlignment="1">
      <alignment horizontal="left" vertical="center" wrapText="1"/>
    </xf>
    <xf numFmtId="0" fontId="7" fillId="0" borderId="94" xfId="1" applyFont="1" applyBorder="1" applyAlignment="1">
      <alignment horizontal="left" vertical="center" wrapText="1"/>
    </xf>
    <xf numFmtId="4" fontId="7" fillId="0" borderId="120" xfId="1" applyNumberFormat="1" applyFont="1" applyBorder="1" applyAlignment="1">
      <alignment horizontal="right" vertical="center"/>
    </xf>
    <xf numFmtId="0" fontId="7" fillId="0" borderId="82" xfId="1" applyFont="1" applyBorder="1" applyAlignment="1">
      <alignment horizontal="left" vertical="center" wrapText="1"/>
    </xf>
    <xf numFmtId="49" fontId="7" fillId="0" borderId="120" xfId="1" applyNumberFormat="1" applyFont="1" applyBorder="1" applyAlignment="1">
      <alignment horizontal="left" vertical="center" wrapText="1"/>
    </xf>
    <xf numFmtId="4" fontId="7" fillId="0" borderId="64" xfId="1" applyNumberFormat="1" applyFont="1" applyBorder="1" applyAlignment="1">
      <alignment horizontal="center" vertical="center"/>
    </xf>
    <xf numFmtId="49" fontId="7" fillId="0" borderId="44" xfId="1" applyNumberFormat="1" applyFont="1" applyAlignment="1">
      <alignment horizontal="right" wrapText="1"/>
    </xf>
    <xf numFmtId="4" fontId="7" fillId="0" borderId="26" xfId="1" applyNumberFormat="1" applyFont="1" applyBorder="1" applyAlignment="1">
      <alignment horizontal="center" vertical="center"/>
    </xf>
    <xf numFmtId="4" fontId="7" fillId="0" borderId="64" xfId="1" applyNumberFormat="1" applyFont="1" applyBorder="1" applyAlignment="1">
      <alignment horizontal="right" vertical="center"/>
    </xf>
    <xf numFmtId="0" fontId="7" fillId="0" borderId="66" xfId="1" applyFont="1" applyBorder="1" applyAlignment="1">
      <alignment horizontal="left" vertical="center" wrapText="1"/>
    </xf>
    <xf numFmtId="4" fontId="7" fillId="0" borderId="111" xfId="1" applyNumberFormat="1" applyFont="1" applyBorder="1" applyAlignment="1">
      <alignment horizontal="right" vertical="center"/>
    </xf>
    <xf numFmtId="0" fontId="7" fillId="0" borderId="111" xfId="1" applyFont="1" applyBorder="1" applyAlignment="1">
      <alignment horizontal="left" vertical="center" wrapText="1"/>
    </xf>
    <xf numFmtId="49" fontId="7" fillId="0" borderId="111" xfId="1" applyNumberFormat="1" applyFont="1" applyBorder="1" applyAlignment="1">
      <alignment horizontal="left" vertical="center" wrapText="1"/>
    </xf>
    <xf numFmtId="0" fontId="38" fillId="9" borderId="111" xfId="1" applyFont="1" applyFill="1" applyBorder="1" applyAlignment="1">
      <alignment horizontal="left" vertical="center" wrapText="1"/>
    </xf>
    <xf numFmtId="4" fontId="7" fillId="0" borderId="66" xfId="1" applyNumberFormat="1" applyFont="1" applyBorder="1" applyAlignment="1">
      <alignment horizontal="right" vertical="center"/>
    </xf>
    <xf numFmtId="0" fontId="7" fillId="0" borderId="64" xfId="1" applyFont="1" applyBorder="1" applyAlignment="1">
      <alignment vertical="center" wrapText="1"/>
    </xf>
    <xf numFmtId="4" fontId="7" fillId="0" borderId="66" xfId="1" applyNumberFormat="1" applyFont="1" applyBorder="1" applyAlignment="1">
      <alignment horizontal="right" vertical="center"/>
    </xf>
    <xf numFmtId="0" fontId="7" fillId="0" borderId="111" xfId="1" applyFont="1" applyBorder="1" applyAlignment="1">
      <alignment horizontal="left" vertical="center" wrapText="1"/>
    </xf>
    <xf numFmtId="49" fontId="7" fillId="0" borderId="94" xfId="1" applyNumberFormat="1" applyFont="1" applyBorder="1" applyAlignment="1">
      <alignment vertical="center" wrapText="1"/>
    </xf>
    <xf numFmtId="49" fontId="7" fillId="0" borderId="44" xfId="1" applyNumberFormat="1" applyFont="1" applyBorder="1" applyAlignment="1">
      <alignment horizontal="right" wrapText="1"/>
    </xf>
    <xf numFmtId="0" fontId="7" fillId="0" borderId="55" xfId="1" applyFont="1" applyBorder="1" applyAlignment="1">
      <alignment horizontal="left" vertical="center" wrapText="1"/>
    </xf>
    <xf numFmtId="0" fontId="7" fillId="0" borderId="128" xfId="1" applyFont="1" applyBorder="1" applyAlignment="1">
      <alignment horizontal="left" vertical="center" wrapText="1"/>
    </xf>
    <xf numFmtId="4" fontId="7" fillId="0" borderId="123" xfId="1" applyNumberFormat="1" applyFont="1" applyBorder="1" applyAlignment="1">
      <alignment horizontal="right" vertical="center"/>
    </xf>
    <xf numFmtId="49" fontId="7" fillId="0" borderId="129" xfId="1" applyNumberFormat="1" applyFont="1" applyBorder="1" applyAlignment="1">
      <alignment horizontal="left" vertical="center" wrapText="1"/>
    </xf>
    <xf numFmtId="0" fontId="7" fillId="0" borderId="64" xfId="1" applyFont="1" applyBorder="1" applyAlignment="1">
      <alignment horizontal="left" vertical="center" wrapText="1"/>
    </xf>
    <xf numFmtId="0" fontId="7" fillId="0" borderId="130" xfId="1" applyFont="1" applyBorder="1" applyAlignment="1">
      <alignment horizontal="left" vertical="center" wrapText="1"/>
    </xf>
    <xf numFmtId="4" fontId="7" fillId="0" borderId="122" xfId="1" applyNumberFormat="1" applyFont="1" applyBorder="1" applyAlignment="1">
      <alignment horizontal="right" vertical="center"/>
    </xf>
    <xf numFmtId="49" fontId="7" fillId="0" borderId="131" xfId="1" applyNumberFormat="1" applyFont="1" applyBorder="1" applyAlignment="1">
      <alignment horizontal="left" vertical="center" wrapText="1"/>
    </xf>
    <xf numFmtId="0" fontId="7" fillId="0" borderId="120" xfId="1" applyFont="1" applyBorder="1" applyAlignment="1">
      <alignment horizontal="left" vertical="center" wrapText="1"/>
    </xf>
    <xf numFmtId="49" fontId="7" fillId="0" borderId="91" xfId="1" applyNumberFormat="1" applyFont="1" applyBorder="1" applyAlignment="1">
      <alignment horizontal="right" wrapText="1"/>
    </xf>
    <xf numFmtId="4" fontId="7" fillId="0" borderId="55" xfId="1" applyNumberFormat="1" applyFont="1" applyBorder="1" applyAlignment="1">
      <alignment horizontal="right" vertical="center"/>
    </xf>
    <xf numFmtId="49" fontId="7" fillId="0" borderId="64" xfId="1" applyNumberFormat="1" applyFont="1" applyBorder="1" applyAlignment="1">
      <alignment horizontal="left" vertical="center" wrapText="1"/>
    </xf>
    <xf numFmtId="0" fontId="10" fillId="0" borderId="55" xfId="1" applyFont="1" applyBorder="1"/>
    <xf numFmtId="0" fontId="10" fillId="0" borderId="59" xfId="1" applyFont="1" applyBorder="1"/>
    <xf numFmtId="4" fontId="8" fillId="8" borderId="91" xfId="1" applyNumberFormat="1" applyFont="1" applyFill="1" applyBorder="1" applyAlignment="1">
      <alignment horizontal="center" vertical="center" wrapText="1"/>
    </xf>
    <xf numFmtId="0" fontId="8" fillId="8" borderId="91" xfId="1" applyFont="1" applyFill="1" applyBorder="1" applyAlignment="1">
      <alignment horizontal="center" vertical="center" wrapText="1"/>
    </xf>
    <xf numFmtId="0" fontId="0" fillId="0" borderId="44" xfId="1" applyFont="1" applyAlignment="1"/>
    <xf numFmtId="0" fontId="39" fillId="0" borderId="44" xfId="1" applyFont="1" applyAlignment="1">
      <alignment horizontal="center" wrapText="1"/>
    </xf>
    <xf numFmtId="0" fontId="41" fillId="0" borderId="44" xfId="1" applyFont="1" applyAlignment="1">
      <alignment horizontal="center" wrapText="1"/>
    </xf>
    <xf numFmtId="0" fontId="42" fillId="0" borderId="44" xfId="1" applyFont="1" applyAlignment="1">
      <alignment horizontal="right" wrapText="1"/>
    </xf>
    <xf numFmtId="0" fontId="42" fillId="0" borderId="44" xfId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7" zoomScale="60" zoomScaleNormal="60" workbookViewId="0">
      <selection activeCell="C32" sqref="C32:E32"/>
    </sheetView>
  </sheetViews>
  <sheetFormatPr defaultColWidth="12.59765625" defaultRowHeight="15" customHeight="1" x14ac:dyDescent="0.25"/>
  <cols>
    <col min="1" max="1" width="16" customWidth="1"/>
    <col min="2" max="2" width="14.5" customWidth="1"/>
    <col min="3" max="8" width="20.3984375" customWidth="1"/>
    <col min="9" max="9" width="14.5" customWidth="1"/>
    <col min="10" max="10" width="20.3984375" customWidth="1"/>
    <col min="11" max="11" width="14.5" customWidth="1"/>
    <col min="12" max="12" width="20.3984375" customWidth="1"/>
    <col min="13" max="13" width="14.5" customWidth="1"/>
    <col min="14" max="14" width="20.3984375" customWidth="1"/>
    <col min="15" max="23" width="4.8984375" customWidth="1"/>
    <col min="24" max="26" width="9.59765625" customWidth="1"/>
    <col min="27" max="31" width="11" customWidth="1"/>
  </cols>
  <sheetData>
    <row r="1" spans="1:31" ht="15" customHeight="1" x14ac:dyDescent="0.25">
      <c r="A1" s="362" t="s">
        <v>0</v>
      </c>
      <c r="B1" s="35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63" t="s">
        <v>2</v>
      </c>
      <c r="I2" s="357"/>
      <c r="J2" s="35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63" t="s">
        <v>3</v>
      </c>
      <c r="I3" s="357"/>
      <c r="J3" s="3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392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396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393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394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395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64" t="s">
        <v>5</v>
      </c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64" t="s">
        <v>6</v>
      </c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65" t="s">
        <v>391</v>
      </c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66"/>
      <c r="B23" s="358" t="s">
        <v>7</v>
      </c>
      <c r="C23" s="359"/>
      <c r="D23" s="369" t="s">
        <v>8</v>
      </c>
      <c r="E23" s="370"/>
      <c r="F23" s="370"/>
      <c r="G23" s="370"/>
      <c r="H23" s="370"/>
      <c r="I23" s="370"/>
      <c r="J23" s="371"/>
      <c r="K23" s="358" t="s">
        <v>9</v>
      </c>
      <c r="L23" s="359"/>
      <c r="M23" s="358" t="s">
        <v>10</v>
      </c>
      <c r="N23" s="35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67"/>
      <c r="B24" s="360"/>
      <c r="C24" s="361"/>
      <c r="D24" s="16" t="s">
        <v>11</v>
      </c>
      <c r="E24" s="17" t="s">
        <v>12</v>
      </c>
      <c r="F24" s="17" t="s">
        <v>13</v>
      </c>
      <c r="G24" s="17" t="s">
        <v>14</v>
      </c>
      <c r="H24" s="17" t="s">
        <v>15</v>
      </c>
      <c r="I24" s="372" t="s">
        <v>16</v>
      </c>
      <c r="J24" s="361"/>
      <c r="K24" s="360"/>
      <c r="L24" s="361"/>
      <c r="M24" s="360"/>
      <c r="N24" s="36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28.8" x14ac:dyDescent="0.25">
      <c r="A25" s="368"/>
      <c r="B25" s="19" t="s">
        <v>17</v>
      </c>
      <c r="C25" s="20" t="s">
        <v>18</v>
      </c>
      <c r="D25" s="19" t="s">
        <v>18</v>
      </c>
      <c r="E25" s="21" t="s">
        <v>18</v>
      </c>
      <c r="F25" s="21" t="s">
        <v>18</v>
      </c>
      <c r="G25" s="21" t="s">
        <v>18</v>
      </c>
      <c r="H25" s="21" t="s">
        <v>18</v>
      </c>
      <c r="I25" s="21" t="s">
        <v>17</v>
      </c>
      <c r="J25" s="22" t="s">
        <v>19</v>
      </c>
      <c r="K25" s="19" t="s">
        <v>17</v>
      </c>
      <c r="L25" s="20" t="s">
        <v>18</v>
      </c>
      <c r="M25" s="23" t="s">
        <v>17</v>
      </c>
      <c r="N25" s="24" t="s">
        <v>18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20</v>
      </c>
      <c r="B26" s="27" t="s">
        <v>21</v>
      </c>
      <c r="C26" s="28" t="s">
        <v>22</v>
      </c>
      <c r="D26" s="27" t="s">
        <v>23</v>
      </c>
      <c r="E26" s="29" t="s">
        <v>24</v>
      </c>
      <c r="F26" s="29" t="s">
        <v>25</v>
      </c>
      <c r="G26" s="29" t="s">
        <v>26</v>
      </c>
      <c r="H26" s="29" t="s">
        <v>27</v>
      </c>
      <c r="I26" s="29" t="s">
        <v>28</v>
      </c>
      <c r="J26" s="28" t="s">
        <v>29</v>
      </c>
      <c r="K26" s="27" t="s">
        <v>30</v>
      </c>
      <c r="L26" s="28" t="s">
        <v>31</v>
      </c>
      <c r="M26" s="27" t="s">
        <v>32</v>
      </c>
      <c r="N26" s="28" t="s">
        <v>33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34</v>
      </c>
      <c r="B27" s="33">
        <f t="shared" ref="B27:B28" si="0">C27/N27</f>
        <v>1</v>
      </c>
      <c r="C27" s="34">
        <f>'Кошторис  витрат'!G192</f>
        <v>961017.5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витрат'!S192</f>
        <v>0</v>
      </c>
      <c r="M27" s="38">
        <v>1</v>
      </c>
      <c r="N27" s="39">
        <f t="shared" ref="N27:N29" si="4">C27+J27+L27</f>
        <v>961017.5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35</v>
      </c>
      <c r="B28" s="41">
        <f t="shared" si="0"/>
        <v>1</v>
      </c>
      <c r="C28" s="42">
        <f>'Кошторис  витрат'!J192</f>
        <v>961017.5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витрат'!V192</f>
        <v>0</v>
      </c>
      <c r="M28" s="46">
        <v>1</v>
      </c>
      <c r="N28" s="47">
        <f t="shared" si="4"/>
        <v>961017.5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36</v>
      </c>
      <c r="B29" s="49">
        <v>0.75070000000000003</v>
      </c>
      <c r="C29" s="50">
        <v>721437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0.75070120991553224</v>
      </c>
      <c r="N29" s="55">
        <f t="shared" si="4"/>
        <v>721437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37</v>
      </c>
      <c r="B30" s="57">
        <f t="shared" ref="B30:N30" si="5">B28-B29</f>
        <v>0.24929999999999997</v>
      </c>
      <c r="C30" s="58">
        <f t="shared" si="5"/>
        <v>239580.5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0.24929879008446776</v>
      </c>
      <c r="N30" s="64">
        <f t="shared" si="5"/>
        <v>239580.5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38</v>
      </c>
      <c r="C32" s="373"/>
      <c r="D32" s="374"/>
      <c r="E32" s="374"/>
      <c r="F32" s="65"/>
      <c r="G32" s="66"/>
      <c r="H32" s="66"/>
      <c r="I32" s="67"/>
      <c r="J32" s="373"/>
      <c r="K32" s="374"/>
      <c r="L32" s="374"/>
      <c r="M32" s="374"/>
      <c r="N32" s="37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39</v>
      </c>
      <c r="E33" s="5"/>
      <c r="F33" s="69"/>
      <c r="G33" s="356" t="s">
        <v>40</v>
      </c>
      <c r="H33" s="357"/>
      <c r="I33" s="13"/>
      <c r="J33" s="356" t="s">
        <v>41</v>
      </c>
      <c r="K33" s="357"/>
      <c r="L33" s="357"/>
      <c r="M33" s="357"/>
      <c r="N33" s="35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4"/>
  <sheetViews>
    <sheetView zoomScale="70" zoomScaleNormal="70" workbookViewId="0">
      <pane ySplit="10" topLeftCell="A143" activePane="bottomLeft" state="frozen"/>
      <selection pane="bottomLeft" activeCell="A2" sqref="A2"/>
    </sheetView>
  </sheetViews>
  <sheetFormatPr defaultColWidth="12.59765625" defaultRowHeight="15" customHeight="1" outlineLevelCol="1" x14ac:dyDescent="0.25"/>
  <cols>
    <col min="1" max="1" width="9.19921875" customWidth="1"/>
    <col min="2" max="2" width="5.69921875" customWidth="1"/>
    <col min="3" max="3" width="39.5" customWidth="1"/>
    <col min="4" max="4" width="8.59765625" customWidth="1"/>
    <col min="5" max="5" width="9.5" customWidth="1"/>
    <col min="6" max="6" width="13" customWidth="1"/>
    <col min="7" max="7" width="14.09765625" customWidth="1"/>
    <col min="8" max="8" width="9.5" customWidth="1"/>
    <col min="9" max="9" width="13" customWidth="1"/>
    <col min="10" max="10" width="14.09765625" customWidth="1"/>
    <col min="11" max="11" width="9.5" customWidth="1" outlineLevel="1"/>
    <col min="12" max="12" width="13" customWidth="1" outlineLevel="1"/>
    <col min="13" max="13" width="14.09765625" customWidth="1" outlineLevel="1"/>
    <col min="14" max="14" width="9.5" customWidth="1" outlineLevel="1"/>
    <col min="15" max="15" width="13" customWidth="1" outlineLevel="1"/>
    <col min="16" max="16" width="14.09765625" customWidth="1" outlineLevel="1"/>
    <col min="17" max="17" width="9.5" customWidth="1" outlineLevel="1"/>
    <col min="18" max="18" width="13" customWidth="1" outlineLevel="1"/>
    <col min="19" max="19" width="14.09765625" customWidth="1" outlineLevel="1"/>
    <col min="20" max="20" width="9.5" customWidth="1" outlineLevel="1"/>
    <col min="21" max="21" width="13" customWidth="1" outlineLevel="1"/>
    <col min="22" max="22" width="14.09765625" customWidth="1" outlineLevel="1"/>
    <col min="23" max="25" width="11" customWidth="1"/>
    <col min="26" max="26" width="11.8984375" customWidth="1"/>
    <col min="27" max="27" width="16.69921875" customWidth="1"/>
    <col min="28" max="28" width="14" customWidth="1"/>
    <col min="29" max="33" width="5.09765625" customWidth="1"/>
  </cols>
  <sheetData>
    <row r="1" spans="1:33" ht="15.6" x14ac:dyDescent="0.3">
      <c r="A1" s="376" t="s">
        <v>42</v>
      </c>
      <c r="B1" s="357"/>
      <c r="C1" s="357"/>
      <c r="D1" s="357"/>
      <c r="E1" s="35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9.5" customHeight="1" x14ac:dyDescent="0.25">
      <c r="A2" s="72" t="str">
        <f>Фінансування!A12</f>
        <v>Назва Грантоотримувача: Волинський інститут післядипломної педагогічної освіти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9.5" customHeight="1" x14ac:dyDescent="0.25">
      <c r="A3" s="3" t="str">
        <f>Фінансування!A13</f>
        <v>Назва проєкту:  "Мистецтво - інструмент інклюзивного навчання для розвитку обдарованості та пізнавальної сфери у дітей з особливими освітніми потребами"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9.5" customHeight="1" x14ac:dyDescent="0.25">
      <c r="A4" s="3" t="str">
        <f>Фінансування!A14</f>
        <v>Дата початку проєкту: 01 липня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5">
      <c r="A5" s="3" t="str">
        <f>Фінансування!A15</f>
        <v>Дата завершення проєкту: 31 жовтня 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77" t="s">
        <v>43</v>
      </c>
      <c r="B7" s="379" t="s">
        <v>44</v>
      </c>
      <c r="C7" s="382" t="s">
        <v>45</v>
      </c>
      <c r="D7" s="382" t="s">
        <v>46</v>
      </c>
      <c r="E7" s="375" t="s">
        <v>47</v>
      </c>
      <c r="F7" s="370"/>
      <c r="G7" s="370"/>
      <c r="H7" s="370"/>
      <c r="I7" s="370"/>
      <c r="J7" s="371"/>
      <c r="K7" s="375" t="s">
        <v>48</v>
      </c>
      <c r="L7" s="370"/>
      <c r="M7" s="370"/>
      <c r="N7" s="370"/>
      <c r="O7" s="370"/>
      <c r="P7" s="371"/>
      <c r="Q7" s="375" t="s">
        <v>49</v>
      </c>
      <c r="R7" s="370"/>
      <c r="S7" s="370"/>
      <c r="T7" s="370"/>
      <c r="U7" s="370"/>
      <c r="V7" s="371"/>
      <c r="W7" s="397" t="s">
        <v>50</v>
      </c>
      <c r="X7" s="370"/>
      <c r="Y7" s="370"/>
      <c r="Z7" s="371"/>
      <c r="AA7" s="398" t="s">
        <v>51</v>
      </c>
      <c r="AB7" s="1"/>
      <c r="AC7" s="1"/>
      <c r="AD7" s="1"/>
      <c r="AE7" s="1"/>
      <c r="AF7" s="1"/>
      <c r="AG7" s="1"/>
    </row>
    <row r="8" spans="1:33" ht="42" customHeight="1" x14ac:dyDescent="0.25">
      <c r="A8" s="367"/>
      <c r="B8" s="380"/>
      <c r="C8" s="383"/>
      <c r="D8" s="383"/>
      <c r="E8" s="391" t="s">
        <v>52</v>
      </c>
      <c r="F8" s="370"/>
      <c r="G8" s="371"/>
      <c r="H8" s="391" t="s">
        <v>53</v>
      </c>
      <c r="I8" s="370"/>
      <c r="J8" s="371"/>
      <c r="K8" s="391" t="s">
        <v>52</v>
      </c>
      <c r="L8" s="370"/>
      <c r="M8" s="371"/>
      <c r="N8" s="391" t="s">
        <v>53</v>
      </c>
      <c r="O8" s="370"/>
      <c r="P8" s="371"/>
      <c r="Q8" s="391" t="s">
        <v>52</v>
      </c>
      <c r="R8" s="370"/>
      <c r="S8" s="371"/>
      <c r="T8" s="391" t="s">
        <v>53</v>
      </c>
      <c r="U8" s="370"/>
      <c r="V8" s="371"/>
      <c r="W8" s="398" t="s">
        <v>54</v>
      </c>
      <c r="X8" s="398" t="s">
        <v>55</v>
      </c>
      <c r="Y8" s="397" t="s">
        <v>56</v>
      </c>
      <c r="Z8" s="371"/>
      <c r="AA8" s="367"/>
      <c r="AB8" s="1"/>
      <c r="AC8" s="1"/>
      <c r="AD8" s="1"/>
      <c r="AE8" s="1"/>
      <c r="AF8" s="1"/>
      <c r="AG8" s="1"/>
    </row>
    <row r="9" spans="1:33" ht="30" customHeight="1" x14ac:dyDescent="0.25">
      <c r="A9" s="378"/>
      <c r="B9" s="381"/>
      <c r="C9" s="384"/>
      <c r="D9" s="384"/>
      <c r="E9" s="84" t="s">
        <v>57</v>
      </c>
      <c r="F9" s="85" t="s">
        <v>58</v>
      </c>
      <c r="G9" s="86" t="s">
        <v>59</v>
      </c>
      <c r="H9" s="84" t="s">
        <v>57</v>
      </c>
      <c r="I9" s="85" t="s">
        <v>58</v>
      </c>
      <c r="J9" s="86" t="s">
        <v>60</v>
      </c>
      <c r="K9" s="84" t="s">
        <v>57</v>
      </c>
      <c r="L9" s="85" t="s">
        <v>61</v>
      </c>
      <c r="M9" s="86" t="s">
        <v>62</v>
      </c>
      <c r="N9" s="84" t="s">
        <v>57</v>
      </c>
      <c r="O9" s="85" t="s">
        <v>61</v>
      </c>
      <c r="P9" s="86" t="s">
        <v>63</v>
      </c>
      <c r="Q9" s="84" t="s">
        <v>57</v>
      </c>
      <c r="R9" s="85" t="s">
        <v>61</v>
      </c>
      <c r="S9" s="86" t="s">
        <v>64</v>
      </c>
      <c r="T9" s="84" t="s">
        <v>57</v>
      </c>
      <c r="U9" s="85" t="s">
        <v>61</v>
      </c>
      <c r="V9" s="86" t="s">
        <v>65</v>
      </c>
      <c r="W9" s="368"/>
      <c r="X9" s="368"/>
      <c r="Y9" s="87" t="s">
        <v>66</v>
      </c>
      <c r="Z9" s="88" t="s">
        <v>17</v>
      </c>
      <c r="AA9" s="368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67</v>
      </c>
      <c r="B11" s="94"/>
      <c r="C11" s="95" t="s">
        <v>68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69</v>
      </c>
      <c r="B12" s="102">
        <v>1</v>
      </c>
      <c r="C12" s="103" t="s">
        <v>70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26.4" x14ac:dyDescent="0.25">
      <c r="A13" s="108" t="s">
        <v>71</v>
      </c>
      <c r="B13" s="109" t="s">
        <v>72</v>
      </c>
      <c r="C13" s="110" t="s">
        <v>73</v>
      </c>
      <c r="D13" s="111"/>
      <c r="E13" s="112">
        <f>SUM(E14:E17)</f>
        <v>16</v>
      </c>
      <c r="F13" s="113"/>
      <c r="G13" s="114">
        <f t="shared" ref="G13:H13" si="0">SUM(G14:G17)</f>
        <v>110500</v>
      </c>
      <c r="H13" s="112">
        <f t="shared" si="0"/>
        <v>16</v>
      </c>
      <c r="I13" s="113"/>
      <c r="J13" s="114">
        <f t="shared" ref="J13:K13" si="1">SUM(J14:J17)</f>
        <v>110500</v>
      </c>
      <c r="K13" s="112">
        <f t="shared" si="1"/>
        <v>0</v>
      </c>
      <c r="L13" s="113"/>
      <c r="M13" s="114">
        <f t="shared" ref="M13:N13" si="2">SUM(M14:M17)</f>
        <v>0</v>
      </c>
      <c r="N13" s="112">
        <f t="shared" si="2"/>
        <v>0</v>
      </c>
      <c r="O13" s="113"/>
      <c r="P13" s="114">
        <f t="shared" ref="P13:Q13" si="3">SUM(P14:P17)</f>
        <v>0</v>
      </c>
      <c r="Q13" s="112">
        <f t="shared" si="3"/>
        <v>0</v>
      </c>
      <c r="R13" s="113"/>
      <c r="S13" s="114">
        <f t="shared" ref="S13:T13" si="4">SUM(S14:S17)</f>
        <v>0</v>
      </c>
      <c r="T13" s="112">
        <f t="shared" si="4"/>
        <v>0</v>
      </c>
      <c r="U13" s="113"/>
      <c r="V13" s="114">
        <f t="shared" ref="V13:X13" si="5">SUM(V14:V17)</f>
        <v>0</v>
      </c>
      <c r="W13" s="114">
        <f t="shared" si="5"/>
        <v>110500</v>
      </c>
      <c r="X13" s="114">
        <f t="shared" si="5"/>
        <v>110500</v>
      </c>
      <c r="Y13" s="115">
        <f t="shared" ref="Y13:Y37" si="6">W13-X13</f>
        <v>0</v>
      </c>
      <c r="Z13" s="116">
        <f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83.25" customHeight="1" x14ac:dyDescent="0.25">
      <c r="A14" s="119" t="s">
        <v>74</v>
      </c>
      <c r="B14" s="120" t="s">
        <v>75</v>
      </c>
      <c r="C14" s="121" t="s">
        <v>340</v>
      </c>
      <c r="D14" s="122" t="s">
        <v>77</v>
      </c>
      <c r="E14" s="123">
        <v>4</v>
      </c>
      <c r="F14" s="124">
        <v>8750</v>
      </c>
      <c r="G14" s="125">
        <f t="shared" ref="G14:G17" si="7">E14*F14</f>
        <v>35000</v>
      </c>
      <c r="H14" s="123">
        <v>4</v>
      </c>
      <c r="I14" s="124">
        <v>8750</v>
      </c>
      <c r="J14" s="125">
        <f t="shared" ref="J14:J17" si="8">H14*I14</f>
        <v>35000</v>
      </c>
      <c r="K14" s="123"/>
      <c r="L14" s="124"/>
      <c r="M14" s="125">
        <f t="shared" ref="M14:M17" si="9">K14*L14</f>
        <v>0</v>
      </c>
      <c r="N14" s="123"/>
      <c r="O14" s="124"/>
      <c r="P14" s="125">
        <f t="shared" ref="P14:P17" si="10">N14*O14</f>
        <v>0</v>
      </c>
      <c r="Q14" s="123"/>
      <c r="R14" s="124"/>
      <c r="S14" s="125">
        <f t="shared" ref="S14:S17" si="11">Q14*R14</f>
        <v>0</v>
      </c>
      <c r="T14" s="123"/>
      <c r="U14" s="124"/>
      <c r="V14" s="125">
        <f t="shared" ref="V14:V17" si="12">T14*U14</f>
        <v>0</v>
      </c>
      <c r="W14" s="126">
        <f t="shared" ref="W14:W17" si="13">G14+M14+S14</f>
        <v>35000</v>
      </c>
      <c r="X14" s="127">
        <f t="shared" ref="X14:X17" si="14">J14+P14+V14</f>
        <v>35000</v>
      </c>
      <c r="Y14" s="127">
        <f t="shared" si="6"/>
        <v>0</v>
      </c>
      <c r="Z14" s="128">
        <f t="shared" ref="Z14:Z37" si="15">Y14/W14</f>
        <v>0</v>
      </c>
      <c r="AA14" s="129"/>
      <c r="AB14" s="130"/>
      <c r="AC14" s="131"/>
      <c r="AD14" s="131"/>
      <c r="AE14" s="131"/>
      <c r="AF14" s="131"/>
      <c r="AG14" s="131"/>
    </row>
    <row r="15" spans="1:33" ht="93.75" customHeight="1" x14ac:dyDescent="0.25">
      <c r="A15" s="119" t="s">
        <v>74</v>
      </c>
      <c r="B15" s="120" t="s">
        <v>78</v>
      </c>
      <c r="C15" s="121" t="s">
        <v>341</v>
      </c>
      <c r="D15" s="122" t="s">
        <v>77</v>
      </c>
      <c r="E15" s="123">
        <v>4</v>
      </c>
      <c r="F15" s="124">
        <v>8875</v>
      </c>
      <c r="G15" s="125">
        <f t="shared" si="7"/>
        <v>35500</v>
      </c>
      <c r="H15" s="123">
        <v>4</v>
      </c>
      <c r="I15" s="124">
        <v>8875</v>
      </c>
      <c r="J15" s="125">
        <f t="shared" si="8"/>
        <v>35500</v>
      </c>
      <c r="K15" s="123"/>
      <c r="L15" s="124"/>
      <c r="M15" s="125">
        <f t="shared" si="9"/>
        <v>0</v>
      </c>
      <c r="N15" s="123"/>
      <c r="O15" s="124"/>
      <c r="P15" s="125">
        <f t="shared" si="10"/>
        <v>0</v>
      </c>
      <c r="Q15" s="123"/>
      <c r="R15" s="124"/>
      <c r="S15" s="125">
        <f t="shared" si="11"/>
        <v>0</v>
      </c>
      <c r="T15" s="123"/>
      <c r="U15" s="124"/>
      <c r="V15" s="125">
        <f t="shared" si="12"/>
        <v>0</v>
      </c>
      <c r="W15" s="126">
        <f t="shared" si="13"/>
        <v>35500</v>
      </c>
      <c r="X15" s="127">
        <f t="shared" si="14"/>
        <v>35500</v>
      </c>
      <c r="Y15" s="127">
        <f t="shared" si="6"/>
        <v>0</v>
      </c>
      <c r="Z15" s="128">
        <f t="shared" si="15"/>
        <v>0</v>
      </c>
      <c r="AA15" s="129"/>
      <c r="AB15" s="131"/>
      <c r="AC15" s="131"/>
      <c r="AD15" s="131"/>
      <c r="AE15" s="131"/>
      <c r="AF15" s="131"/>
      <c r="AG15" s="131"/>
    </row>
    <row r="16" spans="1:33" s="336" customFormat="1" ht="68.25" customHeight="1" x14ac:dyDescent="0.25">
      <c r="A16" s="132" t="s">
        <v>74</v>
      </c>
      <c r="B16" s="133" t="s">
        <v>79</v>
      </c>
      <c r="C16" s="121" t="s">
        <v>343</v>
      </c>
      <c r="D16" s="122" t="s">
        <v>77</v>
      </c>
      <c r="E16" s="123">
        <v>4</v>
      </c>
      <c r="F16" s="136">
        <v>3750</v>
      </c>
      <c r="G16" s="125">
        <f t="shared" si="7"/>
        <v>15000</v>
      </c>
      <c r="H16" s="123">
        <v>4</v>
      </c>
      <c r="I16" s="136">
        <v>3750</v>
      </c>
      <c r="J16" s="125">
        <f t="shared" si="8"/>
        <v>15000</v>
      </c>
      <c r="K16" s="135"/>
      <c r="L16" s="136"/>
      <c r="M16" s="125">
        <f t="shared" si="9"/>
        <v>0</v>
      </c>
      <c r="N16" s="135"/>
      <c r="O16" s="136"/>
      <c r="P16" s="125">
        <f t="shared" si="10"/>
        <v>0</v>
      </c>
      <c r="Q16" s="135"/>
      <c r="R16" s="124"/>
      <c r="S16" s="125">
        <f t="shared" si="11"/>
        <v>0</v>
      </c>
      <c r="T16" s="135"/>
      <c r="U16" s="124"/>
      <c r="V16" s="125">
        <f t="shared" si="12"/>
        <v>0</v>
      </c>
      <c r="W16" s="126">
        <f t="shared" si="13"/>
        <v>15000</v>
      </c>
      <c r="X16" s="127">
        <f t="shared" si="14"/>
        <v>15000</v>
      </c>
      <c r="Y16" s="127">
        <f t="shared" si="6"/>
        <v>0</v>
      </c>
      <c r="Z16" s="128">
        <f t="shared" si="15"/>
        <v>0</v>
      </c>
      <c r="AA16" s="139"/>
      <c r="AB16" s="131"/>
      <c r="AC16" s="131"/>
      <c r="AD16" s="131"/>
      <c r="AE16" s="131"/>
      <c r="AF16" s="131"/>
      <c r="AG16" s="131"/>
    </row>
    <row r="17" spans="1:33" ht="81" customHeight="1" x14ac:dyDescent="0.25">
      <c r="A17" s="132" t="s">
        <v>74</v>
      </c>
      <c r="B17" s="133" t="s">
        <v>342</v>
      </c>
      <c r="C17" s="121" t="s">
        <v>344</v>
      </c>
      <c r="D17" s="134" t="s">
        <v>77</v>
      </c>
      <c r="E17" s="123">
        <v>4</v>
      </c>
      <c r="F17" s="136">
        <v>6250</v>
      </c>
      <c r="G17" s="137">
        <f t="shared" si="7"/>
        <v>25000</v>
      </c>
      <c r="H17" s="123">
        <v>4</v>
      </c>
      <c r="I17" s="136">
        <v>6250</v>
      </c>
      <c r="J17" s="137">
        <f t="shared" si="8"/>
        <v>25000</v>
      </c>
      <c r="K17" s="135"/>
      <c r="L17" s="136"/>
      <c r="M17" s="137">
        <f t="shared" si="9"/>
        <v>0</v>
      </c>
      <c r="N17" s="135"/>
      <c r="O17" s="136"/>
      <c r="P17" s="137">
        <f t="shared" si="10"/>
        <v>0</v>
      </c>
      <c r="Q17" s="135"/>
      <c r="R17" s="124"/>
      <c r="S17" s="137">
        <f t="shared" si="11"/>
        <v>0</v>
      </c>
      <c r="T17" s="135"/>
      <c r="U17" s="124"/>
      <c r="V17" s="137">
        <f t="shared" si="12"/>
        <v>0</v>
      </c>
      <c r="W17" s="138">
        <f t="shared" si="13"/>
        <v>25000</v>
      </c>
      <c r="X17" s="127">
        <f t="shared" si="14"/>
        <v>25000</v>
      </c>
      <c r="Y17" s="127">
        <f t="shared" si="6"/>
        <v>0</v>
      </c>
      <c r="Z17" s="128">
        <f t="shared" si="15"/>
        <v>0</v>
      </c>
      <c r="AA17" s="139"/>
      <c r="AB17" s="131"/>
      <c r="AC17" s="131"/>
      <c r="AD17" s="131"/>
      <c r="AE17" s="131"/>
      <c r="AF17" s="131"/>
      <c r="AG17" s="131"/>
    </row>
    <row r="18" spans="1:33" ht="30" customHeight="1" x14ac:dyDescent="0.25">
      <c r="A18" s="108" t="s">
        <v>71</v>
      </c>
      <c r="B18" s="109" t="s">
        <v>80</v>
      </c>
      <c r="C18" s="140" t="s">
        <v>81</v>
      </c>
      <c r="D18" s="141"/>
      <c r="E18" s="142">
        <f>SUM(E19:E21)</f>
        <v>0</v>
      </c>
      <c r="F18" s="143"/>
      <c r="G18" s="144">
        <f t="shared" ref="G18:H18" si="16">SUM(G19:G21)</f>
        <v>0</v>
      </c>
      <c r="H18" s="142">
        <f t="shared" si="16"/>
        <v>0</v>
      </c>
      <c r="I18" s="143"/>
      <c r="J18" s="144">
        <f t="shared" ref="J18:K18" si="17">SUM(J19:J21)</f>
        <v>0</v>
      </c>
      <c r="K18" s="142">
        <f t="shared" si="17"/>
        <v>0</v>
      </c>
      <c r="L18" s="143"/>
      <c r="M18" s="144">
        <f t="shared" ref="M18:N18" si="18">SUM(M19:M21)</f>
        <v>0</v>
      </c>
      <c r="N18" s="142">
        <f t="shared" si="18"/>
        <v>0</v>
      </c>
      <c r="O18" s="143"/>
      <c r="P18" s="144">
        <f t="shared" ref="P18:Q18" si="19">SUM(P19:P21)</f>
        <v>0</v>
      </c>
      <c r="Q18" s="142">
        <f t="shared" si="19"/>
        <v>0</v>
      </c>
      <c r="R18" s="143"/>
      <c r="S18" s="144">
        <f t="shared" ref="S18:T18" si="20">SUM(S19:S21)</f>
        <v>0</v>
      </c>
      <c r="T18" s="142">
        <f t="shared" si="20"/>
        <v>0</v>
      </c>
      <c r="U18" s="143"/>
      <c r="V18" s="144">
        <f t="shared" ref="V18:X18" si="21">SUM(V19:V21)</f>
        <v>0</v>
      </c>
      <c r="W18" s="144">
        <f t="shared" si="21"/>
        <v>0</v>
      </c>
      <c r="X18" s="145">
        <f t="shared" si="21"/>
        <v>0</v>
      </c>
      <c r="Y18" s="145">
        <f t="shared" si="6"/>
        <v>0</v>
      </c>
      <c r="Z18" s="145" t="e">
        <f t="shared" si="15"/>
        <v>#DIV/0!</v>
      </c>
      <c r="AA18" s="146"/>
      <c r="AB18" s="118"/>
      <c r="AC18" s="118"/>
      <c r="AD18" s="118"/>
      <c r="AE18" s="118"/>
      <c r="AF18" s="118"/>
      <c r="AG18" s="118"/>
    </row>
    <row r="19" spans="1:33" ht="30" customHeight="1" x14ac:dyDescent="0.25">
      <c r="A19" s="119" t="s">
        <v>74</v>
      </c>
      <c r="B19" s="120" t="s">
        <v>82</v>
      </c>
      <c r="C19" s="121" t="s">
        <v>76</v>
      </c>
      <c r="D19" s="122" t="s">
        <v>77</v>
      </c>
      <c r="E19" s="123"/>
      <c r="F19" s="124"/>
      <c r="G19" s="125">
        <f t="shared" ref="G19:G21" si="22">E19*F19</f>
        <v>0</v>
      </c>
      <c r="H19" s="123"/>
      <c r="I19" s="124"/>
      <c r="J19" s="125">
        <f t="shared" ref="J19:J21" si="23">H19*I19</f>
        <v>0</v>
      </c>
      <c r="K19" s="123"/>
      <c r="L19" s="124"/>
      <c r="M19" s="125">
        <f t="shared" ref="M19:M21" si="24">K19*L19</f>
        <v>0</v>
      </c>
      <c r="N19" s="123"/>
      <c r="O19" s="124"/>
      <c r="P19" s="125">
        <f t="shared" ref="P19:P21" si="25">N19*O19</f>
        <v>0</v>
      </c>
      <c r="Q19" s="123"/>
      <c r="R19" s="124"/>
      <c r="S19" s="125">
        <f t="shared" ref="S19:S21" si="26">Q19*R19</f>
        <v>0</v>
      </c>
      <c r="T19" s="123"/>
      <c r="U19" s="124"/>
      <c r="V19" s="125">
        <f t="shared" ref="V19:V21" si="27">T19*U19</f>
        <v>0</v>
      </c>
      <c r="W19" s="126">
        <f t="shared" ref="W19:W21" si="28">G19+M19+S19</f>
        <v>0</v>
      </c>
      <c r="X19" s="127">
        <f t="shared" ref="X19:X21" si="29">J19+P19+V19</f>
        <v>0</v>
      </c>
      <c r="Y19" s="127">
        <f t="shared" si="6"/>
        <v>0</v>
      </c>
      <c r="Z19" s="128" t="e">
        <f t="shared" si="15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19" t="s">
        <v>74</v>
      </c>
      <c r="B20" s="120" t="s">
        <v>83</v>
      </c>
      <c r="C20" s="121" t="s">
        <v>76</v>
      </c>
      <c r="D20" s="122" t="s">
        <v>77</v>
      </c>
      <c r="E20" s="123"/>
      <c r="F20" s="124"/>
      <c r="G20" s="125">
        <f t="shared" si="22"/>
        <v>0</v>
      </c>
      <c r="H20" s="123"/>
      <c r="I20" s="124"/>
      <c r="J20" s="125">
        <f t="shared" si="23"/>
        <v>0</v>
      </c>
      <c r="K20" s="123"/>
      <c r="L20" s="124"/>
      <c r="M20" s="125">
        <f t="shared" si="24"/>
        <v>0</v>
      </c>
      <c r="N20" s="123"/>
      <c r="O20" s="124"/>
      <c r="P20" s="125">
        <f t="shared" si="25"/>
        <v>0</v>
      </c>
      <c r="Q20" s="123"/>
      <c r="R20" s="124"/>
      <c r="S20" s="125">
        <f t="shared" si="26"/>
        <v>0</v>
      </c>
      <c r="T20" s="123"/>
      <c r="U20" s="124"/>
      <c r="V20" s="125">
        <f t="shared" si="27"/>
        <v>0</v>
      </c>
      <c r="W20" s="126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15"/>
        <v>#DIV/0!</v>
      </c>
      <c r="AA20" s="129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47" t="s">
        <v>74</v>
      </c>
      <c r="B21" s="133" t="s">
        <v>84</v>
      </c>
      <c r="C21" s="121" t="s">
        <v>76</v>
      </c>
      <c r="D21" s="148" t="s">
        <v>77</v>
      </c>
      <c r="E21" s="149"/>
      <c r="F21" s="150"/>
      <c r="G21" s="151">
        <f t="shared" si="22"/>
        <v>0</v>
      </c>
      <c r="H21" s="149"/>
      <c r="I21" s="150"/>
      <c r="J21" s="151">
        <f t="shared" si="23"/>
        <v>0</v>
      </c>
      <c r="K21" s="149"/>
      <c r="L21" s="150"/>
      <c r="M21" s="151">
        <f t="shared" si="24"/>
        <v>0</v>
      </c>
      <c r="N21" s="149"/>
      <c r="O21" s="150"/>
      <c r="P21" s="151">
        <f t="shared" si="25"/>
        <v>0</v>
      </c>
      <c r="Q21" s="149"/>
      <c r="R21" s="150"/>
      <c r="S21" s="151">
        <f t="shared" si="26"/>
        <v>0</v>
      </c>
      <c r="T21" s="149"/>
      <c r="U21" s="150"/>
      <c r="V21" s="151">
        <f t="shared" si="27"/>
        <v>0</v>
      </c>
      <c r="W21" s="138">
        <f t="shared" si="28"/>
        <v>0</v>
      </c>
      <c r="X21" s="127">
        <f t="shared" si="29"/>
        <v>0</v>
      </c>
      <c r="Y21" s="127">
        <f t="shared" si="6"/>
        <v>0</v>
      </c>
      <c r="Z21" s="128" t="e">
        <f t="shared" si="15"/>
        <v>#DIV/0!</v>
      </c>
      <c r="AA21" s="152"/>
      <c r="AB21" s="131"/>
      <c r="AC21" s="131"/>
      <c r="AD21" s="131"/>
      <c r="AE21" s="131"/>
      <c r="AF21" s="131"/>
      <c r="AG21" s="131"/>
    </row>
    <row r="22" spans="1:33" ht="30" customHeight="1" x14ac:dyDescent="0.25">
      <c r="A22" s="108" t="s">
        <v>71</v>
      </c>
      <c r="B22" s="109" t="s">
        <v>85</v>
      </c>
      <c r="C22" s="153" t="s">
        <v>86</v>
      </c>
      <c r="D22" s="141"/>
      <c r="E22" s="142">
        <f>SUM(E23:E28)</f>
        <v>18</v>
      </c>
      <c r="F22" s="143"/>
      <c r="G22" s="144">
        <f>SUM(G23:G28)</f>
        <v>315000</v>
      </c>
      <c r="H22" s="142">
        <f>SUM(H23:H28)</f>
        <v>18</v>
      </c>
      <c r="I22" s="143"/>
      <c r="J22" s="144">
        <f>SUM(J23:J28)</f>
        <v>315000</v>
      </c>
      <c r="K22" s="142">
        <f t="shared" ref="K22" si="30">SUM(K23:K25)</f>
        <v>0</v>
      </c>
      <c r="L22" s="143"/>
      <c r="M22" s="144">
        <f t="shared" ref="M22:N22" si="31">SUM(M23:M25)</f>
        <v>0</v>
      </c>
      <c r="N22" s="142">
        <f t="shared" si="31"/>
        <v>0</v>
      </c>
      <c r="O22" s="143"/>
      <c r="P22" s="144">
        <f t="shared" ref="P22:Q22" si="32">SUM(P23:P25)</f>
        <v>0</v>
      </c>
      <c r="Q22" s="142">
        <f t="shared" si="32"/>
        <v>0</v>
      </c>
      <c r="R22" s="143"/>
      <c r="S22" s="144">
        <f t="shared" ref="S22:T22" si="33">SUM(S23:S25)</f>
        <v>0</v>
      </c>
      <c r="T22" s="142">
        <f t="shared" si="33"/>
        <v>0</v>
      </c>
      <c r="U22" s="143"/>
      <c r="V22" s="144">
        <f t="shared" ref="V22" si="34">SUM(V23:V25)</f>
        <v>0</v>
      </c>
      <c r="W22" s="144">
        <f>SUM(W23:W28)</f>
        <v>315000</v>
      </c>
      <c r="X22" s="144">
        <f>SUM(X23:X28)</f>
        <v>315000</v>
      </c>
      <c r="Y22" s="115">
        <f t="shared" si="6"/>
        <v>0</v>
      </c>
      <c r="Z22" s="116">
        <f t="shared" si="15"/>
        <v>0</v>
      </c>
      <c r="AA22" s="146"/>
      <c r="AB22" s="118"/>
      <c r="AC22" s="118"/>
      <c r="AD22" s="118"/>
      <c r="AE22" s="118"/>
      <c r="AF22" s="118"/>
      <c r="AG22" s="118"/>
    </row>
    <row r="23" spans="1:33" ht="66" x14ac:dyDescent="0.25">
      <c r="A23" s="119" t="s">
        <v>74</v>
      </c>
      <c r="B23" s="120" t="s">
        <v>87</v>
      </c>
      <c r="C23" s="121" t="s">
        <v>348</v>
      </c>
      <c r="D23" s="122" t="s">
        <v>77</v>
      </c>
      <c r="E23" s="123">
        <v>2</v>
      </c>
      <c r="F23" s="124">
        <v>15000</v>
      </c>
      <c r="G23" s="125">
        <f t="shared" ref="G23:G28" si="35">E23*F23</f>
        <v>30000</v>
      </c>
      <c r="H23" s="123">
        <v>2</v>
      </c>
      <c r="I23" s="124">
        <v>15000</v>
      </c>
      <c r="J23" s="125">
        <f t="shared" ref="J23:J28" si="36">H23*I23</f>
        <v>30000</v>
      </c>
      <c r="K23" s="123"/>
      <c r="L23" s="124"/>
      <c r="M23" s="125">
        <f t="shared" ref="M23:M28" si="37">K23*L23</f>
        <v>0</v>
      </c>
      <c r="N23" s="123"/>
      <c r="O23" s="124"/>
      <c r="P23" s="125">
        <f t="shared" ref="P23:P28" si="38">N23*O23</f>
        <v>0</v>
      </c>
      <c r="Q23" s="123"/>
      <c r="R23" s="124"/>
      <c r="S23" s="125">
        <f t="shared" ref="S23:S28" si="39">Q23*R23</f>
        <v>0</v>
      </c>
      <c r="T23" s="123"/>
      <c r="U23" s="124"/>
      <c r="V23" s="125">
        <f t="shared" ref="V23:V28" si="40">T23*U23</f>
        <v>0</v>
      </c>
      <c r="W23" s="126">
        <f t="shared" ref="W23:W28" si="41">G23+M23+S23</f>
        <v>30000</v>
      </c>
      <c r="X23" s="127">
        <f t="shared" ref="X23:X28" si="42">J23+P23+V23</f>
        <v>30000</v>
      </c>
      <c r="Y23" s="127">
        <f t="shared" si="6"/>
        <v>0</v>
      </c>
      <c r="Z23" s="128">
        <f t="shared" si="15"/>
        <v>0</v>
      </c>
      <c r="AA23" s="129"/>
      <c r="AB23" s="131"/>
      <c r="AC23" s="131"/>
      <c r="AD23" s="131"/>
      <c r="AE23" s="131"/>
      <c r="AF23" s="131"/>
      <c r="AG23" s="131"/>
    </row>
    <row r="24" spans="1:33" ht="66" x14ac:dyDescent="0.25">
      <c r="A24" s="132" t="s">
        <v>74</v>
      </c>
      <c r="B24" s="133" t="s">
        <v>89</v>
      </c>
      <c r="C24" s="164" t="s">
        <v>349</v>
      </c>
      <c r="D24" s="134" t="s">
        <v>77</v>
      </c>
      <c r="E24" s="135">
        <v>2</v>
      </c>
      <c r="F24" s="136">
        <v>15000</v>
      </c>
      <c r="G24" s="137">
        <f t="shared" si="35"/>
        <v>30000</v>
      </c>
      <c r="H24" s="135">
        <v>2</v>
      </c>
      <c r="I24" s="136">
        <v>15000</v>
      </c>
      <c r="J24" s="137">
        <f t="shared" si="36"/>
        <v>30000</v>
      </c>
      <c r="K24" s="123"/>
      <c r="L24" s="124"/>
      <c r="M24" s="125">
        <f t="shared" si="37"/>
        <v>0</v>
      </c>
      <c r="N24" s="123"/>
      <c r="O24" s="124"/>
      <c r="P24" s="125">
        <f t="shared" si="38"/>
        <v>0</v>
      </c>
      <c r="Q24" s="123"/>
      <c r="R24" s="124"/>
      <c r="S24" s="125">
        <f t="shared" si="39"/>
        <v>0</v>
      </c>
      <c r="T24" s="123"/>
      <c r="U24" s="124"/>
      <c r="V24" s="125">
        <f t="shared" si="40"/>
        <v>0</v>
      </c>
      <c r="W24" s="126">
        <f t="shared" si="41"/>
        <v>30000</v>
      </c>
      <c r="X24" s="127">
        <f t="shared" si="42"/>
        <v>30000</v>
      </c>
      <c r="Y24" s="127">
        <f t="shared" si="6"/>
        <v>0</v>
      </c>
      <c r="Z24" s="128">
        <f t="shared" si="15"/>
        <v>0</v>
      </c>
      <c r="AA24" s="129"/>
      <c r="AB24" s="131"/>
      <c r="AC24" s="131"/>
      <c r="AD24" s="131"/>
      <c r="AE24" s="131"/>
      <c r="AF24" s="131"/>
      <c r="AG24" s="131"/>
    </row>
    <row r="25" spans="1:33" ht="92.4" x14ac:dyDescent="0.25">
      <c r="A25" s="339" t="s">
        <v>74</v>
      </c>
      <c r="B25" s="133" t="s">
        <v>90</v>
      </c>
      <c r="C25" s="341" t="s">
        <v>350</v>
      </c>
      <c r="D25" s="134" t="s">
        <v>77</v>
      </c>
      <c r="E25" s="135">
        <v>2</v>
      </c>
      <c r="F25" s="136">
        <v>15000</v>
      </c>
      <c r="G25" s="342">
        <f t="shared" si="35"/>
        <v>30000</v>
      </c>
      <c r="H25" s="135">
        <v>2</v>
      </c>
      <c r="I25" s="136">
        <v>15000</v>
      </c>
      <c r="J25" s="342">
        <f t="shared" si="36"/>
        <v>30000</v>
      </c>
      <c r="K25" s="123"/>
      <c r="L25" s="136"/>
      <c r="M25" s="137">
        <f t="shared" si="37"/>
        <v>0</v>
      </c>
      <c r="N25" s="135"/>
      <c r="O25" s="136"/>
      <c r="P25" s="137">
        <f t="shared" si="38"/>
        <v>0</v>
      </c>
      <c r="Q25" s="135"/>
      <c r="R25" s="136"/>
      <c r="S25" s="137">
        <f t="shared" si="39"/>
        <v>0</v>
      </c>
      <c r="T25" s="135"/>
      <c r="U25" s="136"/>
      <c r="V25" s="137">
        <f t="shared" si="40"/>
        <v>0</v>
      </c>
      <c r="W25" s="138">
        <f t="shared" si="41"/>
        <v>30000</v>
      </c>
      <c r="X25" s="127">
        <f t="shared" si="42"/>
        <v>30000</v>
      </c>
      <c r="Y25" s="127">
        <f t="shared" si="6"/>
        <v>0</v>
      </c>
      <c r="Z25" s="128">
        <f t="shared" si="15"/>
        <v>0</v>
      </c>
      <c r="AA25" s="152"/>
      <c r="AB25" s="131"/>
      <c r="AC25" s="131"/>
      <c r="AD25" s="131"/>
      <c r="AE25" s="131"/>
      <c r="AF25" s="131"/>
      <c r="AG25" s="131"/>
    </row>
    <row r="26" spans="1:33" s="336" customFormat="1" ht="92.25" customHeight="1" x14ac:dyDescent="0.25">
      <c r="A26" s="339" t="s">
        <v>74</v>
      </c>
      <c r="B26" s="133" t="s">
        <v>345</v>
      </c>
      <c r="C26" s="341" t="s">
        <v>351</v>
      </c>
      <c r="D26" s="134" t="s">
        <v>77</v>
      </c>
      <c r="E26" s="135">
        <v>4</v>
      </c>
      <c r="F26" s="342">
        <v>27500</v>
      </c>
      <c r="G26" s="342">
        <f t="shared" si="35"/>
        <v>110000</v>
      </c>
      <c r="H26" s="135">
        <v>4</v>
      </c>
      <c r="I26" s="342">
        <v>27500</v>
      </c>
      <c r="J26" s="342">
        <f t="shared" si="36"/>
        <v>110000</v>
      </c>
      <c r="K26" s="123"/>
      <c r="L26" s="342"/>
      <c r="M26" s="137">
        <f t="shared" si="37"/>
        <v>0</v>
      </c>
      <c r="N26" s="342"/>
      <c r="O26" s="342"/>
      <c r="P26" s="137">
        <f t="shared" si="38"/>
        <v>0</v>
      </c>
      <c r="Q26" s="342"/>
      <c r="R26" s="342"/>
      <c r="S26" s="137">
        <f t="shared" si="39"/>
        <v>0</v>
      </c>
      <c r="T26" s="342"/>
      <c r="U26" s="342"/>
      <c r="V26" s="137">
        <f t="shared" si="40"/>
        <v>0</v>
      </c>
      <c r="W26" s="138">
        <f t="shared" si="41"/>
        <v>110000</v>
      </c>
      <c r="X26" s="127">
        <f t="shared" si="42"/>
        <v>110000</v>
      </c>
      <c r="Y26" s="127">
        <f t="shared" si="6"/>
        <v>0</v>
      </c>
      <c r="Z26" s="128">
        <f t="shared" si="15"/>
        <v>0</v>
      </c>
      <c r="AA26" s="337"/>
      <c r="AB26" s="131"/>
      <c r="AC26" s="131"/>
      <c r="AD26" s="131"/>
      <c r="AE26" s="131"/>
      <c r="AF26" s="131"/>
      <c r="AG26" s="131"/>
    </row>
    <row r="27" spans="1:33" s="336" customFormat="1" ht="145.19999999999999" x14ac:dyDescent="0.25">
      <c r="A27" s="339" t="s">
        <v>74</v>
      </c>
      <c r="B27" s="133" t="s">
        <v>346</v>
      </c>
      <c r="C27" s="341" t="s">
        <v>352</v>
      </c>
      <c r="D27" s="134" t="s">
        <v>77</v>
      </c>
      <c r="E27" s="135">
        <v>4</v>
      </c>
      <c r="F27" s="342">
        <v>15000</v>
      </c>
      <c r="G27" s="342">
        <f t="shared" si="35"/>
        <v>60000</v>
      </c>
      <c r="H27" s="135">
        <v>4</v>
      </c>
      <c r="I27" s="342">
        <v>15000</v>
      </c>
      <c r="J27" s="342">
        <f t="shared" si="36"/>
        <v>60000</v>
      </c>
      <c r="K27" s="123"/>
      <c r="L27" s="342"/>
      <c r="M27" s="137">
        <f t="shared" si="37"/>
        <v>0</v>
      </c>
      <c r="N27" s="342"/>
      <c r="O27" s="342"/>
      <c r="P27" s="137">
        <f t="shared" si="38"/>
        <v>0</v>
      </c>
      <c r="Q27" s="342"/>
      <c r="R27" s="342"/>
      <c r="S27" s="137">
        <f t="shared" si="39"/>
        <v>0</v>
      </c>
      <c r="T27" s="342"/>
      <c r="U27" s="342"/>
      <c r="V27" s="137">
        <f t="shared" si="40"/>
        <v>0</v>
      </c>
      <c r="W27" s="138">
        <f t="shared" si="41"/>
        <v>60000</v>
      </c>
      <c r="X27" s="127">
        <f t="shared" si="42"/>
        <v>60000</v>
      </c>
      <c r="Y27" s="127">
        <f t="shared" si="6"/>
        <v>0</v>
      </c>
      <c r="Z27" s="128">
        <f t="shared" si="15"/>
        <v>0</v>
      </c>
      <c r="AA27" s="337"/>
      <c r="AB27" s="131"/>
      <c r="AC27" s="131"/>
      <c r="AD27" s="131"/>
      <c r="AE27" s="131"/>
      <c r="AF27" s="131"/>
      <c r="AG27" s="131"/>
    </row>
    <row r="28" spans="1:33" s="336" customFormat="1" ht="79.2" x14ac:dyDescent="0.25">
      <c r="A28" s="348" t="s">
        <v>74</v>
      </c>
      <c r="B28" s="340" t="s">
        <v>347</v>
      </c>
      <c r="C28" s="349" t="s">
        <v>353</v>
      </c>
      <c r="D28" s="134" t="s">
        <v>77</v>
      </c>
      <c r="E28" s="342">
        <v>4</v>
      </c>
      <c r="F28" s="344">
        <v>13750</v>
      </c>
      <c r="G28" s="342">
        <f t="shared" si="35"/>
        <v>55000</v>
      </c>
      <c r="H28" s="342">
        <v>4</v>
      </c>
      <c r="I28" s="344">
        <v>13750</v>
      </c>
      <c r="J28" s="344">
        <f t="shared" si="36"/>
        <v>55000</v>
      </c>
      <c r="K28" s="123"/>
      <c r="L28" s="344"/>
      <c r="M28" s="137">
        <f t="shared" si="37"/>
        <v>0</v>
      </c>
      <c r="N28" s="344"/>
      <c r="O28" s="344"/>
      <c r="P28" s="137">
        <f t="shared" si="38"/>
        <v>0</v>
      </c>
      <c r="Q28" s="344"/>
      <c r="R28" s="344"/>
      <c r="S28" s="137">
        <f t="shared" si="39"/>
        <v>0</v>
      </c>
      <c r="T28" s="344"/>
      <c r="U28" s="344"/>
      <c r="V28" s="137">
        <f t="shared" si="40"/>
        <v>0</v>
      </c>
      <c r="W28" s="138">
        <f t="shared" si="41"/>
        <v>55000</v>
      </c>
      <c r="X28" s="127">
        <f t="shared" si="42"/>
        <v>55000</v>
      </c>
      <c r="Y28" s="127">
        <f t="shared" si="6"/>
        <v>0</v>
      </c>
      <c r="Z28" s="128">
        <f t="shared" si="15"/>
        <v>0</v>
      </c>
      <c r="AA28" s="337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338" t="s">
        <v>69</v>
      </c>
      <c r="B29" s="295" t="s">
        <v>91</v>
      </c>
      <c r="C29" s="110" t="s">
        <v>92</v>
      </c>
      <c r="D29" s="347"/>
      <c r="E29" s="346">
        <f>SUM(E30:E32)</f>
        <v>425500</v>
      </c>
      <c r="F29" s="345"/>
      <c r="G29" s="345">
        <f t="shared" ref="G29:H29" si="43">SUM(G30:G32)</f>
        <v>91571.5</v>
      </c>
      <c r="H29" s="345">
        <f t="shared" si="43"/>
        <v>425500</v>
      </c>
      <c r="I29" s="345"/>
      <c r="J29" s="345">
        <f t="shared" ref="J29:K29" si="44">SUM(J30:J32)</f>
        <v>91571.5</v>
      </c>
      <c r="K29" s="345">
        <f t="shared" si="44"/>
        <v>0</v>
      </c>
      <c r="L29" s="345"/>
      <c r="M29" s="345">
        <f t="shared" ref="M29:N29" si="45">SUM(M30:M32)</f>
        <v>0</v>
      </c>
      <c r="N29" s="345">
        <f t="shared" si="45"/>
        <v>0</v>
      </c>
      <c r="O29" s="345"/>
      <c r="P29" s="345">
        <f t="shared" ref="P29:Q29" si="46">SUM(P30:P32)</f>
        <v>0</v>
      </c>
      <c r="Q29" s="345">
        <f t="shared" si="46"/>
        <v>0</v>
      </c>
      <c r="R29" s="345"/>
      <c r="S29" s="345">
        <f t="shared" ref="S29:T29" si="47">SUM(S30:S32)</f>
        <v>0</v>
      </c>
      <c r="T29" s="345">
        <f t="shared" si="47"/>
        <v>0</v>
      </c>
      <c r="U29" s="345"/>
      <c r="V29" s="345">
        <f t="shared" ref="V29:X29" si="48">SUM(V30:V32)</f>
        <v>0</v>
      </c>
      <c r="W29" s="343">
        <f>SUM(W30:W32)</f>
        <v>91571.5</v>
      </c>
      <c r="X29" s="144">
        <f t="shared" si="48"/>
        <v>91571.5</v>
      </c>
      <c r="Y29" s="115">
        <f t="shared" si="6"/>
        <v>0</v>
      </c>
      <c r="Z29" s="116">
        <f t="shared" si="15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56" t="s">
        <v>74</v>
      </c>
      <c r="B30" s="157" t="s">
        <v>93</v>
      </c>
      <c r="C30" s="121" t="s">
        <v>94</v>
      </c>
      <c r="D30" s="158"/>
      <c r="E30" s="159">
        <f>G13-G16</f>
        <v>95500</v>
      </c>
      <c r="F30" s="160">
        <v>0.22</v>
      </c>
      <c r="G30" s="161">
        <f t="shared" ref="G30:G32" si="49">E30*F30</f>
        <v>21010</v>
      </c>
      <c r="H30" s="159">
        <f>J13-J16</f>
        <v>95500</v>
      </c>
      <c r="I30" s="160">
        <v>0.22</v>
      </c>
      <c r="J30" s="161">
        <f t="shared" ref="J30:J32" si="50">H30*I30</f>
        <v>21010</v>
      </c>
      <c r="K30" s="159">
        <f>M13</f>
        <v>0</v>
      </c>
      <c r="L30" s="160">
        <v>0.22</v>
      </c>
      <c r="M30" s="161">
        <f t="shared" ref="M30:M32" si="51">K30*L30</f>
        <v>0</v>
      </c>
      <c r="N30" s="159">
        <f>P13</f>
        <v>0</v>
      </c>
      <c r="O30" s="160">
        <v>0.22</v>
      </c>
      <c r="P30" s="161">
        <f t="shared" ref="P30:P32" si="52">N30*O30</f>
        <v>0</v>
      </c>
      <c r="Q30" s="159">
        <f>S13</f>
        <v>0</v>
      </c>
      <c r="R30" s="160">
        <v>0.22</v>
      </c>
      <c r="S30" s="161">
        <f t="shared" ref="S30:S32" si="53">Q30*R30</f>
        <v>0</v>
      </c>
      <c r="T30" s="159">
        <f>V13</f>
        <v>0</v>
      </c>
      <c r="U30" s="160">
        <v>0.22</v>
      </c>
      <c r="V30" s="161">
        <f t="shared" ref="V30:V32" si="54">T30*U30</f>
        <v>0</v>
      </c>
      <c r="W30" s="127">
        <f t="shared" ref="W30:W32" si="55">G30+M30+S30</f>
        <v>21010</v>
      </c>
      <c r="X30" s="127">
        <f t="shared" ref="X30:X32" si="56">J30+P30+V30</f>
        <v>21010</v>
      </c>
      <c r="Y30" s="127">
        <f t="shared" si="6"/>
        <v>0</v>
      </c>
      <c r="Z30" s="128">
        <f t="shared" si="15"/>
        <v>0</v>
      </c>
      <c r="AA30" s="162"/>
      <c r="AB30" s="130"/>
      <c r="AC30" s="131"/>
      <c r="AD30" s="131"/>
      <c r="AE30" s="131"/>
      <c r="AF30" s="131"/>
      <c r="AG30" s="131"/>
    </row>
    <row r="31" spans="1:33" ht="30" customHeight="1" x14ac:dyDescent="0.25">
      <c r="A31" s="119" t="s">
        <v>74</v>
      </c>
      <c r="B31" s="120" t="s">
        <v>95</v>
      </c>
      <c r="C31" s="121" t="s">
        <v>354</v>
      </c>
      <c r="D31" s="122"/>
      <c r="E31" s="123">
        <f>G16</f>
        <v>15000</v>
      </c>
      <c r="F31" s="350">
        <v>8.4099999999999994E-2</v>
      </c>
      <c r="G31" s="125">
        <f t="shared" si="49"/>
        <v>1261.5</v>
      </c>
      <c r="H31" s="123">
        <f>J16</f>
        <v>15000</v>
      </c>
      <c r="I31" s="350">
        <v>8.4099999999999994E-2</v>
      </c>
      <c r="J31" s="125">
        <f t="shared" si="50"/>
        <v>1261.5</v>
      </c>
      <c r="K31" s="123">
        <f>M18</f>
        <v>0</v>
      </c>
      <c r="L31" s="124">
        <v>0.22</v>
      </c>
      <c r="M31" s="125">
        <f t="shared" si="51"/>
        <v>0</v>
      </c>
      <c r="N31" s="123">
        <f>P18</f>
        <v>0</v>
      </c>
      <c r="O31" s="124">
        <v>0.22</v>
      </c>
      <c r="P31" s="125">
        <f t="shared" si="52"/>
        <v>0</v>
      </c>
      <c r="Q31" s="123">
        <f>S18</f>
        <v>0</v>
      </c>
      <c r="R31" s="124">
        <v>0.22</v>
      </c>
      <c r="S31" s="125">
        <f t="shared" si="53"/>
        <v>0</v>
      </c>
      <c r="T31" s="123">
        <f>V18</f>
        <v>0</v>
      </c>
      <c r="U31" s="124">
        <v>0.22</v>
      </c>
      <c r="V31" s="125">
        <f t="shared" si="54"/>
        <v>0</v>
      </c>
      <c r="W31" s="126">
        <f t="shared" si="55"/>
        <v>1261.5</v>
      </c>
      <c r="X31" s="127">
        <f t="shared" si="56"/>
        <v>1261.5</v>
      </c>
      <c r="Y31" s="127">
        <f t="shared" si="6"/>
        <v>0</v>
      </c>
      <c r="Z31" s="128">
        <f t="shared" si="15"/>
        <v>0</v>
      </c>
      <c r="AA31" s="129"/>
      <c r="AB31" s="131"/>
      <c r="AC31" s="131"/>
      <c r="AD31" s="131"/>
      <c r="AE31" s="131"/>
      <c r="AF31" s="131"/>
      <c r="AG31" s="131"/>
    </row>
    <row r="32" spans="1:33" ht="30" customHeight="1" x14ac:dyDescent="0.25">
      <c r="A32" s="132" t="s">
        <v>74</v>
      </c>
      <c r="B32" s="154" t="s">
        <v>96</v>
      </c>
      <c r="C32" s="163" t="s">
        <v>86</v>
      </c>
      <c r="D32" s="134"/>
      <c r="E32" s="135">
        <f>G22</f>
        <v>315000</v>
      </c>
      <c r="F32" s="136">
        <v>0.22</v>
      </c>
      <c r="G32" s="137">
        <f t="shared" si="49"/>
        <v>69300</v>
      </c>
      <c r="H32" s="135">
        <f>J22</f>
        <v>315000</v>
      </c>
      <c r="I32" s="136">
        <v>0.22</v>
      </c>
      <c r="J32" s="137">
        <f t="shared" si="50"/>
        <v>69300</v>
      </c>
      <c r="K32" s="135">
        <f>M22</f>
        <v>0</v>
      </c>
      <c r="L32" s="136">
        <v>0.22</v>
      </c>
      <c r="M32" s="137">
        <f t="shared" si="51"/>
        <v>0</v>
      </c>
      <c r="N32" s="135">
        <f>P22</f>
        <v>0</v>
      </c>
      <c r="O32" s="136">
        <v>0.22</v>
      </c>
      <c r="P32" s="137">
        <f t="shared" si="52"/>
        <v>0</v>
      </c>
      <c r="Q32" s="135">
        <f>S22</f>
        <v>0</v>
      </c>
      <c r="R32" s="136">
        <v>0.22</v>
      </c>
      <c r="S32" s="137">
        <f t="shared" si="53"/>
        <v>0</v>
      </c>
      <c r="T32" s="135">
        <f>V22</f>
        <v>0</v>
      </c>
      <c r="U32" s="136">
        <v>0.22</v>
      </c>
      <c r="V32" s="137">
        <f t="shared" si="54"/>
        <v>0</v>
      </c>
      <c r="W32" s="138">
        <f t="shared" si="55"/>
        <v>69300</v>
      </c>
      <c r="X32" s="127">
        <f t="shared" si="56"/>
        <v>69300</v>
      </c>
      <c r="Y32" s="127">
        <f t="shared" si="6"/>
        <v>0</v>
      </c>
      <c r="Z32" s="128">
        <f t="shared" si="15"/>
        <v>0</v>
      </c>
      <c r="AA32" s="139"/>
      <c r="AB32" s="131"/>
      <c r="AC32" s="131"/>
      <c r="AD32" s="131"/>
      <c r="AE32" s="131"/>
      <c r="AF32" s="131"/>
      <c r="AG32" s="131"/>
    </row>
    <row r="33" spans="1:33" ht="30" customHeight="1" x14ac:dyDescent="0.25">
      <c r="A33" s="108" t="s">
        <v>71</v>
      </c>
      <c r="B33" s="155" t="s">
        <v>97</v>
      </c>
      <c r="C33" s="140" t="s">
        <v>98</v>
      </c>
      <c r="D33" s="141"/>
      <c r="E33" s="142">
        <f>SUM(E34:E36)</f>
        <v>4</v>
      </c>
      <c r="F33" s="143"/>
      <c r="G33" s="144">
        <f t="shared" ref="G33:H33" si="57">SUM(G34:G36)</f>
        <v>120000</v>
      </c>
      <c r="H33" s="142">
        <f t="shared" si="57"/>
        <v>4</v>
      </c>
      <c r="I33" s="143"/>
      <c r="J33" s="144">
        <f t="shared" ref="J33:K33" si="58">SUM(J34:J36)</f>
        <v>120000</v>
      </c>
      <c r="K33" s="142">
        <f t="shared" si="58"/>
        <v>0</v>
      </c>
      <c r="L33" s="143"/>
      <c r="M33" s="144">
        <f t="shared" ref="M33:N33" si="59">SUM(M34:M36)</f>
        <v>0</v>
      </c>
      <c r="N33" s="142">
        <f t="shared" si="59"/>
        <v>0</v>
      </c>
      <c r="O33" s="143"/>
      <c r="P33" s="144">
        <f t="shared" ref="P33:Q33" si="60">SUM(P34:P36)</f>
        <v>0</v>
      </c>
      <c r="Q33" s="142">
        <f t="shared" si="60"/>
        <v>0</v>
      </c>
      <c r="R33" s="143"/>
      <c r="S33" s="144">
        <f t="shared" ref="S33:T33" si="61">SUM(S34:S36)</f>
        <v>0</v>
      </c>
      <c r="T33" s="142">
        <f t="shared" si="61"/>
        <v>0</v>
      </c>
      <c r="U33" s="143"/>
      <c r="V33" s="144">
        <f t="shared" ref="V33:X33" si="62">SUM(V34:V36)</f>
        <v>0</v>
      </c>
      <c r="W33" s="144">
        <f>SUM(W34:W36)</f>
        <v>120000</v>
      </c>
      <c r="X33" s="144">
        <f t="shared" si="62"/>
        <v>120000</v>
      </c>
      <c r="Y33" s="144">
        <f t="shared" si="6"/>
        <v>0</v>
      </c>
      <c r="Z33" s="144">
        <f t="shared" si="15"/>
        <v>0</v>
      </c>
      <c r="AA33" s="146"/>
      <c r="AB33" s="7"/>
      <c r="AC33" s="7"/>
      <c r="AD33" s="7"/>
      <c r="AE33" s="7"/>
      <c r="AF33" s="7"/>
      <c r="AG33" s="7"/>
    </row>
    <row r="34" spans="1:33" ht="92.25" customHeight="1" x14ac:dyDescent="0.25">
      <c r="A34" s="119" t="s">
        <v>74</v>
      </c>
      <c r="B34" s="157" t="s">
        <v>99</v>
      </c>
      <c r="C34" s="351" t="s">
        <v>355</v>
      </c>
      <c r="D34" s="122" t="s">
        <v>77</v>
      </c>
      <c r="E34" s="123">
        <v>4</v>
      </c>
      <c r="F34" s="124">
        <v>30000</v>
      </c>
      <c r="G34" s="125">
        <f t="shared" ref="G34:G36" si="63">E34*F34</f>
        <v>120000</v>
      </c>
      <c r="H34" s="123">
        <v>4</v>
      </c>
      <c r="I34" s="124">
        <v>30000</v>
      </c>
      <c r="J34" s="125">
        <f t="shared" ref="J34:J36" si="64">H34*I34</f>
        <v>120000</v>
      </c>
      <c r="K34" s="123"/>
      <c r="L34" s="124"/>
      <c r="M34" s="125">
        <f t="shared" ref="M34:M36" si="65">K34*L34</f>
        <v>0</v>
      </c>
      <c r="N34" s="123"/>
      <c r="O34" s="124"/>
      <c r="P34" s="125">
        <f t="shared" ref="P34:P36" si="66">N34*O34</f>
        <v>0</v>
      </c>
      <c r="Q34" s="123"/>
      <c r="R34" s="124"/>
      <c r="S34" s="125">
        <f t="shared" ref="S34:S36" si="67">Q34*R34</f>
        <v>0</v>
      </c>
      <c r="T34" s="123"/>
      <c r="U34" s="124"/>
      <c r="V34" s="125">
        <f t="shared" ref="V34:V36" si="68">T34*U34</f>
        <v>0</v>
      </c>
      <c r="W34" s="126">
        <f t="shared" ref="W34:W36" si="69">G34+M34+S34</f>
        <v>120000</v>
      </c>
      <c r="X34" s="127">
        <f t="shared" ref="X34:X36" si="70">J34+P34+V34</f>
        <v>120000</v>
      </c>
      <c r="Y34" s="127">
        <f t="shared" si="6"/>
        <v>0</v>
      </c>
      <c r="Z34" s="128">
        <f t="shared" si="15"/>
        <v>0</v>
      </c>
      <c r="AA34" s="129"/>
      <c r="AB34" s="7"/>
      <c r="AC34" s="7"/>
      <c r="AD34" s="7"/>
      <c r="AE34" s="7"/>
      <c r="AF34" s="7"/>
      <c r="AG34" s="7"/>
    </row>
    <row r="35" spans="1:33" ht="30" customHeight="1" x14ac:dyDescent="0.25">
      <c r="A35" s="119" t="s">
        <v>74</v>
      </c>
      <c r="B35" s="120" t="s">
        <v>100</v>
      </c>
      <c r="C35" s="121" t="s">
        <v>88</v>
      </c>
      <c r="D35" s="122" t="s">
        <v>77</v>
      </c>
      <c r="E35" s="123"/>
      <c r="F35" s="124"/>
      <c r="G35" s="125">
        <f t="shared" si="63"/>
        <v>0</v>
      </c>
      <c r="H35" s="123"/>
      <c r="I35" s="124"/>
      <c r="J35" s="125">
        <f t="shared" si="64"/>
        <v>0</v>
      </c>
      <c r="K35" s="123"/>
      <c r="L35" s="124"/>
      <c r="M35" s="125">
        <f t="shared" si="65"/>
        <v>0</v>
      </c>
      <c r="N35" s="123"/>
      <c r="O35" s="124"/>
      <c r="P35" s="125">
        <f t="shared" si="66"/>
        <v>0</v>
      </c>
      <c r="Q35" s="123"/>
      <c r="R35" s="124"/>
      <c r="S35" s="125">
        <f t="shared" si="67"/>
        <v>0</v>
      </c>
      <c r="T35" s="123"/>
      <c r="U35" s="124"/>
      <c r="V35" s="125">
        <f t="shared" si="68"/>
        <v>0</v>
      </c>
      <c r="W35" s="126">
        <f t="shared" si="69"/>
        <v>0</v>
      </c>
      <c r="X35" s="127">
        <f t="shared" si="70"/>
        <v>0</v>
      </c>
      <c r="Y35" s="127">
        <f t="shared" si="6"/>
        <v>0</v>
      </c>
      <c r="Z35" s="128" t="e">
        <f t="shared" si="15"/>
        <v>#DIV/0!</v>
      </c>
      <c r="AA35" s="129"/>
      <c r="AB35" s="7"/>
      <c r="AC35" s="7"/>
      <c r="AD35" s="7"/>
      <c r="AE35" s="7"/>
      <c r="AF35" s="7"/>
      <c r="AG35" s="7"/>
    </row>
    <row r="36" spans="1:33" ht="30" customHeight="1" x14ac:dyDescent="0.25">
      <c r="A36" s="132" t="s">
        <v>74</v>
      </c>
      <c r="B36" s="133" t="s">
        <v>101</v>
      </c>
      <c r="C36" s="164" t="s">
        <v>88</v>
      </c>
      <c r="D36" s="134" t="s">
        <v>77</v>
      </c>
      <c r="E36" s="135"/>
      <c r="F36" s="136"/>
      <c r="G36" s="137">
        <f t="shared" si="63"/>
        <v>0</v>
      </c>
      <c r="H36" s="135"/>
      <c r="I36" s="136"/>
      <c r="J36" s="137">
        <f t="shared" si="64"/>
        <v>0</v>
      </c>
      <c r="K36" s="149"/>
      <c r="L36" s="150"/>
      <c r="M36" s="151">
        <f t="shared" si="65"/>
        <v>0</v>
      </c>
      <c r="N36" s="149"/>
      <c r="O36" s="150"/>
      <c r="P36" s="151">
        <f t="shared" si="66"/>
        <v>0</v>
      </c>
      <c r="Q36" s="149"/>
      <c r="R36" s="150"/>
      <c r="S36" s="151">
        <f t="shared" si="67"/>
        <v>0</v>
      </c>
      <c r="T36" s="149"/>
      <c r="U36" s="150"/>
      <c r="V36" s="151">
        <f t="shared" si="68"/>
        <v>0</v>
      </c>
      <c r="W36" s="138">
        <f t="shared" si="69"/>
        <v>0</v>
      </c>
      <c r="X36" s="127">
        <f t="shared" si="70"/>
        <v>0</v>
      </c>
      <c r="Y36" s="165">
        <f t="shared" si="6"/>
        <v>0</v>
      </c>
      <c r="Z36" s="128" t="e">
        <f t="shared" si="15"/>
        <v>#DIV/0!</v>
      </c>
      <c r="AA36" s="152"/>
      <c r="AB36" s="7"/>
      <c r="AC36" s="7"/>
      <c r="AD36" s="7"/>
      <c r="AE36" s="7"/>
      <c r="AF36" s="7"/>
      <c r="AG36" s="7"/>
    </row>
    <row r="37" spans="1:33" ht="30" customHeight="1" x14ac:dyDescent="0.25">
      <c r="A37" s="166" t="s">
        <v>102</v>
      </c>
      <c r="B37" s="167"/>
      <c r="C37" s="168"/>
      <c r="D37" s="169"/>
      <c r="E37" s="170"/>
      <c r="F37" s="171"/>
      <c r="G37" s="172">
        <f>G13+G18+G22+G29+G33</f>
        <v>637071.5</v>
      </c>
      <c r="H37" s="170"/>
      <c r="I37" s="171"/>
      <c r="J37" s="172">
        <f>J13+J18+J22+J29+J33</f>
        <v>637071.5</v>
      </c>
      <c r="K37" s="170"/>
      <c r="L37" s="173"/>
      <c r="M37" s="172">
        <f>M13+M18+M22+M29+M33</f>
        <v>0</v>
      </c>
      <c r="N37" s="170"/>
      <c r="O37" s="173"/>
      <c r="P37" s="172">
        <f>P13+P18+P22+P29+P33</f>
        <v>0</v>
      </c>
      <c r="Q37" s="170"/>
      <c r="R37" s="173"/>
      <c r="S37" s="172">
        <f>S13+S18+S22+S29+S33</f>
        <v>0</v>
      </c>
      <c r="T37" s="170"/>
      <c r="U37" s="173"/>
      <c r="V37" s="172">
        <f t="shared" ref="V37:X37" si="71">V13+V18+V22+V29+V33</f>
        <v>0</v>
      </c>
      <c r="W37" s="172">
        <f t="shared" si="71"/>
        <v>637071.5</v>
      </c>
      <c r="X37" s="174">
        <f t="shared" si="71"/>
        <v>637071.5</v>
      </c>
      <c r="Y37" s="175">
        <f t="shared" si="6"/>
        <v>0</v>
      </c>
      <c r="Z37" s="176">
        <f t="shared" si="15"/>
        <v>0</v>
      </c>
      <c r="AA37" s="177"/>
      <c r="AB37" s="6"/>
      <c r="AC37" s="7"/>
      <c r="AD37" s="7"/>
      <c r="AE37" s="7"/>
      <c r="AF37" s="7"/>
      <c r="AG37" s="7"/>
    </row>
    <row r="38" spans="1:33" ht="30" customHeight="1" x14ac:dyDescent="0.25">
      <c r="A38" s="178" t="s">
        <v>69</v>
      </c>
      <c r="B38" s="179">
        <v>2</v>
      </c>
      <c r="C38" s="180" t="s">
        <v>103</v>
      </c>
      <c r="D38" s="181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6"/>
      <c r="X38" s="106"/>
      <c r="Y38" s="182"/>
      <c r="Z38" s="106"/>
      <c r="AA38" s="107"/>
      <c r="AB38" s="7"/>
      <c r="AC38" s="7"/>
      <c r="AD38" s="7"/>
      <c r="AE38" s="7"/>
      <c r="AF38" s="7"/>
      <c r="AG38" s="7"/>
    </row>
    <row r="39" spans="1:33" ht="30" customHeight="1" x14ac:dyDescent="0.25">
      <c r="A39" s="108" t="s">
        <v>71</v>
      </c>
      <c r="B39" s="155" t="s">
        <v>104</v>
      </c>
      <c r="C39" s="110" t="s">
        <v>105</v>
      </c>
      <c r="D39" s="111"/>
      <c r="E39" s="112">
        <f>SUM(E40:E42)</f>
        <v>0</v>
      </c>
      <c r="F39" s="113"/>
      <c r="G39" s="114">
        <f t="shared" ref="G39:H39" si="72">SUM(G40:G42)</f>
        <v>0</v>
      </c>
      <c r="H39" s="112">
        <f t="shared" si="72"/>
        <v>0</v>
      </c>
      <c r="I39" s="113"/>
      <c r="J39" s="114">
        <f t="shared" ref="J39:K39" si="73">SUM(J40:J42)</f>
        <v>0</v>
      </c>
      <c r="K39" s="112">
        <f t="shared" si="73"/>
        <v>0</v>
      </c>
      <c r="L39" s="113"/>
      <c r="M39" s="114">
        <f t="shared" ref="M39:N39" si="74">SUM(M40:M42)</f>
        <v>0</v>
      </c>
      <c r="N39" s="112">
        <f t="shared" si="74"/>
        <v>0</v>
      </c>
      <c r="O39" s="113"/>
      <c r="P39" s="114">
        <f t="shared" ref="P39:Q39" si="75">SUM(P40:P42)</f>
        <v>0</v>
      </c>
      <c r="Q39" s="112">
        <f t="shared" si="75"/>
        <v>0</v>
      </c>
      <c r="R39" s="113"/>
      <c r="S39" s="114">
        <f t="shared" ref="S39:T39" si="76">SUM(S40:S42)</f>
        <v>0</v>
      </c>
      <c r="T39" s="112">
        <f t="shared" si="76"/>
        <v>0</v>
      </c>
      <c r="U39" s="113"/>
      <c r="V39" s="114">
        <f t="shared" ref="V39:X39" si="77">SUM(V40:V42)</f>
        <v>0</v>
      </c>
      <c r="W39" s="114">
        <f t="shared" si="77"/>
        <v>0</v>
      </c>
      <c r="X39" s="183">
        <f t="shared" si="77"/>
        <v>0</v>
      </c>
      <c r="Y39" s="143">
        <f t="shared" ref="Y39:Y51" si="78">W39-X39</f>
        <v>0</v>
      </c>
      <c r="Z39" s="184" t="e">
        <f t="shared" ref="Z39:Z51" si="79">Y39/W39</f>
        <v>#DIV/0!</v>
      </c>
      <c r="AA39" s="117"/>
      <c r="AB39" s="185"/>
      <c r="AC39" s="118"/>
      <c r="AD39" s="118"/>
      <c r="AE39" s="118"/>
      <c r="AF39" s="118"/>
      <c r="AG39" s="118"/>
    </row>
    <row r="40" spans="1:33" ht="30" customHeight="1" x14ac:dyDescent="0.25">
      <c r="A40" s="119" t="s">
        <v>74</v>
      </c>
      <c r="B40" s="120" t="s">
        <v>106</v>
      </c>
      <c r="C40" s="121" t="s">
        <v>107</v>
      </c>
      <c r="D40" s="122" t="s">
        <v>108</v>
      </c>
      <c r="E40" s="123"/>
      <c r="F40" s="124"/>
      <c r="G40" s="125">
        <f t="shared" ref="G40:G42" si="80">E40*F40</f>
        <v>0</v>
      </c>
      <c r="H40" s="123"/>
      <c r="I40" s="124"/>
      <c r="J40" s="125">
        <f t="shared" ref="J40:J42" si="81">H40*I40</f>
        <v>0</v>
      </c>
      <c r="K40" s="123"/>
      <c r="L40" s="124"/>
      <c r="M40" s="125">
        <f t="shared" ref="M40:M42" si="82">K40*L40</f>
        <v>0</v>
      </c>
      <c r="N40" s="123"/>
      <c r="O40" s="124"/>
      <c r="P40" s="125">
        <f t="shared" ref="P40:P42" si="83">N40*O40</f>
        <v>0</v>
      </c>
      <c r="Q40" s="123"/>
      <c r="R40" s="124"/>
      <c r="S40" s="125">
        <f t="shared" ref="S40:S42" si="84">Q40*R40</f>
        <v>0</v>
      </c>
      <c r="T40" s="123"/>
      <c r="U40" s="124"/>
      <c r="V40" s="125">
        <f t="shared" ref="V40:V42" si="85">T40*U40</f>
        <v>0</v>
      </c>
      <c r="W40" s="126">
        <f t="shared" ref="W40:W42" si="86">G40+M40+S40</f>
        <v>0</v>
      </c>
      <c r="X40" s="127">
        <f t="shared" ref="X40:X42" si="87">J40+P40+V40</f>
        <v>0</v>
      </c>
      <c r="Y40" s="127">
        <f t="shared" si="78"/>
        <v>0</v>
      </c>
      <c r="Z40" s="128" t="e">
        <f t="shared" si="79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74</v>
      </c>
      <c r="B41" s="120" t="s">
        <v>109</v>
      </c>
      <c r="C41" s="121" t="s">
        <v>107</v>
      </c>
      <c r="D41" s="122" t="s">
        <v>108</v>
      </c>
      <c r="E41" s="123"/>
      <c r="F41" s="124"/>
      <c r="G41" s="125">
        <f t="shared" si="80"/>
        <v>0</v>
      </c>
      <c r="H41" s="123"/>
      <c r="I41" s="124"/>
      <c r="J41" s="125">
        <f t="shared" si="81"/>
        <v>0</v>
      </c>
      <c r="K41" s="123"/>
      <c r="L41" s="124"/>
      <c r="M41" s="125">
        <f t="shared" si="82"/>
        <v>0</v>
      </c>
      <c r="N41" s="123"/>
      <c r="O41" s="124"/>
      <c r="P41" s="125">
        <f t="shared" si="83"/>
        <v>0</v>
      </c>
      <c r="Q41" s="123"/>
      <c r="R41" s="124"/>
      <c r="S41" s="125">
        <f t="shared" si="84"/>
        <v>0</v>
      </c>
      <c r="T41" s="123"/>
      <c r="U41" s="124"/>
      <c r="V41" s="125">
        <f t="shared" si="85"/>
        <v>0</v>
      </c>
      <c r="W41" s="126">
        <f t="shared" si="86"/>
        <v>0</v>
      </c>
      <c r="X41" s="127">
        <f t="shared" si="87"/>
        <v>0</v>
      </c>
      <c r="Y41" s="127">
        <f t="shared" si="78"/>
        <v>0</v>
      </c>
      <c r="Z41" s="128" t="e">
        <f t="shared" si="79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74</v>
      </c>
      <c r="B42" s="154" t="s">
        <v>110</v>
      </c>
      <c r="C42" s="121" t="s">
        <v>107</v>
      </c>
      <c r="D42" s="148" t="s">
        <v>108</v>
      </c>
      <c r="E42" s="149"/>
      <c r="F42" s="150"/>
      <c r="G42" s="151">
        <f t="shared" si="80"/>
        <v>0</v>
      </c>
      <c r="H42" s="149"/>
      <c r="I42" s="150"/>
      <c r="J42" s="151">
        <f t="shared" si="81"/>
        <v>0</v>
      </c>
      <c r="K42" s="149"/>
      <c r="L42" s="150"/>
      <c r="M42" s="151">
        <f t="shared" si="82"/>
        <v>0</v>
      </c>
      <c r="N42" s="149"/>
      <c r="O42" s="150"/>
      <c r="P42" s="151">
        <f t="shared" si="83"/>
        <v>0</v>
      </c>
      <c r="Q42" s="149"/>
      <c r="R42" s="150"/>
      <c r="S42" s="151">
        <f t="shared" si="84"/>
        <v>0</v>
      </c>
      <c r="T42" s="149"/>
      <c r="U42" s="150"/>
      <c r="V42" s="151">
        <f t="shared" si="85"/>
        <v>0</v>
      </c>
      <c r="W42" s="138">
        <f t="shared" si="86"/>
        <v>0</v>
      </c>
      <c r="X42" s="127">
        <f t="shared" si="87"/>
        <v>0</v>
      </c>
      <c r="Y42" s="127">
        <f t="shared" si="78"/>
        <v>0</v>
      </c>
      <c r="Z42" s="128" t="e">
        <f t="shared" si="79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71</v>
      </c>
      <c r="B43" s="155" t="s">
        <v>111</v>
      </c>
      <c r="C43" s="153" t="s">
        <v>112</v>
      </c>
      <c r="D43" s="141"/>
      <c r="E43" s="142">
        <f>SUM(E44:E46)</f>
        <v>0</v>
      </c>
      <c r="F43" s="143"/>
      <c r="G43" s="144">
        <f t="shared" ref="G43:H43" si="88">SUM(G44:G46)</f>
        <v>0</v>
      </c>
      <c r="H43" s="142">
        <f t="shared" si="88"/>
        <v>0</v>
      </c>
      <c r="I43" s="143"/>
      <c r="J43" s="144">
        <f t="shared" ref="J43:K43" si="89">SUM(J44:J46)</f>
        <v>0</v>
      </c>
      <c r="K43" s="142">
        <f t="shared" si="89"/>
        <v>0</v>
      </c>
      <c r="L43" s="143"/>
      <c r="M43" s="144">
        <f t="shared" ref="M43:N43" si="90">SUM(M44:M46)</f>
        <v>0</v>
      </c>
      <c r="N43" s="142">
        <f t="shared" si="90"/>
        <v>0</v>
      </c>
      <c r="O43" s="143"/>
      <c r="P43" s="144">
        <f t="shared" ref="P43:Q43" si="91">SUM(P44:P46)</f>
        <v>0</v>
      </c>
      <c r="Q43" s="142">
        <f t="shared" si="91"/>
        <v>0</v>
      </c>
      <c r="R43" s="143"/>
      <c r="S43" s="144">
        <f t="shared" ref="S43:T43" si="92">SUM(S44:S46)</f>
        <v>0</v>
      </c>
      <c r="T43" s="142">
        <f t="shared" si="92"/>
        <v>0</v>
      </c>
      <c r="U43" s="143"/>
      <c r="V43" s="144">
        <f t="shared" ref="V43:X43" si="93">SUM(V44:V46)</f>
        <v>0</v>
      </c>
      <c r="W43" s="144">
        <f t="shared" si="93"/>
        <v>0</v>
      </c>
      <c r="X43" s="144">
        <f t="shared" si="93"/>
        <v>0</v>
      </c>
      <c r="Y43" s="186">
        <f t="shared" si="78"/>
        <v>0</v>
      </c>
      <c r="Z43" s="186" t="e">
        <f t="shared" si="79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74</v>
      </c>
      <c r="B44" s="120" t="s">
        <v>113</v>
      </c>
      <c r="C44" s="121" t="s">
        <v>114</v>
      </c>
      <c r="D44" s="122" t="s">
        <v>115</v>
      </c>
      <c r="E44" s="123"/>
      <c r="F44" s="124"/>
      <c r="G44" s="125">
        <f t="shared" ref="G44:G46" si="94">E44*F44</f>
        <v>0</v>
      </c>
      <c r="H44" s="123"/>
      <c r="I44" s="124"/>
      <c r="J44" s="125">
        <f t="shared" ref="J44:J46" si="95">H44*I44</f>
        <v>0</v>
      </c>
      <c r="K44" s="123"/>
      <c r="L44" s="124"/>
      <c r="M44" s="125">
        <f t="shared" ref="M44:M46" si="96">K44*L44</f>
        <v>0</v>
      </c>
      <c r="N44" s="123"/>
      <c r="O44" s="124"/>
      <c r="P44" s="125">
        <f t="shared" ref="P44:P46" si="97">N44*O44</f>
        <v>0</v>
      </c>
      <c r="Q44" s="123"/>
      <c r="R44" s="124"/>
      <c r="S44" s="125">
        <f t="shared" ref="S44:S46" si="98">Q44*R44</f>
        <v>0</v>
      </c>
      <c r="T44" s="123"/>
      <c r="U44" s="124"/>
      <c r="V44" s="125">
        <f t="shared" ref="V44:V46" si="99">T44*U44</f>
        <v>0</v>
      </c>
      <c r="W44" s="126">
        <f t="shared" ref="W44:W46" si="100">G44+M44+S44</f>
        <v>0</v>
      </c>
      <c r="X44" s="127">
        <f t="shared" ref="X44:X46" si="101">J44+P44+V44</f>
        <v>0</v>
      </c>
      <c r="Y44" s="127">
        <f t="shared" si="78"/>
        <v>0</v>
      </c>
      <c r="Z44" s="128" t="e">
        <f t="shared" si="79"/>
        <v>#DIV/0!</v>
      </c>
      <c r="AA44" s="129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19" t="s">
        <v>74</v>
      </c>
      <c r="B45" s="120" t="s">
        <v>116</v>
      </c>
      <c r="C45" s="187" t="s">
        <v>114</v>
      </c>
      <c r="D45" s="122" t="s">
        <v>115</v>
      </c>
      <c r="E45" s="123"/>
      <c r="F45" s="124"/>
      <c r="G45" s="125">
        <f t="shared" si="94"/>
        <v>0</v>
      </c>
      <c r="H45" s="123"/>
      <c r="I45" s="124"/>
      <c r="J45" s="125">
        <f t="shared" si="95"/>
        <v>0</v>
      </c>
      <c r="K45" s="123"/>
      <c r="L45" s="124"/>
      <c r="M45" s="125">
        <f t="shared" si="96"/>
        <v>0</v>
      </c>
      <c r="N45" s="123"/>
      <c r="O45" s="124"/>
      <c r="P45" s="125">
        <f t="shared" si="97"/>
        <v>0</v>
      </c>
      <c r="Q45" s="123"/>
      <c r="R45" s="124"/>
      <c r="S45" s="125">
        <f t="shared" si="98"/>
        <v>0</v>
      </c>
      <c r="T45" s="123"/>
      <c r="U45" s="124"/>
      <c r="V45" s="125">
        <f t="shared" si="99"/>
        <v>0</v>
      </c>
      <c r="W45" s="126">
        <f t="shared" si="100"/>
        <v>0</v>
      </c>
      <c r="X45" s="127">
        <f t="shared" si="101"/>
        <v>0</v>
      </c>
      <c r="Y45" s="127">
        <f t="shared" si="78"/>
        <v>0</v>
      </c>
      <c r="Z45" s="128" t="e">
        <f t="shared" si="79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47" t="s">
        <v>74</v>
      </c>
      <c r="B46" s="154" t="s">
        <v>117</v>
      </c>
      <c r="C46" s="188" t="s">
        <v>114</v>
      </c>
      <c r="D46" s="148" t="s">
        <v>115</v>
      </c>
      <c r="E46" s="149"/>
      <c r="F46" s="150"/>
      <c r="G46" s="151">
        <f t="shared" si="94"/>
        <v>0</v>
      </c>
      <c r="H46" s="149"/>
      <c r="I46" s="150"/>
      <c r="J46" s="151">
        <f t="shared" si="95"/>
        <v>0</v>
      </c>
      <c r="K46" s="149"/>
      <c r="L46" s="150"/>
      <c r="M46" s="151">
        <f t="shared" si="96"/>
        <v>0</v>
      </c>
      <c r="N46" s="149"/>
      <c r="O46" s="150"/>
      <c r="P46" s="151">
        <f t="shared" si="97"/>
        <v>0</v>
      </c>
      <c r="Q46" s="149"/>
      <c r="R46" s="150"/>
      <c r="S46" s="151">
        <f t="shared" si="98"/>
        <v>0</v>
      </c>
      <c r="T46" s="149"/>
      <c r="U46" s="150"/>
      <c r="V46" s="151">
        <f t="shared" si="99"/>
        <v>0</v>
      </c>
      <c r="W46" s="138">
        <f t="shared" si="100"/>
        <v>0</v>
      </c>
      <c r="X46" s="127">
        <f t="shared" si="101"/>
        <v>0</v>
      </c>
      <c r="Y46" s="127">
        <f t="shared" si="78"/>
        <v>0</v>
      </c>
      <c r="Z46" s="128" t="e">
        <f t="shared" si="79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08" t="s">
        <v>71</v>
      </c>
      <c r="B47" s="155" t="s">
        <v>118</v>
      </c>
      <c r="C47" s="153" t="s">
        <v>119</v>
      </c>
      <c r="D47" s="141"/>
      <c r="E47" s="142">
        <f>SUM(E48:E50)</f>
        <v>0</v>
      </c>
      <c r="F47" s="143"/>
      <c r="G47" s="144">
        <f t="shared" ref="G47:H47" si="102">SUM(G48:G50)</f>
        <v>0</v>
      </c>
      <c r="H47" s="142">
        <f t="shared" si="102"/>
        <v>0</v>
      </c>
      <c r="I47" s="143"/>
      <c r="J47" s="144">
        <f t="shared" ref="J47:K47" si="103">SUM(J48:J50)</f>
        <v>0</v>
      </c>
      <c r="K47" s="142">
        <f t="shared" si="103"/>
        <v>0</v>
      </c>
      <c r="L47" s="143"/>
      <c r="M47" s="144">
        <f t="shared" ref="M47:N47" si="104">SUM(M48:M50)</f>
        <v>0</v>
      </c>
      <c r="N47" s="142">
        <f t="shared" si="104"/>
        <v>0</v>
      </c>
      <c r="O47" s="143"/>
      <c r="P47" s="144">
        <f t="shared" ref="P47:Q47" si="105">SUM(P48:P50)</f>
        <v>0</v>
      </c>
      <c r="Q47" s="142">
        <f t="shared" si="105"/>
        <v>0</v>
      </c>
      <c r="R47" s="143"/>
      <c r="S47" s="144">
        <f t="shared" ref="S47:T47" si="106">SUM(S48:S50)</f>
        <v>0</v>
      </c>
      <c r="T47" s="142">
        <f t="shared" si="106"/>
        <v>0</v>
      </c>
      <c r="U47" s="143"/>
      <c r="V47" s="144">
        <f t="shared" ref="V47:X47" si="107">SUM(V48:V50)</f>
        <v>0</v>
      </c>
      <c r="W47" s="144">
        <f t="shared" si="107"/>
        <v>0</v>
      </c>
      <c r="X47" s="144">
        <f t="shared" si="107"/>
        <v>0</v>
      </c>
      <c r="Y47" s="143">
        <f t="shared" si="78"/>
        <v>0</v>
      </c>
      <c r="Z47" s="143" t="e">
        <f t="shared" si="79"/>
        <v>#DIV/0!</v>
      </c>
      <c r="AA47" s="146"/>
      <c r="AB47" s="118"/>
      <c r="AC47" s="118"/>
      <c r="AD47" s="118"/>
      <c r="AE47" s="118"/>
      <c r="AF47" s="118"/>
      <c r="AG47" s="118"/>
    </row>
    <row r="48" spans="1:33" ht="30" customHeight="1" x14ac:dyDescent="0.25">
      <c r="A48" s="119" t="s">
        <v>74</v>
      </c>
      <c r="B48" s="120" t="s">
        <v>120</v>
      </c>
      <c r="C48" s="121" t="s">
        <v>121</v>
      </c>
      <c r="D48" s="122" t="s">
        <v>115</v>
      </c>
      <c r="E48" s="123"/>
      <c r="F48" s="124"/>
      <c r="G48" s="125">
        <f t="shared" ref="G48:G50" si="108">E48*F48</f>
        <v>0</v>
      </c>
      <c r="H48" s="123"/>
      <c r="I48" s="124"/>
      <c r="J48" s="125">
        <f t="shared" ref="J48:J50" si="109">H48*I48</f>
        <v>0</v>
      </c>
      <c r="K48" s="123"/>
      <c r="L48" s="124"/>
      <c r="M48" s="125">
        <f t="shared" ref="M48:M50" si="110">K48*L48</f>
        <v>0</v>
      </c>
      <c r="N48" s="123"/>
      <c r="O48" s="124"/>
      <c r="P48" s="125">
        <f t="shared" ref="P48:P50" si="111">N48*O48</f>
        <v>0</v>
      </c>
      <c r="Q48" s="123"/>
      <c r="R48" s="124"/>
      <c r="S48" s="125">
        <f t="shared" ref="S48:S50" si="112">Q48*R48</f>
        <v>0</v>
      </c>
      <c r="T48" s="123"/>
      <c r="U48" s="124"/>
      <c r="V48" s="125">
        <f t="shared" ref="V48:V50" si="113">T48*U48</f>
        <v>0</v>
      </c>
      <c r="W48" s="126">
        <f t="shared" ref="W48:W50" si="114">G48+M48+S48</f>
        <v>0</v>
      </c>
      <c r="X48" s="127">
        <f t="shared" ref="X48:X50" si="115">J48+P48+V48</f>
        <v>0</v>
      </c>
      <c r="Y48" s="127">
        <f t="shared" si="78"/>
        <v>0</v>
      </c>
      <c r="Z48" s="128" t="e">
        <f t="shared" si="79"/>
        <v>#DIV/0!</v>
      </c>
      <c r="AA48" s="129"/>
      <c r="AB48" s="130"/>
      <c r="AC48" s="131"/>
      <c r="AD48" s="131"/>
      <c r="AE48" s="131"/>
      <c r="AF48" s="131"/>
      <c r="AG48" s="131"/>
    </row>
    <row r="49" spans="1:33" ht="30" customHeight="1" x14ac:dyDescent="0.25">
      <c r="A49" s="119" t="s">
        <v>74</v>
      </c>
      <c r="B49" s="120" t="s">
        <v>122</v>
      </c>
      <c r="C49" s="121" t="s">
        <v>123</v>
      </c>
      <c r="D49" s="122" t="s">
        <v>115</v>
      </c>
      <c r="E49" s="123"/>
      <c r="F49" s="124"/>
      <c r="G49" s="125">
        <f t="shared" si="108"/>
        <v>0</v>
      </c>
      <c r="H49" s="123"/>
      <c r="I49" s="124"/>
      <c r="J49" s="125">
        <f t="shared" si="109"/>
        <v>0</v>
      </c>
      <c r="K49" s="123"/>
      <c r="L49" s="124"/>
      <c r="M49" s="125">
        <f t="shared" si="110"/>
        <v>0</v>
      </c>
      <c r="N49" s="123"/>
      <c r="O49" s="124"/>
      <c r="P49" s="125">
        <f t="shared" si="111"/>
        <v>0</v>
      </c>
      <c r="Q49" s="123"/>
      <c r="R49" s="124"/>
      <c r="S49" s="125">
        <f t="shared" si="112"/>
        <v>0</v>
      </c>
      <c r="T49" s="123"/>
      <c r="U49" s="124"/>
      <c r="V49" s="125">
        <f t="shared" si="113"/>
        <v>0</v>
      </c>
      <c r="W49" s="126">
        <f t="shared" si="114"/>
        <v>0</v>
      </c>
      <c r="X49" s="127">
        <f t="shared" si="115"/>
        <v>0</v>
      </c>
      <c r="Y49" s="127">
        <f t="shared" si="78"/>
        <v>0</v>
      </c>
      <c r="Z49" s="128" t="e">
        <f t="shared" si="79"/>
        <v>#DIV/0!</v>
      </c>
      <c r="AA49" s="129"/>
      <c r="AB49" s="131"/>
      <c r="AC49" s="131"/>
      <c r="AD49" s="131"/>
      <c r="AE49" s="131"/>
      <c r="AF49" s="131"/>
      <c r="AG49" s="131"/>
    </row>
    <row r="50" spans="1:33" ht="30" customHeight="1" x14ac:dyDescent="0.25">
      <c r="A50" s="132" t="s">
        <v>74</v>
      </c>
      <c r="B50" s="133" t="s">
        <v>124</v>
      </c>
      <c r="C50" s="164" t="s">
        <v>121</v>
      </c>
      <c r="D50" s="134" t="s">
        <v>115</v>
      </c>
      <c r="E50" s="149"/>
      <c r="F50" s="150"/>
      <c r="G50" s="151">
        <f t="shared" si="108"/>
        <v>0</v>
      </c>
      <c r="H50" s="149"/>
      <c r="I50" s="150"/>
      <c r="J50" s="151">
        <f t="shared" si="109"/>
        <v>0</v>
      </c>
      <c r="K50" s="149"/>
      <c r="L50" s="150"/>
      <c r="M50" s="151">
        <f t="shared" si="110"/>
        <v>0</v>
      </c>
      <c r="N50" s="149"/>
      <c r="O50" s="150"/>
      <c r="P50" s="151">
        <f t="shared" si="111"/>
        <v>0</v>
      </c>
      <c r="Q50" s="149"/>
      <c r="R50" s="150"/>
      <c r="S50" s="151">
        <f t="shared" si="112"/>
        <v>0</v>
      </c>
      <c r="T50" s="149"/>
      <c r="U50" s="150"/>
      <c r="V50" s="151">
        <f t="shared" si="113"/>
        <v>0</v>
      </c>
      <c r="W50" s="138">
        <f t="shared" si="114"/>
        <v>0</v>
      </c>
      <c r="X50" s="127">
        <f t="shared" si="115"/>
        <v>0</v>
      </c>
      <c r="Y50" s="127">
        <f t="shared" si="78"/>
        <v>0</v>
      </c>
      <c r="Z50" s="128" t="e">
        <f t="shared" si="79"/>
        <v>#DIV/0!</v>
      </c>
      <c r="AA50" s="152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66" t="s">
        <v>125</v>
      </c>
      <c r="B51" s="167"/>
      <c r="C51" s="168"/>
      <c r="D51" s="169"/>
      <c r="E51" s="173">
        <f>E47+E43+E39</f>
        <v>0</v>
      </c>
      <c r="F51" s="189"/>
      <c r="G51" s="172">
        <f t="shared" ref="G51:H51" si="116">G47+G43+G39</f>
        <v>0</v>
      </c>
      <c r="H51" s="173">
        <f t="shared" si="116"/>
        <v>0</v>
      </c>
      <c r="I51" s="189"/>
      <c r="J51" s="172">
        <f t="shared" ref="J51:K51" si="117">J47+J43+J39</f>
        <v>0</v>
      </c>
      <c r="K51" s="190">
        <f t="shared" si="117"/>
        <v>0</v>
      </c>
      <c r="L51" s="189"/>
      <c r="M51" s="172">
        <f t="shared" ref="M51:N51" si="118">M47+M43+M39</f>
        <v>0</v>
      </c>
      <c r="N51" s="190">
        <f t="shared" si="118"/>
        <v>0</v>
      </c>
      <c r="O51" s="189"/>
      <c r="P51" s="172">
        <f t="shared" ref="P51:Q51" si="119">P47+P43+P39</f>
        <v>0</v>
      </c>
      <c r="Q51" s="190">
        <f t="shared" si="119"/>
        <v>0</v>
      </c>
      <c r="R51" s="189"/>
      <c r="S51" s="172">
        <f t="shared" ref="S51:T51" si="120">S47+S43+S39</f>
        <v>0</v>
      </c>
      <c r="T51" s="190">
        <f t="shared" si="120"/>
        <v>0</v>
      </c>
      <c r="U51" s="189"/>
      <c r="V51" s="172">
        <f t="shared" ref="V51:X51" si="121">V47+V43+V39</f>
        <v>0</v>
      </c>
      <c r="W51" s="191">
        <f t="shared" si="121"/>
        <v>0</v>
      </c>
      <c r="X51" s="191">
        <f t="shared" si="121"/>
        <v>0</v>
      </c>
      <c r="Y51" s="191">
        <f t="shared" si="78"/>
        <v>0</v>
      </c>
      <c r="Z51" s="191" t="e">
        <f t="shared" si="79"/>
        <v>#DIV/0!</v>
      </c>
      <c r="AA51" s="177"/>
      <c r="AB51" s="7"/>
      <c r="AC51" s="7"/>
      <c r="AD51" s="7"/>
      <c r="AE51" s="7"/>
      <c r="AF51" s="7"/>
      <c r="AG51" s="7"/>
    </row>
    <row r="52" spans="1:33" ht="30" customHeight="1" x14ac:dyDescent="0.25">
      <c r="A52" s="178" t="s">
        <v>69</v>
      </c>
      <c r="B52" s="179">
        <v>3</v>
      </c>
      <c r="C52" s="180" t="s">
        <v>126</v>
      </c>
      <c r="D52" s="181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106"/>
      <c r="Y52" s="106"/>
      <c r="Z52" s="106"/>
      <c r="AA52" s="107"/>
      <c r="AB52" s="7"/>
      <c r="AC52" s="7"/>
      <c r="AD52" s="7"/>
      <c r="AE52" s="7"/>
      <c r="AF52" s="7"/>
      <c r="AG52" s="7"/>
    </row>
    <row r="53" spans="1:33" ht="45" customHeight="1" x14ac:dyDescent="0.25">
      <c r="A53" s="108" t="s">
        <v>71</v>
      </c>
      <c r="B53" s="155" t="s">
        <v>127</v>
      </c>
      <c r="C53" s="110" t="s">
        <v>128</v>
      </c>
      <c r="D53" s="111"/>
      <c r="E53" s="112">
        <f>SUM(E54:E59)</f>
        <v>950</v>
      </c>
      <c r="F53" s="113"/>
      <c r="G53" s="114">
        <f t="shared" ref="G53" si="122">SUM(G54:G59)</f>
        <v>83625</v>
      </c>
      <c r="H53" s="112">
        <f>SUM(H54:H59)</f>
        <v>950</v>
      </c>
      <c r="I53" s="113"/>
      <c r="J53" s="114">
        <f t="shared" ref="J53:K53" si="123">SUM(J54:J59)</f>
        <v>83625</v>
      </c>
      <c r="K53" s="112">
        <f t="shared" si="123"/>
        <v>0</v>
      </c>
      <c r="L53" s="113"/>
      <c r="M53" s="114">
        <f t="shared" ref="M53:N53" si="124">SUM(M54:M59)</f>
        <v>0</v>
      </c>
      <c r="N53" s="112">
        <f t="shared" si="124"/>
        <v>0</v>
      </c>
      <c r="O53" s="113"/>
      <c r="P53" s="114">
        <f t="shared" ref="P53:Q53" si="125">SUM(P54:P59)</f>
        <v>0</v>
      </c>
      <c r="Q53" s="112">
        <f t="shared" si="125"/>
        <v>0</v>
      </c>
      <c r="R53" s="113"/>
      <c r="S53" s="114">
        <f t="shared" ref="S53:T53" si="126">SUM(S54:S59)</f>
        <v>0</v>
      </c>
      <c r="T53" s="112">
        <f t="shared" si="126"/>
        <v>0</v>
      </c>
      <c r="U53" s="113"/>
      <c r="V53" s="114">
        <f t="shared" ref="V53:X53" si="127">SUM(V54:V59)</f>
        <v>0</v>
      </c>
      <c r="W53" s="114">
        <f>SUM(W54:W59)</f>
        <v>83625</v>
      </c>
      <c r="X53" s="114">
        <f t="shared" si="127"/>
        <v>83625</v>
      </c>
      <c r="Y53" s="115">
        <f t="shared" ref="Y53:Y63" si="128">W53-X53</f>
        <v>0</v>
      </c>
      <c r="Z53" s="116">
        <f t="shared" ref="Z53:Z63" si="129">Y53/W53</f>
        <v>0</v>
      </c>
      <c r="AA53" s="117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74</v>
      </c>
      <c r="B54" s="120" t="s">
        <v>129</v>
      </c>
      <c r="C54" s="352" t="s">
        <v>359</v>
      </c>
      <c r="D54" s="122" t="s">
        <v>108</v>
      </c>
      <c r="E54" s="123">
        <v>100</v>
      </c>
      <c r="F54" s="124">
        <v>185</v>
      </c>
      <c r="G54" s="125">
        <f t="shared" ref="G54:G59" si="130">E54*F54</f>
        <v>18500</v>
      </c>
      <c r="H54" s="123">
        <v>100</v>
      </c>
      <c r="I54" s="124">
        <v>185</v>
      </c>
      <c r="J54" s="125">
        <f t="shared" ref="J54:J59" si="131">H54*I54</f>
        <v>18500</v>
      </c>
      <c r="K54" s="123"/>
      <c r="L54" s="124"/>
      <c r="M54" s="125">
        <f t="shared" ref="M54:M59" si="132">K54*L54</f>
        <v>0</v>
      </c>
      <c r="N54" s="123"/>
      <c r="O54" s="124"/>
      <c r="P54" s="125">
        <f t="shared" ref="P54:P59" si="133">N54*O54</f>
        <v>0</v>
      </c>
      <c r="Q54" s="123"/>
      <c r="R54" s="124"/>
      <c r="S54" s="125">
        <f t="shared" ref="S54:S59" si="134">Q54*R54</f>
        <v>0</v>
      </c>
      <c r="T54" s="123"/>
      <c r="U54" s="124"/>
      <c r="V54" s="125">
        <f t="shared" ref="V54:V59" si="135">T54*U54</f>
        <v>0</v>
      </c>
      <c r="W54" s="126">
        <f t="shared" ref="W54:W59" si="136">G54+M54+S54</f>
        <v>18500</v>
      </c>
      <c r="X54" s="127">
        <f t="shared" ref="X54:X59" si="137">J54+P54+V54</f>
        <v>18500</v>
      </c>
      <c r="Y54" s="127">
        <f t="shared" si="128"/>
        <v>0</v>
      </c>
      <c r="Z54" s="128">
        <f t="shared" si="129"/>
        <v>0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19" t="s">
        <v>74</v>
      </c>
      <c r="B55" s="120" t="s">
        <v>131</v>
      </c>
      <c r="C55" s="352" t="s">
        <v>360</v>
      </c>
      <c r="D55" s="122" t="s">
        <v>108</v>
      </c>
      <c r="E55" s="123">
        <v>450</v>
      </c>
      <c r="F55" s="124">
        <v>70</v>
      </c>
      <c r="G55" s="125">
        <f>E55*F55</f>
        <v>31500</v>
      </c>
      <c r="H55" s="123">
        <v>450</v>
      </c>
      <c r="I55" s="124">
        <v>70</v>
      </c>
      <c r="J55" s="125">
        <f t="shared" si="131"/>
        <v>31500</v>
      </c>
      <c r="K55" s="123"/>
      <c r="L55" s="124"/>
      <c r="M55" s="125">
        <f t="shared" si="132"/>
        <v>0</v>
      </c>
      <c r="N55" s="123"/>
      <c r="O55" s="124"/>
      <c r="P55" s="125">
        <f t="shared" si="133"/>
        <v>0</v>
      </c>
      <c r="Q55" s="123"/>
      <c r="R55" s="124"/>
      <c r="S55" s="125">
        <f t="shared" si="134"/>
        <v>0</v>
      </c>
      <c r="T55" s="123"/>
      <c r="U55" s="124"/>
      <c r="V55" s="125">
        <f t="shared" si="135"/>
        <v>0</v>
      </c>
      <c r="W55" s="126">
        <f t="shared" si="136"/>
        <v>31500</v>
      </c>
      <c r="X55" s="127">
        <f t="shared" si="137"/>
        <v>31500</v>
      </c>
      <c r="Y55" s="127">
        <f t="shared" si="128"/>
        <v>0</v>
      </c>
      <c r="Z55" s="128">
        <f t="shared" si="129"/>
        <v>0</v>
      </c>
      <c r="AA55" s="129"/>
      <c r="AB55" s="131"/>
      <c r="AC55" s="131"/>
      <c r="AD55" s="131"/>
      <c r="AE55" s="131"/>
      <c r="AF55" s="131"/>
      <c r="AG55" s="131"/>
    </row>
    <row r="56" spans="1:33" s="336" customFormat="1" ht="30" customHeight="1" x14ac:dyDescent="0.25">
      <c r="A56" s="119" t="s">
        <v>74</v>
      </c>
      <c r="B56" s="120" t="s">
        <v>133</v>
      </c>
      <c r="C56" s="353" t="s">
        <v>361</v>
      </c>
      <c r="D56" s="122" t="s">
        <v>108</v>
      </c>
      <c r="E56" s="135">
        <v>50</v>
      </c>
      <c r="F56" s="136">
        <v>140</v>
      </c>
      <c r="G56" s="125">
        <f t="shared" si="130"/>
        <v>7000</v>
      </c>
      <c r="H56" s="135">
        <v>50</v>
      </c>
      <c r="I56" s="136">
        <v>140</v>
      </c>
      <c r="J56" s="125">
        <f t="shared" si="131"/>
        <v>7000</v>
      </c>
      <c r="K56" s="135"/>
      <c r="L56" s="136"/>
      <c r="M56" s="137"/>
      <c r="N56" s="135"/>
      <c r="O56" s="136"/>
      <c r="P56" s="137"/>
      <c r="Q56" s="135"/>
      <c r="R56" s="136"/>
      <c r="S56" s="137"/>
      <c r="T56" s="135"/>
      <c r="U56" s="136"/>
      <c r="V56" s="137"/>
      <c r="W56" s="126">
        <f t="shared" si="136"/>
        <v>7000</v>
      </c>
      <c r="X56" s="127">
        <f t="shared" si="137"/>
        <v>7000</v>
      </c>
      <c r="Y56" s="127">
        <f t="shared" si="128"/>
        <v>0</v>
      </c>
      <c r="Z56" s="128">
        <f t="shared" si="129"/>
        <v>0</v>
      </c>
      <c r="AA56" s="139"/>
      <c r="AB56" s="131"/>
      <c r="AC56" s="131"/>
      <c r="AD56" s="131"/>
      <c r="AE56" s="131"/>
      <c r="AF56" s="131"/>
      <c r="AG56" s="131"/>
    </row>
    <row r="57" spans="1:33" s="336" customFormat="1" ht="30" customHeight="1" x14ac:dyDescent="0.25">
      <c r="A57" s="119" t="s">
        <v>74</v>
      </c>
      <c r="B57" s="120" t="s">
        <v>356</v>
      </c>
      <c r="C57" s="353" t="s">
        <v>362</v>
      </c>
      <c r="D57" s="354" t="s">
        <v>365</v>
      </c>
      <c r="E57" s="135">
        <v>250</v>
      </c>
      <c r="F57" s="136">
        <v>33</v>
      </c>
      <c r="G57" s="125">
        <f t="shared" si="130"/>
        <v>8250</v>
      </c>
      <c r="H57" s="135">
        <v>250</v>
      </c>
      <c r="I57" s="136">
        <v>33</v>
      </c>
      <c r="J57" s="125">
        <f t="shared" si="131"/>
        <v>8250</v>
      </c>
      <c r="K57" s="135"/>
      <c r="L57" s="136"/>
      <c r="M57" s="137"/>
      <c r="N57" s="135"/>
      <c r="O57" s="136"/>
      <c r="P57" s="137"/>
      <c r="Q57" s="135"/>
      <c r="R57" s="136"/>
      <c r="S57" s="137"/>
      <c r="T57" s="135"/>
      <c r="U57" s="136"/>
      <c r="V57" s="137"/>
      <c r="W57" s="126">
        <f t="shared" si="136"/>
        <v>8250</v>
      </c>
      <c r="X57" s="127">
        <f t="shared" si="137"/>
        <v>8250</v>
      </c>
      <c r="Y57" s="127">
        <f t="shared" si="128"/>
        <v>0</v>
      </c>
      <c r="Z57" s="128">
        <f t="shared" si="129"/>
        <v>0</v>
      </c>
      <c r="AA57" s="139"/>
      <c r="AB57" s="131"/>
      <c r="AC57" s="131"/>
      <c r="AD57" s="131"/>
      <c r="AE57" s="131"/>
      <c r="AF57" s="131"/>
      <c r="AG57" s="131"/>
    </row>
    <row r="58" spans="1:33" s="336" customFormat="1" ht="30" customHeight="1" x14ac:dyDescent="0.25">
      <c r="A58" s="119" t="s">
        <v>74</v>
      </c>
      <c r="B58" s="120" t="s">
        <v>357</v>
      </c>
      <c r="C58" s="353" t="s">
        <v>363</v>
      </c>
      <c r="D58" s="122" t="s">
        <v>108</v>
      </c>
      <c r="E58" s="135">
        <v>75</v>
      </c>
      <c r="F58" s="136">
        <v>145</v>
      </c>
      <c r="G58" s="125">
        <f t="shared" si="130"/>
        <v>10875</v>
      </c>
      <c r="H58" s="135">
        <v>75</v>
      </c>
      <c r="I58" s="136">
        <v>145</v>
      </c>
      <c r="J58" s="125">
        <f t="shared" si="131"/>
        <v>10875</v>
      </c>
      <c r="K58" s="135"/>
      <c r="L58" s="136"/>
      <c r="M58" s="137"/>
      <c r="N58" s="135"/>
      <c r="O58" s="136"/>
      <c r="P58" s="137"/>
      <c r="Q58" s="135"/>
      <c r="R58" s="136"/>
      <c r="S58" s="137"/>
      <c r="T58" s="135"/>
      <c r="U58" s="136"/>
      <c r="V58" s="137"/>
      <c r="W58" s="126">
        <f t="shared" si="136"/>
        <v>10875</v>
      </c>
      <c r="X58" s="127">
        <f t="shared" si="137"/>
        <v>10875</v>
      </c>
      <c r="Y58" s="127">
        <f t="shared" si="128"/>
        <v>0</v>
      </c>
      <c r="Z58" s="128">
        <f t="shared" si="129"/>
        <v>0</v>
      </c>
      <c r="AA58" s="139"/>
      <c r="AB58" s="131"/>
      <c r="AC58" s="131"/>
      <c r="AD58" s="131"/>
      <c r="AE58" s="131"/>
      <c r="AF58" s="131"/>
      <c r="AG58" s="131"/>
    </row>
    <row r="59" spans="1:33" ht="30" customHeight="1" thickBot="1" x14ac:dyDescent="0.3">
      <c r="A59" s="132" t="s">
        <v>74</v>
      </c>
      <c r="B59" s="120" t="s">
        <v>358</v>
      </c>
      <c r="C59" s="353" t="s">
        <v>364</v>
      </c>
      <c r="D59" s="134" t="s">
        <v>108</v>
      </c>
      <c r="E59" s="135">
        <v>25</v>
      </c>
      <c r="F59" s="136">
        <v>300</v>
      </c>
      <c r="G59" s="137">
        <f t="shared" si="130"/>
        <v>7500</v>
      </c>
      <c r="H59" s="135">
        <v>25</v>
      </c>
      <c r="I59" s="136">
        <v>300</v>
      </c>
      <c r="J59" s="137">
        <f t="shared" si="131"/>
        <v>7500</v>
      </c>
      <c r="K59" s="135"/>
      <c r="L59" s="136"/>
      <c r="M59" s="137">
        <f t="shared" si="132"/>
        <v>0</v>
      </c>
      <c r="N59" s="135"/>
      <c r="O59" s="136"/>
      <c r="P59" s="137">
        <f t="shared" si="133"/>
        <v>0</v>
      </c>
      <c r="Q59" s="135"/>
      <c r="R59" s="136"/>
      <c r="S59" s="137">
        <f t="shared" si="134"/>
        <v>0</v>
      </c>
      <c r="T59" s="135"/>
      <c r="U59" s="136"/>
      <c r="V59" s="137">
        <f t="shared" si="135"/>
        <v>0</v>
      </c>
      <c r="W59" s="138">
        <f t="shared" si="136"/>
        <v>7500</v>
      </c>
      <c r="X59" s="127">
        <f t="shared" si="137"/>
        <v>7500</v>
      </c>
      <c r="Y59" s="127">
        <f t="shared" si="128"/>
        <v>0</v>
      </c>
      <c r="Z59" s="128">
        <f t="shared" si="129"/>
        <v>0</v>
      </c>
      <c r="AA59" s="139"/>
      <c r="AB59" s="131"/>
      <c r="AC59" s="131"/>
      <c r="AD59" s="131"/>
      <c r="AE59" s="131"/>
      <c r="AF59" s="131"/>
      <c r="AG59" s="131"/>
    </row>
    <row r="60" spans="1:33" ht="52.8" x14ac:dyDescent="0.25">
      <c r="A60" s="108" t="s">
        <v>71</v>
      </c>
      <c r="B60" s="155" t="s">
        <v>134</v>
      </c>
      <c r="C60" s="140" t="s">
        <v>135</v>
      </c>
      <c r="D60" s="141"/>
      <c r="E60" s="142"/>
      <c r="F60" s="143"/>
      <c r="G60" s="144"/>
      <c r="H60" s="142"/>
      <c r="I60" s="143"/>
      <c r="J60" s="144"/>
      <c r="K60" s="142">
        <f>SUM(K61:K62)</f>
        <v>0</v>
      </c>
      <c r="L60" s="143"/>
      <c r="M60" s="144">
        <f t="shared" ref="M60:N60" si="138">SUM(M61:M62)</f>
        <v>0</v>
      </c>
      <c r="N60" s="142">
        <f t="shared" si="138"/>
        <v>0</v>
      </c>
      <c r="O60" s="143"/>
      <c r="P60" s="144">
        <f t="shared" ref="P60:Q60" si="139">SUM(P61:P62)</f>
        <v>0</v>
      </c>
      <c r="Q60" s="142">
        <f t="shared" si="139"/>
        <v>0</v>
      </c>
      <c r="R60" s="143"/>
      <c r="S60" s="144">
        <f t="shared" ref="S60:T60" si="140">SUM(S61:S62)</f>
        <v>0</v>
      </c>
      <c r="T60" s="142">
        <f t="shared" si="140"/>
        <v>0</v>
      </c>
      <c r="U60" s="143"/>
      <c r="V60" s="144">
        <f t="shared" ref="V60:X60" si="141">SUM(V61:V62)</f>
        <v>0</v>
      </c>
      <c r="W60" s="144">
        <f t="shared" si="141"/>
        <v>0</v>
      </c>
      <c r="X60" s="144">
        <f t="shared" si="141"/>
        <v>0</v>
      </c>
      <c r="Y60" s="144">
        <f t="shared" si="128"/>
        <v>0</v>
      </c>
      <c r="Z60" s="144" t="e">
        <f t="shared" si="129"/>
        <v>#DIV/0!</v>
      </c>
      <c r="AA60" s="146"/>
      <c r="AB60" s="118"/>
      <c r="AC60" s="118"/>
      <c r="AD60" s="118"/>
      <c r="AE60" s="118"/>
      <c r="AF60" s="118"/>
      <c r="AG60" s="118"/>
    </row>
    <row r="61" spans="1:33" ht="30" customHeight="1" x14ac:dyDescent="0.25">
      <c r="A61" s="119" t="s">
        <v>74</v>
      </c>
      <c r="B61" s="120" t="s">
        <v>136</v>
      </c>
      <c r="C61" s="187" t="s">
        <v>137</v>
      </c>
      <c r="D61" s="122" t="s">
        <v>138</v>
      </c>
      <c r="E61" s="392" t="s">
        <v>139</v>
      </c>
      <c r="F61" s="393"/>
      <c r="G61" s="394"/>
      <c r="H61" s="392" t="s">
        <v>139</v>
      </c>
      <c r="I61" s="393"/>
      <c r="J61" s="394"/>
      <c r="K61" s="123"/>
      <c r="L61" s="124"/>
      <c r="M61" s="125">
        <f t="shared" ref="M61:M62" si="142">K61*L61</f>
        <v>0</v>
      </c>
      <c r="N61" s="123"/>
      <c r="O61" s="124"/>
      <c r="P61" s="125">
        <f t="shared" ref="P61:P62" si="143">N61*O61</f>
        <v>0</v>
      </c>
      <c r="Q61" s="123"/>
      <c r="R61" s="124"/>
      <c r="S61" s="125">
        <f t="shared" ref="S61:S62" si="144">Q61*R61</f>
        <v>0</v>
      </c>
      <c r="T61" s="123"/>
      <c r="U61" s="124"/>
      <c r="V61" s="125">
        <f t="shared" ref="V61:V62" si="145">T61*U61</f>
        <v>0</v>
      </c>
      <c r="W61" s="138">
        <f t="shared" ref="W61:W62" si="146">G61+M61+S61</f>
        <v>0</v>
      </c>
      <c r="X61" s="127">
        <f t="shared" ref="X61:X62" si="147">J61+P61+V61</f>
        <v>0</v>
      </c>
      <c r="Y61" s="127">
        <f t="shared" si="128"/>
        <v>0</v>
      </c>
      <c r="Z61" s="128" t="e">
        <f t="shared" si="129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32" t="s">
        <v>74</v>
      </c>
      <c r="B62" s="133" t="s">
        <v>140</v>
      </c>
      <c r="C62" s="163" t="s">
        <v>141</v>
      </c>
      <c r="D62" s="134" t="s">
        <v>138</v>
      </c>
      <c r="E62" s="360"/>
      <c r="F62" s="395"/>
      <c r="G62" s="361"/>
      <c r="H62" s="360"/>
      <c r="I62" s="395"/>
      <c r="J62" s="361"/>
      <c r="K62" s="149"/>
      <c r="L62" s="150"/>
      <c r="M62" s="151">
        <f t="shared" si="142"/>
        <v>0</v>
      </c>
      <c r="N62" s="149"/>
      <c r="O62" s="150"/>
      <c r="P62" s="151">
        <f t="shared" si="143"/>
        <v>0</v>
      </c>
      <c r="Q62" s="149"/>
      <c r="R62" s="150"/>
      <c r="S62" s="151">
        <f t="shared" si="144"/>
        <v>0</v>
      </c>
      <c r="T62" s="149"/>
      <c r="U62" s="150"/>
      <c r="V62" s="151">
        <f t="shared" si="145"/>
        <v>0</v>
      </c>
      <c r="W62" s="138">
        <f t="shared" si="146"/>
        <v>0</v>
      </c>
      <c r="X62" s="127">
        <f t="shared" si="147"/>
        <v>0</v>
      </c>
      <c r="Y62" s="165">
        <f t="shared" si="128"/>
        <v>0</v>
      </c>
      <c r="Z62" s="128" t="e">
        <f t="shared" si="129"/>
        <v>#DIV/0!</v>
      </c>
      <c r="AA62" s="152"/>
      <c r="AB62" s="131"/>
      <c r="AC62" s="131"/>
      <c r="AD62" s="131"/>
      <c r="AE62" s="131"/>
      <c r="AF62" s="131"/>
      <c r="AG62" s="131"/>
    </row>
    <row r="63" spans="1:33" ht="30" customHeight="1" x14ac:dyDescent="0.25">
      <c r="A63" s="166" t="s">
        <v>142</v>
      </c>
      <c r="B63" s="167"/>
      <c r="C63" s="168"/>
      <c r="D63" s="169"/>
      <c r="E63" s="173">
        <f>E53</f>
        <v>950</v>
      </c>
      <c r="F63" s="189"/>
      <c r="G63" s="172">
        <f t="shared" ref="G63:H63" si="148">G53</f>
        <v>83625</v>
      </c>
      <c r="H63" s="173">
        <f t="shared" si="148"/>
        <v>950</v>
      </c>
      <c r="I63" s="189"/>
      <c r="J63" s="172">
        <f>J53</f>
        <v>83625</v>
      </c>
      <c r="K63" s="190">
        <f>K60+K53</f>
        <v>0</v>
      </c>
      <c r="L63" s="189"/>
      <c r="M63" s="172">
        <f t="shared" ref="M63:N63" si="149">M60+M53</f>
        <v>0</v>
      </c>
      <c r="N63" s="190">
        <f t="shared" si="149"/>
        <v>0</v>
      </c>
      <c r="O63" s="189"/>
      <c r="P63" s="172">
        <f t="shared" ref="P63:Q63" si="150">P60+P53</f>
        <v>0</v>
      </c>
      <c r="Q63" s="190">
        <f t="shared" si="150"/>
        <v>0</v>
      </c>
      <c r="R63" s="189"/>
      <c r="S63" s="172">
        <f t="shared" ref="S63:T63" si="151">S60+S53</f>
        <v>0</v>
      </c>
      <c r="T63" s="190">
        <f t="shared" si="151"/>
        <v>0</v>
      </c>
      <c r="U63" s="189"/>
      <c r="V63" s="172">
        <f t="shared" ref="V63:X63" si="152">V60+V53</f>
        <v>0</v>
      </c>
      <c r="W63" s="191">
        <f t="shared" si="152"/>
        <v>83625</v>
      </c>
      <c r="X63" s="191">
        <f t="shared" si="152"/>
        <v>83625</v>
      </c>
      <c r="Y63" s="191">
        <f t="shared" si="128"/>
        <v>0</v>
      </c>
      <c r="Z63" s="191">
        <f t="shared" si="129"/>
        <v>0</v>
      </c>
      <c r="AA63" s="177"/>
      <c r="AB63" s="131"/>
      <c r="AC63" s="131"/>
      <c r="AD63" s="131"/>
      <c r="AE63" s="7"/>
      <c r="AF63" s="7"/>
      <c r="AG63" s="7"/>
    </row>
    <row r="64" spans="1:33" ht="30" customHeight="1" x14ac:dyDescent="0.25">
      <c r="A64" s="178" t="s">
        <v>69</v>
      </c>
      <c r="B64" s="179">
        <v>4</v>
      </c>
      <c r="C64" s="180" t="s">
        <v>143</v>
      </c>
      <c r="D64" s="181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6"/>
      <c r="X64" s="106"/>
      <c r="Y64" s="182"/>
      <c r="Z64" s="106"/>
      <c r="AA64" s="107"/>
      <c r="AB64" s="7"/>
      <c r="AC64" s="7"/>
      <c r="AD64" s="7"/>
      <c r="AE64" s="7"/>
      <c r="AF64" s="7"/>
      <c r="AG64" s="7"/>
    </row>
    <row r="65" spans="1:33" ht="30" customHeight="1" x14ac:dyDescent="0.25">
      <c r="A65" s="108" t="s">
        <v>71</v>
      </c>
      <c r="B65" s="155" t="s">
        <v>144</v>
      </c>
      <c r="C65" s="192" t="s">
        <v>145</v>
      </c>
      <c r="D65" s="111"/>
      <c r="E65" s="112">
        <f>SUM(E66:E68)</f>
        <v>0</v>
      </c>
      <c r="F65" s="113"/>
      <c r="G65" s="114">
        <f t="shared" ref="G65:H65" si="153">SUM(G66:G68)</f>
        <v>0</v>
      </c>
      <c r="H65" s="112">
        <f t="shared" si="153"/>
        <v>0</v>
      </c>
      <c r="I65" s="113"/>
      <c r="J65" s="114">
        <f t="shared" ref="J65:K65" si="154">SUM(J66:J68)</f>
        <v>0</v>
      </c>
      <c r="K65" s="112">
        <f t="shared" si="154"/>
        <v>0</v>
      </c>
      <c r="L65" s="113"/>
      <c r="M65" s="114">
        <f t="shared" ref="M65:N65" si="155">SUM(M66:M68)</f>
        <v>0</v>
      </c>
      <c r="N65" s="112">
        <f t="shared" si="155"/>
        <v>0</v>
      </c>
      <c r="O65" s="113"/>
      <c r="P65" s="114">
        <f t="shared" ref="P65:Q65" si="156">SUM(P66:P68)</f>
        <v>0</v>
      </c>
      <c r="Q65" s="112">
        <f t="shared" si="156"/>
        <v>0</v>
      </c>
      <c r="R65" s="113"/>
      <c r="S65" s="114">
        <f t="shared" ref="S65:T65" si="157">SUM(S66:S68)</f>
        <v>0</v>
      </c>
      <c r="T65" s="112">
        <f t="shared" si="157"/>
        <v>0</v>
      </c>
      <c r="U65" s="113"/>
      <c r="V65" s="114">
        <f t="shared" ref="V65:X65" si="158">SUM(V66:V68)</f>
        <v>0</v>
      </c>
      <c r="W65" s="114">
        <f t="shared" si="158"/>
        <v>0</v>
      </c>
      <c r="X65" s="114">
        <f t="shared" si="158"/>
        <v>0</v>
      </c>
      <c r="Y65" s="193">
        <f t="shared" ref="Y65:Y85" si="159">W65-X65</f>
        <v>0</v>
      </c>
      <c r="Z65" s="116" t="e">
        <f t="shared" ref="Z65:Z85" si="160">Y65/W65</f>
        <v>#DIV/0!</v>
      </c>
      <c r="AA65" s="117"/>
      <c r="AB65" s="118"/>
      <c r="AC65" s="118"/>
      <c r="AD65" s="118"/>
      <c r="AE65" s="118"/>
      <c r="AF65" s="118"/>
      <c r="AG65" s="118"/>
    </row>
    <row r="66" spans="1:33" ht="30" customHeight="1" x14ac:dyDescent="0.25">
      <c r="A66" s="119" t="s">
        <v>74</v>
      </c>
      <c r="B66" s="120" t="s">
        <v>146</v>
      </c>
      <c r="C66" s="187" t="s">
        <v>147</v>
      </c>
      <c r="D66" s="194" t="s">
        <v>148</v>
      </c>
      <c r="E66" s="195"/>
      <c r="F66" s="196"/>
      <c r="G66" s="197">
        <f t="shared" ref="G66:G68" si="161">E66*F66</f>
        <v>0</v>
      </c>
      <c r="H66" s="195"/>
      <c r="I66" s="196"/>
      <c r="J66" s="197">
        <f t="shared" ref="J66:J68" si="162">H66*I66</f>
        <v>0</v>
      </c>
      <c r="K66" s="123"/>
      <c r="L66" s="196"/>
      <c r="M66" s="125">
        <f t="shared" ref="M66:M68" si="163">K66*L66</f>
        <v>0</v>
      </c>
      <c r="N66" s="123"/>
      <c r="O66" s="196"/>
      <c r="P66" s="125">
        <f t="shared" ref="P66:P68" si="164">N66*O66</f>
        <v>0</v>
      </c>
      <c r="Q66" s="123"/>
      <c r="R66" s="196"/>
      <c r="S66" s="125">
        <f t="shared" ref="S66:S68" si="165">Q66*R66</f>
        <v>0</v>
      </c>
      <c r="T66" s="123"/>
      <c r="U66" s="196"/>
      <c r="V66" s="125">
        <f t="shared" ref="V66:V68" si="166">T66*U66</f>
        <v>0</v>
      </c>
      <c r="W66" s="126">
        <f t="shared" ref="W66:W68" si="167">G66+M66+S66</f>
        <v>0</v>
      </c>
      <c r="X66" s="127">
        <f t="shared" ref="X66:X68" si="168">J66+P66+V66</f>
        <v>0</v>
      </c>
      <c r="Y66" s="127">
        <f t="shared" si="159"/>
        <v>0</v>
      </c>
      <c r="Z66" s="128" t="e">
        <f t="shared" si="160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19" t="s">
        <v>74</v>
      </c>
      <c r="B67" s="120" t="s">
        <v>149</v>
      </c>
      <c r="C67" s="187" t="s">
        <v>147</v>
      </c>
      <c r="D67" s="194" t="s">
        <v>148</v>
      </c>
      <c r="E67" s="195"/>
      <c r="F67" s="196"/>
      <c r="G67" s="197">
        <f t="shared" si="161"/>
        <v>0</v>
      </c>
      <c r="H67" s="195"/>
      <c r="I67" s="196"/>
      <c r="J67" s="197">
        <f t="shared" si="162"/>
        <v>0</v>
      </c>
      <c r="K67" s="123"/>
      <c r="L67" s="196"/>
      <c r="M67" s="125">
        <f t="shared" si="163"/>
        <v>0</v>
      </c>
      <c r="N67" s="123"/>
      <c r="O67" s="196"/>
      <c r="P67" s="125">
        <f t="shared" si="164"/>
        <v>0</v>
      </c>
      <c r="Q67" s="123"/>
      <c r="R67" s="196"/>
      <c r="S67" s="125">
        <f t="shared" si="165"/>
        <v>0</v>
      </c>
      <c r="T67" s="123"/>
      <c r="U67" s="196"/>
      <c r="V67" s="125">
        <f t="shared" si="166"/>
        <v>0</v>
      </c>
      <c r="W67" s="126">
        <f t="shared" si="167"/>
        <v>0</v>
      </c>
      <c r="X67" s="127">
        <f t="shared" si="168"/>
        <v>0</v>
      </c>
      <c r="Y67" s="127">
        <f t="shared" si="159"/>
        <v>0</v>
      </c>
      <c r="Z67" s="128" t="e">
        <f t="shared" si="160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47" t="s">
        <v>74</v>
      </c>
      <c r="B68" s="133" t="s">
        <v>150</v>
      </c>
      <c r="C68" s="163" t="s">
        <v>147</v>
      </c>
      <c r="D68" s="194" t="s">
        <v>148</v>
      </c>
      <c r="E68" s="198"/>
      <c r="F68" s="199"/>
      <c r="G68" s="200">
        <f t="shared" si="161"/>
        <v>0</v>
      </c>
      <c r="H68" s="198"/>
      <c r="I68" s="199"/>
      <c r="J68" s="200">
        <f t="shared" si="162"/>
        <v>0</v>
      </c>
      <c r="K68" s="135"/>
      <c r="L68" s="199"/>
      <c r="M68" s="137">
        <f t="shared" si="163"/>
        <v>0</v>
      </c>
      <c r="N68" s="135"/>
      <c r="O68" s="199"/>
      <c r="P68" s="137">
        <f t="shared" si="164"/>
        <v>0</v>
      </c>
      <c r="Q68" s="135"/>
      <c r="R68" s="199"/>
      <c r="S68" s="137">
        <f t="shared" si="165"/>
        <v>0</v>
      </c>
      <c r="T68" s="135"/>
      <c r="U68" s="199"/>
      <c r="V68" s="137">
        <f t="shared" si="166"/>
        <v>0</v>
      </c>
      <c r="W68" s="138">
        <f t="shared" si="167"/>
        <v>0</v>
      </c>
      <c r="X68" s="127">
        <f t="shared" si="168"/>
        <v>0</v>
      </c>
      <c r="Y68" s="127">
        <f t="shared" si="159"/>
        <v>0</v>
      </c>
      <c r="Z68" s="128" t="e">
        <f t="shared" si="160"/>
        <v>#DIV/0!</v>
      </c>
      <c r="AA68" s="13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08" t="s">
        <v>71</v>
      </c>
      <c r="B69" s="155" t="s">
        <v>151</v>
      </c>
      <c r="C69" s="153" t="s">
        <v>152</v>
      </c>
      <c r="D69" s="141"/>
      <c r="E69" s="142">
        <f>SUM(E70:E72)</f>
        <v>0</v>
      </c>
      <c r="F69" s="143"/>
      <c r="G69" s="144">
        <f t="shared" ref="G69:H69" si="169">SUM(G70:G72)</f>
        <v>0</v>
      </c>
      <c r="H69" s="142">
        <f t="shared" si="169"/>
        <v>0</v>
      </c>
      <c r="I69" s="143"/>
      <c r="J69" s="144">
        <f t="shared" ref="J69:K69" si="170">SUM(J70:J72)</f>
        <v>0</v>
      </c>
      <c r="K69" s="142">
        <f t="shared" si="170"/>
        <v>0</v>
      </c>
      <c r="L69" s="143"/>
      <c r="M69" s="144">
        <f t="shared" ref="M69:N69" si="171">SUM(M70:M72)</f>
        <v>0</v>
      </c>
      <c r="N69" s="142">
        <f t="shared" si="171"/>
        <v>0</v>
      </c>
      <c r="O69" s="143"/>
      <c r="P69" s="144">
        <f t="shared" ref="P69:Q69" si="172">SUM(P70:P72)</f>
        <v>0</v>
      </c>
      <c r="Q69" s="142">
        <f t="shared" si="172"/>
        <v>0</v>
      </c>
      <c r="R69" s="143"/>
      <c r="S69" s="144">
        <f t="shared" ref="S69:T69" si="173">SUM(S70:S72)</f>
        <v>0</v>
      </c>
      <c r="T69" s="142">
        <f t="shared" si="173"/>
        <v>0</v>
      </c>
      <c r="U69" s="143"/>
      <c r="V69" s="144">
        <f t="shared" ref="V69:X69" si="174">SUM(V70:V72)</f>
        <v>0</v>
      </c>
      <c r="W69" s="144">
        <f t="shared" si="174"/>
        <v>0</v>
      </c>
      <c r="X69" s="144">
        <f t="shared" si="174"/>
        <v>0</v>
      </c>
      <c r="Y69" s="144">
        <f t="shared" si="159"/>
        <v>0</v>
      </c>
      <c r="Z69" s="144" t="e">
        <f t="shared" si="160"/>
        <v>#DIV/0!</v>
      </c>
      <c r="AA69" s="146"/>
      <c r="AB69" s="118"/>
      <c r="AC69" s="118"/>
      <c r="AD69" s="118"/>
      <c r="AE69" s="118"/>
      <c r="AF69" s="118"/>
      <c r="AG69" s="118"/>
    </row>
    <row r="70" spans="1:33" ht="30" customHeight="1" x14ac:dyDescent="0.25">
      <c r="A70" s="119" t="s">
        <v>74</v>
      </c>
      <c r="B70" s="120" t="s">
        <v>153</v>
      </c>
      <c r="C70" s="201" t="s">
        <v>154</v>
      </c>
      <c r="D70" s="202" t="s">
        <v>155</v>
      </c>
      <c r="E70" s="123"/>
      <c r="F70" s="124"/>
      <c r="G70" s="125">
        <f t="shared" ref="G70:G72" si="175">E70*F70</f>
        <v>0</v>
      </c>
      <c r="H70" s="123"/>
      <c r="I70" s="124"/>
      <c r="J70" s="125">
        <f t="shared" ref="J70:J72" si="176">H70*I70</f>
        <v>0</v>
      </c>
      <c r="K70" s="123"/>
      <c r="L70" s="124"/>
      <c r="M70" s="125">
        <f t="shared" ref="M70:M72" si="177">K70*L70</f>
        <v>0</v>
      </c>
      <c r="N70" s="123"/>
      <c r="O70" s="124"/>
      <c r="P70" s="125">
        <f t="shared" ref="P70:P72" si="178">N70*O70</f>
        <v>0</v>
      </c>
      <c r="Q70" s="123"/>
      <c r="R70" s="124"/>
      <c r="S70" s="125">
        <f t="shared" ref="S70:S72" si="179">Q70*R70</f>
        <v>0</v>
      </c>
      <c r="T70" s="123"/>
      <c r="U70" s="124"/>
      <c r="V70" s="125">
        <f t="shared" ref="V70:V72" si="180">T70*U70</f>
        <v>0</v>
      </c>
      <c r="W70" s="126">
        <f t="shared" ref="W70:W72" si="181">G70+M70+S70</f>
        <v>0</v>
      </c>
      <c r="X70" s="127">
        <f t="shared" ref="X70:X72" si="182">J70+P70+V70</f>
        <v>0</v>
      </c>
      <c r="Y70" s="127">
        <f t="shared" si="159"/>
        <v>0</v>
      </c>
      <c r="Z70" s="128" t="e">
        <f t="shared" si="160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19" t="s">
        <v>74</v>
      </c>
      <c r="B71" s="120" t="s">
        <v>156</v>
      </c>
      <c r="C71" s="201" t="s">
        <v>130</v>
      </c>
      <c r="D71" s="202" t="s">
        <v>155</v>
      </c>
      <c r="E71" s="123"/>
      <c r="F71" s="124"/>
      <c r="G71" s="125">
        <f t="shared" si="175"/>
        <v>0</v>
      </c>
      <c r="H71" s="123"/>
      <c r="I71" s="124"/>
      <c r="J71" s="125">
        <f t="shared" si="176"/>
        <v>0</v>
      </c>
      <c r="K71" s="123"/>
      <c r="L71" s="124"/>
      <c r="M71" s="125">
        <f t="shared" si="177"/>
        <v>0</v>
      </c>
      <c r="N71" s="123"/>
      <c r="O71" s="124"/>
      <c r="P71" s="125">
        <f t="shared" si="178"/>
        <v>0</v>
      </c>
      <c r="Q71" s="123"/>
      <c r="R71" s="124"/>
      <c r="S71" s="125">
        <f t="shared" si="179"/>
        <v>0</v>
      </c>
      <c r="T71" s="123"/>
      <c r="U71" s="124"/>
      <c r="V71" s="125">
        <f t="shared" si="180"/>
        <v>0</v>
      </c>
      <c r="W71" s="126">
        <f t="shared" si="181"/>
        <v>0</v>
      </c>
      <c r="X71" s="127">
        <f t="shared" si="182"/>
        <v>0</v>
      </c>
      <c r="Y71" s="127">
        <f t="shared" si="159"/>
        <v>0</v>
      </c>
      <c r="Z71" s="128" t="e">
        <f t="shared" si="160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32" t="s">
        <v>74</v>
      </c>
      <c r="B72" s="154" t="s">
        <v>157</v>
      </c>
      <c r="C72" s="203" t="s">
        <v>132</v>
      </c>
      <c r="D72" s="202" t="s">
        <v>155</v>
      </c>
      <c r="E72" s="135"/>
      <c r="F72" s="136"/>
      <c r="G72" s="137">
        <f t="shared" si="175"/>
        <v>0</v>
      </c>
      <c r="H72" s="135"/>
      <c r="I72" s="136"/>
      <c r="J72" s="137">
        <f t="shared" si="176"/>
        <v>0</v>
      </c>
      <c r="K72" s="135"/>
      <c r="L72" s="136"/>
      <c r="M72" s="137">
        <f t="shared" si="177"/>
        <v>0</v>
      </c>
      <c r="N72" s="135"/>
      <c r="O72" s="136"/>
      <c r="P72" s="137">
        <f t="shared" si="178"/>
        <v>0</v>
      </c>
      <c r="Q72" s="135"/>
      <c r="R72" s="136"/>
      <c r="S72" s="137">
        <f t="shared" si="179"/>
        <v>0</v>
      </c>
      <c r="T72" s="135"/>
      <c r="U72" s="136"/>
      <c r="V72" s="137">
        <f t="shared" si="180"/>
        <v>0</v>
      </c>
      <c r="W72" s="138">
        <f t="shared" si="181"/>
        <v>0</v>
      </c>
      <c r="X72" s="127">
        <f t="shared" si="182"/>
        <v>0</v>
      </c>
      <c r="Y72" s="127">
        <f t="shared" si="159"/>
        <v>0</v>
      </c>
      <c r="Z72" s="128" t="e">
        <f t="shared" si="160"/>
        <v>#DIV/0!</v>
      </c>
      <c r="AA72" s="13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08" t="s">
        <v>71</v>
      </c>
      <c r="B73" s="155" t="s">
        <v>158</v>
      </c>
      <c r="C73" s="153" t="s">
        <v>159</v>
      </c>
      <c r="D73" s="141"/>
      <c r="E73" s="142">
        <f>SUM(E74:E76)</f>
        <v>0</v>
      </c>
      <c r="F73" s="143"/>
      <c r="G73" s="144">
        <f t="shared" ref="G73:H73" si="183">SUM(G74:G76)</f>
        <v>0</v>
      </c>
      <c r="H73" s="142">
        <f t="shared" si="183"/>
        <v>0</v>
      </c>
      <c r="I73" s="143"/>
      <c r="J73" s="144">
        <f t="shared" ref="J73:K73" si="184">SUM(J74:J76)</f>
        <v>0</v>
      </c>
      <c r="K73" s="142">
        <f t="shared" si="184"/>
        <v>0</v>
      </c>
      <c r="L73" s="143"/>
      <c r="M73" s="144">
        <f t="shared" ref="M73:N73" si="185">SUM(M74:M76)</f>
        <v>0</v>
      </c>
      <c r="N73" s="142">
        <f t="shared" si="185"/>
        <v>0</v>
      </c>
      <c r="O73" s="143"/>
      <c r="P73" s="144">
        <f t="shared" ref="P73:Q73" si="186">SUM(P74:P76)</f>
        <v>0</v>
      </c>
      <c r="Q73" s="142">
        <f t="shared" si="186"/>
        <v>0</v>
      </c>
      <c r="R73" s="143"/>
      <c r="S73" s="144">
        <f t="shared" ref="S73:T73" si="187">SUM(S74:S76)</f>
        <v>0</v>
      </c>
      <c r="T73" s="142">
        <f t="shared" si="187"/>
        <v>0</v>
      </c>
      <c r="U73" s="143"/>
      <c r="V73" s="144">
        <f t="shared" ref="V73:X73" si="188">SUM(V74:V76)</f>
        <v>0</v>
      </c>
      <c r="W73" s="144">
        <f t="shared" si="188"/>
        <v>0</v>
      </c>
      <c r="X73" s="144">
        <f t="shared" si="188"/>
        <v>0</v>
      </c>
      <c r="Y73" s="144">
        <f t="shared" si="159"/>
        <v>0</v>
      </c>
      <c r="Z73" s="144" t="e">
        <f t="shared" si="160"/>
        <v>#DIV/0!</v>
      </c>
      <c r="AA73" s="146"/>
      <c r="AB73" s="118"/>
      <c r="AC73" s="118"/>
      <c r="AD73" s="118"/>
      <c r="AE73" s="118"/>
      <c r="AF73" s="118"/>
      <c r="AG73" s="118"/>
    </row>
    <row r="74" spans="1:33" ht="30" customHeight="1" x14ac:dyDescent="0.25">
      <c r="A74" s="119" t="s">
        <v>74</v>
      </c>
      <c r="B74" s="120" t="s">
        <v>160</v>
      </c>
      <c r="C74" s="201" t="s">
        <v>161</v>
      </c>
      <c r="D74" s="202" t="s">
        <v>162</v>
      </c>
      <c r="E74" s="123"/>
      <c r="F74" s="124"/>
      <c r="G74" s="125">
        <f t="shared" ref="G74:G76" si="189">E74*F74</f>
        <v>0</v>
      </c>
      <c r="H74" s="123"/>
      <c r="I74" s="124"/>
      <c r="J74" s="125">
        <f t="shared" ref="J74:J76" si="190">H74*I74</f>
        <v>0</v>
      </c>
      <c r="K74" s="123"/>
      <c r="L74" s="124"/>
      <c r="M74" s="125">
        <f t="shared" ref="M74:M76" si="191">K74*L74</f>
        <v>0</v>
      </c>
      <c r="N74" s="123"/>
      <c r="O74" s="124"/>
      <c r="P74" s="125">
        <f t="shared" ref="P74:P76" si="192">N74*O74</f>
        <v>0</v>
      </c>
      <c r="Q74" s="123"/>
      <c r="R74" s="124"/>
      <c r="S74" s="125">
        <f t="shared" ref="S74:S76" si="193">Q74*R74</f>
        <v>0</v>
      </c>
      <c r="T74" s="123"/>
      <c r="U74" s="124"/>
      <c r="V74" s="125">
        <f t="shared" ref="V74:V76" si="194">T74*U74</f>
        <v>0</v>
      </c>
      <c r="W74" s="126">
        <f t="shared" ref="W74:W76" si="195">G74+M74+S74</f>
        <v>0</v>
      </c>
      <c r="X74" s="127">
        <f t="shared" ref="X74:X76" si="196">J74+P74+V74</f>
        <v>0</v>
      </c>
      <c r="Y74" s="127">
        <f t="shared" si="159"/>
        <v>0</v>
      </c>
      <c r="Z74" s="128" t="e">
        <f t="shared" si="160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19" t="s">
        <v>74</v>
      </c>
      <c r="B75" s="120" t="s">
        <v>163</v>
      </c>
      <c r="C75" s="201" t="s">
        <v>164</v>
      </c>
      <c r="D75" s="202" t="s">
        <v>162</v>
      </c>
      <c r="E75" s="123"/>
      <c r="F75" s="124"/>
      <c r="G75" s="125">
        <f t="shared" si="189"/>
        <v>0</v>
      </c>
      <c r="H75" s="123"/>
      <c r="I75" s="124"/>
      <c r="J75" s="125">
        <f t="shared" si="190"/>
        <v>0</v>
      </c>
      <c r="K75" s="123"/>
      <c r="L75" s="124"/>
      <c r="M75" s="125">
        <f t="shared" si="191"/>
        <v>0</v>
      </c>
      <c r="N75" s="123"/>
      <c r="O75" s="124"/>
      <c r="P75" s="125">
        <f t="shared" si="192"/>
        <v>0</v>
      </c>
      <c r="Q75" s="123"/>
      <c r="R75" s="124"/>
      <c r="S75" s="125">
        <f t="shared" si="193"/>
        <v>0</v>
      </c>
      <c r="T75" s="123"/>
      <c r="U75" s="124"/>
      <c r="V75" s="125">
        <f t="shared" si="194"/>
        <v>0</v>
      </c>
      <c r="W75" s="126">
        <f t="shared" si="195"/>
        <v>0</v>
      </c>
      <c r="X75" s="127">
        <f t="shared" si="196"/>
        <v>0</v>
      </c>
      <c r="Y75" s="127">
        <f t="shared" si="159"/>
        <v>0</v>
      </c>
      <c r="Z75" s="128" t="e">
        <f t="shared" si="160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32" t="s">
        <v>74</v>
      </c>
      <c r="B76" s="154" t="s">
        <v>165</v>
      </c>
      <c r="C76" s="203" t="s">
        <v>166</v>
      </c>
      <c r="D76" s="204" t="s">
        <v>162</v>
      </c>
      <c r="E76" s="135"/>
      <c r="F76" s="136"/>
      <c r="G76" s="137">
        <f t="shared" si="189"/>
        <v>0</v>
      </c>
      <c r="H76" s="135"/>
      <c r="I76" s="136"/>
      <c r="J76" s="137">
        <f t="shared" si="190"/>
        <v>0</v>
      </c>
      <c r="K76" s="135"/>
      <c r="L76" s="136"/>
      <c r="M76" s="137">
        <f t="shared" si="191"/>
        <v>0</v>
      </c>
      <c r="N76" s="135"/>
      <c r="O76" s="136"/>
      <c r="P76" s="137">
        <f t="shared" si="192"/>
        <v>0</v>
      </c>
      <c r="Q76" s="135"/>
      <c r="R76" s="136"/>
      <c r="S76" s="137">
        <f t="shared" si="193"/>
        <v>0</v>
      </c>
      <c r="T76" s="135"/>
      <c r="U76" s="136"/>
      <c r="V76" s="137">
        <f t="shared" si="194"/>
        <v>0</v>
      </c>
      <c r="W76" s="138">
        <f t="shared" si="195"/>
        <v>0</v>
      </c>
      <c r="X76" s="127">
        <f t="shared" si="196"/>
        <v>0</v>
      </c>
      <c r="Y76" s="127">
        <f t="shared" si="159"/>
        <v>0</v>
      </c>
      <c r="Z76" s="128" t="e">
        <f t="shared" si="160"/>
        <v>#DIV/0!</v>
      </c>
      <c r="AA76" s="13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08" t="s">
        <v>71</v>
      </c>
      <c r="B77" s="155" t="s">
        <v>167</v>
      </c>
      <c r="C77" s="153" t="s">
        <v>168</v>
      </c>
      <c r="D77" s="141"/>
      <c r="E77" s="142">
        <f>SUM(E78:E80)</f>
        <v>0</v>
      </c>
      <c r="F77" s="143"/>
      <c r="G77" s="144">
        <f t="shared" ref="G77:H77" si="197">SUM(G78:G80)</f>
        <v>0</v>
      </c>
      <c r="H77" s="142">
        <f t="shared" si="197"/>
        <v>0</v>
      </c>
      <c r="I77" s="143"/>
      <c r="J77" s="144">
        <f t="shared" ref="J77:K77" si="198">SUM(J78:J80)</f>
        <v>0</v>
      </c>
      <c r="K77" s="142">
        <f t="shared" si="198"/>
        <v>0</v>
      </c>
      <c r="L77" s="143"/>
      <c r="M77" s="144">
        <f t="shared" ref="M77:N77" si="199">SUM(M78:M80)</f>
        <v>0</v>
      </c>
      <c r="N77" s="142">
        <f t="shared" si="199"/>
        <v>0</v>
      </c>
      <c r="O77" s="143"/>
      <c r="P77" s="144">
        <f t="shared" ref="P77:Q77" si="200">SUM(P78:P80)</f>
        <v>0</v>
      </c>
      <c r="Q77" s="142">
        <f t="shared" si="200"/>
        <v>0</v>
      </c>
      <c r="R77" s="143"/>
      <c r="S77" s="144">
        <f t="shared" ref="S77:T77" si="201">SUM(S78:S80)</f>
        <v>0</v>
      </c>
      <c r="T77" s="142">
        <f t="shared" si="201"/>
        <v>0</v>
      </c>
      <c r="U77" s="143"/>
      <c r="V77" s="144">
        <f t="shared" ref="V77:X77" si="202">SUM(V78:V80)</f>
        <v>0</v>
      </c>
      <c r="W77" s="144">
        <f t="shared" si="202"/>
        <v>0</v>
      </c>
      <c r="X77" s="144">
        <f t="shared" si="202"/>
        <v>0</v>
      </c>
      <c r="Y77" s="144">
        <f t="shared" si="159"/>
        <v>0</v>
      </c>
      <c r="Z77" s="144" t="e">
        <f t="shared" si="160"/>
        <v>#DIV/0!</v>
      </c>
      <c r="AA77" s="146"/>
      <c r="AB77" s="118"/>
      <c r="AC77" s="118"/>
      <c r="AD77" s="118"/>
      <c r="AE77" s="118"/>
      <c r="AF77" s="118"/>
      <c r="AG77" s="118"/>
    </row>
    <row r="78" spans="1:33" ht="30" customHeight="1" x14ac:dyDescent="0.25">
      <c r="A78" s="119" t="s">
        <v>74</v>
      </c>
      <c r="B78" s="120" t="s">
        <v>169</v>
      </c>
      <c r="C78" s="187" t="s">
        <v>170</v>
      </c>
      <c r="D78" s="202" t="s">
        <v>108</v>
      </c>
      <c r="E78" s="123"/>
      <c r="F78" s="124"/>
      <c r="G78" s="125">
        <f t="shared" ref="G78:G80" si="203">E78*F78</f>
        <v>0</v>
      </c>
      <c r="H78" s="123"/>
      <c r="I78" s="124"/>
      <c r="J78" s="125">
        <f t="shared" ref="J78:J80" si="204">H78*I78</f>
        <v>0</v>
      </c>
      <c r="K78" s="123"/>
      <c r="L78" s="124"/>
      <c r="M78" s="125">
        <f t="shared" ref="M78:M80" si="205">K78*L78</f>
        <v>0</v>
      </c>
      <c r="N78" s="123"/>
      <c r="O78" s="124"/>
      <c r="P78" s="125">
        <f t="shared" ref="P78:P80" si="206">N78*O78</f>
        <v>0</v>
      </c>
      <c r="Q78" s="123"/>
      <c r="R78" s="124"/>
      <c r="S78" s="125">
        <f t="shared" ref="S78:S80" si="207">Q78*R78</f>
        <v>0</v>
      </c>
      <c r="T78" s="123"/>
      <c r="U78" s="124"/>
      <c r="V78" s="125">
        <f t="shared" ref="V78:V80" si="208">T78*U78</f>
        <v>0</v>
      </c>
      <c r="W78" s="126">
        <f t="shared" ref="W78:W80" si="209">G78+M78+S78</f>
        <v>0</v>
      </c>
      <c r="X78" s="127">
        <f t="shared" ref="X78:X80" si="210">J78+P78+V78</f>
        <v>0</v>
      </c>
      <c r="Y78" s="127">
        <f t="shared" si="159"/>
        <v>0</v>
      </c>
      <c r="Z78" s="128" t="e">
        <f t="shared" si="160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19" t="s">
        <v>74</v>
      </c>
      <c r="B79" s="120" t="s">
        <v>171</v>
      </c>
      <c r="C79" s="187" t="s">
        <v>170</v>
      </c>
      <c r="D79" s="202" t="s">
        <v>108</v>
      </c>
      <c r="E79" s="123"/>
      <c r="F79" s="124"/>
      <c r="G79" s="125">
        <f t="shared" si="203"/>
        <v>0</v>
      </c>
      <c r="H79" s="123"/>
      <c r="I79" s="124"/>
      <c r="J79" s="125">
        <f t="shared" si="204"/>
        <v>0</v>
      </c>
      <c r="K79" s="123"/>
      <c r="L79" s="124"/>
      <c r="M79" s="125">
        <f t="shared" si="205"/>
        <v>0</v>
      </c>
      <c r="N79" s="123"/>
      <c r="O79" s="124"/>
      <c r="P79" s="125">
        <f t="shared" si="206"/>
        <v>0</v>
      </c>
      <c r="Q79" s="123"/>
      <c r="R79" s="124"/>
      <c r="S79" s="125">
        <f t="shared" si="207"/>
        <v>0</v>
      </c>
      <c r="T79" s="123"/>
      <c r="U79" s="124"/>
      <c r="V79" s="125">
        <f t="shared" si="208"/>
        <v>0</v>
      </c>
      <c r="W79" s="126">
        <f t="shared" si="209"/>
        <v>0</v>
      </c>
      <c r="X79" s="127">
        <f t="shared" si="210"/>
        <v>0</v>
      </c>
      <c r="Y79" s="127">
        <f t="shared" si="159"/>
        <v>0</v>
      </c>
      <c r="Z79" s="128" t="e">
        <f t="shared" si="160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32" t="s">
        <v>74</v>
      </c>
      <c r="B80" s="133" t="s">
        <v>172</v>
      </c>
      <c r="C80" s="163" t="s">
        <v>170</v>
      </c>
      <c r="D80" s="204" t="s">
        <v>108</v>
      </c>
      <c r="E80" s="135"/>
      <c r="F80" s="136"/>
      <c r="G80" s="137">
        <f t="shared" si="203"/>
        <v>0</v>
      </c>
      <c r="H80" s="135"/>
      <c r="I80" s="136"/>
      <c r="J80" s="137">
        <f t="shared" si="204"/>
        <v>0</v>
      </c>
      <c r="K80" s="135"/>
      <c r="L80" s="136"/>
      <c r="M80" s="137">
        <f t="shared" si="205"/>
        <v>0</v>
      </c>
      <c r="N80" s="135"/>
      <c r="O80" s="136"/>
      <c r="P80" s="137">
        <f t="shared" si="206"/>
        <v>0</v>
      </c>
      <c r="Q80" s="135"/>
      <c r="R80" s="136"/>
      <c r="S80" s="137">
        <f t="shared" si="207"/>
        <v>0</v>
      </c>
      <c r="T80" s="135"/>
      <c r="U80" s="136"/>
      <c r="V80" s="137">
        <f t="shared" si="208"/>
        <v>0</v>
      </c>
      <c r="W80" s="138">
        <f t="shared" si="209"/>
        <v>0</v>
      </c>
      <c r="X80" s="127">
        <f t="shared" si="210"/>
        <v>0</v>
      </c>
      <c r="Y80" s="127">
        <f t="shared" si="159"/>
        <v>0</v>
      </c>
      <c r="Z80" s="128" t="e">
        <f t="shared" si="160"/>
        <v>#DIV/0!</v>
      </c>
      <c r="AA80" s="139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08" t="s">
        <v>71</v>
      </c>
      <c r="B81" s="155" t="s">
        <v>173</v>
      </c>
      <c r="C81" s="153" t="s">
        <v>174</v>
      </c>
      <c r="D81" s="141"/>
      <c r="E81" s="142">
        <f>SUM(E82:E84)</f>
        <v>0</v>
      </c>
      <c r="F81" s="143"/>
      <c r="G81" s="144">
        <f t="shared" ref="G81:H81" si="211">SUM(G82:G84)</f>
        <v>0</v>
      </c>
      <c r="H81" s="142">
        <f t="shared" si="211"/>
        <v>0</v>
      </c>
      <c r="I81" s="143"/>
      <c r="J81" s="144">
        <f t="shared" ref="J81:K81" si="212">SUM(J82:J84)</f>
        <v>0</v>
      </c>
      <c r="K81" s="142">
        <f t="shared" si="212"/>
        <v>0</v>
      </c>
      <c r="L81" s="143"/>
      <c r="M81" s="144">
        <f t="shared" ref="M81:N81" si="213">SUM(M82:M84)</f>
        <v>0</v>
      </c>
      <c r="N81" s="142">
        <f t="shared" si="213"/>
        <v>0</v>
      </c>
      <c r="O81" s="143"/>
      <c r="P81" s="144">
        <f t="shared" ref="P81:Q81" si="214">SUM(P82:P84)</f>
        <v>0</v>
      </c>
      <c r="Q81" s="142">
        <f t="shared" si="214"/>
        <v>0</v>
      </c>
      <c r="R81" s="143"/>
      <c r="S81" s="144">
        <f t="shared" ref="S81:T81" si="215">SUM(S82:S84)</f>
        <v>0</v>
      </c>
      <c r="T81" s="142">
        <f t="shared" si="215"/>
        <v>0</v>
      </c>
      <c r="U81" s="143"/>
      <c r="V81" s="144">
        <f t="shared" ref="V81:X81" si="216">SUM(V82:V84)</f>
        <v>0</v>
      </c>
      <c r="W81" s="144">
        <f t="shared" si="216"/>
        <v>0</v>
      </c>
      <c r="X81" s="144">
        <f t="shared" si="216"/>
        <v>0</v>
      </c>
      <c r="Y81" s="144">
        <f t="shared" si="159"/>
        <v>0</v>
      </c>
      <c r="Z81" s="144" t="e">
        <f t="shared" si="160"/>
        <v>#DIV/0!</v>
      </c>
      <c r="AA81" s="146"/>
      <c r="AB81" s="118"/>
      <c r="AC81" s="118"/>
      <c r="AD81" s="118"/>
      <c r="AE81" s="118"/>
      <c r="AF81" s="118"/>
      <c r="AG81" s="118"/>
    </row>
    <row r="82" spans="1:33" ht="30" customHeight="1" x14ac:dyDescent="0.25">
      <c r="A82" s="119" t="s">
        <v>74</v>
      </c>
      <c r="B82" s="120" t="s">
        <v>175</v>
      </c>
      <c r="C82" s="187" t="s">
        <v>170</v>
      </c>
      <c r="D82" s="202" t="s">
        <v>108</v>
      </c>
      <c r="E82" s="123"/>
      <c r="F82" s="124"/>
      <c r="G82" s="125">
        <f t="shared" ref="G82:G84" si="217">E82*F82</f>
        <v>0</v>
      </c>
      <c r="H82" s="123"/>
      <c r="I82" s="124"/>
      <c r="J82" s="125">
        <f t="shared" ref="J82:J84" si="218">H82*I82</f>
        <v>0</v>
      </c>
      <c r="K82" s="123"/>
      <c r="L82" s="124"/>
      <c r="M82" s="125">
        <f t="shared" ref="M82:M84" si="219">K82*L82</f>
        <v>0</v>
      </c>
      <c r="N82" s="123"/>
      <c r="O82" s="124"/>
      <c r="P82" s="125">
        <f t="shared" ref="P82:P84" si="220">N82*O82</f>
        <v>0</v>
      </c>
      <c r="Q82" s="123"/>
      <c r="R82" s="124"/>
      <c r="S82" s="125">
        <f t="shared" ref="S82:S84" si="221">Q82*R82</f>
        <v>0</v>
      </c>
      <c r="T82" s="123"/>
      <c r="U82" s="124"/>
      <c r="V82" s="125">
        <f t="shared" ref="V82:V84" si="222">T82*U82</f>
        <v>0</v>
      </c>
      <c r="W82" s="126">
        <f t="shared" ref="W82:W84" si="223">G82+M82+S82</f>
        <v>0</v>
      </c>
      <c r="X82" s="127">
        <f t="shared" ref="X82:X84" si="224">J82+P82+V82</f>
        <v>0</v>
      </c>
      <c r="Y82" s="127">
        <f t="shared" si="159"/>
        <v>0</v>
      </c>
      <c r="Z82" s="128" t="e">
        <f t="shared" si="160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19" t="s">
        <v>74</v>
      </c>
      <c r="B83" s="120" t="s">
        <v>176</v>
      </c>
      <c r="C83" s="187" t="s">
        <v>170</v>
      </c>
      <c r="D83" s="202" t="s">
        <v>108</v>
      </c>
      <c r="E83" s="123"/>
      <c r="F83" s="124"/>
      <c r="G83" s="125">
        <f t="shared" si="217"/>
        <v>0</v>
      </c>
      <c r="H83" s="123"/>
      <c r="I83" s="124"/>
      <c r="J83" s="125">
        <f t="shared" si="218"/>
        <v>0</v>
      </c>
      <c r="K83" s="123"/>
      <c r="L83" s="124"/>
      <c r="M83" s="125">
        <f t="shared" si="219"/>
        <v>0</v>
      </c>
      <c r="N83" s="123"/>
      <c r="O83" s="124"/>
      <c r="P83" s="125">
        <f t="shared" si="220"/>
        <v>0</v>
      </c>
      <c r="Q83" s="123"/>
      <c r="R83" s="124"/>
      <c r="S83" s="125">
        <f t="shared" si="221"/>
        <v>0</v>
      </c>
      <c r="T83" s="123"/>
      <c r="U83" s="124"/>
      <c r="V83" s="125">
        <f t="shared" si="222"/>
        <v>0</v>
      </c>
      <c r="W83" s="126">
        <f t="shared" si="223"/>
        <v>0</v>
      </c>
      <c r="X83" s="127">
        <f t="shared" si="224"/>
        <v>0</v>
      </c>
      <c r="Y83" s="127">
        <f t="shared" si="159"/>
        <v>0</v>
      </c>
      <c r="Z83" s="128" t="e">
        <f t="shared" si="160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32" t="s">
        <v>74</v>
      </c>
      <c r="B84" s="154" t="s">
        <v>177</v>
      </c>
      <c r="C84" s="163" t="s">
        <v>170</v>
      </c>
      <c r="D84" s="204" t="s">
        <v>108</v>
      </c>
      <c r="E84" s="135"/>
      <c r="F84" s="136"/>
      <c r="G84" s="137">
        <f t="shared" si="217"/>
        <v>0</v>
      </c>
      <c r="H84" s="135"/>
      <c r="I84" s="136"/>
      <c r="J84" s="137">
        <f t="shared" si="218"/>
        <v>0</v>
      </c>
      <c r="K84" s="135"/>
      <c r="L84" s="136"/>
      <c r="M84" s="137">
        <f t="shared" si="219"/>
        <v>0</v>
      </c>
      <c r="N84" s="135"/>
      <c r="O84" s="136"/>
      <c r="P84" s="137">
        <f t="shared" si="220"/>
        <v>0</v>
      </c>
      <c r="Q84" s="135"/>
      <c r="R84" s="136"/>
      <c r="S84" s="137">
        <f t="shared" si="221"/>
        <v>0</v>
      </c>
      <c r="T84" s="135"/>
      <c r="U84" s="136"/>
      <c r="V84" s="137">
        <f t="shared" si="222"/>
        <v>0</v>
      </c>
      <c r="W84" s="138">
        <f t="shared" si="223"/>
        <v>0</v>
      </c>
      <c r="X84" s="127">
        <f t="shared" si="224"/>
        <v>0</v>
      </c>
      <c r="Y84" s="165">
        <f t="shared" si="159"/>
        <v>0</v>
      </c>
      <c r="Z84" s="128" t="e">
        <f t="shared" si="160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66" t="s">
        <v>178</v>
      </c>
      <c r="B85" s="167"/>
      <c r="C85" s="168"/>
      <c r="D85" s="169"/>
      <c r="E85" s="173">
        <f>E81+E77+E73+E69+E65</f>
        <v>0</v>
      </c>
      <c r="F85" s="189"/>
      <c r="G85" s="172">
        <f t="shared" ref="G85:H85" si="225">G81+G77+G73+G69+G65</f>
        <v>0</v>
      </c>
      <c r="H85" s="173">
        <f t="shared" si="225"/>
        <v>0</v>
      </c>
      <c r="I85" s="189"/>
      <c r="J85" s="172">
        <f t="shared" ref="J85:K85" si="226">J81+J77+J73+J69+J65</f>
        <v>0</v>
      </c>
      <c r="K85" s="190">
        <f t="shared" si="226"/>
        <v>0</v>
      </c>
      <c r="L85" s="189"/>
      <c r="M85" s="172">
        <f t="shared" ref="M85:N85" si="227">M81+M77+M73+M69+M65</f>
        <v>0</v>
      </c>
      <c r="N85" s="190">
        <f t="shared" si="227"/>
        <v>0</v>
      </c>
      <c r="O85" s="189"/>
      <c r="P85" s="172">
        <f t="shared" ref="P85:Q85" si="228">P81+P77+P73+P69+P65</f>
        <v>0</v>
      </c>
      <c r="Q85" s="190">
        <f t="shared" si="228"/>
        <v>0</v>
      </c>
      <c r="R85" s="189"/>
      <c r="S85" s="172">
        <f t="shared" ref="S85:T85" si="229">S81+S77+S73+S69+S65</f>
        <v>0</v>
      </c>
      <c r="T85" s="190">
        <f t="shared" si="229"/>
        <v>0</v>
      </c>
      <c r="U85" s="189"/>
      <c r="V85" s="172">
        <f t="shared" ref="V85:X85" si="230">V81+V77+V73+V69+V65</f>
        <v>0</v>
      </c>
      <c r="W85" s="191">
        <f t="shared" si="230"/>
        <v>0</v>
      </c>
      <c r="X85" s="205">
        <f t="shared" si="230"/>
        <v>0</v>
      </c>
      <c r="Y85" s="206">
        <f t="shared" si="159"/>
        <v>0</v>
      </c>
      <c r="Z85" s="206" t="e">
        <f t="shared" si="160"/>
        <v>#DIV/0!</v>
      </c>
      <c r="AA85" s="177"/>
      <c r="AB85" s="7"/>
      <c r="AC85" s="7"/>
      <c r="AD85" s="7"/>
      <c r="AE85" s="7"/>
      <c r="AF85" s="7"/>
      <c r="AG85" s="7"/>
    </row>
    <row r="86" spans="1:33" ht="30" customHeight="1" x14ac:dyDescent="0.25">
      <c r="A86" s="207" t="s">
        <v>69</v>
      </c>
      <c r="B86" s="208">
        <v>5</v>
      </c>
      <c r="C86" s="209" t="s">
        <v>179</v>
      </c>
      <c r="D86" s="104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6"/>
      <c r="X86" s="106"/>
      <c r="Y86" s="210"/>
      <c r="Z86" s="106"/>
      <c r="AA86" s="107"/>
      <c r="AB86" s="7"/>
      <c r="AC86" s="7"/>
      <c r="AD86" s="7"/>
      <c r="AE86" s="7"/>
      <c r="AF86" s="7"/>
      <c r="AG86" s="7"/>
    </row>
    <row r="87" spans="1:33" ht="30" customHeight="1" x14ac:dyDescent="0.25">
      <c r="A87" s="108" t="s">
        <v>71</v>
      </c>
      <c r="B87" s="155" t="s">
        <v>180</v>
      </c>
      <c r="C87" s="140" t="s">
        <v>181</v>
      </c>
      <c r="D87" s="141"/>
      <c r="E87" s="142">
        <f>SUM(E88:E90)</f>
        <v>96</v>
      </c>
      <c r="F87" s="143"/>
      <c r="G87" s="144">
        <f t="shared" ref="G87:H87" si="231">SUM(G88:G90)</f>
        <v>24000</v>
      </c>
      <c r="H87" s="142">
        <f t="shared" si="231"/>
        <v>96</v>
      </c>
      <c r="I87" s="143"/>
      <c r="J87" s="144">
        <f t="shared" ref="J87:K87" si="232">SUM(J88:J90)</f>
        <v>24000</v>
      </c>
      <c r="K87" s="142">
        <f t="shared" si="232"/>
        <v>0</v>
      </c>
      <c r="L87" s="143"/>
      <c r="M87" s="144">
        <f t="shared" ref="M87:N87" si="233">SUM(M88:M90)</f>
        <v>0</v>
      </c>
      <c r="N87" s="142">
        <f t="shared" si="233"/>
        <v>0</v>
      </c>
      <c r="O87" s="143"/>
      <c r="P87" s="144">
        <f t="shared" ref="P87:Q87" si="234">SUM(P88:P90)</f>
        <v>0</v>
      </c>
      <c r="Q87" s="142">
        <f t="shared" si="234"/>
        <v>0</v>
      </c>
      <c r="R87" s="143"/>
      <c r="S87" s="144">
        <f t="shared" ref="S87:T87" si="235">SUM(S88:S90)</f>
        <v>0</v>
      </c>
      <c r="T87" s="142">
        <f t="shared" si="235"/>
        <v>0</v>
      </c>
      <c r="U87" s="143"/>
      <c r="V87" s="144">
        <f t="shared" ref="V87:X87" si="236">SUM(V88:V90)</f>
        <v>0</v>
      </c>
      <c r="W87" s="211">
        <f>SUM(W88:W90)</f>
        <v>24000</v>
      </c>
      <c r="X87" s="211">
        <f t="shared" si="236"/>
        <v>24000</v>
      </c>
      <c r="Y87" s="211">
        <f t="shared" ref="Y87:Y99" si="237">W87-X87</f>
        <v>0</v>
      </c>
      <c r="Z87" s="116">
        <f t="shared" ref="Z87:Z99" si="238">Y87/W87</f>
        <v>0</v>
      </c>
      <c r="AA87" s="146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19" t="s">
        <v>74</v>
      </c>
      <c r="B88" s="120" t="s">
        <v>182</v>
      </c>
      <c r="C88" s="212" t="s">
        <v>183</v>
      </c>
      <c r="D88" s="202" t="s">
        <v>184</v>
      </c>
      <c r="E88" s="123">
        <v>48</v>
      </c>
      <c r="F88" s="124">
        <v>250</v>
      </c>
      <c r="G88" s="125">
        <f t="shared" ref="G88:G90" si="239">E88*F88</f>
        <v>12000</v>
      </c>
      <c r="H88" s="123">
        <v>48</v>
      </c>
      <c r="I88" s="124">
        <v>250</v>
      </c>
      <c r="J88" s="125">
        <f t="shared" ref="J88:J90" si="240">H88*I88</f>
        <v>12000</v>
      </c>
      <c r="K88" s="123"/>
      <c r="L88" s="124"/>
      <c r="M88" s="125">
        <f t="shared" ref="M88:M90" si="241">K88*L88</f>
        <v>0</v>
      </c>
      <c r="N88" s="123"/>
      <c r="O88" s="124"/>
      <c r="P88" s="125">
        <f t="shared" ref="P88:P90" si="242">N88*O88</f>
        <v>0</v>
      </c>
      <c r="Q88" s="123"/>
      <c r="R88" s="124"/>
      <c r="S88" s="125">
        <f t="shared" ref="S88:S90" si="243">Q88*R88</f>
        <v>0</v>
      </c>
      <c r="T88" s="123"/>
      <c r="U88" s="124"/>
      <c r="V88" s="125">
        <f t="shared" ref="V88:V90" si="244">T88*U88</f>
        <v>0</v>
      </c>
      <c r="W88" s="126">
        <f t="shared" ref="W88:W90" si="245">G88+M88+S88</f>
        <v>12000</v>
      </c>
      <c r="X88" s="127">
        <f t="shared" ref="X88:X90" si="246">J88+P88+V88</f>
        <v>12000</v>
      </c>
      <c r="Y88" s="127">
        <f t="shared" si="237"/>
        <v>0</v>
      </c>
      <c r="Z88" s="128">
        <f t="shared" si="238"/>
        <v>0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74</v>
      </c>
      <c r="B89" s="120" t="s">
        <v>185</v>
      </c>
      <c r="C89" s="212" t="s">
        <v>183</v>
      </c>
      <c r="D89" s="202" t="s">
        <v>184</v>
      </c>
      <c r="E89" s="123">
        <v>48</v>
      </c>
      <c r="F89" s="124">
        <v>250</v>
      </c>
      <c r="G89" s="125">
        <f t="shared" si="239"/>
        <v>12000</v>
      </c>
      <c r="H89" s="123">
        <v>48</v>
      </c>
      <c r="I89" s="124">
        <v>250</v>
      </c>
      <c r="J89" s="125">
        <f t="shared" si="240"/>
        <v>12000</v>
      </c>
      <c r="K89" s="123"/>
      <c r="L89" s="124"/>
      <c r="M89" s="125">
        <f t="shared" si="241"/>
        <v>0</v>
      </c>
      <c r="N89" s="123"/>
      <c r="O89" s="124"/>
      <c r="P89" s="125">
        <f t="shared" si="242"/>
        <v>0</v>
      </c>
      <c r="Q89" s="123"/>
      <c r="R89" s="124"/>
      <c r="S89" s="125">
        <f t="shared" si="243"/>
        <v>0</v>
      </c>
      <c r="T89" s="123"/>
      <c r="U89" s="124"/>
      <c r="V89" s="125">
        <f t="shared" si="244"/>
        <v>0</v>
      </c>
      <c r="W89" s="126">
        <f t="shared" si="245"/>
        <v>12000</v>
      </c>
      <c r="X89" s="127">
        <f t="shared" si="246"/>
        <v>12000</v>
      </c>
      <c r="Y89" s="127">
        <f t="shared" si="237"/>
        <v>0</v>
      </c>
      <c r="Z89" s="128">
        <f t="shared" si="238"/>
        <v>0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32" t="s">
        <v>74</v>
      </c>
      <c r="B90" s="133" t="s">
        <v>186</v>
      </c>
      <c r="C90" s="212" t="s">
        <v>183</v>
      </c>
      <c r="D90" s="204" t="s">
        <v>184</v>
      </c>
      <c r="E90" s="135"/>
      <c r="F90" s="136"/>
      <c r="G90" s="137">
        <f t="shared" si="239"/>
        <v>0</v>
      </c>
      <c r="H90" s="135"/>
      <c r="I90" s="136"/>
      <c r="J90" s="137">
        <f t="shared" si="240"/>
        <v>0</v>
      </c>
      <c r="K90" s="135"/>
      <c r="L90" s="136"/>
      <c r="M90" s="137">
        <f t="shared" si="241"/>
        <v>0</v>
      </c>
      <c r="N90" s="135"/>
      <c r="O90" s="136"/>
      <c r="P90" s="137">
        <f t="shared" si="242"/>
        <v>0</v>
      </c>
      <c r="Q90" s="135"/>
      <c r="R90" s="136"/>
      <c r="S90" s="137">
        <f t="shared" si="243"/>
        <v>0</v>
      </c>
      <c r="T90" s="135"/>
      <c r="U90" s="136"/>
      <c r="V90" s="137">
        <f t="shared" si="244"/>
        <v>0</v>
      </c>
      <c r="W90" s="138">
        <f t="shared" si="245"/>
        <v>0</v>
      </c>
      <c r="X90" s="127">
        <f t="shared" si="246"/>
        <v>0</v>
      </c>
      <c r="Y90" s="127">
        <f t="shared" si="237"/>
        <v>0</v>
      </c>
      <c r="Z90" s="128" t="e">
        <f t="shared" si="238"/>
        <v>#DIV/0!</v>
      </c>
      <c r="AA90" s="13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08" t="s">
        <v>71</v>
      </c>
      <c r="B91" s="155" t="s">
        <v>187</v>
      </c>
      <c r="C91" s="140" t="s">
        <v>188</v>
      </c>
      <c r="D91" s="213"/>
      <c r="E91" s="214">
        <f>SUM(E92:E94)</f>
        <v>0</v>
      </c>
      <c r="F91" s="143"/>
      <c r="G91" s="144">
        <f t="shared" ref="G91:H91" si="247">SUM(G92:G94)</f>
        <v>0</v>
      </c>
      <c r="H91" s="214">
        <f t="shared" si="247"/>
        <v>0</v>
      </c>
      <c r="I91" s="143"/>
      <c r="J91" s="144">
        <f t="shared" ref="J91:K91" si="248">SUM(J92:J94)</f>
        <v>0</v>
      </c>
      <c r="K91" s="214">
        <f t="shared" si="248"/>
        <v>0</v>
      </c>
      <c r="L91" s="143"/>
      <c r="M91" s="144">
        <f t="shared" ref="M91:N91" si="249">SUM(M92:M94)</f>
        <v>0</v>
      </c>
      <c r="N91" s="214">
        <f t="shared" si="249"/>
        <v>0</v>
      </c>
      <c r="O91" s="143"/>
      <c r="P91" s="144">
        <f t="shared" ref="P91:Q91" si="250">SUM(P92:P94)</f>
        <v>0</v>
      </c>
      <c r="Q91" s="214">
        <f t="shared" si="250"/>
        <v>0</v>
      </c>
      <c r="R91" s="143"/>
      <c r="S91" s="144">
        <f t="shared" ref="S91:T91" si="251">SUM(S92:S94)</f>
        <v>0</v>
      </c>
      <c r="T91" s="214">
        <f t="shared" si="251"/>
        <v>0</v>
      </c>
      <c r="U91" s="143"/>
      <c r="V91" s="144">
        <f t="shared" ref="V91:X91" si="252">SUM(V92:V94)</f>
        <v>0</v>
      </c>
      <c r="W91" s="211">
        <f t="shared" si="252"/>
        <v>0</v>
      </c>
      <c r="X91" s="211">
        <f t="shared" si="252"/>
        <v>0</v>
      </c>
      <c r="Y91" s="211">
        <f t="shared" si="237"/>
        <v>0</v>
      </c>
      <c r="Z91" s="211" t="e">
        <f t="shared" si="238"/>
        <v>#DIV/0!</v>
      </c>
      <c r="AA91" s="146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19" t="s">
        <v>74</v>
      </c>
      <c r="B92" s="120" t="s">
        <v>189</v>
      </c>
      <c r="C92" s="212" t="s">
        <v>190</v>
      </c>
      <c r="D92" s="215" t="s">
        <v>108</v>
      </c>
      <c r="E92" s="123"/>
      <c r="F92" s="124"/>
      <c r="G92" s="125">
        <f t="shared" ref="G92:G94" si="253">E92*F92</f>
        <v>0</v>
      </c>
      <c r="H92" s="123"/>
      <c r="I92" s="124"/>
      <c r="J92" s="125">
        <f t="shared" ref="J92:J94" si="254">H92*I92</f>
        <v>0</v>
      </c>
      <c r="K92" s="123"/>
      <c r="L92" s="124"/>
      <c r="M92" s="125">
        <f t="shared" ref="M92:M94" si="255">K92*L92</f>
        <v>0</v>
      </c>
      <c r="N92" s="123"/>
      <c r="O92" s="124"/>
      <c r="P92" s="125">
        <f t="shared" ref="P92:P94" si="256">N92*O92</f>
        <v>0</v>
      </c>
      <c r="Q92" s="123"/>
      <c r="R92" s="124"/>
      <c r="S92" s="125">
        <f t="shared" ref="S92:S94" si="257">Q92*R92</f>
        <v>0</v>
      </c>
      <c r="T92" s="123"/>
      <c r="U92" s="124"/>
      <c r="V92" s="125">
        <f t="shared" ref="V92:V94" si="258">T92*U92</f>
        <v>0</v>
      </c>
      <c r="W92" s="126">
        <f t="shared" ref="W92:W94" si="259">G92+M92+S92</f>
        <v>0</v>
      </c>
      <c r="X92" s="127">
        <f t="shared" ref="X92:X94" si="260">J92+P92+V92</f>
        <v>0</v>
      </c>
      <c r="Y92" s="127">
        <f t="shared" si="237"/>
        <v>0</v>
      </c>
      <c r="Z92" s="128" t="e">
        <f t="shared" si="238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19" t="s">
        <v>74</v>
      </c>
      <c r="B93" s="120" t="s">
        <v>191</v>
      </c>
      <c r="C93" s="187" t="s">
        <v>190</v>
      </c>
      <c r="D93" s="202" t="s">
        <v>108</v>
      </c>
      <c r="E93" s="123"/>
      <c r="F93" s="124"/>
      <c r="G93" s="125">
        <f t="shared" si="253"/>
        <v>0</v>
      </c>
      <c r="H93" s="123"/>
      <c r="I93" s="124"/>
      <c r="J93" s="125">
        <f t="shared" si="254"/>
        <v>0</v>
      </c>
      <c r="K93" s="123"/>
      <c r="L93" s="124"/>
      <c r="M93" s="125">
        <f t="shared" si="255"/>
        <v>0</v>
      </c>
      <c r="N93" s="123"/>
      <c r="O93" s="124"/>
      <c r="P93" s="125">
        <f t="shared" si="256"/>
        <v>0</v>
      </c>
      <c r="Q93" s="123"/>
      <c r="R93" s="124"/>
      <c r="S93" s="125">
        <f t="shared" si="257"/>
        <v>0</v>
      </c>
      <c r="T93" s="123"/>
      <c r="U93" s="124"/>
      <c r="V93" s="125">
        <f t="shared" si="258"/>
        <v>0</v>
      </c>
      <c r="W93" s="126">
        <f t="shared" si="259"/>
        <v>0</v>
      </c>
      <c r="X93" s="127">
        <f t="shared" si="260"/>
        <v>0</v>
      </c>
      <c r="Y93" s="127">
        <f t="shared" si="237"/>
        <v>0</v>
      </c>
      <c r="Z93" s="128" t="e">
        <f t="shared" si="238"/>
        <v>#DIV/0!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25">
      <c r="A94" s="132" t="s">
        <v>74</v>
      </c>
      <c r="B94" s="133" t="s">
        <v>192</v>
      </c>
      <c r="C94" s="163" t="s">
        <v>190</v>
      </c>
      <c r="D94" s="204" t="s">
        <v>108</v>
      </c>
      <c r="E94" s="135"/>
      <c r="F94" s="136"/>
      <c r="G94" s="137">
        <f t="shared" si="253"/>
        <v>0</v>
      </c>
      <c r="H94" s="135"/>
      <c r="I94" s="136"/>
      <c r="J94" s="137">
        <f t="shared" si="254"/>
        <v>0</v>
      </c>
      <c r="K94" s="135"/>
      <c r="L94" s="136"/>
      <c r="M94" s="137">
        <f t="shared" si="255"/>
        <v>0</v>
      </c>
      <c r="N94" s="135"/>
      <c r="O94" s="136"/>
      <c r="P94" s="137">
        <f t="shared" si="256"/>
        <v>0</v>
      </c>
      <c r="Q94" s="135"/>
      <c r="R94" s="136"/>
      <c r="S94" s="137">
        <f t="shared" si="257"/>
        <v>0</v>
      </c>
      <c r="T94" s="135"/>
      <c r="U94" s="136"/>
      <c r="V94" s="137">
        <f t="shared" si="258"/>
        <v>0</v>
      </c>
      <c r="W94" s="138">
        <f t="shared" si="259"/>
        <v>0</v>
      </c>
      <c r="X94" s="127">
        <f t="shared" si="260"/>
        <v>0</v>
      </c>
      <c r="Y94" s="127">
        <f t="shared" si="237"/>
        <v>0</v>
      </c>
      <c r="Z94" s="128" t="e">
        <f t="shared" si="238"/>
        <v>#DIV/0!</v>
      </c>
      <c r="AA94" s="139"/>
      <c r="AB94" s="131"/>
      <c r="AC94" s="131"/>
      <c r="AD94" s="131"/>
      <c r="AE94" s="131"/>
      <c r="AF94" s="131"/>
      <c r="AG94" s="131"/>
    </row>
    <row r="95" spans="1:33" ht="30" customHeight="1" x14ac:dyDescent="0.25">
      <c r="A95" s="108" t="s">
        <v>71</v>
      </c>
      <c r="B95" s="155" t="s">
        <v>193</v>
      </c>
      <c r="C95" s="216" t="s">
        <v>194</v>
      </c>
      <c r="D95" s="217"/>
      <c r="E95" s="214">
        <f>SUM(E96:E98)</f>
        <v>0</v>
      </c>
      <c r="F95" s="143"/>
      <c r="G95" s="144">
        <f t="shared" ref="G95:H95" si="261">SUM(G96:G98)</f>
        <v>0</v>
      </c>
      <c r="H95" s="214">
        <f t="shared" si="261"/>
        <v>0</v>
      </c>
      <c r="I95" s="143"/>
      <c r="J95" s="144">
        <f t="shared" ref="J95:K95" si="262">SUM(J96:J98)</f>
        <v>0</v>
      </c>
      <c r="K95" s="214">
        <f t="shared" si="262"/>
        <v>0</v>
      </c>
      <c r="L95" s="143"/>
      <c r="M95" s="144">
        <f t="shared" ref="M95:N95" si="263">SUM(M96:M98)</f>
        <v>0</v>
      </c>
      <c r="N95" s="214">
        <f t="shared" si="263"/>
        <v>0</v>
      </c>
      <c r="O95" s="143"/>
      <c r="P95" s="144">
        <f t="shared" ref="P95:Q95" si="264">SUM(P96:P98)</f>
        <v>0</v>
      </c>
      <c r="Q95" s="214">
        <f t="shared" si="264"/>
        <v>0</v>
      </c>
      <c r="R95" s="143"/>
      <c r="S95" s="144">
        <f t="shared" ref="S95:T95" si="265">SUM(S96:S98)</f>
        <v>0</v>
      </c>
      <c r="T95" s="214">
        <f t="shared" si="265"/>
        <v>0</v>
      </c>
      <c r="U95" s="143"/>
      <c r="V95" s="144">
        <f t="shared" ref="V95:X95" si="266">SUM(V96:V98)</f>
        <v>0</v>
      </c>
      <c r="W95" s="211">
        <f t="shared" si="266"/>
        <v>0</v>
      </c>
      <c r="X95" s="211">
        <f t="shared" si="266"/>
        <v>0</v>
      </c>
      <c r="Y95" s="211">
        <f t="shared" si="237"/>
        <v>0</v>
      </c>
      <c r="Z95" s="211" t="e">
        <f t="shared" si="238"/>
        <v>#DIV/0!</v>
      </c>
      <c r="AA95" s="146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19" t="s">
        <v>74</v>
      </c>
      <c r="B96" s="120" t="s">
        <v>195</v>
      </c>
      <c r="C96" s="218" t="s">
        <v>114</v>
      </c>
      <c r="D96" s="219" t="s">
        <v>115</v>
      </c>
      <c r="E96" s="123"/>
      <c r="F96" s="124"/>
      <c r="G96" s="125">
        <f t="shared" ref="G96:G98" si="267">E96*F96</f>
        <v>0</v>
      </c>
      <c r="H96" s="123"/>
      <c r="I96" s="124"/>
      <c r="J96" s="125">
        <f t="shared" ref="J96:J98" si="268">H96*I96</f>
        <v>0</v>
      </c>
      <c r="K96" s="123"/>
      <c r="L96" s="124"/>
      <c r="M96" s="125">
        <f t="shared" ref="M96:M98" si="269">K96*L96</f>
        <v>0</v>
      </c>
      <c r="N96" s="123"/>
      <c r="O96" s="124"/>
      <c r="P96" s="125">
        <f t="shared" ref="P96:P98" si="270">N96*O96</f>
        <v>0</v>
      </c>
      <c r="Q96" s="123"/>
      <c r="R96" s="124"/>
      <c r="S96" s="125">
        <f t="shared" ref="S96:S98" si="271">Q96*R96</f>
        <v>0</v>
      </c>
      <c r="T96" s="123"/>
      <c r="U96" s="124"/>
      <c r="V96" s="125">
        <f t="shared" ref="V96:V98" si="272">T96*U96</f>
        <v>0</v>
      </c>
      <c r="W96" s="126">
        <f t="shared" ref="W96:W98" si="273">G96+M96+S96</f>
        <v>0</v>
      </c>
      <c r="X96" s="127">
        <f t="shared" ref="X96:X98" si="274">J96+P96+V96</f>
        <v>0</v>
      </c>
      <c r="Y96" s="127">
        <f t="shared" si="237"/>
        <v>0</v>
      </c>
      <c r="Z96" s="128" t="e">
        <f t="shared" si="238"/>
        <v>#DIV/0!</v>
      </c>
      <c r="AA96" s="129"/>
      <c r="AB96" s="130"/>
      <c r="AC96" s="131"/>
      <c r="AD96" s="131"/>
      <c r="AE96" s="131"/>
      <c r="AF96" s="131"/>
      <c r="AG96" s="131"/>
    </row>
    <row r="97" spans="1:33" ht="30" customHeight="1" x14ac:dyDescent="0.25">
      <c r="A97" s="119" t="s">
        <v>74</v>
      </c>
      <c r="B97" s="120" t="s">
        <v>196</v>
      </c>
      <c r="C97" s="218" t="s">
        <v>114</v>
      </c>
      <c r="D97" s="219" t="s">
        <v>115</v>
      </c>
      <c r="E97" s="123"/>
      <c r="F97" s="124"/>
      <c r="G97" s="125">
        <f t="shared" si="267"/>
        <v>0</v>
      </c>
      <c r="H97" s="123"/>
      <c r="I97" s="124"/>
      <c r="J97" s="125">
        <f t="shared" si="268"/>
        <v>0</v>
      </c>
      <c r="K97" s="123"/>
      <c r="L97" s="124"/>
      <c r="M97" s="125">
        <f t="shared" si="269"/>
        <v>0</v>
      </c>
      <c r="N97" s="123"/>
      <c r="O97" s="124"/>
      <c r="P97" s="125">
        <f t="shared" si="270"/>
        <v>0</v>
      </c>
      <c r="Q97" s="123"/>
      <c r="R97" s="124"/>
      <c r="S97" s="125">
        <f t="shared" si="271"/>
        <v>0</v>
      </c>
      <c r="T97" s="123"/>
      <c r="U97" s="124"/>
      <c r="V97" s="125">
        <f t="shared" si="272"/>
        <v>0</v>
      </c>
      <c r="W97" s="126">
        <f t="shared" si="273"/>
        <v>0</v>
      </c>
      <c r="X97" s="127">
        <f t="shared" si="274"/>
        <v>0</v>
      </c>
      <c r="Y97" s="127">
        <f t="shared" si="237"/>
        <v>0</v>
      </c>
      <c r="Z97" s="128" t="e">
        <f t="shared" si="238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32" t="s">
        <v>74</v>
      </c>
      <c r="B98" s="133" t="s">
        <v>197</v>
      </c>
      <c r="C98" s="220" t="s">
        <v>114</v>
      </c>
      <c r="D98" s="219" t="s">
        <v>115</v>
      </c>
      <c r="E98" s="149"/>
      <c r="F98" s="150"/>
      <c r="G98" s="151">
        <f t="shared" si="267"/>
        <v>0</v>
      </c>
      <c r="H98" s="149"/>
      <c r="I98" s="150"/>
      <c r="J98" s="151">
        <f t="shared" si="268"/>
        <v>0</v>
      </c>
      <c r="K98" s="149"/>
      <c r="L98" s="150"/>
      <c r="M98" s="151">
        <f t="shared" si="269"/>
        <v>0</v>
      </c>
      <c r="N98" s="149"/>
      <c r="O98" s="150"/>
      <c r="P98" s="151">
        <f t="shared" si="270"/>
        <v>0</v>
      </c>
      <c r="Q98" s="149"/>
      <c r="R98" s="150"/>
      <c r="S98" s="151">
        <f t="shared" si="271"/>
        <v>0</v>
      </c>
      <c r="T98" s="149"/>
      <c r="U98" s="150"/>
      <c r="V98" s="151">
        <f t="shared" si="272"/>
        <v>0</v>
      </c>
      <c r="W98" s="138">
        <f t="shared" si="273"/>
        <v>0</v>
      </c>
      <c r="X98" s="127">
        <f t="shared" si="274"/>
        <v>0</v>
      </c>
      <c r="Y98" s="127">
        <f t="shared" si="237"/>
        <v>0</v>
      </c>
      <c r="Z98" s="128" t="e">
        <f t="shared" si="238"/>
        <v>#DIV/0!</v>
      </c>
      <c r="AA98" s="152"/>
      <c r="AB98" s="131"/>
      <c r="AC98" s="131"/>
      <c r="AD98" s="131"/>
      <c r="AE98" s="131"/>
      <c r="AF98" s="131"/>
      <c r="AG98" s="131"/>
    </row>
    <row r="99" spans="1:33" ht="39.75" customHeight="1" x14ac:dyDescent="0.25">
      <c r="A99" s="396" t="s">
        <v>198</v>
      </c>
      <c r="B99" s="370"/>
      <c r="C99" s="370"/>
      <c r="D99" s="371"/>
      <c r="E99" s="189"/>
      <c r="F99" s="189"/>
      <c r="G99" s="172">
        <f>G87+G91+G95</f>
        <v>24000</v>
      </c>
      <c r="H99" s="189"/>
      <c r="I99" s="189"/>
      <c r="J99" s="172">
        <f>J87+J91+J95</f>
        <v>24000</v>
      </c>
      <c r="K99" s="189"/>
      <c r="L99" s="189"/>
      <c r="M99" s="172">
        <f>M87+M91+M95</f>
        <v>0</v>
      </c>
      <c r="N99" s="189"/>
      <c r="O99" s="189"/>
      <c r="P99" s="172">
        <f>P87+P91+P95</f>
        <v>0</v>
      </c>
      <c r="Q99" s="189"/>
      <c r="R99" s="189"/>
      <c r="S99" s="172">
        <f>S87+S91+S95</f>
        <v>0</v>
      </c>
      <c r="T99" s="189"/>
      <c r="U99" s="189"/>
      <c r="V99" s="172">
        <f t="shared" ref="V99:X99" si="275">V87+V91+V95</f>
        <v>0</v>
      </c>
      <c r="W99" s="191">
        <f t="shared" si="275"/>
        <v>24000</v>
      </c>
      <c r="X99" s="191">
        <f t="shared" si="275"/>
        <v>24000</v>
      </c>
      <c r="Y99" s="191">
        <f t="shared" si="237"/>
        <v>0</v>
      </c>
      <c r="Z99" s="191">
        <f t="shared" si="238"/>
        <v>0</v>
      </c>
      <c r="AA99" s="177"/>
      <c r="AB99" s="5"/>
      <c r="AC99" s="7"/>
      <c r="AD99" s="7"/>
      <c r="AE99" s="7"/>
      <c r="AF99" s="7"/>
      <c r="AG99" s="7"/>
    </row>
    <row r="100" spans="1:33" ht="30" customHeight="1" x14ac:dyDescent="0.25">
      <c r="A100" s="178" t="s">
        <v>69</v>
      </c>
      <c r="B100" s="179">
        <v>6</v>
      </c>
      <c r="C100" s="180" t="s">
        <v>199</v>
      </c>
      <c r="D100" s="181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6"/>
      <c r="X100" s="106"/>
      <c r="Y100" s="210"/>
      <c r="Z100" s="106"/>
      <c r="AA100" s="107"/>
      <c r="AB100" s="7"/>
      <c r="AC100" s="7"/>
      <c r="AD100" s="7"/>
      <c r="AE100" s="7"/>
      <c r="AF100" s="7"/>
      <c r="AG100" s="7"/>
    </row>
    <row r="101" spans="1:33" ht="30" customHeight="1" x14ac:dyDescent="0.25">
      <c r="A101" s="108" t="s">
        <v>71</v>
      </c>
      <c r="B101" s="155" t="s">
        <v>200</v>
      </c>
      <c r="C101" s="221" t="s">
        <v>201</v>
      </c>
      <c r="D101" s="111"/>
      <c r="E101" s="112">
        <f>SUM(E102:E111)</f>
        <v>258</v>
      </c>
      <c r="F101" s="113"/>
      <c r="G101" s="114">
        <f t="shared" ref="G101:H101" si="276">SUM(G102:G111)</f>
        <v>118241</v>
      </c>
      <c r="H101" s="112">
        <f t="shared" si="276"/>
        <v>258</v>
      </c>
      <c r="I101" s="113"/>
      <c r="J101" s="114">
        <f t="shared" ref="J101:K101" si="277">SUM(J102:J111)</f>
        <v>118241</v>
      </c>
      <c r="K101" s="112">
        <f t="shared" si="277"/>
        <v>0</v>
      </c>
      <c r="L101" s="113"/>
      <c r="M101" s="114">
        <f t="shared" ref="M101:N101" si="278">SUM(M102:M111)</f>
        <v>0</v>
      </c>
      <c r="N101" s="112">
        <f t="shared" si="278"/>
        <v>0</v>
      </c>
      <c r="O101" s="113"/>
      <c r="P101" s="114">
        <f t="shared" ref="P101:Q101" si="279">SUM(P102:P111)</f>
        <v>0</v>
      </c>
      <c r="Q101" s="112">
        <f t="shared" si="279"/>
        <v>0</v>
      </c>
      <c r="R101" s="113"/>
      <c r="S101" s="114">
        <f t="shared" ref="S101:T101" si="280">SUM(S102:S111)</f>
        <v>0</v>
      </c>
      <c r="T101" s="112">
        <f t="shared" si="280"/>
        <v>0</v>
      </c>
      <c r="U101" s="113"/>
      <c r="V101" s="114">
        <f t="shared" ref="V101:X101" si="281">SUM(V102:V111)</f>
        <v>0</v>
      </c>
      <c r="W101" s="114">
        <f>SUM(W102:W111)</f>
        <v>118241</v>
      </c>
      <c r="X101" s="114">
        <f t="shared" si="281"/>
        <v>118241</v>
      </c>
      <c r="Y101" s="114">
        <f t="shared" ref="Y101:Y120" si="282">W101-X101</f>
        <v>0</v>
      </c>
      <c r="Z101" s="116">
        <f t="shared" ref="Z101:Z120" si="283">Y101/W101</f>
        <v>0</v>
      </c>
      <c r="AA101" s="117"/>
      <c r="AB101" s="118"/>
      <c r="AC101" s="118"/>
      <c r="AD101" s="118"/>
      <c r="AE101" s="118"/>
      <c r="AF101" s="118"/>
      <c r="AG101" s="118"/>
    </row>
    <row r="102" spans="1:33" ht="30" customHeight="1" x14ac:dyDescent="0.25">
      <c r="A102" s="119" t="s">
        <v>74</v>
      </c>
      <c r="B102" s="120" t="s">
        <v>202</v>
      </c>
      <c r="C102" s="352" t="s">
        <v>373</v>
      </c>
      <c r="D102" s="122" t="s">
        <v>108</v>
      </c>
      <c r="E102" s="123">
        <v>25</v>
      </c>
      <c r="F102" s="124">
        <v>480</v>
      </c>
      <c r="G102" s="125">
        <f t="shared" ref="G102:G111" si="284">E102*F102</f>
        <v>12000</v>
      </c>
      <c r="H102" s="123">
        <v>25</v>
      </c>
      <c r="I102" s="124">
        <v>480</v>
      </c>
      <c r="J102" s="125">
        <f t="shared" ref="J102:J111" si="285">H102*I102</f>
        <v>12000</v>
      </c>
      <c r="K102" s="123"/>
      <c r="L102" s="124"/>
      <c r="M102" s="125">
        <f t="shared" ref="M102:M111" si="286">K102*L102</f>
        <v>0</v>
      </c>
      <c r="N102" s="123"/>
      <c r="O102" s="124"/>
      <c r="P102" s="125">
        <f t="shared" ref="P102:P111" si="287">N102*O102</f>
        <v>0</v>
      </c>
      <c r="Q102" s="123"/>
      <c r="R102" s="124"/>
      <c r="S102" s="125">
        <f t="shared" ref="S102:S111" si="288">Q102*R102</f>
        <v>0</v>
      </c>
      <c r="T102" s="123"/>
      <c r="U102" s="124"/>
      <c r="V102" s="125">
        <f t="shared" ref="V102:V111" si="289">T102*U102</f>
        <v>0</v>
      </c>
      <c r="W102" s="126">
        <f t="shared" ref="W102:W111" si="290">G102+M102+S102</f>
        <v>12000</v>
      </c>
      <c r="X102" s="127">
        <f t="shared" ref="X102:X111" si="291">J102+P102+V102</f>
        <v>12000</v>
      </c>
      <c r="Y102" s="127">
        <f t="shared" si="282"/>
        <v>0</v>
      </c>
      <c r="Z102" s="128">
        <f t="shared" si="283"/>
        <v>0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25">
      <c r="A103" s="119" t="s">
        <v>74</v>
      </c>
      <c r="B103" s="120" t="s">
        <v>204</v>
      </c>
      <c r="C103" s="352" t="s">
        <v>374</v>
      </c>
      <c r="D103" s="122" t="s">
        <v>108</v>
      </c>
      <c r="E103" s="123">
        <v>25</v>
      </c>
      <c r="F103" s="124">
        <v>717</v>
      </c>
      <c r="G103" s="125">
        <f t="shared" si="284"/>
        <v>17925</v>
      </c>
      <c r="H103" s="123">
        <v>25</v>
      </c>
      <c r="I103" s="124">
        <v>717</v>
      </c>
      <c r="J103" s="125">
        <f t="shared" si="285"/>
        <v>17925</v>
      </c>
      <c r="K103" s="123"/>
      <c r="L103" s="124"/>
      <c r="M103" s="125">
        <f t="shared" si="286"/>
        <v>0</v>
      </c>
      <c r="N103" s="123"/>
      <c r="O103" s="124"/>
      <c r="P103" s="125">
        <f t="shared" si="287"/>
        <v>0</v>
      </c>
      <c r="Q103" s="123"/>
      <c r="R103" s="124"/>
      <c r="S103" s="125">
        <f t="shared" si="288"/>
        <v>0</v>
      </c>
      <c r="T103" s="123"/>
      <c r="U103" s="124"/>
      <c r="V103" s="125">
        <f t="shared" si="289"/>
        <v>0</v>
      </c>
      <c r="W103" s="126">
        <f t="shared" si="290"/>
        <v>17925</v>
      </c>
      <c r="X103" s="127">
        <f t="shared" si="291"/>
        <v>17925</v>
      </c>
      <c r="Y103" s="127">
        <f t="shared" si="282"/>
        <v>0</v>
      </c>
      <c r="Z103" s="128">
        <f t="shared" si="283"/>
        <v>0</v>
      </c>
      <c r="AA103" s="129"/>
      <c r="AB103" s="131"/>
      <c r="AC103" s="131"/>
      <c r="AD103" s="131"/>
      <c r="AE103" s="131"/>
      <c r="AF103" s="131"/>
      <c r="AG103" s="131"/>
    </row>
    <row r="104" spans="1:33" s="336" customFormat="1" ht="30" customHeight="1" x14ac:dyDescent="0.25">
      <c r="A104" s="119" t="s">
        <v>74</v>
      </c>
      <c r="B104" s="120" t="s">
        <v>205</v>
      </c>
      <c r="C104" s="353" t="s">
        <v>375</v>
      </c>
      <c r="D104" s="122" t="s">
        <v>108</v>
      </c>
      <c r="E104" s="123">
        <v>25</v>
      </c>
      <c r="F104" s="136">
        <v>1050</v>
      </c>
      <c r="G104" s="125">
        <f t="shared" si="284"/>
        <v>26250</v>
      </c>
      <c r="H104" s="123">
        <v>25</v>
      </c>
      <c r="I104" s="136">
        <v>1050</v>
      </c>
      <c r="J104" s="125">
        <f t="shared" si="285"/>
        <v>26250</v>
      </c>
      <c r="K104" s="135"/>
      <c r="L104" s="136"/>
      <c r="M104" s="137"/>
      <c r="N104" s="135"/>
      <c r="O104" s="136"/>
      <c r="P104" s="137"/>
      <c r="Q104" s="135"/>
      <c r="R104" s="136"/>
      <c r="S104" s="137"/>
      <c r="T104" s="135"/>
      <c r="U104" s="136"/>
      <c r="V104" s="137"/>
      <c r="W104" s="126">
        <f t="shared" si="290"/>
        <v>26250</v>
      </c>
      <c r="X104" s="127">
        <f t="shared" si="291"/>
        <v>26250</v>
      </c>
      <c r="Y104" s="127">
        <f t="shared" si="282"/>
        <v>0</v>
      </c>
      <c r="Z104" s="128">
        <f t="shared" si="283"/>
        <v>0</v>
      </c>
      <c r="AA104" s="139"/>
      <c r="AB104" s="131"/>
      <c r="AC104" s="131"/>
      <c r="AD104" s="131"/>
      <c r="AE104" s="131"/>
      <c r="AF104" s="131"/>
      <c r="AG104" s="131"/>
    </row>
    <row r="105" spans="1:33" s="336" customFormat="1" ht="30" customHeight="1" x14ac:dyDescent="0.25">
      <c r="A105" s="119" t="s">
        <v>74</v>
      </c>
      <c r="B105" s="120" t="s">
        <v>366</v>
      </c>
      <c r="C105" s="353" t="s">
        <v>376</v>
      </c>
      <c r="D105" s="122" t="s">
        <v>108</v>
      </c>
      <c r="E105" s="123">
        <v>25</v>
      </c>
      <c r="F105" s="136">
        <v>662</v>
      </c>
      <c r="G105" s="125">
        <f>E105*F105</f>
        <v>16550</v>
      </c>
      <c r="H105" s="123">
        <v>25</v>
      </c>
      <c r="I105" s="136">
        <v>662</v>
      </c>
      <c r="J105" s="125">
        <f t="shared" si="285"/>
        <v>16550</v>
      </c>
      <c r="K105" s="135"/>
      <c r="L105" s="136"/>
      <c r="M105" s="137"/>
      <c r="N105" s="135"/>
      <c r="O105" s="136"/>
      <c r="P105" s="137"/>
      <c r="Q105" s="135"/>
      <c r="R105" s="136"/>
      <c r="S105" s="137"/>
      <c r="T105" s="135"/>
      <c r="U105" s="136"/>
      <c r="V105" s="137"/>
      <c r="W105" s="126">
        <f t="shared" si="290"/>
        <v>16550</v>
      </c>
      <c r="X105" s="127">
        <f t="shared" si="291"/>
        <v>16550</v>
      </c>
      <c r="Y105" s="127">
        <f t="shared" si="282"/>
        <v>0</v>
      </c>
      <c r="Z105" s="128">
        <f t="shared" si="283"/>
        <v>0</v>
      </c>
      <c r="AA105" s="139"/>
      <c r="AB105" s="131"/>
      <c r="AC105" s="131"/>
      <c r="AD105" s="131"/>
      <c r="AE105" s="131"/>
      <c r="AF105" s="131"/>
      <c r="AG105" s="131"/>
    </row>
    <row r="106" spans="1:33" s="336" customFormat="1" ht="30" customHeight="1" x14ac:dyDescent="0.25">
      <c r="A106" s="119" t="s">
        <v>74</v>
      </c>
      <c r="B106" s="120" t="s">
        <v>367</v>
      </c>
      <c r="C106" s="353" t="s">
        <v>377</v>
      </c>
      <c r="D106" s="122" t="s">
        <v>108</v>
      </c>
      <c r="E106" s="135">
        <v>29</v>
      </c>
      <c r="F106" s="136">
        <v>52</v>
      </c>
      <c r="G106" s="125">
        <f t="shared" si="284"/>
        <v>1508</v>
      </c>
      <c r="H106" s="135">
        <v>29</v>
      </c>
      <c r="I106" s="136">
        <v>52</v>
      </c>
      <c r="J106" s="125">
        <f t="shared" si="285"/>
        <v>1508</v>
      </c>
      <c r="K106" s="135"/>
      <c r="L106" s="136"/>
      <c r="M106" s="137"/>
      <c r="N106" s="135"/>
      <c r="O106" s="136"/>
      <c r="P106" s="137"/>
      <c r="Q106" s="135"/>
      <c r="R106" s="136"/>
      <c r="S106" s="137"/>
      <c r="T106" s="135"/>
      <c r="U106" s="136"/>
      <c r="V106" s="137"/>
      <c r="W106" s="126">
        <f t="shared" si="290"/>
        <v>1508</v>
      </c>
      <c r="X106" s="127">
        <f t="shared" si="291"/>
        <v>1508</v>
      </c>
      <c r="Y106" s="127">
        <f t="shared" si="282"/>
        <v>0</v>
      </c>
      <c r="Z106" s="128">
        <f t="shared" si="283"/>
        <v>0</v>
      </c>
      <c r="AA106" s="139"/>
      <c r="AB106" s="131"/>
      <c r="AC106" s="131"/>
      <c r="AD106" s="131"/>
      <c r="AE106" s="131"/>
      <c r="AF106" s="131"/>
      <c r="AG106" s="131"/>
    </row>
    <row r="107" spans="1:33" s="336" customFormat="1" ht="30" customHeight="1" x14ac:dyDescent="0.25">
      <c r="A107" s="119" t="s">
        <v>74</v>
      </c>
      <c r="B107" s="120" t="s">
        <v>368</v>
      </c>
      <c r="C107" s="353" t="s">
        <v>378</v>
      </c>
      <c r="D107" s="122" t="s">
        <v>108</v>
      </c>
      <c r="E107" s="135">
        <v>29</v>
      </c>
      <c r="F107" s="136">
        <v>52</v>
      </c>
      <c r="G107" s="125">
        <f t="shared" si="284"/>
        <v>1508</v>
      </c>
      <c r="H107" s="135">
        <v>29</v>
      </c>
      <c r="I107" s="136">
        <v>52</v>
      </c>
      <c r="J107" s="125">
        <f t="shared" si="285"/>
        <v>1508</v>
      </c>
      <c r="K107" s="135"/>
      <c r="L107" s="136"/>
      <c r="M107" s="137"/>
      <c r="N107" s="135"/>
      <c r="O107" s="136"/>
      <c r="P107" s="137"/>
      <c r="Q107" s="135"/>
      <c r="R107" s="136"/>
      <c r="S107" s="137"/>
      <c r="T107" s="135"/>
      <c r="U107" s="136"/>
      <c r="V107" s="137"/>
      <c r="W107" s="126">
        <f t="shared" si="290"/>
        <v>1508</v>
      </c>
      <c r="X107" s="127">
        <f t="shared" si="291"/>
        <v>1508</v>
      </c>
      <c r="Y107" s="127">
        <f t="shared" si="282"/>
        <v>0</v>
      </c>
      <c r="Z107" s="128">
        <f t="shared" si="283"/>
        <v>0</v>
      </c>
      <c r="AA107" s="139"/>
      <c r="AB107" s="131"/>
      <c r="AC107" s="131"/>
      <c r="AD107" s="131"/>
      <c r="AE107" s="131"/>
      <c r="AF107" s="131"/>
      <c r="AG107" s="131"/>
    </row>
    <row r="108" spans="1:33" s="336" customFormat="1" ht="30" customHeight="1" x14ac:dyDescent="0.25">
      <c r="A108" s="119" t="s">
        <v>74</v>
      </c>
      <c r="B108" s="120" t="s">
        <v>369</v>
      </c>
      <c r="C108" s="353" t="s">
        <v>379</v>
      </c>
      <c r="D108" s="122" t="s">
        <v>108</v>
      </c>
      <c r="E108" s="135">
        <v>25</v>
      </c>
      <c r="F108" s="136">
        <v>450</v>
      </c>
      <c r="G108" s="125">
        <f t="shared" si="284"/>
        <v>11250</v>
      </c>
      <c r="H108" s="135">
        <v>25</v>
      </c>
      <c r="I108" s="136">
        <v>450</v>
      </c>
      <c r="J108" s="125">
        <f t="shared" si="285"/>
        <v>11250</v>
      </c>
      <c r="K108" s="135"/>
      <c r="L108" s="136"/>
      <c r="M108" s="137"/>
      <c r="N108" s="135"/>
      <c r="O108" s="136"/>
      <c r="P108" s="137"/>
      <c r="Q108" s="135"/>
      <c r="R108" s="136"/>
      <c r="S108" s="137"/>
      <c r="T108" s="135"/>
      <c r="U108" s="136"/>
      <c r="V108" s="137"/>
      <c r="W108" s="126">
        <f t="shared" si="290"/>
        <v>11250</v>
      </c>
      <c r="X108" s="127">
        <f t="shared" si="291"/>
        <v>11250</v>
      </c>
      <c r="Y108" s="127">
        <f t="shared" si="282"/>
        <v>0</v>
      </c>
      <c r="Z108" s="128">
        <f t="shared" si="283"/>
        <v>0</v>
      </c>
      <c r="AA108" s="139"/>
      <c r="AB108" s="131"/>
      <c r="AC108" s="131"/>
      <c r="AD108" s="131"/>
      <c r="AE108" s="131"/>
      <c r="AF108" s="131"/>
      <c r="AG108" s="131"/>
    </row>
    <row r="109" spans="1:33" s="336" customFormat="1" ht="39.75" customHeight="1" x14ac:dyDescent="0.25">
      <c r="A109" s="119" t="s">
        <v>74</v>
      </c>
      <c r="B109" s="120" t="s">
        <v>370</v>
      </c>
      <c r="C109" s="353" t="s">
        <v>380</v>
      </c>
      <c r="D109" s="122" t="s">
        <v>108</v>
      </c>
      <c r="E109" s="135">
        <v>25</v>
      </c>
      <c r="F109" s="136">
        <v>340</v>
      </c>
      <c r="G109" s="125">
        <f t="shared" si="284"/>
        <v>8500</v>
      </c>
      <c r="H109" s="135">
        <v>25</v>
      </c>
      <c r="I109" s="136">
        <v>340</v>
      </c>
      <c r="J109" s="125">
        <f t="shared" si="285"/>
        <v>8500</v>
      </c>
      <c r="K109" s="135"/>
      <c r="L109" s="136"/>
      <c r="M109" s="137"/>
      <c r="N109" s="135"/>
      <c r="O109" s="136"/>
      <c r="P109" s="137"/>
      <c r="Q109" s="135"/>
      <c r="R109" s="136"/>
      <c r="S109" s="137"/>
      <c r="T109" s="135"/>
      <c r="U109" s="136"/>
      <c r="V109" s="137"/>
      <c r="W109" s="126">
        <f t="shared" si="290"/>
        <v>8500</v>
      </c>
      <c r="X109" s="127">
        <f t="shared" si="291"/>
        <v>8500</v>
      </c>
      <c r="Y109" s="127">
        <f t="shared" si="282"/>
        <v>0</v>
      </c>
      <c r="Z109" s="128">
        <f t="shared" si="283"/>
        <v>0</v>
      </c>
      <c r="AA109" s="139"/>
      <c r="AB109" s="131"/>
      <c r="AC109" s="131"/>
      <c r="AD109" s="131"/>
      <c r="AE109" s="131"/>
      <c r="AF109" s="131"/>
      <c r="AG109" s="131"/>
    </row>
    <row r="110" spans="1:33" s="336" customFormat="1" ht="30" customHeight="1" x14ac:dyDescent="0.25">
      <c r="A110" s="119" t="s">
        <v>74</v>
      </c>
      <c r="B110" s="120" t="s">
        <v>371</v>
      </c>
      <c r="C110" s="353" t="s">
        <v>381</v>
      </c>
      <c r="D110" s="122" t="s">
        <v>108</v>
      </c>
      <c r="E110" s="135">
        <v>25</v>
      </c>
      <c r="F110" s="136">
        <v>595</v>
      </c>
      <c r="G110" s="125">
        <f t="shared" si="284"/>
        <v>14875</v>
      </c>
      <c r="H110" s="135">
        <v>25</v>
      </c>
      <c r="I110" s="136">
        <v>595</v>
      </c>
      <c r="J110" s="125">
        <f t="shared" si="285"/>
        <v>14875</v>
      </c>
      <c r="K110" s="135"/>
      <c r="L110" s="136"/>
      <c r="M110" s="137"/>
      <c r="N110" s="135"/>
      <c r="O110" s="136"/>
      <c r="P110" s="137"/>
      <c r="Q110" s="135"/>
      <c r="R110" s="136"/>
      <c r="S110" s="137"/>
      <c r="T110" s="135"/>
      <c r="U110" s="136"/>
      <c r="V110" s="137"/>
      <c r="W110" s="126">
        <f t="shared" si="290"/>
        <v>14875</v>
      </c>
      <c r="X110" s="127">
        <f t="shared" si="291"/>
        <v>14875</v>
      </c>
      <c r="Y110" s="127">
        <f t="shared" si="282"/>
        <v>0</v>
      </c>
      <c r="Z110" s="128">
        <f t="shared" si="283"/>
        <v>0</v>
      </c>
      <c r="AA110" s="139"/>
      <c r="AB110" s="131"/>
      <c r="AC110" s="131"/>
      <c r="AD110" s="131"/>
      <c r="AE110" s="131"/>
      <c r="AF110" s="131"/>
      <c r="AG110" s="131"/>
    </row>
    <row r="111" spans="1:33" ht="30" customHeight="1" thickBot="1" x14ac:dyDescent="0.3">
      <c r="A111" s="119" t="s">
        <v>74</v>
      </c>
      <c r="B111" s="120" t="s">
        <v>372</v>
      </c>
      <c r="C111" s="353" t="s">
        <v>382</v>
      </c>
      <c r="D111" s="122" t="s">
        <v>108</v>
      </c>
      <c r="E111" s="135">
        <v>25</v>
      </c>
      <c r="F111" s="136">
        <v>315</v>
      </c>
      <c r="G111" s="125">
        <f t="shared" si="284"/>
        <v>7875</v>
      </c>
      <c r="H111" s="135">
        <v>25</v>
      </c>
      <c r="I111" s="136">
        <v>315</v>
      </c>
      <c r="J111" s="137">
        <f t="shared" si="285"/>
        <v>7875</v>
      </c>
      <c r="K111" s="135"/>
      <c r="L111" s="136"/>
      <c r="M111" s="137">
        <f t="shared" si="286"/>
        <v>0</v>
      </c>
      <c r="N111" s="135"/>
      <c r="O111" s="136"/>
      <c r="P111" s="137">
        <f t="shared" si="287"/>
        <v>0</v>
      </c>
      <c r="Q111" s="135"/>
      <c r="R111" s="136"/>
      <c r="S111" s="137">
        <f t="shared" si="288"/>
        <v>0</v>
      </c>
      <c r="T111" s="135"/>
      <c r="U111" s="136"/>
      <c r="V111" s="137">
        <f t="shared" si="289"/>
        <v>0</v>
      </c>
      <c r="W111" s="138">
        <f t="shared" si="290"/>
        <v>7875</v>
      </c>
      <c r="X111" s="127">
        <f t="shared" si="291"/>
        <v>7875</v>
      </c>
      <c r="Y111" s="127">
        <f t="shared" si="282"/>
        <v>0</v>
      </c>
      <c r="Z111" s="128">
        <f t="shared" si="283"/>
        <v>0</v>
      </c>
      <c r="AA111" s="13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08" t="s">
        <v>69</v>
      </c>
      <c r="B112" s="155" t="s">
        <v>206</v>
      </c>
      <c r="C112" s="222" t="s">
        <v>207</v>
      </c>
      <c r="D112" s="141"/>
      <c r="E112" s="142">
        <f>SUM(E113:E115)</f>
        <v>0</v>
      </c>
      <c r="F112" s="143"/>
      <c r="G112" s="144">
        <f t="shared" ref="G112:H112" si="292">SUM(G113:G115)</f>
        <v>0</v>
      </c>
      <c r="H112" s="142">
        <f t="shared" si="292"/>
        <v>0</v>
      </c>
      <c r="I112" s="143"/>
      <c r="J112" s="144">
        <f t="shared" ref="J112:K112" si="293">SUM(J113:J115)</f>
        <v>0</v>
      </c>
      <c r="K112" s="142">
        <f t="shared" si="293"/>
        <v>0</v>
      </c>
      <c r="L112" s="143"/>
      <c r="M112" s="144">
        <f t="shared" ref="M112:N112" si="294">SUM(M113:M115)</f>
        <v>0</v>
      </c>
      <c r="N112" s="142">
        <f t="shared" si="294"/>
        <v>0</v>
      </c>
      <c r="O112" s="143"/>
      <c r="P112" s="144">
        <f t="shared" ref="P112:Q112" si="295">SUM(P113:P115)</f>
        <v>0</v>
      </c>
      <c r="Q112" s="142">
        <f t="shared" si="295"/>
        <v>0</v>
      </c>
      <c r="R112" s="143"/>
      <c r="S112" s="144">
        <f t="shared" ref="S112:T112" si="296">SUM(S113:S115)</f>
        <v>0</v>
      </c>
      <c r="T112" s="142">
        <f t="shared" si="296"/>
        <v>0</v>
      </c>
      <c r="U112" s="143"/>
      <c r="V112" s="144">
        <f t="shared" ref="V112:X112" si="297">SUM(V113:V115)</f>
        <v>0</v>
      </c>
      <c r="W112" s="144">
        <f t="shared" si="297"/>
        <v>0</v>
      </c>
      <c r="X112" s="144">
        <f t="shared" si="297"/>
        <v>0</v>
      </c>
      <c r="Y112" s="144">
        <f t="shared" si="282"/>
        <v>0</v>
      </c>
      <c r="Z112" s="144" t="e">
        <f t="shared" si="283"/>
        <v>#DIV/0!</v>
      </c>
      <c r="AA112" s="146"/>
      <c r="AB112" s="118"/>
      <c r="AC112" s="118"/>
      <c r="AD112" s="118"/>
      <c r="AE112" s="118"/>
      <c r="AF112" s="118"/>
      <c r="AG112" s="118"/>
    </row>
    <row r="113" spans="1:33" ht="30" customHeight="1" x14ac:dyDescent="0.25">
      <c r="A113" s="119" t="s">
        <v>74</v>
      </c>
      <c r="B113" s="120" t="s">
        <v>208</v>
      </c>
      <c r="C113" s="187" t="s">
        <v>203</v>
      </c>
      <c r="D113" s="122" t="s">
        <v>108</v>
      </c>
      <c r="E113" s="123"/>
      <c r="F113" s="124"/>
      <c r="G113" s="125">
        <f t="shared" ref="G113:G115" si="298">E113*F113</f>
        <v>0</v>
      </c>
      <c r="H113" s="123"/>
      <c r="I113" s="124"/>
      <c r="J113" s="125">
        <f t="shared" ref="J113:J115" si="299">H113*I113</f>
        <v>0</v>
      </c>
      <c r="K113" s="123"/>
      <c r="L113" s="124"/>
      <c r="M113" s="125">
        <f t="shared" ref="M113:M115" si="300">K113*L113</f>
        <v>0</v>
      </c>
      <c r="N113" s="123"/>
      <c r="O113" s="124"/>
      <c r="P113" s="125">
        <f t="shared" ref="P113:P115" si="301">N113*O113</f>
        <v>0</v>
      </c>
      <c r="Q113" s="123"/>
      <c r="R113" s="124"/>
      <c r="S113" s="125">
        <f t="shared" ref="S113:S115" si="302">Q113*R113</f>
        <v>0</v>
      </c>
      <c r="T113" s="123"/>
      <c r="U113" s="124"/>
      <c r="V113" s="125">
        <f t="shared" ref="V113:V115" si="303">T113*U113</f>
        <v>0</v>
      </c>
      <c r="W113" s="126">
        <f t="shared" ref="W113:W115" si="304">G113+M113+S113</f>
        <v>0</v>
      </c>
      <c r="X113" s="127">
        <f t="shared" ref="X113:X115" si="305">J113+P113+V113</f>
        <v>0</v>
      </c>
      <c r="Y113" s="127">
        <f t="shared" si="282"/>
        <v>0</v>
      </c>
      <c r="Z113" s="128" t="e">
        <f t="shared" si="283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74</v>
      </c>
      <c r="B114" s="120" t="s">
        <v>209</v>
      </c>
      <c r="C114" s="187" t="s">
        <v>203</v>
      </c>
      <c r="D114" s="122" t="s">
        <v>108</v>
      </c>
      <c r="E114" s="123"/>
      <c r="F114" s="124"/>
      <c r="G114" s="125">
        <f t="shared" si="298"/>
        <v>0</v>
      </c>
      <c r="H114" s="123"/>
      <c r="I114" s="124"/>
      <c r="J114" s="125">
        <f t="shared" si="299"/>
        <v>0</v>
      </c>
      <c r="K114" s="123"/>
      <c r="L114" s="124"/>
      <c r="M114" s="125">
        <f t="shared" si="300"/>
        <v>0</v>
      </c>
      <c r="N114" s="123"/>
      <c r="O114" s="124"/>
      <c r="P114" s="125">
        <f t="shared" si="301"/>
        <v>0</v>
      </c>
      <c r="Q114" s="123"/>
      <c r="R114" s="124"/>
      <c r="S114" s="125">
        <f t="shared" si="302"/>
        <v>0</v>
      </c>
      <c r="T114" s="123"/>
      <c r="U114" s="124"/>
      <c r="V114" s="125">
        <f t="shared" si="303"/>
        <v>0</v>
      </c>
      <c r="W114" s="126">
        <f t="shared" si="304"/>
        <v>0</v>
      </c>
      <c r="X114" s="127">
        <f t="shared" si="305"/>
        <v>0</v>
      </c>
      <c r="Y114" s="127">
        <f t="shared" si="282"/>
        <v>0</v>
      </c>
      <c r="Z114" s="128" t="e">
        <f t="shared" si="283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32" t="s">
        <v>74</v>
      </c>
      <c r="B115" s="133" t="s">
        <v>210</v>
      </c>
      <c r="C115" s="163" t="s">
        <v>203</v>
      </c>
      <c r="D115" s="134" t="s">
        <v>108</v>
      </c>
      <c r="E115" s="135"/>
      <c r="F115" s="136"/>
      <c r="G115" s="137">
        <f t="shared" si="298"/>
        <v>0</v>
      </c>
      <c r="H115" s="135"/>
      <c r="I115" s="136"/>
      <c r="J115" s="137">
        <f t="shared" si="299"/>
        <v>0</v>
      </c>
      <c r="K115" s="135"/>
      <c r="L115" s="136"/>
      <c r="M115" s="137">
        <f t="shared" si="300"/>
        <v>0</v>
      </c>
      <c r="N115" s="135"/>
      <c r="O115" s="136"/>
      <c r="P115" s="137">
        <f t="shared" si="301"/>
        <v>0</v>
      </c>
      <c r="Q115" s="135"/>
      <c r="R115" s="136"/>
      <c r="S115" s="137">
        <f t="shared" si="302"/>
        <v>0</v>
      </c>
      <c r="T115" s="135"/>
      <c r="U115" s="136"/>
      <c r="V115" s="137">
        <f t="shared" si="303"/>
        <v>0</v>
      </c>
      <c r="W115" s="138">
        <f t="shared" si="304"/>
        <v>0</v>
      </c>
      <c r="X115" s="127">
        <f t="shared" si="305"/>
        <v>0</v>
      </c>
      <c r="Y115" s="127">
        <f t="shared" si="282"/>
        <v>0</v>
      </c>
      <c r="Z115" s="128" t="e">
        <f t="shared" si="283"/>
        <v>#DIV/0!</v>
      </c>
      <c r="AA115" s="13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08" t="s">
        <v>69</v>
      </c>
      <c r="B116" s="155" t="s">
        <v>211</v>
      </c>
      <c r="C116" s="222" t="s">
        <v>212</v>
      </c>
      <c r="D116" s="141"/>
      <c r="E116" s="142">
        <f>SUM(E117:E119)</f>
        <v>502</v>
      </c>
      <c r="F116" s="143"/>
      <c r="G116" s="144">
        <f t="shared" ref="G116:H116" si="306">SUM(G117:G119)</f>
        <v>21380</v>
      </c>
      <c r="H116" s="142">
        <f t="shared" si="306"/>
        <v>502</v>
      </c>
      <c r="I116" s="143"/>
      <c r="J116" s="144">
        <f t="shared" ref="J116:K116" si="307">SUM(J117:J119)</f>
        <v>21380</v>
      </c>
      <c r="K116" s="142">
        <f t="shared" si="307"/>
        <v>0</v>
      </c>
      <c r="L116" s="143"/>
      <c r="M116" s="144">
        <f t="shared" ref="M116:N116" si="308">SUM(M117:M119)</f>
        <v>0</v>
      </c>
      <c r="N116" s="142">
        <f t="shared" si="308"/>
        <v>0</v>
      </c>
      <c r="O116" s="143"/>
      <c r="P116" s="144">
        <f t="shared" ref="P116:Q116" si="309">SUM(P117:P119)</f>
        <v>0</v>
      </c>
      <c r="Q116" s="142">
        <f t="shared" si="309"/>
        <v>0</v>
      </c>
      <c r="R116" s="143"/>
      <c r="S116" s="144">
        <f t="shared" ref="S116:T116" si="310">SUM(S117:S119)</f>
        <v>0</v>
      </c>
      <c r="T116" s="142">
        <f t="shared" si="310"/>
        <v>0</v>
      </c>
      <c r="U116" s="143"/>
      <c r="V116" s="144">
        <f t="shared" ref="V116:X116" si="311">SUM(V117:V119)</f>
        <v>0</v>
      </c>
      <c r="W116" s="144">
        <f>SUM(W117:W119)</f>
        <v>21380</v>
      </c>
      <c r="X116" s="144">
        <f t="shared" si="311"/>
        <v>21380</v>
      </c>
      <c r="Y116" s="144">
        <f t="shared" si="282"/>
        <v>0</v>
      </c>
      <c r="Z116" s="144">
        <f t="shared" si="283"/>
        <v>0</v>
      </c>
      <c r="AA116" s="146"/>
      <c r="AB116" s="118"/>
      <c r="AC116" s="118"/>
      <c r="AD116" s="118"/>
      <c r="AE116" s="118"/>
      <c r="AF116" s="118"/>
      <c r="AG116" s="118"/>
    </row>
    <row r="117" spans="1:33" ht="30" customHeight="1" x14ac:dyDescent="0.25">
      <c r="A117" s="119" t="s">
        <v>74</v>
      </c>
      <c r="B117" s="120" t="s">
        <v>213</v>
      </c>
      <c r="C117" s="352" t="s">
        <v>383</v>
      </c>
      <c r="D117" s="122" t="s">
        <v>108</v>
      </c>
      <c r="E117" s="123">
        <v>100</v>
      </c>
      <c r="F117" s="124">
        <v>200</v>
      </c>
      <c r="G117" s="125">
        <f t="shared" ref="G117:G119" si="312">E117*F117</f>
        <v>20000</v>
      </c>
      <c r="H117" s="123">
        <v>100</v>
      </c>
      <c r="I117" s="124">
        <v>200</v>
      </c>
      <c r="J117" s="125">
        <f t="shared" ref="J117:J119" si="313">H117*I117</f>
        <v>20000</v>
      </c>
      <c r="K117" s="123"/>
      <c r="L117" s="124"/>
      <c r="M117" s="125">
        <f t="shared" ref="M117:M119" si="314">K117*L117</f>
        <v>0</v>
      </c>
      <c r="N117" s="123"/>
      <c r="O117" s="124"/>
      <c r="P117" s="125">
        <f t="shared" ref="P117:P119" si="315">N117*O117</f>
        <v>0</v>
      </c>
      <c r="Q117" s="123"/>
      <c r="R117" s="124"/>
      <c r="S117" s="125">
        <f t="shared" ref="S117:S119" si="316">Q117*R117</f>
        <v>0</v>
      </c>
      <c r="T117" s="123"/>
      <c r="U117" s="124"/>
      <c r="V117" s="125">
        <f t="shared" ref="V117:V119" si="317">T117*U117</f>
        <v>0</v>
      </c>
      <c r="W117" s="126">
        <f t="shared" ref="W117:W119" si="318">G117+M117+S117</f>
        <v>20000</v>
      </c>
      <c r="X117" s="127">
        <f t="shared" ref="X117:X119" si="319">J117+P117+V117</f>
        <v>20000</v>
      </c>
      <c r="Y117" s="127">
        <f t="shared" si="282"/>
        <v>0</v>
      </c>
      <c r="Z117" s="128">
        <f t="shared" si="283"/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74</v>
      </c>
      <c r="B118" s="120" t="s">
        <v>214</v>
      </c>
      <c r="C118" s="352" t="s">
        <v>384</v>
      </c>
      <c r="D118" s="122" t="s">
        <v>108</v>
      </c>
      <c r="E118" s="123">
        <v>2</v>
      </c>
      <c r="F118" s="124">
        <v>190</v>
      </c>
      <c r="G118" s="125">
        <f t="shared" si="312"/>
        <v>380</v>
      </c>
      <c r="H118" s="123">
        <v>2</v>
      </c>
      <c r="I118" s="124">
        <v>190</v>
      </c>
      <c r="J118" s="125">
        <f t="shared" si="313"/>
        <v>380</v>
      </c>
      <c r="K118" s="123"/>
      <c r="L118" s="124"/>
      <c r="M118" s="125">
        <f t="shared" si="314"/>
        <v>0</v>
      </c>
      <c r="N118" s="123"/>
      <c r="O118" s="124"/>
      <c r="P118" s="125">
        <f t="shared" si="315"/>
        <v>0</v>
      </c>
      <c r="Q118" s="123"/>
      <c r="R118" s="124"/>
      <c r="S118" s="125">
        <f t="shared" si="316"/>
        <v>0</v>
      </c>
      <c r="T118" s="123"/>
      <c r="U118" s="124"/>
      <c r="V118" s="125">
        <f t="shared" si="317"/>
        <v>0</v>
      </c>
      <c r="W118" s="126">
        <f t="shared" si="318"/>
        <v>380</v>
      </c>
      <c r="X118" s="127">
        <f t="shared" si="319"/>
        <v>380</v>
      </c>
      <c r="Y118" s="127">
        <f t="shared" si="282"/>
        <v>0</v>
      </c>
      <c r="Z118" s="128">
        <f t="shared" si="283"/>
        <v>0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32" t="s">
        <v>74</v>
      </c>
      <c r="B119" s="133" t="s">
        <v>215</v>
      </c>
      <c r="C119" s="353" t="s">
        <v>385</v>
      </c>
      <c r="D119" s="134" t="s">
        <v>108</v>
      </c>
      <c r="E119" s="149">
        <v>400</v>
      </c>
      <c r="F119" s="150">
        <v>2.5</v>
      </c>
      <c r="G119" s="151">
        <f t="shared" si="312"/>
        <v>1000</v>
      </c>
      <c r="H119" s="149">
        <v>400</v>
      </c>
      <c r="I119" s="150">
        <v>2.5</v>
      </c>
      <c r="J119" s="151">
        <f t="shared" si="313"/>
        <v>1000</v>
      </c>
      <c r="K119" s="149"/>
      <c r="L119" s="150"/>
      <c r="M119" s="151">
        <f t="shared" si="314"/>
        <v>0</v>
      </c>
      <c r="N119" s="149"/>
      <c r="O119" s="150"/>
      <c r="P119" s="151">
        <f t="shared" si="315"/>
        <v>0</v>
      </c>
      <c r="Q119" s="149"/>
      <c r="R119" s="150"/>
      <c r="S119" s="151">
        <f t="shared" si="316"/>
        <v>0</v>
      </c>
      <c r="T119" s="149"/>
      <c r="U119" s="150"/>
      <c r="V119" s="151">
        <f t="shared" si="317"/>
        <v>0</v>
      </c>
      <c r="W119" s="138">
        <f t="shared" si="318"/>
        <v>1000</v>
      </c>
      <c r="X119" s="165">
        <f t="shared" si="319"/>
        <v>1000</v>
      </c>
      <c r="Y119" s="165">
        <f t="shared" si="282"/>
        <v>0</v>
      </c>
      <c r="Z119" s="223">
        <f t="shared" si="283"/>
        <v>0</v>
      </c>
      <c r="AA119" s="13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66" t="s">
        <v>216</v>
      </c>
      <c r="B120" s="167"/>
      <c r="C120" s="168"/>
      <c r="D120" s="169"/>
      <c r="E120" s="173">
        <f>E116+E112+E101</f>
        <v>760</v>
      </c>
      <c r="F120" s="189"/>
      <c r="G120" s="172">
        <f t="shared" ref="G120:H120" si="320">G116+G112+G101</f>
        <v>139621</v>
      </c>
      <c r="H120" s="173">
        <f t="shared" si="320"/>
        <v>760</v>
      </c>
      <c r="I120" s="189"/>
      <c r="J120" s="172">
        <f t="shared" ref="J120:K120" si="321">J116+J112+J101</f>
        <v>139621</v>
      </c>
      <c r="K120" s="190">
        <f t="shared" si="321"/>
        <v>0</v>
      </c>
      <c r="L120" s="189"/>
      <c r="M120" s="172">
        <f t="shared" ref="M120:N120" si="322">M116+M112+M101</f>
        <v>0</v>
      </c>
      <c r="N120" s="190">
        <f t="shared" si="322"/>
        <v>0</v>
      </c>
      <c r="O120" s="189"/>
      <c r="P120" s="172">
        <f t="shared" ref="P120:Q120" si="323">P116+P112+P101</f>
        <v>0</v>
      </c>
      <c r="Q120" s="190">
        <f t="shared" si="323"/>
        <v>0</v>
      </c>
      <c r="R120" s="189"/>
      <c r="S120" s="172">
        <f t="shared" ref="S120:T120" si="324">S116+S112+S101</f>
        <v>0</v>
      </c>
      <c r="T120" s="190">
        <f t="shared" si="324"/>
        <v>0</v>
      </c>
      <c r="U120" s="189"/>
      <c r="V120" s="174">
        <f t="shared" ref="V120:X120" si="325">V116+V112+V101</f>
        <v>0</v>
      </c>
      <c r="W120" s="224">
        <f t="shared" si="325"/>
        <v>139621</v>
      </c>
      <c r="X120" s="225">
        <f t="shared" si="325"/>
        <v>139621</v>
      </c>
      <c r="Y120" s="225">
        <f t="shared" si="282"/>
        <v>0</v>
      </c>
      <c r="Z120" s="225">
        <f t="shared" si="283"/>
        <v>0</v>
      </c>
      <c r="AA120" s="226"/>
      <c r="AB120" s="7"/>
      <c r="AC120" s="7"/>
      <c r="AD120" s="7"/>
      <c r="AE120" s="7"/>
      <c r="AF120" s="7"/>
      <c r="AG120" s="7"/>
    </row>
    <row r="121" spans="1:33" ht="30" customHeight="1" x14ac:dyDescent="0.25">
      <c r="A121" s="178" t="s">
        <v>69</v>
      </c>
      <c r="B121" s="208">
        <v>7</v>
      </c>
      <c r="C121" s="180" t="s">
        <v>217</v>
      </c>
      <c r="D121" s="181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27"/>
      <c r="X121" s="227"/>
      <c r="Y121" s="182"/>
      <c r="Z121" s="227"/>
      <c r="AA121" s="228"/>
      <c r="AB121" s="7"/>
      <c r="AC121" s="7"/>
      <c r="AD121" s="7"/>
      <c r="AE121" s="7"/>
      <c r="AF121" s="7"/>
      <c r="AG121" s="7"/>
    </row>
    <row r="122" spans="1:33" ht="30" customHeight="1" x14ac:dyDescent="0.25">
      <c r="A122" s="119" t="s">
        <v>74</v>
      </c>
      <c r="B122" s="120" t="s">
        <v>218</v>
      </c>
      <c r="C122" s="187" t="s">
        <v>219</v>
      </c>
      <c r="D122" s="122" t="s">
        <v>108</v>
      </c>
      <c r="E122" s="123"/>
      <c r="F122" s="124"/>
      <c r="G122" s="125">
        <f t="shared" ref="G122:G132" si="326">E122*F122</f>
        <v>0</v>
      </c>
      <c r="H122" s="123"/>
      <c r="I122" s="124"/>
      <c r="J122" s="125">
        <f t="shared" ref="J122:J132" si="327">H122*I122</f>
        <v>0</v>
      </c>
      <c r="K122" s="123"/>
      <c r="L122" s="124"/>
      <c r="M122" s="125">
        <f t="shared" ref="M122:M132" si="328">K122*L122</f>
        <v>0</v>
      </c>
      <c r="N122" s="123"/>
      <c r="O122" s="124"/>
      <c r="P122" s="125">
        <f t="shared" ref="P122:P132" si="329">N122*O122</f>
        <v>0</v>
      </c>
      <c r="Q122" s="123"/>
      <c r="R122" s="124"/>
      <c r="S122" s="125">
        <f t="shared" ref="S122:S132" si="330">Q122*R122</f>
        <v>0</v>
      </c>
      <c r="T122" s="123"/>
      <c r="U122" s="124"/>
      <c r="V122" s="229">
        <f t="shared" ref="V122:V132" si="331">T122*U122</f>
        <v>0</v>
      </c>
      <c r="W122" s="230">
        <f t="shared" ref="W122:W132" si="332">G122+M122+S122</f>
        <v>0</v>
      </c>
      <c r="X122" s="231">
        <f t="shared" ref="X122:X132" si="333">J122+P122+V122</f>
        <v>0</v>
      </c>
      <c r="Y122" s="231">
        <f t="shared" ref="Y122:Y133" si="334">W122-X122</f>
        <v>0</v>
      </c>
      <c r="Z122" s="232" t="e">
        <f t="shared" ref="Z122:Z133" si="335">Y122/W122</f>
        <v>#DIV/0!</v>
      </c>
      <c r="AA122" s="233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74</v>
      </c>
      <c r="B123" s="120" t="s">
        <v>220</v>
      </c>
      <c r="C123" s="187" t="s">
        <v>221</v>
      </c>
      <c r="D123" s="122" t="s">
        <v>108</v>
      </c>
      <c r="E123" s="123"/>
      <c r="F123" s="124"/>
      <c r="G123" s="125">
        <f t="shared" si="326"/>
        <v>0</v>
      </c>
      <c r="H123" s="123"/>
      <c r="I123" s="124"/>
      <c r="J123" s="125">
        <f t="shared" si="327"/>
        <v>0</v>
      </c>
      <c r="K123" s="123"/>
      <c r="L123" s="124"/>
      <c r="M123" s="125">
        <f t="shared" si="328"/>
        <v>0</v>
      </c>
      <c r="N123" s="123"/>
      <c r="O123" s="124"/>
      <c r="P123" s="125">
        <f t="shared" si="329"/>
        <v>0</v>
      </c>
      <c r="Q123" s="123"/>
      <c r="R123" s="124"/>
      <c r="S123" s="125">
        <f t="shared" si="330"/>
        <v>0</v>
      </c>
      <c r="T123" s="123"/>
      <c r="U123" s="124"/>
      <c r="V123" s="229">
        <f t="shared" si="331"/>
        <v>0</v>
      </c>
      <c r="W123" s="234">
        <f t="shared" si="332"/>
        <v>0</v>
      </c>
      <c r="X123" s="127">
        <f t="shared" si="333"/>
        <v>0</v>
      </c>
      <c r="Y123" s="127">
        <f t="shared" si="334"/>
        <v>0</v>
      </c>
      <c r="Z123" s="128" t="e">
        <f t="shared" si="335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74</v>
      </c>
      <c r="B124" s="120" t="s">
        <v>222</v>
      </c>
      <c r="C124" s="187" t="s">
        <v>223</v>
      </c>
      <c r="D124" s="122" t="s">
        <v>108</v>
      </c>
      <c r="E124" s="123"/>
      <c r="F124" s="124"/>
      <c r="G124" s="125">
        <f t="shared" si="326"/>
        <v>0</v>
      </c>
      <c r="H124" s="123"/>
      <c r="I124" s="124"/>
      <c r="J124" s="125">
        <f t="shared" si="327"/>
        <v>0</v>
      </c>
      <c r="K124" s="123"/>
      <c r="L124" s="124"/>
      <c r="M124" s="125">
        <f t="shared" si="328"/>
        <v>0</v>
      </c>
      <c r="N124" s="123"/>
      <c r="O124" s="124"/>
      <c r="P124" s="125">
        <f t="shared" si="329"/>
        <v>0</v>
      </c>
      <c r="Q124" s="123"/>
      <c r="R124" s="124"/>
      <c r="S124" s="125">
        <f t="shared" si="330"/>
        <v>0</v>
      </c>
      <c r="T124" s="123"/>
      <c r="U124" s="124"/>
      <c r="V124" s="229">
        <f t="shared" si="331"/>
        <v>0</v>
      </c>
      <c r="W124" s="234">
        <f t="shared" si="332"/>
        <v>0</v>
      </c>
      <c r="X124" s="127">
        <f t="shared" si="333"/>
        <v>0</v>
      </c>
      <c r="Y124" s="127">
        <f t="shared" si="334"/>
        <v>0</v>
      </c>
      <c r="Z124" s="128" t="e">
        <f t="shared" si="335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74</v>
      </c>
      <c r="B125" s="120" t="s">
        <v>224</v>
      </c>
      <c r="C125" s="187" t="s">
        <v>225</v>
      </c>
      <c r="D125" s="122" t="s">
        <v>108</v>
      </c>
      <c r="E125" s="123"/>
      <c r="F125" s="124"/>
      <c r="G125" s="125">
        <f t="shared" si="326"/>
        <v>0</v>
      </c>
      <c r="H125" s="123"/>
      <c r="I125" s="124"/>
      <c r="J125" s="125">
        <f t="shared" si="327"/>
        <v>0</v>
      </c>
      <c r="K125" s="123"/>
      <c r="L125" s="124"/>
      <c r="M125" s="125">
        <f t="shared" si="328"/>
        <v>0</v>
      </c>
      <c r="N125" s="123"/>
      <c r="O125" s="124"/>
      <c r="P125" s="125">
        <f t="shared" si="329"/>
        <v>0</v>
      </c>
      <c r="Q125" s="123"/>
      <c r="R125" s="124"/>
      <c r="S125" s="125">
        <f t="shared" si="330"/>
        <v>0</v>
      </c>
      <c r="T125" s="123"/>
      <c r="U125" s="124"/>
      <c r="V125" s="229">
        <f t="shared" si="331"/>
        <v>0</v>
      </c>
      <c r="W125" s="234">
        <f t="shared" si="332"/>
        <v>0</v>
      </c>
      <c r="X125" s="127">
        <f t="shared" si="333"/>
        <v>0</v>
      </c>
      <c r="Y125" s="127">
        <f t="shared" si="334"/>
        <v>0</v>
      </c>
      <c r="Z125" s="128" t="e">
        <f t="shared" si="335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74</v>
      </c>
      <c r="B126" s="120" t="s">
        <v>226</v>
      </c>
      <c r="C126" s="187" t="s">
        <v>227</v>
      </c>
      <c r="D126" s="122" t="s">
        <v>108</v>
      </c>
      <c r="E126" s="123"/>
      <c r="F126" s="124"/>
      <c r="G126" s="125">
        <f t="shared" si="326"/>
        <v>0</v>
      </c>
      <c r="H126" s="123"/>
      <c r="I126" s="124"/>
      <c r="J126" s="125">
        <f t="shared" si="327"/>
        <v>0</v>
      </c>
      <c r="K126" s="123"/>
      <c r="L126" s="124"/>
      <c r="M126" s="125">
        <f t="shared" si="328"/>
        <v>0</v>
      </c>
      <c r="N126" s="123"/>
      <c r="O126" s="124"/>
      <c r="P126" s="125">
        <f t="shared" si="329"/>
        <v>0</v>
      </c>
      <c r="Q126" s="123"/>
      <c r="R126" s="124"/>
      <c r="S126" s="125">
        <f t="shared" si="330"/>
        <v>0</v>
      </c>
      <c r="T126" s="123"/>
      <c r="U126" s="124"/>
      <c r="V126" s="229">
        <f t="shared" si="331"/>
        <v>0</v>
      </c>
      <c r="W126" s="234">
        <f t="shared" si="332"/>
        <v>0</v>
      </c>
      <c r="X126" s="127">
        <f t="shared" si="333"/>
        <v>0</v>
      </c>
      <c r="Y126" s="127">
        <f t="shared" si="334"/>
        <v>0</v>
      </c>
      <c r="Z126" s="128" t="e">
        <f t="shared" si="335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74</v>
      </c>
      <c r="B127" s="120" t="s">
        <v>228</v>
      </c>
      <c r="C127" s="187" t="s">
        <v>229</v>
      </c>
      <c r="D127" s="122" t="s">
        <v>108</v>
      </c>
      <c r="E127" s="123"/>
      <c r="F127" s="124"/>
      <c r="G127" s="125">
        <f t="shared" si="326"/>
        <v>0</v>
      </c>
      <c r="H127" s="123"/>
      <c r="I127" s="124"/>
      <c r="J127" s="125">
        <f t="shared" si="327"/>
        <v>0</v>
      </c>
      <c r="K127" s="123"/>
      <c r="L127" s="124"/>
      <c r="M127" s="125">
        <f t="shared" si="328"/>
        <v>0</v>
      </c>
      <c r="N127" s="123"/>
      <c r="O127" s="124"/>
      <c r="P127" s="125">
        <f t="shared" si="329"/>
        <v>0</v>
      </c>
      <c r="Q127" s="123"/>
      <c r="R127" s="124"/>
      <c r="S127" s="125">
        <f t="shared" si="330"/>
        <v>0</v>
      </c>
      <c r="T127" s="123"/>
      <c r="U127" s="124"/>
      <c r="V127" s="229">
        <f t="shared" si="331"/>
        <v>0</v>
      </c>
      <c r="W127" s="234">
        <f t="shared" si="332"/>
        <v>0</v>
      </c>
      <c r="X127" s="127">
        <f t="shared" si="333"/>
        <v>0</v>
      </c>
      <c r="Y127" s="127">
        <f t="shared" si="334"/>
        <v>0</v>
      </c>
      <c r="Z127" s="128" t="e">
        <f t="shared" si="335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19" t="s">
        <v>74</v>
      </c>
      <c r="B128" s="120" t="s">
        <v>230</v>
      </c>
      <c r="C128" s="187" t="s">
        <v>231</v>
      </c>
      <c r="D128" s="122" t="s">
        <v>108</v>
      </c>
      <c r="E128" s="123">
        <v>2</v>
      </c>
      <c r="F128" s="124">
        <v>3500</v>
      </c>
      <c r="G128" s="125">
        <f t="shared" si="326"/>
        <v>7000</v>
      </c>
      <c r="H128" s="123">
        <v>2</v>
      </c>
      <c r="I128" s="124">
        <v>3500</v>
      </c>
      <c r="J128" s="125">
        <f t="shared" si="327"/>
        <v>7000</v>
      </c>
      <c r="K128" s="123"/>
      <c r="L128" s="124"/>
      <c r="M128" s="125">
        <f t="shared" si="328"/>
        <v>0</v>
      </c>
      <c r="N128" s="123"/>
      <c r="O128" s="124"/>
      <c r="P128" s="125">
        <f t="shared" si="329"/>
        <v>0</v>
      </c>
      <c r="Q128" s="123"/>
      <c r="R128" s="124"/>
      <c r="S128" s="125">
        <f t="shared" si="330"/>
        <v>0</v>
      </c>
      <c r="T128" s="123"/>
      <c r="U128" s="124"/>
      <c r="V128" s="229">
        <f t="shared" si="331"/>
        <v>0</v>
      </c>
      <c r="W128" s="234">
        <f t="shared" si="332"/>
        <v>7000</v>
      </c>
      <c r="X128" s="127">
        <f t="shared" si="333"/>
        <v>7000</v>
      </c>
      <c r="Y128" s="127">
        <f t="shared" si="334"/>
        <v>0</v>
      </c>
      <c r="Z128" s="128">
        <f t="shared" si="335"/>
        <v>0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5">
      <c r="A129" s="119" t="s">
        <v>74</v>
      </c>
      <c r="B129" s="120" t="s">
        <v>232</v>
      </c>
      <c r="C129" s="187" t="s">
        <v>233</v>
      </c>
      <c r="D129" s="122" t="s">
        <v>108</v>
      </c>
      <c r="E129" s="123"/>
      <c r="F129" s="124"/>
      <c r="G129" s="125">
        <f t="shared" si="326"/>
        <v>0</v>
      </c>
      <c r="H129" s="123"/>
      <c r="I129" s="124"/>
      <c r="J129" s="125">
        <f t="shared" si="327"/>
        <v>0</v>
      </c>
      <c r="K129" s="123"/>
      <c r="L129" s="124"/>
      <c r="M129" s="125">
        <f t="shared" si="328"/>
        <v>0</v>
      </c>
      <c r="N129" s="123"/>
      <c r="O129" s="124"/>
      <c r="P129" s="125">
        <f t="shared" si="329"/>
        <v>0</v>
      </c>
      <c r="Q129" s="123"/>
      <c r="R129" s="124"/>
      <c r="S129" s="125">
        <f t="shared" si="330"/>
        <v>0</v>
      </c>
      <c r="T129" s="123"/>
      <c r="U129" s="124"/>
      <c r="V129" s="229">
        <f t="shared" si="331"/>
        <v>0</v>
      </c>
      <c r="W129" s="234">
        <f t="shared" si="332"/>
        <v>0</v>
      </c>
      <c r="X129" s="127">
        <f t="shared" si="333"/>
        <v>0</v>
      </c>
      <c r="Y129" s="127">
        <f t="shared" si="334"/>
        <v>0</v>
      </c>
      <c r="Z129" s="128" t="e">
        <f t="shared" si="335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25">
      <c r="A130" s="132" t="s">
        <v>74</v>
      </c>
      <c r="B130" s="120" t="s">
        <v>234</v>
      </c>
      <c r="C130" s="163" t="s">
        <v>235</v>
      </c>
      <c r="D130" s="122" t="s">
        <v>108</v>
      </c>
      <c r="E130" s="135"/>
      <c r="F130" s="136"/>
      <c r="G130" s="125">
        <f t="shared" si="326"/>
        <v>0</v>
      </c>
      <c r="H130" s="135"/>
      <c r="I130" s="136"/>
      <c r="J130" s="125">
        <f t="shared" si="327"/>
        <v>0</v>
      </c>
      <c r="K130" s="123"/>
      <c r="L130" s="124"/>
      <c r="M130" s="125">
        <f t="shared" si="328"/>
        <v>0</v>
      </c>
      <c r="N130" s="123"/>
      <c r="O130" s="124"/>
      <c r="P130" s="125">
        <f t="shared" si="329"/>
        <v>0</v>
      </c>
      <c r="Q130" s="123"/>
      <c r="R130" s="124"/>
      <c r="S130" s="125">
        <f t="shared" si="330"/>
        <v>0</v>
      </c>
      <c r="T130" s="123"/>
      <c r="U130" s="124"/>
      <c r="V130" s="229">
        <f t="shared" si="331"/>
        <v>0</v>
      </c>
      <c r="W130" s="234">
        <f t="shared" si="332"/>
        <v>0</v>
      </c>
      <c r="X130" s="127">
        <f t="shared" si="333"/>
        <v>0</v>
      </c>
      <c r="Y130" s="127">
        <f t="shared" si="334"/>
        <v>0</v>
      </c>
      <c r="Z130" s="128" t="e">
        <f t="shared" si="335"/>
        <v>#DIV/0!</v>
      </c>
      <c r="AA130" s="13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32" t="s">
        <v>74</v>
      </c>
      <c r="B131" s="120" t="s">
        <v>236</v>
      </c>
      <c r="C131" s="353" t="s">
        <v>386</v>
      </c>
      <c r="D131" s="134" t="s">
        <v>108</v>
      </c>
      <c r="E131" s="123">
        <v>100</v>
      </c>
      <c r="F131" s="124">
        <v>100</v>
      </c>
      <c r="G131" s="125">
        <f t="shared" si="326"/>
        <v>10000</v>
      </c>
      <c r="H131" s="123">
        <v>100</v>
      </c>
      <c r="I131" s="124">
        <v>100</v>
      </c>
      <c r="J131" s="125">
        <f t="shared" si="327"/>
        <v>10000</v>
      </c>
      <c r="K131" s="123"/>
      <c r="L131" s="124"/>
      <c r="M131" s="125">
        <f t="shared" si="328"/>
        <v>0</v>
      </c>
      <c r="N131" s="123"/>
      <c r="O131" s="124"/>
      <c r="P131" s="125">
        <f t="shared" si="329"/>
        <v>0</v>
      </c>
      <c r="Q131" s="123"/>
      <c r="R131" s="124"/>
      <c r="S131" s="125">
        <f t="shared" si="330"/>
        <v>0</v>
      </c>
      <c r="T131" s="123"/>
      <c r="U131" s="124"/>
      <c r="V131" s="229">
        <f t="shared" si="331"/>
        <v>0</v>
      </c>
      <c r="W131" s="234">
        <f t="shared" si="332"/>
        <v>10000</v>
      </c>
      <c r="X131" s="127">
        <f t="shared" si="333"/>
        <v>10000</v>
      </c>
      <c r="Y131" s="127">
        <f t="shared" si="334"/>
        <v>0</v>
      </c>
      <c r="Z131" s="128">
        <f t="shared" si="335"/>
        <v>0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32" t="s">
        <v>74</v>
      </c>
      <c r="B132" s="120" t="s">
        <v>237</v>
      </c>
      <c r="C132" s="235" t="s">
        <v>238</v>
      </c>
      <c r="D132" s="134"/>
      <c r="E132" s="135"/>
      <c r="F132" s="136">
        <v>0.22</v>
      </c>
      <c r="G132" s="137">
        <f t="shared" si="326"/>
        <v>0</v>
      </c>
      <c r="H132" s="135"/>
      <c r="I132" s="136">
        <v>0.22</v>
      </c>
      <c r="J132" s="137">
        <f t="shared" si="327"/>
        <v>0</v>
      </c>
      <c r="K132" s="135"/>
      <c r="L132" s="136">
        <v>0.22</v>
      </c>
      <c r="M132" s="137">
        <f t="shared" si="328"/>
        <v>0</v>
      </c>
      <c r="N132" s="135"/>
      <c r="O132" s="136">
        <v>0.22</v>
      </c>
      <c r="P132" s="137">
        <f t="shared" si="329"/>
        <v>0</v>
      </c>
      <c r="Q132" s="135"/>
      <c r="R132" s="136">
        <v>0.22</v>
      </c>
      <c r="S132" s="137">
        <f t="shared" si="330"/>
        <v>0</v>
      </c>
      <c r="T132" s="135"/>
      <c r="U132" s="136">
        <v>0.22</v>
      </c>
      <c r="V132" s="236">
        <f t="shared" si="331"/>
        <v>0</v>
      </c>
      <c r="W132" s="237">
        <f t="shared" si="332"/>
        <v>0</v>
      </c>
      <c r="X132" s="238">
        <f t="shared" si="333"/>
        <v>0</v>
      </c>
      <c r="Y132" s="238">
        <f t="shared" si="334"/>
        <v>0</v>
      </c>
      <c r="Z132" s="239" t="e">
        <f t="shared" si="335"/>
        <v>#DIV/0!</v>
      </c>
      <c r="AA132" s="152"/>
      <c r="AB132" s="7"/>
      <c r="AC132" s="7"/>
      <c r="AD132" s="7"/>
      <c r="AE132" s="7"/>
      <c r="AF132" s="7"/>
      <c r="AG132" s="7"/>
    </row>
    <row r="133" spans="1:33" ht="30" customHeight="1" x14ac:dyDescent="0.25">
      <c r="A133" s="166" t="s">
        <v>239</v>
      </c>
      <c r="B133" s="167"/>
      <c r="C133" s="168"/>
      <c r="D133" s="169"/>
      <c r="E133" s="173">
        <f>SUM(E122:E131)</f>
        <v>102</v>
      </c>
      <c r="F133" s="189"/>
      <c r="G133" s="172">
        <f>SUM(G122:G132)</f>
        <v>17000</v>
      </c>
      <c r="H133" s="173">
        <f>SUM(H122:H131)</f>
        <v>102</v>
      </c>
      <c r="I133" s="189"/>
      <c r="J133" s="172">
        <f>SUM(J122:J132)</f>
        <v>17000</v>
      </c>
      <c r="K133" s="190">
        <f>SUM(K122:K131)</f>
        <v>0</v>
      </c>
      <c r="L133" s="189"/>
      <c r="M133" s="172">
        <f>SUM(M122:M132)</f>
        <v>0</v>
      </c>
      <c r="N133" s="190">
        <f>SUM(N122:N131)</f>
        <v>0</v>
      </c>
      <c r="O133" s="189"/>
      <c r="P133" s="172">
        <f>SUM(P122:P132)</f>
        <v>0</v>
      </c>
      <c r="Q133" s="190">
        <f>SUM(Q122:Q131)</f>
        <v>0</v>
      </c>
      <c r="R133" s="189"/>
      <c r="S133" s="172">
        <f>SUM(S122:S132)</f>
        <v>0</v>
      </c>
      <c r="T133" s="190">
        <f>SUM(T122:T131)</f>
        <v>0</v>
      </c>
      <c r="U133" s="189"/>
      <c r="V133" s="174">
        <f t="shared" ref="V133:X133" si="336">SUM(V122:V132)</f>
        <v>0</v>
      </c>
      <c r="W133" s="224">
        <f>SUM(W122:W132)</f>
        <v>17000</v>
      </c>
      <c r="X133" s="225">
        <f t="shared" si="336"/>
        <v>17000</v>
      </c>
      <c r="Y133" s="225">
        <f t="shared" si="334"/>
        <v>0</v>
      </c>
      <c r="Z133" s="225">
        <f t="shared" si="335"/>
        <v>0</v>
      </c>
      <c r="AA133" s="226"/>
      <c r="AB133" s="7"/>
      <c r="AC133" s="7"/>
      <c r="AD133" s="7"/>
      <c r="AE133" s="7"/>
      <c r="AF133" s="7"/>
      <c r="AG133" s="7"/>
    </row>
    <row r="134" spans="1:33" ht="30" customHeight="1" x14ac:dyDescent="0.25">
      <c r="A134" s="178" t="s">
        <v>69</v>
      </c>
      <c r="B134" s="208">
        <v>8</v>
      </c>
      <c r="C134" s="240" t="s">
        <v>240</v>
      </c>
      <c r="D134" s="181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227"/>
      <c r="X134" s="227"/>
      <c r="Y134" s="182"/>
      <c r="Z134" s="227"/>
      <c r="AA134" s="228"/>
      <c r="AB134" s="118"/>
      <c r="AC134" s="118"/>
      <c r="AD134" s="118"/>
      <c r="AE134" s="118"/>
      <c r="AF134" s="118"/>
      <c r="AG134" s="118"/>
    </row>
    <row r="135" spans="1:33" ht="30" customHeight="1" x14ac:dyDescent="0.25">
      <c r="A135" s="241" t="s">
        <v>74</v>
      </c>
      <c r="B135" s="242" t="s">
        <v>241</v>
      </c>
      <c r="C135" s="243" t="s">
        <v>242</v>
      </c>
      <c r="D135" s="122" t="s">
        <v>243</v>
      </c>
      <c r="E135" s="123"/>
      <c r="F135" s="124"/>
      <c r="G135" s="125">
        <f t="shared" ref="G135:G140" si="337">E135*F135</f>
        <v>0</v>
      </c>
      <c r="H135" s="123"/>
      <c r="I135" s="124"/>
      <c r="J135" s="125">
        <f t="shared" ref="J135:J140" si="338">H135*I135</f>
        <v>0</v>
      </c>
      <c r="K135" s="123"/>
      <c r="L135" s="124"/>
      <c r="M135" s="125">
        <f t="shared" ref="M135:M140" si="339">K135*L135</f>
        <v>0</v>
      </c>
      <c r="N135" s="123"/>
      <c r="O135" s="124"/>
      <c r="P135" s="125">
        <f t="shared" ref="P135:P140" si="340">N135*O135</f>
        <v>0</v>
      </c>
      <c r="Q135" s="123"/>
      <c r="R135" s="124"/>
      <c r="S135" s="125">
        <f t="shared" ref="S135:S140" si="341">Q135*R135</f>
        <v>0</v>
      </c>
      <c r="T135" s="123"/>
      <c r="U135" s="124"/>
      <c r="V135" s="229">
        <f t="shared" ref="V135:V140" si="342">T135*U135</f>
        <v>0</v>
      </c>
      <c r="W135" s="230">
        <f t="shared" ref="W135:W140" si="343">G135+M135+S135</f>
        <v>0</v>
      </c>
      <c r="X135" s="231">
        <f t="shared" ref="X135:X140" si="344">J135+P135+V135</f>
        <v>0</v>
      </c>
      <c r="Y135" s="231">
        <f t="shared" ref="Y135:Y141" si="345">W135-X135</f>
        <v>0</v>
      </c>
      <c r="Z135" s="232" t="e">
        <f t="shared" ref="Z135:Z141" si="346">Y135/W135</f>
        <v>#DIV/0!</v>
      </c>
      <c r="AA135" s="233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241" t="s">
        <v>74</v>
      </c>
      <c r="B136" s="242" t="s">
        <v>244</v>
      </c>
      <c r="C136" s="243" t="s">
        <v>245</v>
      </c>
      <c r="D136" s="122" t="s">
        <v>243</v>
      </c>
      <c r="E136" s="123"/>
      <c r="F136" s="124"/>
      <c r="G136" s="125">
        <f t="shared" si="337"/>
        <v>0</v>
      </c>
      <c r="H136" s="123"/>
      <c r="I136" s="124"/>
      <c r="J136" s="125">
        <f t="shared" si="338"/>
        <v>0</v>
      </c>
      <c r="K136" s="123"/>
      <c r="L136" s="124"/>
      <c r="M136" s="125">
        <f t="shared" si="339"/>
        <v>0</v>
      </c>
      <c r="N136" s="123"/>
      <c r="O136" s="124"/>
      <c r="P136" s="125">
        <f t="shared" si="340"/>
        <v>0</v>
      </c>
      <c r="Q136" s="123"/>
      <c r="R136" s="124"/>
      <c r="S136" s="125">
        <f t="shared" si="341"/>
        <v>0</v>
      </c>
      <c r="T136" s="123"/>
      <c r="U136" s="124"/>
      <c r="V136" s="229">
        <f t="shared" si="342"/>
        <v>0</v>
      </c>
      <c r="W136" s="234">
        <f t="shared" si="343"/>
        <v>0</v>
      </c>
      <c r="X136" s="127">
        <f t="shared" si="344"/>
        <v>0</v>
      </c>
      <c r="Y136" s="127">
        <f t="shared" si="345"/>
        <v>0</v>
      </c>
      <c r="Z136" s="128" t="e">
        <f t="shared" si="346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5">
      <c r="A137" s="241" t="s">
        <v>74</v>
      </c>
      <c r="B137" s="242" t="s">
        <v>246</v>
      </c>
      <c r="C137" s="243" t="s">
        <v>247</v>
      </c>
      <c r="D137" s="122" t="s">
        <v>248</v>
      </c>
      <c r="E137" s="244"/>
      <c r="F137" s="245"/>
      <c r="G137" s="125">
        <f t="shared" si="337"/>
        <v>0</v>
      </c>
      <c r="H137" s="244"/>
      <c r="I137" s="245"/>
      <c r="J137" s="125">
        <f t="shared" si="338"/>
        <v>0</v>
      </c>
      <c r="K137" s="123"/>
      <c r="L137" s="124"/>
      <c r="M137" s="125">
        <f t="shared" si="339"/>
        <v>0</v>
      </c>
      <c r="N137" s="123"/>
      <c r="O137" s="124"/>
      <c r="P137" s="125">
        <f t="shared" si="340"/>
        <v>0</v>
      </c>
      <c r="Q137" s="123"/>
      <c r="R137" s="124"/>
      <c r="S137" s="125">
        <f t="shared" si="341"/>
        <v>0</v>
      </c>
      <c r="T137" s="123"/>
      <c r="U137" s="124"/>
      <c r="V137" s="229">
        <f t="shared" si="342"/>
        <v>0</v>
      </c>
      <c r="W137" s="246">
        <f t="shared" si="343"/>
        <v>0</v>
      </c>
      <c r="X137" s="127">
        <f t="shared" si="344"/>
        <v>0</v>
      </c>
      <c r="Y137" s="127">
        <f t="shared" si="345"/>
        <v>0</v>
      </c>
      <c r="Z137" s="128" t="e">
        <f t="shared" si="346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241" t="s">
        <v>74</v>
      </c>
      <c r="B138" s="242" t="s">
        <v>249</v>
      </c>
      <c r="C138" s="355" t="s">
        <v>387</v>
      </c>
      <c r="D138" s="122" t="s">
        <v>248</v>
      </c>
      <c r="E138" s="123">
        <v>100</v>
      </c>
      <c r="F138" s="124">
        <v>100</v>
      </c>
      <c r="G138" s="125">
        <f t="shared" si="337"/>
        <v>10000</v>
      </c>
      <c r="H138" s="123">
        <v>100</v>
      </c>
      <c r="I138" s="124">
        <v>100</v>
      </c>
      <c r="J138" s="125">
        <f t="shared" si="338"/>
        <v>10000</v>
      </c>
      <c r="K138" s="244"/>
      <c r="L138" s="245"/>
      <c r="M138" s="125">
        <f t="shared" si="339"/>
        <v>0</v>
      </c>
      <c r="N138" s="244"/>
      <c r="O138" s="245"/>
      <c r="P138" s="125">
        <f t="shared" si="340"/>
        <v>0</v>
      </c>
      <c r="Q138" s="244"/>
      <c r="R138" s="245"/>
      <c r="S138" s="125">
        <f t="shared" si="341"/>
        <v>0</v>
      </c>
      <c r="T138" s="244"/>
      <c r="U138" s="245"/>
      <c r="V138" s="229">
        <f t="shared" si="342"/>
        <v>0</v>
      </c>
      <c r="W138" s="246">
        <f t="shared" si="343"/>
        <v>10000</v>
      </c>
      <c r="X138" s="127">
        <f t="shared" si="344"/>
        <v>10000</v>
      </c>
      <c r="Y138" s="127">
        <f t="shared" si="345"/>
        <v>0</v>
      </c>
      <c r="Z138" s="128">
        <f t="shared" si="346"/>
        <v>0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241" t="s">
        <v>74</v>
      </c>
      <c r="B139" s="242" t="s">
        <v>250</v>
      </c>
      <c r="C139" s="243" t="s">
        <v>251</v>
      </c>
      <c r="D139" s="122" t="s">
        <v>248</v>
      </c>
      <c r="E139" s="123"/>
      <c r="F139" s="124"/>
      <c r="G139" s="125">
        <f t="shared" si="337"/>
        <v>0</v>
      </c>
      <c r="H139" s="123"/>
      <c r="I139" s="124"/>
      <c r="J139" s="125">
        <f t="shared" si="338"/>
        <v>0</v>
      </c>
      <c r="K139" s="123"/>
      <c r="L139" s="124"/>
      <c r="M139" s="125">
        <f t="shared" si="339"/>
        <v>0</v>
      </c>
      <c r="N139" s="123"/>
      <c r="O139" s="124"/>
      <c r="P139" s="125">
        <f t="shared" si="340"/>
        <v>0</v>
      </c>
      <c r="Q139" s="123"/>
      <c r="R139" s="124"/>
      <c r="S139" s="125">
        <f t="shared" si="341"/>
        <v>0</v>
      </c>
      <c r="T139" s="123"/>
      <c r="U139" s="124"/>
      <c r="V139" s="229">
        <f t="shared" si="342"/>
        <v>0</v>
      </c>
      <c r="W139" s="234">
        <f t="shared" si="343"/>
        <v>0</v>
      </c>
      <c r="X139" s="127">
        <f t="shared" si="344"/>
        <v>0</v>
      </c>
      <c r="Y139" s="127">
        <f t="shared" si="345"/>
        <v>0</v>
      </c>
      <c r="Z139" s="128" t="e">
        <f t="shared" si="346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247" t="s">
        <v>74</v>
      </c>
      <c r="B140" s="248" t="s">
        <v>252</v>
      </c>
      <c r="C140" s="249" t="s">
        <v>253</v>
      </c>
      <c r="D140" s="134"/>
      <c r="E140" s="135"/>
      <c r="F140" s="136">
        <v>0.22</v>
      </c>
      <c r="G140" s="137">
        <f t="shared" si="337"/>
        <v>0</v>
      </c>
      <c r="H140" s="135"/>
      <c r="I140" s="136">
        <v>0.22</v>
      </c>
      <c r="J140" s="137">
        <f t="shared" si="338"/>
        <v>0</v>
      </c>
      <c r="K140" s="135"/>
      <c r="L140" s="136">
        <v>0.22</v>
      </c>
      <c r="M140" s="137">
        <f t="shared" si="339"/>
        <v>0</v>
      </c>
      <c r="N140" s="135"/>
      <c r="O140" s="136">
        <v>0.22</v>
      </c>
      <c r="P140" s="137">
        <f t="shared" si="340"/>
        <v>0</v>
      </c>
      <c r="Q140" s="135"/>
      <c r="R140" s="136">
        <v>0.22</v>
      </c>
      <c r="S140" s="137">
        <f t="shared" si="341"/>
        <v>0</v>
      </c>
      <c r="T140" s="135"/>
      <c r="U140" s="136">
        <v>0.22</v>
      </c>
      <c r="V140" s="236">
        <f t="shared" si="342"/>
        <v>0</v>
      </c>
      <c r="W140" s="237">
        <f t="shared" si="343"/>
        <v>0</v>
      </c>
      <c r="X140" s="238">
        <f t="shared" si="344"/>
        <v>0</v>
      </c>
      <c r="Y140" s="238">
        <f t="shared" si="345"/>
        <v>0</v>
      </c>
      <c r="Z140" s="239" t="e">
        <f t="shared" si="346"/>
        <v>#DIV/0!</v>
      </c>
      <c r="AA140" s="152"/>
      <c r="AB140" s="7"/>
      <c r="AC140" s="7"/>
      <c r="AD140" s="7"/>
      <c r="AE140" s="7"/>
      <c r="AF140" s="7"/>
      <c r="AG140" s="7"/>
    </row>
    <row r="141" spans="1:33" ht="30" customHeight="1" x14ac:dyDescent="0.25">
      <c r="A141" s="166" t="s">
        <v>254</v>
      </c>
      <c r="B141" s="167"/>
      <c r="C141" s="168"/>
      <c r="D141" s="169"/>
      <c r="E141" s="173">
        <f>SUM(E135:E139)</f>
        <v>100</v>
      </c>
      <c r="F141" s="189"/>
      <c r="G141" s="173">
        <f>SUM(G135:G140)</f>
        <v>10000</v>
      </c>
      <c r="H141" s="173">
        <f>SUM(H135:H139)</f>
        <v>100</v>
      </c>
      <c r="I141" s="189"/>
      <c r="J141" s="173">
        <f>SUM(J135:J140)</f>
        <v>10000</v>
      </c>
      <c r="K141" s="173">
        <f>SUM(K135:K139)</f>
        <v>0</v>
      </c>
      <c r="L141" s="189"/>
      <c r="M141" s="173">
        <f>SUM(M135:M140)</f>
        <v>0</v>
      </c>
      <c r="N141" s="173">
        <f>SUM(N135:N139)</f>
        <v>0</v>
      </c>
      <c r="O141" s="189"/>
      <c r="P141" s="173">
        <f>SUM(P135:P140)</f>
        <v>0</v>
      </c>
      <c r="Q141" s="173">
        <f>SUM(Q135:Q139)</f>
        <v>0</v>
      </c>
      <c r="R141" s="189"/>
      <c r="S141" s="173">
        <f>SUM(S135:S140)</f>
        <v>0</v>
      </c>
      <c r="T141" s="173">
        <f>SUM(T135:T139)</f>
        <v>0</v>
      </c>
      <c r="U141" s="189"/>
      <c r="V141" s="250">
        <f t="shared" ref="V141:X141" si="347">SUM(V135:V140)</f>
        <v>0</v>
      </c>
      <c r="W141" s="224">
        <f>SUM(W135:W140)</f>
        <v>10000</v>
      </c>
      <c r="X141" s="225">
        <f t="shared" si="347"/>
        <v>10000</v>
      </c>
      <c r="Y141" s="225">
        <f t="shared" si="345"/>
        <v>0</v>
      </c>
      <c r="Z141" s="225">
        <f t="shared" si="346"/>
        <v>0</v>
      </c>
      <c r="AA141" s="226"/>
      <c r="AB141" s="7"/>
      <c r="AC141" s="7"/>
      <c r="AD141" s="7"/>
      <c r="AE141" s="7"/>
      <c r="AF141" s="7"/>
      <c r="AG141" s="7"/>
    </row>
    <row r="142" spans="1:33" ht="30" customHeight="1" x14ac:dyDescent="0.25">
      <c r="A142" s="178" t="s">
        <v>69</v>
      </c>
      <c r="B142" s="179">
        <v>9</v>
      </c>
      <c r="C142" s="180" t="s">
        <v>255</v>
      </c>
      <c r="D142" s="181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251"/>
      <c r="X142" s="251"/>
      <c r="Y142" s="210"/>
      <c r="Z142" s="251"/>
      <c r="AA142" s="252"/>
      <c r="AB142" s="7"/>
      <c r="AC142" s="7"/>
      <c r="AD142" s="7"/>
      <c r="AE142" s="7"/>
      <c r="AF142" s="7"/>
      <c r="AG142" s="7"/>
    </row>
    <row r="143" spans="1:33" ht="30" customHeight="1" x14ac:dyDescent="0.25">
      <c r="A143" s="253" t="s">
        <v>74</v>
      </c>
      <c r="B143" s="254">
        <v>43839</v>
      </c>
      <c r="C143" s="255" t="s">
        <v>256</v>
      </c>
      <c r="D143" s="256"/>
      <c r="E143" s="257"/>
      <c r="F143" s="258"/>
      <c r="G143" s="259">
        <f t="shared" ref="G143:G148" si="348">E143*F143</f>
        <v>0</v>
      </c>
      <c r="H143" s="257"/>
      <c r="I143" s="258"/>
      <c r="J143" s="259">
        <f t="shared" ref="J143:J148" si="349">H143*I143</f>
        <v>0</v>
      </c>
      <c r="K143" s="260"/>
      <c r="L143" s="258"/>
      <c r="M143" s="259">
        <f t="shared" ref="M143:M148" si="350">K143*L143</f>
        <v>0</v>
      </c>
      <c r="N143" s="260"/>
      <c r="O143" s="258"/>
      <c r="P143" s="259">
        <f t="shared" ref="P143:P148" si="351">N143*O143</f>
        <v>0</v>
      </c>
      <c r="Q143" s="260"/>
      <c r="R143" s="258"/>
      <c r="S143" s="259">
        <f t="shared" ref="S143:S148" si="352">Q143*R143</f>
        <v>0</v>
      </c>
      <c r="T143" s="260"/>
      <c r="U143" s="258"/>
      <c r="V143" s="259">
        <f t="shared" ref="V143:V148" si="353">T143*U143</f>
        <v>0</v>
      </c>
      <c r="W143" s="231">
        <f t="shared" ref="W143:W148" si="354">G143+M143+S143</f>
        <v>0</v>
      </c>
      <c r="X143" s="127">
        <f t="shared" ref="X143:X148" si="355">J143+P143+V143</f>
        <v>0</v>
      </c>
      <c r="Y143" s="127">
        <f t="shared" ref="Y143:Y149" si="356">W143-X143</f>
        <v>0</v>
      </c>
      <c r="Z143" s="128" t="e">
        <f t="shared" ref="Z143:Z149" si="357">Y143/W143</f>
        <v>#DIV/0!</v>
      </c>
      <c r="AA143" s="233"/>
      <c r="AB143" s="130"/>
      <c r="AC143" s="131"/>
      <c r="AD143" s="131"/>
      <c r="AE143" s="131"/>
      <c r="AF143" s="131"/>
      <c r="AG143" s="131"/>
    </row>
    <row r="144" spans="1:33" ht="30" customHeight="1" x14ac:dyDescent="0.25">
      <c r="A144" s="119" t="s">
        <v>74</v>
      </c>
      <c r="B144" s="261">
        <v>43870</v>
      </c>
      <c r="C144" s="187" t="s">
        <v>257</v>
      </c>
      <c r="D144" s="262"/>
      <c r="E144" s="263"/>
      <c r="F144" s="124"/>
      <c r="G144" s="125">
        <f t="shared" si="348"/>
        <v>0</v>
      </c>
      <c r="H144" s="263"/>
      <c r="I144" s="124"/>
      <c r="J144" s="125">
        <f t="shared" si="349"/>
        <v>0</v>
      </c>
      <c r="K144" s="123"/>
      <c r="L144" s="124"/>
      <c r="M144" s="125">
        <f t="shared" si="350"/>
        <v>0</v>
      </c>
      <c r="N144" s="123"/>
      <c r="O144" s="124"/>
      <c r="P144" s="125">
        <f t="shared" si="351"/>
        <v>0</v>
      </c>
      <c r="Q144" s="123"/>
      <c r="R144" s="124"/>
      <c r="S144" s="125">
        <f t="shared" si="352"/>
        <v>0</v>
      </c>
      <c r="T144" s="123"/>
      <c r="U144" s="124"/>
      <c r="V144" s="125">
        <f t="shared" si="353"/>
        <v>0</v>
      </c>
      <c r="W144" s="126">
        <f t="shared" si="354"/>
        <v>0</v>
      </c>
      <c r="X144" s="127">
        <f t="shared" si="355"/>
        <v>0</v>
      </c>
      <c r="Y144" s="127">
        <f t="shared" si="356"/>
        <v>0</v>
      </c>
      <c r="Z144" s="128" t="e">
        <f t="shared" si="357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19" t="s">
        <v>74</v>
      </c>
      <c r="B145" s="261">
        <v>43899</v>
      </c>
      <c r="C145" s="187" t="s">
        <v>258</v>
      </c>
      <c r="D145" s="262"/>
      <c r="E145" s="263"/>
      <c r="F145" s="124"/>
      <c r="G145" s="125">
        <f t="shared" si="348"/>
        <v>0</v>
      </c>
      <c r="H145" s="263"/>
      <c r="I145" s="124"/>
      <c r="J145" s="125">
        <f t="shared" si="349"/>
        <v>0</v>
      </c>
      <c r="K145" s="123"/>
      <c r="L145" s="124"/>
      <c r="M145" s="125">
        <f t="shared" si="350"/>
        <v>0</v>
      </c>
      <c r="N145" s="123"/>
      <c r="O145" s="124"/>
      <c r="P145" s="125">
        <f t="shared" si="351"/>
        <v>0</v>
      </c>
      <c r="Q145" s="123"/>
      <c r="R145" s="124"/>
      <c r="S145" s="125">
        <f t="shared" si="352"/>
        <v>0</v>
      </c>
      <c r="T145" s="123"/>
      <c r="U145" s="124"/>
      <c r="V145" s="125">
        <f t="shared" si="353"/>
        <v>0</v>
      </c>
      <c r="W145" s="126">
        <f t="shared" si="354"/>
        <v>0</v>
      </c>
      <c r="X145" s="127">
        <f t="shared" si="355"/>
        <v>0</v>
      </c>
      <c r="Y145" s="127">
        <f t="shared" si="356"/>
        <v>0</v>
      </c>
      <c r="Z145" s="128" t="e">
        <f t="shared" si="357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119" t="s">
        <v>74</v>
      </c>
      <c r="B146" s="261">
        <v>43930</v>
      </c>
      <c r="C146" s="187" t="s">
        <v>259</v>
      </c>
      <c r="D146" s="262"/>
      <c r="E146" s="263"/>
      <c r="F146" s="124"/>
      <c r="G146" s="125">
        <f t="shared" si="348"/>
        <v>0</v>
      </c>
      <c r="H146" s="263"/>
      <c r="I146" s="124"/>
      <c r="J146" s="125">
        <f t="shared" si="349"/>
        <v>0</v>
      </c>
      <c r="K146" s="123"/>
      <c r="L146" s="124"/>
      <c r="M146" s="125">
        <f t="shared" si="350"/>
        <v>0</v>
      </c>
      <c r="N146" s="123"/>
      <c r="O146" s="124"/>
      <c r="P146" s="125">
        <f t="shared" si="351"/>
        <v>0</v>
      </c>
      <c r="Q146" s="123"/>
      <c r="R146" s="124"/>
      <c r="S146" s="125">
        <f t="shared" si="352"/>
        <v>0</v>
      </c>
      <c r="T146" s="123"/>
      <c r="U146" s="124"/>
      <c r="V146" s="125">
        <f t="shared" si="353"/>
        <v>0</v>
      </c>
      <c r="W146" s="126">
        <f t="shared" si="354"/>
        <v>0</v>
      </c>
      <c r="X146" s="127">
        <f t="shared" si="355"/>
        <v>0</v>
      </c>
      <c r="Y146" s="127">
        <f t="shared" si="356"/>
        <v>0</v>
      </c>
      <c r="Z146" s="128" t="e">
        <f t="shared" si="357"/>
        <v>#DIV/0!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132" t="s">
        <v>74</v>
      </c>
      <c r="B147" s="261">
        <v>43960</v>
      </c>
      <c r="C147" s="163" t="s">
        <v>260</v>
      </c>
      <c r="D147" s="264"/>
      <c r="E147" s="265"/>
      <c r="F147" s="136"/>
      <c r="G147" s="137">
        <f t="shared" si="348"/>
        <v>0</v>
      </c>
      <c r="H147" s="265"/>
      <c r="I147" s="136"/>
      <c r="J147" s="137">
        <f t="shared" si="349"/>
        <v>0</v>
      </c>
      <c r="K147" s="135"/>
      <c r="L147" s="136"/>
      <c r="M147" s="137">
        <f t="shared" si="350"/>
        <v>0</v>
      </c>
      <c r="N147" s="135"/>
      <c r="O147" s="136"/>
      <c r="P147" s="137">
        <f t="shared" si="351"/>
        <v>0</v>
      </c>
      <c r="Q147" s="135"/>
      <c r="R147" s="136"/>
      <c r="S147" s="137">
        <f t="shared" si="352"/>
        <v>0</v>
      </c>
      <c r="T147" s="135"/>
      <c r="U147" s="136"/>
      <c r="V147" s="137">
        <f t="shared" si="353"/>
        <v>0</v>
      </c>
      <c r="W147" s="138">
        <f t="shared" si="354"/>
        <v>0</v>
      </c>
      <c r="X147" s="127">
        <f t="shared" si="355"/>
        <v>0</v>
      </c>
      <c r="Y147" s="127">
        <f t="shared" si="356"/>
        <v>0</v>
      </c>
      <c r="Z147" s="128" t="e">
        <f t="shared" si="357"/>
        <v>#DIV/0!</v>
      </c>
      <c r="AA147" s="139"/>
      <c r="AB147" s="131"/>
      <c r="AC147" s="131"/>
      <c r="AD147" s="131"/>
      <c r="AE147" s="131"/>
      <c r="AF147" s="131"/>
      <c r="AG147" s="131"/>
    </row>
    <row r="148" spans="1:33" ht="30" customHeight="1" x14ac:dyDescent="0.25">
      <c r="A148" s="132" t="s">
        <v>74</v>
      </c>
      <c r="B148" s="261">
        <v>43991</v>
      </c>
      <c r="C148" s="235" t="s">
        <v>261</v>
      </c>
      <c r="D148" s="148"/>
      <c r="E148" s="135"/>
      <c r="F148" s="136">
        <v>0.22</v>
      </c>
      <c r="G148" s="137">
        <f t="shared" si="348"/>
        <v>0</v>
      </c>
      <c r="H148" s="135"/>
      <c r="I148" s="136">
        <v>0.22</v>
      </c>
      <c r="J148" s="137">
        <f t="shared" si="349"/>
        <v>0</v>
      </c>
      <c r="K148" s="135"/>
      <c r="L148" s="136">
        <v>0.22</v>
      </c>
      <c r="M148" s="137">
        <f t="shared" si="350"/>
        <v>0</v>
      </c>
      <c r="N148" s="135"/>
      <c r="O148" s="136">
        <v>0.22</v>
      </c>
      <c r="P148" s="137">
        <f t="shared" si="351"/>
        <v>0</v>
      </c>
      <c r="Q148" s="135"/>
      <c r="R148" s="136">
        <v>0.22</v>
      </c>
      <c r="S148" s="137">
        <f t="shared" si="352"/>
        <v>0</v>
      </c>
      <c r="T148" s="135"/>
      <c r="U148" s="136">
        <v>0.22</v>
      </c>
      <c r="V148" s="137">
        <f t="shared" si="353"/>
        <v>0</v>
      </c>
      <c r="W148" s="138">
        <f t="shared" si="354"/>
        <v>0</v>
      </c>
      <c r="X148" s="165">
        <f t="shared" si="355"/>
        <v>0</v>
      </c>
      <c r="Y148" s="165">
        <f t="shared" si="356"/>
        <v>0</v>
      </c>
      <c r="Z148" s="223" t="e">
        <f t="shared" si="357"/>
        <v>#DIV/0!</v>
      </c>
      <c r="AA148" s="139"/>
      <c r="AB148" s="7"/>
      <c r="AC148" s="7"/>
      <c r="AD148" s="7"/>
      <c r="AE148" s="7"/>
      <c r="AF148" s="7"/>
      <c r="AG148" s="7"/>
    </row>
    <row r="149" spans="1:33" ht="30" customHeight="1" x14ac:dyDescent="0.25">
      <c r="A149" s="166" t="s">
        <v>262</v>
      </c>
      <c r="B149" s="167"/>
      <c r="C149" s="168"/>
      <c r="D149" s="169"/>
      <c r="E149" s="173">
        <f>SUM(E143:E147)</f>
        <v>0</v>
      </c>
      <c r="F149" s="189"/>
      <c r="G149" s="172">
        <f>SUM(G143:G148)</f>
        <v>0</v>
      </c>
      <c r="H149" s="173">
        <f>SUM(H143:H147)</f>
        <v>0</v>
      </c>
      <c r="I149" s="189"/>
      <c r="J149" s="172">
        <f>SUM(J143:J148)</f>
        <v>0</v>
      </c>
      <c r="K149" s="190">
        <f>SUM(K143:K147)</f>
        <v>0</v>
      </c>
      <c r="L149" s="189"/>
      <c r="M149" s="172">
        <f>SUM(M143:M148)</f>
        <v>0</v>
      </c>
      <c r="N149" s="190">
        <f>SUM(N143:N147)</f>
        <v>0</v>
      </c>
      <c r="O149" s="189"/>
      <c r="P149" s="172">
        <f>SUM(P143:P148)</f>
        <v>0</v>
      </c>
      <c r="Q149" s="190">
        <f>SUM(Q143:Q147)</f>
        <v>0</v>
      </c>
      <c r="R149" s="189"/>
      <c r="S149" s="172">
        <f>SUM(S143:S148)</f>
        <v>0</v>
      </c>
      <c r="T149" s="190">
        <f>SUM(T143:T147)</f>
        <v>0</v>
      </c>
      <c r="U149" s="189"/>
      <c r="V149" s="174">
        <f t="shared" ref="V149:X149" si="358">SUM(V143:V148)</f>
        <v>0</v>
      </c>
      <c r="W149" s="224">
        <f t="shared" si="358"/>
        <v>0</v>
      </c>
      <c r="X149" s="225">
        <f t="shared" si="358"/>
        <v>0</v>
      </c>
      <c r="Y149" s="225">
        <f t="shared" si="356"/>
        <v>0</v>
      </c>
      <c r="Z149" s="225" t="e">
        <f t="shared" si="357"/>
        <v>#DIV/0!</v>
      </c>
      <c r="AA149" s="226"/>
      <c r="AB149" s="7"/>
      <c r="AC149" s="7"/>
      <c r="AD149" s="7"/>
      <c r="AE149" s="7"/>
      <c r="AF149" s="7"/>
      <c r="AG149" s="7"/>
    </row>
    <row r="150" spans="1:33" ht="30" customHeight="1" x14ac:dyDescent="0.25">
      <c r="A150" s="178" t="s">
        <v>69</v>
      </c>
      <c r="B150" s="208">
        <v>10</v>
      </c>
      <c r="C150" s="240" t="s">
        <v>263</v>
      </c>
      <c r="D150" s="181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227"/>
      <c r="X150" s="227"/>
      <c r="Y150" s="182"/>
      <c r="Z150" s="227"/>
      <c r="AA150" s="228"/>
      <c r="AB150" s="7"/>
      <c r="AC150" s="7"/>
      <c r="AD150" s="7"/>
      <c r="AE150" s="7"/>
      <c r="AF150" s="7"/>
      <c r="AG150" s="7"/>
    </row>
    <row r="151" spans="1:33" ht="30" customHeight="1" x14ac:dyDescent="0.25">
      <c r="A151" s="119" t="s">
        <v>74</v>
      </c>
      <c r="B151" s="261">
        <v>43840</v>
      </c>
      <c r="C151" s="266" t="s">
        <v>264</v>
      </c>
      <c r="D151" s="256"/>
      <c r="E151" s="267"/>
      <c r="F151" s="160"/>
      <c r="G151" s="161">
        <f t="shared" ref="G151:G155" si="359">E151*F151</f>
        <v>0</v>
      </c>
      <c r="H151" s="267"/>
      <c r="I151" s="160"/>
      <c r="J151" s="161">
        <f t="shared" ref="J151:J155" si="360">H151*I151</f>
        <v>0</v>
      </c>
      <c r="K151" s="159"/>
      <c r="L151" s="160"/>
      <c r="M151" s="161">
        <f t="shared" ref="M151:M155" si="361">K151*L151</f>
        <v>0</v>
      </c>
      <c r="N151" s="159"/>
      <c r="O151" s="160"/>
      <c r="P151" s="161">
        <f t="shared" ref="P151:P155" si="362">N151*O151</f>
        <v>0</v>
      </c>
      <c r="Q151" s="159"/>
      <c r="R151" s="160"/>
      <c r="S151" s="161">
        <f t="shared" ref="S151:S155" si="363">Q151*R151</f>
        <v>0</v>
      </c>
      <c r="T151" s="159"/>
      <c r="U151" s="160"/>
      <c r="V151" s="268">
        <f t="shared" ref="V151:V155" si="364">T151*U151</f>
        <v>0</v>
      </c>
      <c r="W151" s="269">
        <f t="shared" ref="W151:W155" si="365">G151+M151+S151</f>
        <v>0</v>
      </c>
      <c r="X151" s="231">
        <f t="shared" ref="X151:X155" si="366">J151+P151+V151</f>
        <v>0</v>
      </c>
      <c r="Y151" s="231">
        <f t="shared" ref="Y151:Y156" si="367">W151-X151</f>
        <v>0</v>
      </c>
      <c r="Z151" s="232" t="e">
        <f t="shared" ref="Z151:Z156" si="368">Y151/W151</f>
        <v>#DIV/0!</v>
      </c>
      <c r="AA151" s="270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19" t="s">
        <v>74</v>
      </c>
      <c r="B152" s="261">
        <v>43871</v>
      </c>
      <c r="C152" s="266" t="s">
        <v>264</v>
      </c>
      <c r="D152" s="262"/>
      <c r="E152" s="263"/>
      <c r="F152" s="124"/>
      <c r="G152" s="125">
        <f t="shared" si="359"/>
        <v>0</v>
      </c>
      <c r="H152" s="263"/>
      <c r="I152" s="124"/>
      <c r="J152" s="125">
        <f t="shared" si="360"/>
        <v>0</v>
      </c>
      <c r="K152" s="123"/>
      <c r="L152" s="124"/>
      <c r="M152" s="125">
        <f t="shared" si="361"/>
        <v>0</v>
      </c>
      <c r="N152" s="123"/>
      <c r="O152" s="124"/>
      <c r="P152" s="125">
        <f t="shared" si="362"/>
        <v>0</v>
      </c>
      <c r="Q152" s="123"/>
      <c r="R152" s="124"/>
      <c r="S152" s="125">
        <f t="shared" si="363"/>
        <v>0</v>
      </c>
      <c r="T152" s="123"/>
      <c r="U152" s="124"/>
      <c r="V152" s="229">
        <f t="shared" si="364"/>
        <v>0</v>
      </c>
      <c r="W152" s="234">
        <f t="shared" si="365"/>
        <v>0</v>
      </c>
      <c r="X152" s="127">
        <f t="shared" si="366"/>
        <v>0</v>
      </c>
      <c r="Y152" s="127">
        <f t="shared" si="367"/>
        <v>0</v>
      </c>
      <c r="Z152" s="128" t="e">
        <f t="shared" si="368"/>
        <v>#DIV/0!</v>
      </c>
      <c r="AA152" s="129"/>
      <c r="AB152" s="131"/>
      <c r="AC152" s="131"/>
      <c r="AD152" s="131"/>
      <c r="AE152" s="131"/>
      <c r="AF152" s="131"/>
      <c r="AG152" s="131"/>
    </row>
    <row r="153" spans="1:33" ht="30" customHeight="1" x14ac:dyDescent="0.25">
      <c r="A153" s="119" t="s">
        <v>74</v>
      </c>
      <c r="B153" s="261">
        <v>43900</v>
      </c>
      <c r="C153" s="266" t="s">
        <v>264</v>
      </c>
      <c r="D153" s="262"/>
      <c r="E153" s="263"/>
      <c r="F153" s="124"/>
      <c r="G153" s="125">
        <f t="shared" si="359"/>
        <v>0</v>
      </c>
      <c r="H153" s="263"/>
      <c r="I153" s="124"/>
      <c r="J153" s="125">
        <f t="shared" si="360"/>
        <v>0</v>
      </c>
      <c r="K153" s="123"/>
      <c r="L153" s="124"/>
      <c r="M153" s="125">
        <f t="shared" si="361"/>
        <v>0</v>
      </c>
      <c r="N153" s="123"/>
      <c r="O153" s="124"/>
      <c r="P153" s="125">
        <f t="shared" si="362"/>
        <v>0</v>
      </c>
      <c r="Q153" s="123"/>
      <c r="R153" s="124"/>
      <c r="S153" s="125">
        <f t="shared" si="363"/>
        <v>0</v>
      </c>
      <c r="T153" s="123"/>
      <c r="U153" s="124"/>
      <c r="V153" s="229">
        <f t="shared" si="364"/>
        <v>0</v>
      </c>
      <c r="W153" s="234">
        <f t="shared" si="365"/>
        <v>0</v>
      </c>
      <c r="X153" s="127">
        <f t="shared" si="366"/>
        <v>0</v>
      </c>
      <c r="Y153" s="127">
        <f t="shared" si="367"/>
        <v>0</v>
      </c>
      <c r="Z153" s="128" t="e">
        <f t="shared" si="368"/>
        <v>#DIV/0!</v>
      </c>
      <c r="AA153" s="129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32" t="s">
        <v>74</v>
      </c>
      <c r="B154" s="271">
        <v>43931</v>
      </c>
      <c r="C154" s="163" t="s">
        <v>265</v>
      </c>
      <c r="D154" s="264" t="s">
        <v>77</v>
      </c>
      <c r="E154" s="265"/>
      <c r="F154" s="136"/>
      <c r="G154" s="125">
        <f t="shared" si="359"/>
        <v>0</v>
      </c>
      <c r="H154" s="265"/>
      <c r="I154" s="136"/>
      <c r="J154" s="125">
        <f t="shared" si="360"/>
        <v>0</v>
      </c>
      <c r="K154" s="135"/>
      <c r="L154" s="136"/>
      <c r="M154" s="137">
        <f t="shared" si="361"/>
        <v>0</v>
      </c>
      <c r="N154" s="135"/>
      <c r="O154" s="136"/>
      <c r="P154" s="137">
        <f t="shared" si="362"/>
        <v>0</v>
      </c>
      <c r="Q154" s="135"/>
      <c r="R154" s="136"/>
      <c r="S154" s="137">
        <f t="shared" si="363"/>
        <v>0</v>
      </c>
      <c r="T154" s="135"/>
      <c r="U154" s="136"/>
      <c r="V154" s="236">
        <f t="shared" si="364"/>
        <v>0</v>
      </c>
      <c r="W154" s="272">
        <f t="shared" si="365"/>
        <v>0</v>
      </c>
      <c r="X154" s="127">
        <f t="shared" si="366"/>
        <v>0</v>
      </c>
      <c r="Y154" s="127">
        <f t="shared" si="367"/>
        <v>0</v>
      </c>
      <c r="Z154" s="128" t="e">
        <f t="shared" si="368"/>
        <v>#DIV/0!</v>
      </c>
      <c r="AA154" s="220"/>
      <c r="AB154" s="131"/>
      <c r="AC154" s="131"/>
      <c r="AD154" s="131"/>
      <c r="AE154" s="131"/>
      <c r="AF154" s="131"/>
      <c r="AG154" s="131"/>
    </row>
    <row r="155" spans="1:33" ht="30" customHeight="1" x14ac:dyDescent="0.25">
      <c r="A155" s="132" t="s">
        <v>74</v>
      </c>
      <c r="B155" s="273">
        <v>43961</v>
      </c>
      <c r="C155" s="235" t="s">
        <v>266</v>
      </c>
      <c r="D155" s="274"/>
      <c r="E155" s="135"/>
      <c r="F155" s="136">
        <v>0.22</v>
      </c>
      <c r="G155" s="137">
        <f t="shared" si="359"/>
        <v>0</v>
      </c>
      <c r="H155" s="135"/>
      <c r="I155" s="136">
        <v>0.22</v>
      </c>
      <c r="J155" s="137">
        <f t="shared" si="360"/>
        <v>0</v>
      </c>
      <c r="K155" s="135"/>
      <c r="L155" s="136">
        <v>0.22</v>
      </c>
      <c r="M155" s="137">
        <f t="shared" si="361"/>
        <v>0</v>
      </c>
      <c r="N155" s="135"/>
      <c r="O155" s="136">
        <v>0.22</v>
      </c>
      <c r="P155" s="137">
        <f t="shared" si="362"/>
        <v>0</v>
      </c>
      <c r="Q155" s="135"/>
      <c r="R155" s="136">
        <v>0.22</v>
      </c>
      <c r="S155" s="137">
        <f t="shared" si="363"/>
        <v>0</v>
      </c>
      <c r="T155" s="135"/>
      <c r="U155" s="136">
        <v>0.22</v>
      </c>
      <c r="V155" s="236">
        <f t="shared" si="364"/>
        <v>0</v>
      </c>
      <c r="W155" s="237">
        <f t="shared" si="365"/>
        <v>0</v>
      </c>
      <c r="X155" s="238">
        <f t="shared" si="366"/>
        <v>0</v>
      </c>
      <c r="Y155" s="238">
        <f t="shared" si="367"/>
        <v>0</v>
      </c>
      <c r="Z155" s="239" t="e">
        <f t="shared" si="368"/>
        <v>#DIV/0!</v>
      </c>
      <c r="AA155" s="275"/>
      <c r="AB155" s="7"/>
      <c r="AC155" s="7"/>
      <c r="AD155" s="7"/>
      <c r="AE155" s="7"/>
      <c r="AF155" s="7"/>
      <c r="AG155" s="7"/>
    </row>
    <row r="156" spans="1:33" ht="30" customHeight="1" x14ac:dyDescent="0.25">
      <c r="A156" s="166" t="s">
        <v>267</v>
      </c>
      <c r="B156" s="167"/>
      <c r="C156" s="168"/>
      <c r="D156" s="169"/>
      <c r="E156" s="173">
        <f>SUM(E151:E154)</f>
        <v>0</v>
      </c>
      <c r="F156" s="189"/>
      <c r="G156" s="172">
        <f>SUM(G151:G155)</f>
        <v>0</v>
      </c>
      <c r="H156" s="173">
        <f>SUM(H151:H154)</f>
        <v>0</v>
      </c>
      <c r="I156" s="189"/>
      <c r="J156" s="172">
        <f>SUM(J151:J155)</f>
        <v>0</v>
      </c>
      <c r="K156" s="190">
        <f>SUM(K151:K154)</f>
        <v>0</v>
      </c>
      <c r="L156" s="189"/>
      <c r="M156" s="172">
        <f>SUM(M151:M155)</f>
        <v>0</v>
      </c>
      <c r="N156" s="190">
        <f>SUM(N151:N154)</f>
        <v>0</v>
      </c>
      <c r="O156" s="189"/>
      <c r="P156" s="172">
        <f>SUM(P151:P155)</f>
        <v>0</v>
      </c>
      <c r="Q156" s="190">
        <f>SUM(Q151:Q154)</f>
        <v>0</v>
      </c>
      <c r="R156" s="189"/>
      <c r="S156" s="172">
        <f>SUM(S151:S155)</f>
        <v>0</v>
      </c>
      <c r="T156" s="190">
        <f>SUM(T151:T154)</f>
        <v>0</v>
      </c>
      <c r="U156" s="189"/>
      <c r="V156" s="174">
        <f t="shared" ref="V156:X156" si="369">SUM(V151:V155)</f>
        <v>0</v>
      </c>
      <c r="W156" s="224">
        <f t="shared" si="369"/>
        <v>0</v>
      </c>
      <c r="X156" s="225">
        <f t="shared" si="369"/>
        <v>0</v>
      </c>
      <c r="Y156" s="225">
        <f t="shared" si="367"/>
        <v>0</v>
      </c>
      <c r="Z156" s="225" t="e">
        <f t="shared" si="368"/>
        <v>#DIV/0!</v>
      </c>
      <c r="AA156" s="226"/>
      <c r="AB156" s="7"/>
      <c r="AC156" s="7"/>
      <c r="AD156" s="7"/>
      <c r="AE156" s="7"/>
      <c r="AF156" s="7"/>
      <c r="AG156" s="7"/>
    </row>
    <row r="157" spans="1:33" ht="30" customHeight="1" x14ac:dyDescent="0.25">
      <c r="A157" s="178" t="s">
        <v>69</v>
      </c>
      <c r="B157" s="208">
        <v>11</v>
      </c>
      <c r="C157" s="180" t="s">
        <v>268</v>
      </c>
      <c r="D157" s="181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27"/>
      <c r="X157" s="227"/>
      <c r="Y157" s="182"/>
      <c r="Z157" s="227"/>
      <c r="AA157" s="228"/>
      <c r="AB157" s="7"/>
      <c r="AC157" s="7"/>
      <c r="AD157" s="7"/>
      <c r="AE157" s="7"/>
      <c r="AF157" s="7"/>
      <c r="AG157" s="7"/>
    </row>
    <row r="158" spans="1:33" ht="30" customHeight="1" x14ac:dyDescent="0.25">
      <c r="A158" s="276" t="s">
        <v>74</v>
      </c>
      <c r="B158" s="261">
        <v>43841</v>
      </c>
      <c r="C158" s="266" t="s">
        <v>269</v>
      </c>
      <c r="D158" s="158" t="s">
        <v>108</v>
      </c>
      <c r="E158" s="159"/>
      <c r="F158" s="160"/>
      <c r="G158" s="161">
        <f t="shared" ref="G158:G159" si="370">E158*F158</f>
        <v>0</v>
      </c>
      <c r="H158" s="159"/>
      <c r="I158" s="160"/>
      <c r="J158" s="161">
        <f t="shared" ref="J158:J159" si="371">H158*I158</f>
        <v>0</v>
      </c>
      <c r="K158" s="159"/>
      <c r="L158" s="160"/>
      <c r="M158" s="161">
        <f t="shared" ref="M158:M159" si="372">K158*L158</f>
        <v>0</v>
      </c>
      <c r="N158" s="159"/>
      <c r="O158" s="160"/>
      <c r="P158" s="161">
        <f t="shared" ref="P158:P159" si="373">N158*O158</f>
        <v>0</v>
      </c>
      <c r="Q158" s="159"/>
      <c r="R158" s="160"/>
      <c r="S158" s="161">
        <f t="shared" ref="S158:S159" si="374">Q158*R158</f>
        <v>0</v>
      </c>
      <c r="T158" s="159"/>
      <c r="U158" s="160"/>
      <c r="V158" s="268">
        <f t="shared" ref="V158:V159" si="375">T158*U158</f>
        <v>0</v>
      </c>
      <c r="W158" s="269">
        <f t="shared" ref="W158:W159" si="376">G158+M158+S158</f>
        <v>0</v>
      </c>
      <c r="X158" s="231">
        <f t="shared" ref="X158:X159" si="377">J158+P158+V158</f>
        <v>0</v>
      </c>
      <c r="Y158" s="231">
        <f t="shared" ref="Y158:Y160" si="378">W158-X158</f>
        <v>0</v>
      </c>
      <c r="Z158" s="232" t="e">
        <f t="shared" ref="Z158:Z160" si="379">Y158/W158</f>
        <v>#DIV/0!</v>
      </c>
      <c r="AA158" s="270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277" t="s">
        <v>74</v>
      </c>
      <c r="B159" s="261">
        <v>43872</v>
      </c>
      <c r="C159" s="163" t="s">
        <v>269</v>
      </c>
      <c r="D159" s="134" t="s">
        <v>108</v>
      </c>
      <c r="E159" s="135"/>
      <c r="F159" s="136"/>
      <c r="G159" s="125">
        <f t="shared" si="370"/>
        <v>0</v>
      </c>
      <c r="H159" s="135"/>
      <c r="I159" s="136"/>
      <c r="J159" s="125">
        <f t="shared" si="371"/>
        <v>0</v>
      </c>
      <c r="K159" s="135"/>
      <c r="L159" s="136"/>
      <c r="M159" s="137">
        <f t="shared" si="372"/>
        <v>0</v>
      </c>
      <c r="N159" s="135"/>
      <c r="O159" s="136"/>
      <c r="P159" s="137">
        <f t="shared" si="373"/>
        <v>0</v>
      </c>
      <c r="Q159" s="135"/>
      <c r="R159" s="136"/>
      <c r="S159" s="137">
        <f t="shared" si="374"/>
        <v>0</v>
      </c>
      <c r="T159" s="135"/>
      <c r="U159" s="136"/>
      <c r="V159" s="236">
        <f t="shared" si="375"/>
        <v>0</v>
      </c>
      <c r="W159" s="278">
        <f t="shared" si="376"/>
        <v>0</v>
      </c>
      <c r="X159" s="238">
        <f t="shared" si="377"/>
        <v>0</v>
      </c>
      <c r="Y159" s="238">
        <f t="shared" si="378"/>
        <v>0</v>
      </c>
      <c r="Z159" s="239" t="e">
        <f t="shared" si="379"/>
        <v>#DIV/0!</v>
      </c>
      <c r="AA159" s="275"/>
      <c r="AB159" s="130"/>
      <c r="AC159" s="131"/>
      <c r="AD159" s="131"/>
      <c r="AE159" s="131"/>
      <c r="AF159" s="131"/>
      <c r="AG159" s="131"/>
    </row>
    <row r="160" spans="1:33" ht="30" customHeight="1" x14ac:dyDescent="0.25">
      <c r="A160" s="385" t="s">
        <v>270</v>
      </c>
      <c r="B160" s="386"/>
      <c r="C160" s="386"/>
      <c r="D160" s="387"/>
      <c r="E160" s="173">
        <f>SUM(E158:E159)</f>
        <v>0</v>
      </c>
      <c r="F160" s="189"/>
      <c r="G160" s="172">
        <f t="shared" ref="G160:H160" si="380">SUM(G158:G159)</f>
        <v>0</v>
      </c>
      <c r="H160" s="173">
        <f t="shared" si="380"/>
        <v>0</v>
      </c>
      <c r="I160" s="189"/>
      <c r="J160" s="172">
        <f t="shared" ref="J160:K160" si="381">SUM(J158:J159)</f>
        <v>0</v>
      </c>
      <c r="K160" s="190">
        <f t="shared" si="381"/>
        <v>0</v>
      </c>
      <c r="L160" s="189"/>
      <c r="M160" s="172">
        <f t="shared" ref="M160:N160" si="382">SUM(M158:M159)</f>
        <v>0</v>
      </c>
      <c r="N160" s="190">
        <f t="shared" si="382"/>
        <v>0</v>
      </c>
      <c r="O160" s="189"/>
      <c r="P160" s="172">
        <f t="shared" ref="P160:Q160" si="383">SUM(P158:P159)</f>
        <v>0</v>
      </c>
      <c r="Q160" s="190">
        <f t="shared" si="383"/>
        <v>0</v>
      </c>
      <c r="R160" s="189"/>
      <c r="S160" s="172">
        <f t="shared" ref="S160:T160" si="384">SUM(S158:S159)</f>
        <v>0</v>
      </c>
      <c r="T160" s="190">
        <f t="shared" si="384"/>
        <v>0</v>
      </c>
      <c r="U160" s="189"/>
      <c r="V160" s="174">
        <f t="shared" ref="V160:X160" si="385">SUM(V158:V159)</f>
        <v>0</v>
      </c>
      <c r="W160" s="224">
        <f t="shared" si="385"/>
        <v>0</v>
      </c>
      <c r="X160" s="225">
        <f t="shared" si="385"/>
        <v>0</v>
      </c>
      <c r="Y160" s="225">
        <f t="shared" si="378"/>
        <v>0</v>
      </c>
      <c r="Z160" s="225" t="e">
        <f t="shared" si="379"/>
        <v>#DIV/0!</v>
      </c>
      <c r="AA160" s="226"/>
      <c r="AB160" s="7"/>
      <c r="AC160" s="7"/>
      <c r="AD160" s="7"/>
      <c r="AE160" s="7"/>
      <c r="AF160" s="7"/>
      <c r="AG160" s="7"/>
    </row>
    <row r="161" spans="1:33" ht="30" customHeight="1" x14ac:dyDescent="0.25">
      <c r="A161" s="207" t="s">
        <v>69</v>
      </c>
      <c r="B161" s="208">
        <v>12</v>
      </c>
      <c r="C161" s="209" t="s">
        <v>271</v>
      </c>
      <c r="D161" s="279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227"/>
      <c r="X161" s="227"/>
      <c r="Y161" s="182"/>
      <c r="Z161" s="227"/>
      <c r="AA161" s="228"/>
      <c r="AB161" s="7"/>
      <c r="AC161" s="7"/>
      <c r="AD161" s="7"/>
      <c r="AE161" s="7"/>
      <c r="AF161" s="7"/>
      <c r="AG161" s="7"/>
    </row>
    <row r="162" spans="1:33" ht="30" customHeight="1" x14ac:dyDescent="0.25">
      <c r="A162" s="156" t="s">
        <v>74</v>
      </c>
      <c r="B162" s="280">
        <v>43842</v>
      </c>
      <c r="C162" s="281" t="s">
        <v>272</v>
      </c>
      <c r="D162" s="256" t="s">
        <v>273</v>
      </c>
      <c r="E162" s="267"/>
      <c r="F162" s="160"/>
      <c r="G162" s="161">
        <f t="shared" ref="G162:G165" si="386">E162*F162</f>
        <v>0</v>
      </c>
      <c r="H162" s="267"/>
      <c r="I162" s="160"/>
      <c r="J162" s="161">
        <f t="shared" ref="J162:J165" si="387">H162*I162</f>
        <v>0</v>
      </c>
      <c r="K162" s="159"/>
      <c r="L162" s="160"/>
      <c r="M162" s="161">
        <f t="shared" ref="M162:M165" si="388">K162*L162</f>
        <v>0</v>
      </c>
      <c r="N162" s="159"/>
      <c r="O162" s="160"/>
      <c r="P162" s="161">
        <f t="shared" ref="P162:P165" si="389">N162*O162</f>
        <v>0</v>
      </c>
      <c r="Q162" s="159"/>
      <c r="R162" s="160"/>
      <c r="S162" s="161">
        <f t="shared" ref="S162:S165" si="390">Q162*R162</f>
        <v>0</v>
      </c>
      <c r="T162" s="159"/>
      <c r="U162" s="160"/>
      <c r="V162" s="268">
        <f t="shared" ref="V162:V165" si="391">T162*U162</f>
        <v>0</v>
      </c>
      <c r="W162" s="269">
        <f t="shared" ref="W162:W165" si="392">G162+M162+S162</f>
        <v>0</v>
      </c>
      <c r="X162" s="231">
        <f t="shared" ref="X162:X165" si="393">J162+P162+V162</f>
        <v>0</v>
      </c>
      <c r="Y162" s="231">
        <f t="shared" ref="Y162:Y166" si="394">W162-X162</f>
        <v>0</v>
      </c>
      <c r="Z162" s="232" t="e">
        <f t="shared" ref="Z162:Z166" si="395">Y162/W162</f>
        <v>#DIV/0!</v>
      </c>
      <c r="AA162" s="282"/>
      <c r="AB162" s="130"/>
      <c r="AC162" s="131"/>
      <c r="AD162" s="131"/>
      <c r="AE162" s="131"/>
      <c r="AF162" s="131"/>
      <c r="AG162" s="131"/>
    </row>
    <row r="163" spans="1:33" ht="30" customHeight="1" x14ac:dyDescent="0.25">
      <c r="A163" s="119" t="s">
        <v>74</v>
      </c>
      <c r="B163" s="261">
        <v>43873</v>
      </c>
      <c r="C163" s="187" t="s">
        <v>274</v>
      </c>
      <c r="D163" s="262" t="s">
        <v>243</v>
      </c>
      <c r="E163" s="263"/>
      <c r="F163" s="124"/>
      <c r="G163" s="125">
        <f t="shared" si="386"/>
        <v>0</v>
      </c>
      <c r="H163" s="263"/>
      <c r="I163" s="124"/>
      <c r="J163" s="125">
        <f t="shared" si="387"/>
        <v>0</v>
      </c>
      <c r="K163" s="123"/>
      <c r="L163" s="124"/>
      <c r="M163" s="125">
        <f t="shared" si="388"/>
        <v>0</v>
      </c>
      <c r="N163" s="123"/>
      <c r="O163" s="124"/>
      <c r="P163" s="125">
        <f t="shared" si="389"/>
        <v>0</v>
      </c>
      <c r="Q163" s="123"/>
      <c r="R163" s="124"/>
      <c r="S163" s="125">
        <f t="shared" si="390"/>
        <v>0</v>
      </c>
      <c r="T163" s="123"/>
      <c r="U163" s="124"/>
      <c r="V163" s="229">
        <f t="shared" si="391"/>
        <v>0</v>
      </c>
      <c r="W163" s="283">
        <f t="shared" si="392"/>
        <v>0</v>
      </c>
      <c r="X163" s="127">
        <f t="shared" si="393"/>
        <v>0</v>
      </c>
      <c r="Y163" s="127">
        <f t="shared" si="394"/>
        <v>0</v>
      </c>
      <c r="Z163" s="128" t="e">
        <f t="shared" si="395"/>
        <v>#DIV/0!</v>
      </c>
      <c r="AA163" s="284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74</v>
      </c>
      <c r="B164" s="271">
        <v>43902</v>
      </c>
      <c r="C164" s="163" t="s">
        <v>275</v>
      </c>
      <c r="D164" s="264" t="s">
        <v>243</v>
      </c>
      <c r="E164" s="265"/>
      <c r="F164" s="136"/>
      <c r="G164" s="137">
        <f t="shared" si="386"/>
        <v>0</v>
      </c>
      <c r="H164" s="265"/>
      <c r="I164" s="136"/>
      <c r="J164" s="137">
        <f t="shared" si="387"/>
        <v>0</v>
      </c>
      <c r="K164" s="135"/>
      <c r="L164" s="136"/>
      <c r="M164" s="137">
        <f t="shared" si="388"/>
        <v>0</v>
      </c>
      <c r="N164" s="135"/>
      <c r="O164" s="136"/>
      <c r="P164" s="137">
        <f t="shared" si="389"/>
        <v>0</v>
      </c>
      <c r="Q164" s="135"/>
      <c r="R164" s="136"/>
      <c r="S164" s="137">
        <f t="shared" si="390"/>
        <v>0</v>
      </c>
      <c r="T164" s="135"/>
      <c r="U164" s="136"/>
      <c r="V164" s="236">
        <f t="shared" si="391"/>
        <v>0</v>
      </c>
      <c r="W164" s="272">
        <f t="shared" si="392"/>
        <v>0</v>
      </c>
      <c r="X164" s="127">
        <f t="shared" si="393"/>
        <v>0</v>
      </c>
      <c r="Y164" s="127">
        <f t="shared" si="394"/>
        <v>0</v>
      </c>
      <c r="Z164" s="128" t="e">
        <f t="shared" si="395"/>
        <v>#DIV/0!</v>
      </c>
      <c r="AA164" s="285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32" t="s">
        <v>74</v>
      </c>
      <c r="B165" s="271">
        <v>43933</v>
      </c>
      <c r="C165" s="235" t="s">
        <v>276</v>
      </c>
      <c r="D165" s="274"/>
      <c r="E165" s="265"/>
      <c r="F165" s="136">
        <v>0.22</v>
      </c>
      <c r="G165" s="137">
        <f t="shared" si="386"/>
        <v>0</v>
      </c>
      <c r="H165" s="265"/>
      <c r="I165" s="136">
        <v>0.22</v>
      </c>
      <c r="J165" s="137">
        <f t="shared" si="387"/>
        <v>0</v>
      </c>
      <c r="K165" s="135"/>
      <c r="L165" s="136">
        <v>0.22</v>
      </c>
      <c r="M165" s="137">
        <f t="shared" si="388"/>
        <v>0</v>
      </c>
      <c r="N165" s="135"/>
      <c r="O165" s="136">
        <v>0.22</v>
      </c>
      <c r="P165" s="137">
        <f t="shared" si="389"/>
        <v>0</v>
      </c>
      <c r="Q165" s="135"/>
      <c r="R165" s="136">
        <v>0.22</v>
      </c>
      <c r="S165" s="137">
        <f t="shared" si="390"/>
        <v>0</v>
      </c>
      <c r="T165" s="135"/>
      <c r="U165" s="136">
        <v>0.22</v>
      </c>
      <c r="V165" s="236">
        <f t="shared" si="391"/>
        <v>0</v>
      </c>
      <c r="W165" s="237">
        <f t="shared" si="392"/>
        <v>0</v>
      </c>
      <c r="X165" s="238">
        <f t="shared" si="393"/>
        <v>0</v>
      </c>
      <c r="Y165" s="238">
        <f t="shared" si="394"/>
        <v>0</v>
      </c>
      <c r="Z165" s="239" t="e">
        <f t="shared" si="395"/>
        <v>#DIV/0!</v>
      </c>
      <c r="AA165" s="152"/>
      <c r="AB165" s="7"/>
      <c r="AC165" s="7"/>
      <c r="AD165" s="7"/>
      <c r="AE165" s="7"/>
      <c r="AF165" s="7"/>
      <c r="AG165" s="7"/>
    </row>
    <row r="166" spans="1:33" ht="30" customHeight="1" x14ac:dyDescent="0.25">
      <c r="A166" s="166" t="s">
        <v>277</v>
      </c>
      <c r="B166" s="167"/>
      <c r="C166" s="168"/>
      <c r="D166" s="286"/>
      <c r="E166" s="173">
        <f>SUM(E162:E164)</f>
        <v>0</v>
      </c>
      <c r="F166" s="189"/>
      <c r="G166" s="172">
        <f>SUM(G162:G165)</f>
        <v>0</v>
      </c>
      <c r="H166" s="173">
        <f>SUM(H162:H164)</f>
        <v>0</v>
      </c>
      <c r="I166" s="189"/>
      <c r="J166" s="172">
        <f>SUM(J162:J165)</f>
        <v>0</v>
      </c>
      <c r="K166" s="190">
        <f>SUM(K162:K164)</f>
        <v>0</v>
      </c>
      <c r="L166" s="189"/>
      <c r="M166" s="172">
        <f>SUM(M162:M165)</f>
        <v>0</v>
      </c>
      <c r="N166" s="190">
        <f>SUM(N162:N164)</f>
        <v>0</v>
      </c>
      <c r="O166" s="189"/>
      <c r="P166" s="172">
        <f>SUM(P162:P165)</f>
        <v>0</v>
      </c>
      <c r="Q166" s="190">
        <f>SUM(Q162:Q164)</f>
        <v>0</v>
      </c>
      <c r="R166" s="189"/>
      <c r="S166" s="172">
        <f>SUM(S162:S165)</f>
        <v>0</v>
      </c>
      <c r="T166" s="190">
        <f>SUM(T162:T164)</f>
        <v>0</v>
      </c>
      <c r="U166" s="189"/>
      <c r="V166" s="174">
        <f t="shared" ref="V166:X166" si="396">SUM(V162:V165)</f>
        <v>0</v>
      </c>
      <c r="W166" s="224">
        <f t="shared" si="396"/>
        <v>0</v>
      </c>
      <c r="X166" s="225">
        <f t="shared" si="396"/>
        <v>0</v>
      </c>
      <c r="Y166" s="225">
        <f t="shared" si="394"/>
        <v>0</v>
      </c>
      <c r="Z166" s="225" t="e">
        <f t="shared" si="395"/>
        <v>#DIV/0!</v>
      </c>
      <c r="AA166" s="226"/>
      <c r="AB166" s="7"/>
      <c r="AC166" s="7"/>
      <c r="AD166" s="7"/>
      <c r="AE166" s="7"/>
      <c r="AF166" s="7"/>
      <c r="AG166" s="7"/>
    </row>
    <row r="167" spans="1:33" ht="30" customHeight="1" x14ac:dyDescent="0.25">
      <c r="A167" s="207" t="s">
        <v>69</v>
      </c>
      <c r="B167" s="287">
        <v>13</v>
      </c>
      <c r="C167" s="209" t="s">
        <v>278</v>
      </c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227"/>
      <c r="X167" s="227"/>
      <c r="Y167" s="182"/>
      <c r="Z167" s="227"/>
      <c r="AA167" s="228"/>
      <c r="AB167" s="6"/>
      <c r="AC167" s="7"/>
      <c r="AD167" s="7"/>
      <c r="AE167" s="7"/>
      <c r="AF167" s="7"/>
      <c r="AG167" s="7"/>
    </row>
    <row r="168" spans="1:33" ht="30" customHeight="1" x14ac:dyDescent="0.25">
      <c r="A168" s="108" t="s">
        <v>71</v>
      </c>
      <c r="B168" s="155" t="s">
        <v>279</v>
      </c>
      <c r="C168" s="288" t="s">
        <v>280</v>
      </c>
      <c r="D168" s="141"/>
      <c r="E168" s="142">
        <f>SUM(E169:E171)</f>
        <v>0</v>
      </c>
      <c r="F168" s="143"/>
      <c r="G168" s="144">
        <f>SUM(G169:G172)</f>
        <v>0</v>
      </c>
      <c r="H168" s="142">
        <f>SUM(H169:H171)</f>
        <v>0</v>
      </c>
      <c r="I168" s="143"/>
      <c r="J168" s="144">
        <f>SUM(J169:J172)</f>
        <v>0</v>
      </c>
      <c r="K168" s="142">
        <f>SUM(K169:K171)</f>
        <v>0</v>
      </c>
      <c r="L168" s="143"/>
      <c r="M168" s="144">
        <f>SUM(M169:M172)</f>
        <v>0</v>
      </c>
      <c r="N168" s="142">
        <f>SUM(N169:N171)</f>
        <v>0</v>
      </c>
      <c r="O168" s="143"/>
      <c r="P168" s="144">
        <f>SUM(P169:P172)</f>
        <v>0</v>
      </c>
      <c r="Q168" s="142">
        <f>SUM(Q169:Q171)</f>
        <v>0</v>
      </c>
      <c r="R168" s="143"/>
      <c r="S168" s="144">
        <f>SUM(S169:S172)</f>
        <v>0</v>
      </c>
      <c r="T168" s="142">
        <f>SUM(T169:T171)</f>
        <v>0</v>
      </c>
      <c r="U168" s="143"/>
      <c r="V168" s="289">
        <f t="shared" ref="V168:X168" si="397">SUM(V169:V172)</f>
        <v>0</v>
      </c>
      <c r="W168" s="290">
        <f t="shared" si="397"/>
        <v>0</v>
      </c>
      <c r="X168" s="144">
        <f t="shared" si="397"/>
        <v>0</v>
      </c>
      <c r="Y168" s="144">
        <f t="shared" ref="Y168:Y191" si="398">W168-X168</f>
        <v>0</v>
      </c>
      <c r="Z168" s="144" t="e">
        <f t="shared" ref="Z168:Z192" si="399">Y168/W168</f>
        <v>#DIV/0!</v>
      </c>
      <c r="AA168" s="146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74</v>
      </c>
      <c r="B169" s="120" t="s">
        <v>281</v>
      </c>
      <c r="C169" s="291" t="s">
        <v>282</v>
      </c>
      <c r="D169" s="122" t="s">
        <v>138</v>
      </c>
      <c r="E169" s="123"/>
      <c r="F169" s="124"/>
      <c r="G169" s="125">
        <f t="shared" ref="G169:G172" si="400">E169*F169</f>
        <v>0</v>
      </c>
      <c r="H169" s="123"/>
      <c r="I169" s="124"/>
      <c r="J169" s="125">
        <f t="shared" ref="J169:J172" si="401">H169*I169</f>
        <v>0</v>
      </c>
      <c r="K169" s="123"/>
      <c r="L169" s="124"/>
      <c r="M169" s="125">
        <f t="shared" ref="M169:M172" si="402">K169*L169</f>
        <v>0</v>
      </c>
      <c r="N169" s="123"/>
      <c r="O169" s="124"/>
      <c r="P169" s="125">
        <f t="shared" ref="P169:P172" si="403">N169*O169</f>
        <v>0</v>
      </c>
      <c r="Q169" s="123"/>
      <c r="R169" s="124"/>
      <c r="S169" s="125">
        <f t="shared" ref="S169:S172" si="404">Q169*R169</f>
        <v>0</v>
      </c>
      <c r="T169" s="123"/>
      <c r="U169" s="124"/>
      <c r="V169" s="229">
        <f t="shared" ref="V169:V172" si="405">T169*U169</f>
        <v>0</v>
      </c>
      <c r="W169" s="234">
        <f t="shared" ref="W169:W172" si="406">G169+M169+S169</f>
        <v>0</v>
      </c>
      <c r="X169" s="127">
        <f t="shared" ref="X169:X172" si="407">J169+P169+V169</f>
        <v>0</v>
      </c>
      <c r="Y169" s="127">
        <f t="shared" si="398"/>
        <v>0</v>
      </c>
      <c r="Z169" s="128" t="e">
        <f t="shared" si="399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74</v>
      </c>
      <c r="B170" s="120" t="s">
        <v>283</v>
      </c>
      <c r="C170" s="292" t="s">
        <v>284</v>
      </c>
      <c r="D170" s="122" t="s">
        <v>138</v>
      </c>
      <c r="E170" s="123"/>
      <c r="F170" s="124"/>
      <c r="G170" s="125">
        <f t="shared" si="400"/>
        <v>0</v>
      </c>
      <c r="H170" s="123"/>
      <c r="I170" s="124"/>
      <c r="J170" s="125">
        <f t="shared" si="401"/>
        <v>0</v>
      </c>
      <c r="K170" s="123"/>
      <c r="L170" s="124"/>
      <c r="M170" s="125">
        <f t="shared" si="402"/>
        <v>0</v>
      </c>
      <c r="N170" s="123"/>
      <c r="O170" s="124"/>
      <c r="P170" s="125">
        <f t="shared" si="403"/>
        <v>0</v>
      </c>
      <c r="Q170" s="123"/>
      <c r="R170" s="124"/>
      <c r="S170" s="125">
        <f t="shared" si="404"/>
        <v>0</v>
      </c>
      <c r="T170" s="123"/>
      <c r="U170" s="124"/>
      <c r="V170" s="229">
        <f t="shared" si="405"/>
        <v>0</v>
      </c>
      <c r="W170" s="234">
        <f t="shared" si="406"/>
        <v>0</v>
      </c>
      <c r="X170" s="127">
        <f t="shared" si="407"/>
        <v>0</v>
      </c>
      <c r="Y170" s="127">
        <f t="shared" si="398"/>
        <v>0</v>
      </c>
      <c r="Z170" s="128" t="e">
        <f t="shared" si="399"/>
        <v>#DIV/0!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74</v>
      </c>
      <c r="B171" s="120" t="s">
        <v>285</v>
      </c>
      <c r="C171" s="292" t="s">
        <v>286</v>
      </c>
      <c r="D171" s="122" t="s">
        <v>138</v>
      </c>
      <c r="E171" s="123"/>
      <c r="F171" s="124"/>
      <c r="G171" s="125">
        <f t="shared" si="400"/>
        <v>0</v>
      </c>
      <c r="H171" s="123"/>
      <c r="I171" s="124"/>
      <c r="J171" s="125">
        <f t="shared" si="401"/>
        <v>0</v>
      </c>
      <c r="K171" s="123"/>
      <c r="L171" s="124"/>
      <c r="M171" s="125">
        <f t="shared" si="402"/>
        <v>0</v>
      </c>
      <c r="N171" s="123"/>
      <c r="O171" s="124"/>
      <c r="P171" s="125">
        <f t="shared" si="403"/>
        <v>0</v>
      </c>
      <c r="Q171" s="123"/>
      <c r="R171" s="124"/>
      <c r="S171" s="125">
        <f t="shared" si="404"/>
        <v>0</v>
      </c>
      <c r="T171" s="123"/>
      <c r="U171" s="124"/>
      <c r="V171" s="229">
        <f t="shared" si="405"/>
        <v>0</v>
      </c>
      <c r="W171" s="234">
        <f t="shared" si="406"/>
        <v>0</v>
      </c>
      <c r="X171" s="127">
        <f t="shared" si="407"/>
        <v>0</v>
      </c>
      <c r="Y171" s="127">
        <f t="shared" si="398"/>
        <v>0</v>
      </c>
      <c r="Z171" s="128" t="e">
        <f t="shared" si="399"/>
        <v>#DIV/0!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47" t="s">
        <v>74</v>
      </c>
      <c r="B172" s="154" t="s">
        <v>287</v>
      </c>
      <c r="C172" s="292" t="s">
        <v>288</v>
      </c>
      <c r="D172" s="148"/>
      <c r="E172" s="149"/>
      <c r="F172" s="150">
        <v>0.22</v>
      </c>
      <c r="G172" s="151">
        <f t="shared" si="400"/>
        <v>0</v>
      </c>
      <c r="H172" s="149"/>
      <c r="I172" s="150">
        <v>0.22</v>
      </c>
      <c r="J172" s="151">
        <f t="shared" si="401"/>
        <v>0</v>
      </c>
      <c r="K172" s="149"/>
      <c r="L172" s="150">
        <v>0.22</v>
      </c>
      <c r="M172" s="151">
        <f t="shared" si="402"/>
        <v>0</v>
      </c>
      <c r="N172" s="149"/>
      <c r="O172" s="150">
        <v>0.22</v>
      </c>
      <c r="P172" s="151">
        <f t="shared" si="403"/>
        <v>0</v>
      </c>
      <c r="Q172" s="149"/>
      <c r="R172" s="150">
        <v>0.22</v>
      </c>
      <c r="S172" s="151">
        <f t="shared" si="404"/>
        <v>0</v>
      </c>
      <c r="T172" s="149"/>
      <c r="U172" s="150">
        <v>0.22</v>
      </c>
      <c r="V172" s="293">
        <f t="shared" si="405"/>
        <v>0</v>
      </c>
      <c r="W172" s="237">
        <f t="shared" si="406"/>
        <v>0</v>
      </c>
      <c r="X172" s="238">
        <f t="shared" si="407"/>
        <v>0</v>
      </c>
      <c r="Y172" s="238">
        <f t="shared" si="398"/>
        <v>0</v>
      </c>
      <c r="Z172" s="239" t="e">
        <f t="shared" si="399"/>
        <v>#DIV/0!</v>
      </c>
      <c r="AA172" s="152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294" t="s">
        <v>71</v>
      </c>
      <c r="B173" s="295" t="s">
        <v>279</v>
      </c>
      <c r="C173" s="222" t="s">
        <v>289</v>
      </c>
      <c r="D173" s="111"/>
      <c r="E173" s="112">
        <f>SUM(E174:E176)</f>
        <v>0</v>
      </c>
      <c r="F173" s="113"/>
      <c r="G173" s="114">
        <f>SUM(G174:G177)</f>
        <v>0</v>
      </c>
      <c r="H173" s="112">
        <f>SUM(H174:H176)</f>
        <v>0</v>
      </c>
      <c r="I173" s="113"/>
      <c r="J173" s="114">
        <f>SUM(J174:J177)</f>
        <v>0</v>
      </c>
      <c r="K173" s="112">
        <f>SUM(K174:K176)</f>
        <v>0</v>
      </c>
      <c r="L173" s="113"/>
      <c r="M173" s="114">
        <f>SUM(M174:M177)</f>
        <v>0</v>
      </c>
      <c r="N173" s="112">
        <f>SUM(N174:N176)</f>
        <v>0</v>
      </c>
      <c r="O173" s="113"/>
      <c r="P173" s="114">
        <f>SUM(P174:P177)</f>
        <v>0</v>
      </c>
      <c r="Q173" s="112">
        <f>SUM(Q174:Q176)</f>
        <v>0</v>
      </c>
      <c r="R173" s="113"/>
      <c r="S173" s="114">
        <f>SUM(S174:S177)</f>
        <v>0</v>
      </c>
      <c r="T173" s="112">
        <f>SUM(T174:T176)</f>
        <v>0</v>
      </c>
      <c r="U173" s="113"/>
      <c r="V173" s="114">
        <f t="shared" ref="V173:X173" si="408">SUM(V174:V177)</f>
        <v>0</v>
      </c>
      <c r="W173" s="114">
        <f t="shared" si="408"/>
        <v>0</v>
      </c>
      <c r="X173" s="114">
        <f t="shared" si="408"/>
        <v>0</v>
      </c>
      <c r="Y173" s="114">
        <f t="shared" si="398"/>
        <v>0</v>
      </c>
      <c r="Z173" s="114" t="e">
        <f t="shared" si="399"/>
        <v>#DIV/0!</v>
      </c>
      <c r="AA173" s="114"/>
      <c r="AB173" s="118"/>
      <c r="AC173" s="118"/>
      <c r="AD173" s="118"/>
      <c r="AE173" s="118"/>
      <c r="AF173" s="118"/>
      <c r="AG173" s="118"/>
    </row>
    <row r="174" spans="1:33" ht="30" customHeight="1" x14ac:dyDescent="0.25">
      <c r="A174" s="119" t="s">
        <v>74</v>
      </c>
      <c r="B174" s="120" t="s">
        <v>290</v>
      </c>
      <c r="C174" s="187" t="s">
        <v>291</v>
      </c>
      <c r="D174" s="122"/>
      <c r="E174" s="123"/>
      <c r="F174" s="124"/>
      <c r="G174" s="125">
        <f t="shared" ref="G174:G177" si="409">E174*F174</f>
        <v>0</v>
      </c>
      <c r="H174" s="123"/>
      <c r="I174" s="124"/>
      <c r="J174" s="125">
        <f t="shared" ref="J174:J177" si="410">H174*I174</f>
        <v>0</v>
      </c>
      <c r="K174" s="123"/>
      <c r="L174" s="124"/>
      <c r="M174" s="125">
        <f t="shared" ref="M174:M177" si="411">K174*L174</f>
        <v>0</v>
      </c>
      <c r="N174" s="123"/>
      <c r="O174" s="124"/>
      <c r="P174" s="125">
        <f t="shared" ref="P174:P177" si="412">N174*O174</f>
        <v>0</v>
      </c>
      <c r="Q174" s="123"/>
      <c r="R174" s="124"/>
      <c r="S174" s="125">
        <f t="shared" ref="S174:S177" si="413">Q174*R174</f>
        <v>0</v>
      </c>
      <c r="T174" s="123"/>
      <c r="U174" s="124"/>
      <c r="V174" s="125">
        <f t="shared" ref="V174:V177" si="414">T174*U174</f>
        <v>0</v>
      </c>
      <c r="W174" s="126">
        <f t="shared" ref="W174:W177" si="415">G174+M174+S174</f>
        <v>0</v>
      </c>
      <c r="X174" s="127">
        <f t="shared" ref="X174:X177" si="416">J174+P174+V174</f>
        <v>0</v>
      </c>
      <c r="Y174" s="127">
        <f t="shared" si="398"/>
        <v>0</v>
      </c>
      <c r="Z174" s="128" t="e">
        <f t="shared" si="399"/>
        <v>#DIV/0!</v>
      </c>
      <c r="AA174" s="129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74</v>
      </c>
      <c r="B175" s="120" t="s">
        <v>292</v>
      </c>
      <c r="C175" s="187" t="s">
        <v>291</v>
      </c>
      <c r="D175" s="122"/>
      <c r="E175" s="123"/>
      <c r="F175" s="124"/>
      <c r="G175" s="125">
        <f t="shared" si="409"/>
        <v>0</v>
      </c>
      <c r="H175" s="123"/>
      <c r="I175" s="124"/>
      <c r="J175" s="125">
        <f t="shared" si="410"/>
        <v>0</v>
      </c>
      <c r="K175" s="123"/>
      <c r="L175" s="124"/>
      <c r="M175" s="125">
        <f t="shared" si="411"/>
        <v>0</v>
      </c>
      <c r="N175" s="123"/>
      <c r="O175" s="124"/>
      <c r="P175" s="125">
        <f t="shared" si="412"/>
        <v>0</v>
      </c>
      <c r="Q175" s="123"/>
      <c r="R175" s="124"/>
      <c r="S175" s="125">
        <f t="shared" si="413"/>
        <v>0</v>
      </c>
      <c r="T175" s="123"/>
      <c r="U175" s="124"/>
      <c r="V175" s="125">
        <f t="shared" si="414"/>
        <v>0</v>
      </c>
      <c r="W175" s="126">
        <f t="shared" si="415"/>
        <v>0</v>
      </c>
      <c r="X175" s="127">
        <f t="shared" si="416"/>
        <v>0</v>
      </c>
      <c r="Y175" s="127">
        <f t="shared" si="398"/>
        <v>0</v>
      </c>
      <c r="Z175" s="128" t="e">
        <f t="shared" si="399"/>
        <v>#DIV/0!</v>
      </c>
      <c r="AA175" s="129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74</v>
      </c>
      <c r="B176" s="133" t="s">
        <v>293</v>
      </c>
      <c r="C176" s="187" t="s">
        <v>291</v>
      </c>
      <c r="D176" s="134"/>
      <c r="E176" s="135"/>
      <c r="F176" s="136"/>
      <c r="G176" s="137">
        <f t="shared" si="409"/>
        <v>0</v>
      </c>
      <c r="H176" s="135"/>
      <c r="I176" s="136"/>
      <c r="J176" s="137">
        <f t="shared" si="410"/>
        <v>0</v>
      </c>
      <c r="K176" s="135"/>
      <c r="L176" s="136"/>
      <c r="M176" s="137">
        <f t="shared" si="411"/>
        <v>0</v>
      </c>
      <c r="N176" s="135"/>
      <c r="O176" s="136"/>
      <c r="P176" s="137">
        <f t="shared" si="412"/>
        <v>0</v>
      </c>
      <c r="Q176" s="135"/>
      <c r="R176" s="136"/>
      <c r="S176" s="137">
        <f t="shared" si="413"/>
        <v>0</v>
      </c>
      <c r="T176" s="135"/>
      <c r="U176" s="136"/>
      <c r="V176" s="137">
        <f t="shared" si="414"/>
        <v>0</v>
      </c>
      <c r="W176" s="138">
        <f t="shared" si="415"/>
        <v>0</v>
      </c>
      <c r="X176" s="127">
        <f t="shared" si="416"/>
        <v>0</v>
      </c>
      <c r="Y176" s="127">
        <f t="shared" si="398"/>
        <v>0</v>
      </c>
      <c r="Z176" s="128" t="e">
        <f t="shared" si="399"/>
        <v>#DIV/0!</v>
      </c>
      <c r="AA176" s="139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32" t="s">
        <v>74</v>
      </c>
      <c r="B177" s="133" t="s">
        <v>294</v>
      </c>
      <c r="C177" s="188" t="s">
        <v>295</v>
      </c>
      <c r="D177" s="148"/>
      <c r="E177" s="135"/>
      <c r="F177" s="136">
        <v>0.22</v>
      </c>
      <c r="G177" s="137">
        <f t="shared" si="409"/>
        <v>0</v>
      </c>
      <c r="H177" s="135"/>
      <c r="I177" s="136">
        <v>0.22</v>
      </c>
      <c r="J177" s="137">
        <f t="shared" si="410"/>
        <v>0</v>
      </c>
      <c r="K177" s="135"/>
      <c r="L177" s="136">
        <v>0.22</v>
      </c>
      <c r="M177" s="137">
        <f t="shared" si="411"/>
        <v>0</v>
      </c>
      <c r="N177" s="135"/>
      <c r="O177" s="136">
        <v>0.22</v>
      </c>
      <c r="P177" s="137">
        <f t="shared" si="412"/>
        <v>0</v>
      </c>
      <c r="Q177" s="135"/>
      <c r="R177" s="136">
        <v>0.22</v>
      </c>
      <c r="S177" s="137">
        <f t="shared" si="413"/>
        <v>0</v>
      </c>
      <c r="T177" s="135"/>
      <c r="U177" s="136">
        <v>0.22</v>
      </c>
      <c r="V177" s="137">
        <f t="shared" si="414"/>
        <v>0</v>
      </c>
      <c r="W177" s="138">
        <f t="shared" si="415"/>
        <v>0</v>
      </c>
      <c r="X177" s="127">
        <f t="shared" si="416"/>
        <v>0</v>
      </c>
      <c r="Y177" s="127">
        <f t="shared" si="398"/>
        <v>0</v>
      </c>
      <c r="Z177" s="128" t="e">
        <f t="shared" si="399"/>
        <v>#DIV/0!</v>
      </c>
      <c r="AA177" s="152"/>
      <c r="AB177" s="131"/>
      <c r="AC177" s="131"/>
      <c r="AD177" s="131"/>
      <c r="AE177" s="131"/>
      <c r="AF177" s="131"/>
      <c r="AG177" s="131"/>
    </row>
    <row r="178" spans="1:33" ht="30" customHeight="1" x14ac:dyDescent="0.25">
      <c r="A178" s="108" t="s">
        <v>71</v>
      </c>
      <c r="B178" s="155" t="s">
        <v>296</v>
      </c>
      <c r="C178" s="222" t="s">
        <v>297</v>
      </c>
      <c r="D178" s="141"/>
      <c r="E178" s="142">
        <f>SUM(E179:E181)</f>
        <v>0</v>
      </c>
      <c r="F178" s="143"/>
      <c r="G178" s="144">
        <f t="shared" ref="G178:H178" si="417">SUM(G179:G181)</f>
        <v>0</v>
      </c>
      <c r="H178" s="142">
        <f t="shared" si="417"/>
        <v>0</v>
      </c>
      <c r="I178" s="143"/>
      <c r="J178" s="144">
        <f t="shared" ref="J178:K178" si="418">SUM(J179:J181)</f>
        <v>0</v>
      </c>
      <c r="K178" s="142">
        <f t="shared" si="418"/>
        <v>0</v>
      </c>
      <c r="L178" s="143"/>
      <c r="M178" s="144">
        <f t="shared" ref="M178:N178" si="419">SUM(M179:M181)</f>
        <v>0</v>
      </c>
      <c r="N178" s="142">
        <f t="shared" si="419"/>
        <v>0</v>
      </c>
      <c r="O178" s="143"/>
      <c r="P178" s="144">
        <f t="shared" ref="P178:Q178" si="420">SUM(P179:P181)</f>
        <v>0</v>
      </c>
      <c r="Q178" s="142">
        <f t="shared" si="420"/>
        <v>0</v>
      </c>
      <c r="R178" s="143"/>
      <c r="S178" s="144">
        <f t="shared" ref="S178:T178" si="421">SUM(S179:S181)</f>
        <v>0</v>
      </c>
      <c r="T178" s="142">
        <f t="shared" si="421"/>
        <v>0</v>
      </c>
      <c r="U178" s="143"/>
      <c r="V178" s="144">
        <f t="shared" ref="V178:X178" si="422">SUM(V179:V181)</f>
        <v>0</v>
      </c>
      <c r="W178" s="144">
        <f t="shared" si="422"/>
        <v>0</v>
      </c>
      <c r="X178" s="144">
        <f t="shared" si="422"/>
        <v>0</v>
      </c>
      <c r="Y178" s="144">
        <f t="shared" si="398"/>
        <v>0</v>
      </c>
      <c r="Z178" s="144" t="e">
        <f t="shared" si="399"/>
        <v>#DIV/0!</v>
      </c>
      <c r="AA178" s="296"/>
      <c r="AB178" s="118"/>
      <c r="AC178" s="118"/>
      <c r="AD178" s="118"/>
      <c r="AE178" s="118"/>
      <c r="AF178" s="118"/>
      <c r="AG178" s="118"/>
    </row>
    <row r="179" spans="1:33" ht="30" customHeight="1" x14ac:dyDescent="0.25">
      <c r="A179" s="119" t="s">
        <v>74</v>
      </c>
      <c r="B179" s="120" t="s">
        <v>298</v>
      </c>
      <c r="C179" s="187" t="s">
        <v>299</v>
      </c>
      <c r="D179" s="122"/>
      <c r="E179" s="123"/>
      <c r="F179" s="124"/>
      <c r="G179" s="125">
        <f t="shared" ref="G179:G181" si="423">E179*F179</f>
        <v>0</v>
      </c>
      <c r="H179" s="123"/>
      <c r="I179" s="124"/>
      <c r="J179" s="125">
        <f t="shared" ref="J179:J181" si="424">H179*I179</f>
        <v>0</v>
      </c>
      <c r="K179" s="123"/>
      <c r="L179" s="124"/>
      <c r="M179" s="125">
        <f t="shared" ref="M179:M181" si="425">K179*L179</f>
        <v>0</v>
      </c>
      <c r="N179" s="123"/>
      <c r="O179" s="124"/>
      <c r="P179" s="125">
        <f t="shared" ref="P179:P181" si="426">N179*O179</f>
        <v>0</v>
      </c>
      <c r="Q179" s="123"/>
      <c r="R179" s="124"/>
      <c r="S179" s="125">
        <f t="shared" ref="S179:S181" si="427">Q179*R179</f>
        <v>0</v>
      </c>
      <c r="T179" s="123"/>
      <c r="U179" s="124"/>
      <c r="V179" s="125">
        <f t="shared" ref="V179:V181" si="428">T179*U179</f>
        <v>0</v>
      </c>
      <c r="W179" s="126">
        <f t="shared" ref="W179:W181" si="429">G179+M179+S179</f>
        <v>0</v>
      </c>
      <c r="X179" s="127">
        <f t="shared" ref="X179:X181" si="430">J179+P179+V179</f>
        <v>0</v>
      </c>
      <c r="Y179" s="127">
        <f t="shared" si="398"/>
        <v>0</v>
      </c>
      <c r="Z179" s="128" t="e">
        <f t="shared" si="399"/>
        <v>#DIV/0!</v>
      </c>
      <c r="AA179" s="284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19" t="s">
        <v>74</v>
      </c>
      <c r="B180" s="120" t="s">
        <v>300</v>
      </c>
      <c r="C180" s="187" t="s">
        <v>299</v>
      </c>
      <c r="D180" s="122"/>
      <c r="E180" s="123"/>
      <c r="F180" s="124"/>
      <c r="G180" s="125">
        <f t="shared" si="423"/>
        <v>0</v>
      </c>
      <c r="H180" s="123"/>
      <c r="I180" s="124"/>
      <c r="J180" s="125">
        <f t="shared" si="424"/>
        <v>0</v>
      </c>
      <c r="K180" s="123"/>
      <c r="L180" s="124"/>
      <c r="M180" s="125">
        <f t="shared" si="425"/>
        <v>0</v>
      </c>
      <c r="N180" s="123"/>
      <c r="O180" s="124"/>
      <c r="P180" s="125">
        <f t="shared" si="426"/>
        <v>0</v>
      </c>
      <c r="Q180" s="123"/>
      <c r="R180" s="124"/>
      <c r="S180" s="125">
        <f t="shared" si="427"/>
        <v>0</v>
      </c>
      <c r="T180" s="123"/>
      <c r="U180" s="124"/>
      <c r="V180" s="125">
        <f t="shared" si="428"/>
        <v>0</v>
      </c>
      <c r="W180" s="126">
        <f t="shared" si="429"/>
        <v>0</v>
      </c>
      <c r="X180" s="127">
        <f t="shared" si="430"/>
        <v>0</v>
      </c>
      <c r="Y180" s="127">
        <f t="shared" si="398"/>
        <v>0</v>
      </c>
      <c r="Z180" s="128" t="e">
        <f t="shared" si="399"/>
        <v>#DIV/0!</v>
      </c>
      <c r="AA180" s="284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32" t="s">
        <v>74</v>
      </c>
      <c r="B181" s="133" t="s">
        <v>301</v>
      </c>
      <c r="C181" s="163" t="s">
        <v>299</v>
      </c>
      <c r="D181" s="134"/>
      <c r="E181" s="135"/>
      <c r="F181" s="136"/>
      <c r="G181" s="137">
        <f t="shared" si="423"/>
        <v>0</v>
      </c>
      <c r="H181" s="135"/>
      <c r="I181" s="136"/>
      <c r="J181" s="137">
        <f t="shared" si="424"/>
        <v>0</v>
      </c>
      <c r="K181" s="135"/>
      <c r="L181" s="136"/>
      <c r="M181" s="137">
        <f t="shared" si="425"/>
        <v>0</v>
      </c>
      <c r="N181" s="135"/>
      <c r="O181" s="136"/>
      <c r="P181" s="137">
        <f t="shared" si="426"/>
        <v>0</v>
      </c>
      <c r="Q181" s="135"/>
      <c r="R181" s="136"/>
      <c r="S181" s="137">
        <f t="shared" si="427"/>
        <v>0</v>
      </c>
      <c r="T181" s="135"/>
      <c r="U181" s="136"/>
      <c r="V181" s="137">
        <f t="shared" si="428"/>
        <v>0</v>
      </c>
      <c r="W181" s="138">
        <f t="shared" si="429"/>
        <v>0</v>
      </c>
      <c r="X181" s="127">
        <f t="shared" si="430"/>
        <v>0</v>
      </c>
      <c r="Y181" s="127">
        <f t="shared" si="398"/>
        <v>0</v>
      </c>
      <c r="Z181" s="128" t="e">
        <f t="shared" si="399"/>
        <v>#DIV/0!</v>
      </c>
      <c r="AA181" s="285"/>
      <c r="AB181" s="131"/>
      <c r="AC181" s="131"/>
      <c r="AD181" s="131"/>
      <c r="AE181" s="131"/>
      <c r="AF181" s="131"/>
      <c r="AG181" s="131"/>
    </row>
    <row r="182" spans="1:33" ht="30" customHeight="1" x14ac:dyDescent="0.25">
      <c r="A182" s="108" t="s">
        <v>71</v>
      </c>
      <c r="B182" s="155" t="s">
        <v>302</v>
      </c>
      <c r="C182" s="297" t="s">
        <v>278</v>
      </c>
      <c r="D182" s="141"/>
      <c r="E182" s="142">
        <f>SUM(E183:E189)</f>
        <v>3200</v>
      </c>
      <c r="F182" s="143"/>
      <c r="G182" s="144">
        <f>SUM(G183:G190)</f>
        <v>49700</v>
      </c>
      <c r="H182" s="142">
        <f>SUM(H183:H189)</f>
        <v>3200</v>
      </c>
      <c r="I182" s="143"/>
      <c r="J182" s="144">
        <f>SUM(J183:J190)</f>
        <v>49700</v>
      </c>
      <c r="K182" s="142">
        <f>SUM(K183:K189)</f>
        <v>0</v>
      </c>
      <c r="L182" s="143"/>
      <c r="M182" s="144">
        <f>SUM(M183:M190)</f>
        <v>0</v>
      </c>
      <c r="N182" s="142">
        <f>SUM(N183:N189)</f>
        <v>0</v>
      </c>
      <c r="O182" s="143"/>
      <c r="P182" s="144">
        <f>SUM(P183:P190)</f>
        <v>0</v>
      </c>
      <c r="Q182" s="142">
        <f>SUM(Q183:Q189)</f>
        <v>0</v>
      </c>
      <c r="R182" s="143"/>
      <c r="S182" s="144">
        <f>SUM(S183:S190)</f>
        <v>0</v>
      </c>
      <c r="T182" s="142">
        <f>SUM(T183:T189)</f>
        <v>0</v>
      </c>
      <c r="U182" s="143"/>
      <c r="V182" s="144">
        <f t="shared" ref="V182:X182" si="431">SUM(V183:V190)</f>
        <v>0</v>
      </c>
      <c r="W182" s="144">
        <f>SUM(W183:W190)</f>
        <v>49700</v>
      </c>
      <c r="X182" s="144">
        <f t="shared" si="431"/>
        <v>49700</v>
      </c>
      <c r="Y182" s="144">
        <f t="shared" si="398"/>
        <v>0</v>
      </c>
      <c r="Z182" s="144">
        <f t="shared" si="399"/>
        <v>0</v>
      </c>
      <c r="AA182" s="296"/>
      <c r="AB182" s="118"/>
      <c r="AC182" s="118"/>
      <c r="AD182" s="118"/>
      <c r="AE182" s="118"/>
      <c r="AF182" s="118"/>
      <c r="AG182" s="118"/>
    </row>
    <row r="183" spans="1:33" ht="30" customHeight="1" x14ac:dyDescent="0.25">
      <c r="A183" s="119" t="s">
        <v>74</v>
      </c>
      <c r="B183" s="120" t="s">
        <v>303</v>
      </c>
      <c r="C183" s="187" t="s">
        <v>304</v>
      </c>
      <c r="D183" s="122"/>
      <c r="E183" s="123"/>
      <c r="F183" s="124"/>
      <c r="G183" s="125">
        <f t="shared" ref="G183:G190" si="432">E183*F183</f>
        <v>0</v>
      </c>
      <c r="H183" s="123"/>
      <c r="I183" s="124"/>
      <c r="J183" s="125">
        <f t="shared" ref="J183:J190" si="433">H183*I183</f>
        <v>0</v>
      </c>
      <c r="K183" s="123"/>
      <c r="L183" s="124"/>
      <c r="M183" s="125">
        <f t="shared" ref="M183:M190" si="434">K183*L183</f>
        <v>0</v>
      </c>
      <c r="N183" s="123"/>
      <c r="O183" s="124"/>
      <c r="P183" s="125">
        <f t="shared" ref="P183:P190" si="435">N183*O183</f>
        <v>0</v>
      </c>
      <c r="Q183" s="123"/>
      <c r="R183" s="124"/>
      <c r="S183" s="125">
        <f t="shared" ref="S183:S190" si="436">Q183*R183</f>
        <v>0</v>
      </c>
      <c r="T183" s="123"/>
      <c r="U183" s="124"/>
      <c r="V183" s="125">
        <f t="shared" ref="V183:V190" si="437">T183*U183</f>
        <v>0</v>
      </c>
      <c r="W183" s="126">
        <f t="shared" ref="W183:W190" si="438">G183+M183+S183</f>
        <v>0</v>
      </c>
      <c r="X183" s="127">
        <f t="shared" ref="X183:X190" si="439">J183+P183+V183</f>
        <v>0</v>
      </c>
      <c r="Y183" s="127">
        <f t="shared" si="398"/>
        <v>0</v>
      </c>
      <c r="Z183" s="128" t="e">
        <f t="shared" si="399"/>
        <v>#DIV/0!</v>
      </c>
      <c r="AA183" s="284"/>
      <c r="AB183" s="131"/>
      <c r="AC183" s="131"/>
      <c r="AD183" s="131"/>
      <c r="AE183" s="131"/>
      <c r="AF183" s="131"/>
      <c r="AG183" s="131"/>
    </row>
    <row r="184" spans="1:33" ht="30" customHeight="1" x14ac:dyDescent="0.25">
      <c r="A184" s="119" t="s">
        <v>74</v>
      </c>
      <c r="B184" s="120" t="s">
        <v>305</v>
      </c>
      <c r="C184" s="187" t="s">
        <v>306</v>
      </c>
      <c r="D184" s="122"/>
      <c r="E184" s="123"/>
      <c r="F184" s="124"/>
      <c r="G184" s="125">
        <f t="shared" si="432"/>
        <v>0</v>
      </c>
      <c r="H184" s="123"/>
      <c r="I184" s="124"/>
      <c r="J184" s="125">
        <f t="shared" si="433"/>
        <v>0</v>
      </c>
      <c r="K184" s="123"/>
      <c r="L184" s="124"/>
      <c r="M184" s="125">
        <f t="shared" si="434"/>
        <v>0</v>
      </c>
      <c r="N184" s="123"/>
      <c r="O184" s="124"/>
      <c r="P184" s="125">
        <f t="shared" si="435"/>
        <v>0</v>
      </c>
      <c r="Q184" s="123"/>
      <c r="R184" s="124"/>
      <c r="S184" s="125">
        <f t="shared" si="436"/>
        <v>0</v>
      </c>
      <c r="T184" s="123"/>
      <c r="U184" s="124"/>
      <c r="V184" s="125">
        <f t="shared" si="437"/>
        <v>0</v>
      </c>
      <c r="W184" s="138">
        <f t="shared" si="438"/>
        <v>0</v>
      </c>
      <c r="X184" s="127">
        <f t="shared" si="439"/>
        <v>0</v>
      </c>
      <c r="Y184" s="127">
        <f t="shared" si="398"/>
        <v>0</v>
      </c>
      <c r="Z184" s="128" t="e">
        <f t="shared" si="399"/>
        <v>#DIV/0!</v>
      </c>
      <c r="AA184" s="284"/>
      <c r="AB184" s="131"/>
      <c r="AC184" s="131"/>
      <c r="AD184" s="131"/>
      <c r="AE184" s="131"/>
      <c r="AF184" s="131"/>
      <c r="AG184" s="131"/>
    </row>
    <row r="185" spans="1:33" ht="30" customHeight="1" x14ac:dyDescent="0.25">
      <c r="A185" s="119" t="s">
        <v>74</v>
      </c>
      <c r="B185" s="120" t="s">
        <v>307</v>
      </c>
      <c r="C185" s="187" t="s">
        <v>308</v>
      </c>
      <c r="D185" s="122"/>
      <c r="E185" s="123"/>
      <c r="F185" s="124"/>
      <c r="G185" s="125">
        <f t="shared" si="432"/>
        <v>0</v>
      </c>
      <c r="H185" s="123"/>
      <c r="I185" s="124"/>
      <c r="J185" s="125">
        <f t="shared" si="433"/>
        <v>0</v>
      </c>
      <c r="K185" s="123"/>
      <c r="L185" s="124"/>
      <c r="M185" s="125">
        <f t="shared" si="434"/>
        <v>0</v>
      </c>
      <c r="N185" s="123"/>
      <c r="O185" s="124"/>
      <c r="P185" s="125">
        <f t="shared" si="435"/>
        <v>0</v>
      </c>
      <c r="Q185" s="123"/>
      <c r="R185" s="124"/>
      <c r="S185" s="125">
        <f t="shared" si="436"/>
        <v>0</v>
      </c>
      <c r="T185" s="123"/>
      <c r="U185" s="124"/>
      <c r="V185" s="125">
        <f t="shared" si="437"/>
        <v>0</v>
      </c>
      <c r="W185" s="138">
        <f t="shared" si="438"/>
        <v>0</v>
      </c>
      <c r="X185" s="127">
        <f t="shared" si="439"/>
        <v>0</v>
      </c>
      <c r="Y185" s="127">
        <f t="shared" si="398"/>
        <v>0</v>
      </c>
      <c r="Z185" s="128" t="e">
        <f t="shared" si="399"/>
        <v>#DIV/0!</v>
      </c>
      <c r="AA185" s="284"/>
      <c r="AB185" s="131"/>
      <c r="AC185" s="131"/>
      <c r="AD185" s="131"/>
      <c r="AE185" s="131"/>
      <c r="AF185" s="131"/>
      <c r="AG185" s="131"/>
    </row>
    <row r="186" spans="1:33" ht="30" customHeight="1" x14ac:dyDescent="0.25">
      <c r="A186" s="119" t="s">
        <v>74</v>
      </c>
      <c r="B186" s="120" t="s">
        <v>309</v>
      </c>
      <c r="C186" s="187" t="s">
        <v>310</v>
      </c>
      <c r="D186" s="122"/>
      <c r="E186" s="123"/>
      <c r="F186" s="124"/>
      <c r="G186" s="125">
        <f t="shared" si="432"/>
        <v>0</v>
      </c>
      <c r="H186" s="123"/>
      <c r="I186" s="124"/>
      <c r="J186" s="125">
        <f t="shared" si="433"/>
        <v>0</v>
      </c>
      <c r="K186" s="123"/>
      <c r="L186" s="124"/>
      <c r="M186" s="125">
        <f t="shared" si="434"/>
        <v>0</v>
      </c>
      <c r="N186" s="123"/>
      <c r="O186" s="124"/>
      <c r="P186" s="125">
        <f t="shared" si="435"/>
        <v>0</v>
      </c>
      <c r="Q186" s="123"/>
      <c r="R186" s="124"/>
      <c r="S186" s="125">
        <f t="shared" si="436"/>
        <v>0</v>
      </c>
      <c r="T186" s="123"/>
      <c r="U186" s="124"/>
      <c r="V186" s="125">
        <f t="shared" si="437"/>
        <v>0</v>
      </c>
      <c r="W186" s="138">
        <f t="shared" si="438"/>
        <v>0</v>
      </c>
      <c r="X186" s="127">
        <f t="shared" si="439"/>
        <v>0</v>
      </c>
      <c r="Y186" s="127">
        <f t="shared" si="398"/>
        <v>0</v>
      </c>
      <c r="Z186" s="128" t="e">
        <f t="shared" si="399"/>
        <v>#DIV/0!</v>
      </c>
      <c r="AA186" s="284"/>
      <c r="AB186" s="131"/>
      <c r="AC186" s="131"/>
      <c r="AD186" s="131"/>
      <c r="AE186" s="131"/>
      <c r="AF186" s="131"/>
      <c r="AG186" s="131"/>
    </row>
    <row r="187" spans="1:33" ht="52.8" x14ac:dyDescent="0.25">
      <c r="A187" s="119" t="s">
        <v>74</v>
      </c>
      <c r="B187" s="120" t="s">
        <v>311</v>
      </c>
      <c r="C187" s="353" t="s">
        <v>390</v>
      </c>
      <c r="D187" s="354" t="s">
        <v>388</v>
      </c>
      <c r="E187" s="123">
        <v>1500</v>
      </c>
      <c r="F187" s="124">
        <v>15</v>
      </c>
      <c r="G187" s="125">
        <f t="shared" si="432"/>
        <v>22500</v>
      </c>
      <c r="H187" s="123">
        <v>1500</v>
      </c>
      <c r="I187" s="124">
        <v>15</v>
      </c>
      <c r="J187" s="125">
        <f t="shared" si="433"/>
        <v>22500</v>
      </c>
      <c r="K187" s="123"/>
      <c r="L187" s="124"/>
      <c r="M187" s="125">
        <f t="shared" si="434"/>
        <v>0</v>
      </c>
      <c r="N187" s="123"/>
      <c r="O187" s="124"/>
      <c r="P187" s="125">
        <f t="shared" si="435"/>
        <v>0</v>
      </c>
      <c r="Q187" s="123"/>
      <c r="R187" s="124"/>
      <c r="S187" s="125">
        <f t="shared" si="436"/>
        <v>0</v>
      </c>
      <c r="T187" s="123"/>
      <c r="U187" s="124"/>
      <c r="V187" s="125">
        <f t="shared" si="437"/>
        <v>0</v>
      </c>
      <c r="W187" s="138">
        <f t="shared" si="438"/>
        <v>22500</v>
      </c>
      <c r="X187" s="127">
        <f t="shared" si="439"/>
        <v>22500</v>
      </c>
      <c r="Y187" s="127">
        <f t="shared" si="398"/>
        <v>0</v>
      </c>
      <c r="Z187" s="128">
        <f t="shared" si="399"/>
        <v>0</v>
      </c>
      <c r="AA187" s="284"/>
      <c r="AB187" s="130"/>
      <c r="AC187" s="131"/>
      <c r="AD187" s="131"/>
      <c r="AE187" s="131"/>
      <c r="AF187" s="131"/>
      <c r="AG187" s="131"/>
    </row>
    <row r="188" spans="1:33" ht="52.8" x14ac:dyDescent="0.25">
      <c r="A188" s="119" t="s">
        <v>74</v>
      </c>
      <c r="B188" s="120" t="s">
        <v>313</v>
      </c>
      <c r="C188" s="353" t="s">
        <v>389</v>
      </c>
      <c r="D188" s="354" t="s">
        <v>388</v>
      </c>
      <c r="E188" s="123">
        <v>1700</v>
      </c>
      <c r="F188" s="124">
        <v>16</v>
      </c>
      <c r="G188" s="125">
        <f t="shared" si="432"/>
        <v>27200</v>
      </c>
      <c r="H188" s="123">
        <v>1700</v>
      </c>
      <c r="I188" s="124">
        <v>16</v>
      </c>
      <c r="J188" s="125">
        <f t="shared" si="433"/>
        <v>27200</v>
      </c>
      <c r="K188" s="123"/>
      <c r="L188" s="124"/>
      <c r="M188" s="125">
        <f t="shared" si="434"/>
        <v>0</v>
      </c>
      <c r="N188" s="123"/>
      <c r="O188" s="124"/>
      <c r="P188" s="125">
        <f t="shared" si="435"/>
        <v>0</v>
      </c>
      <c r="Q188" s="123"/>
      <c r="R188" s="124"/>
      <c r="S188" s="125">
        <f t="shared" si="436"/>
        <v>0</v>
      </c>
      <c r="T188" s="123"/>
      <c r="U188" s="124"/>
      <c r="V188" s="125">
        <f t="shared" si="437"/>
        <v>0</v>
      </c>
      <c r="W188" s="138">
        <f t="shared" si="438"/>
        <v>27200</v>
      </c>
      <c r="X188" s="127">
        <f t="shared" si="439"/>
        <v>27200</v>
      </c>
      <c r="Y188" s="127">
        <f t="shared" si="398"/>
        <v>0</v>
      </c>
      <c r="Z188" s="128">
        <f t="shared" si="399"/>
        <v>0</v>
      </c>
      <c r="AA188" s="284"/>
      <c r="AB188" s="131"/>
      <c r="AC188" s="131"/>
      <c r="AD188" s="131"/>
      <c r="AE188" s="131"/>
      <c r="AF188" s="131"/>
      <c r="AG188" s="131"/>
    </row>
    <row r="189" spans="1:33" ht="30" customHeight="1" x14ac:dyDescent="0.25">
      <c r="A189" s="132" t="s">
        <v>74</v>
      </c>
      <c r="B189" s="133" t="s">
        <v>314</v>
      </c>
      <c r="C189" s="163" t="s">
        <v>312</v>
      </c>
      <c r="D189" s="134"/>
      <c r="E189" s="135"/>
      <c r="F189" s="136"/>
      <c r="G189" s="137">
        <f t="shared" si="432"/>
        <v>0</v>
      </c>
      <c r="H189" s="135"/>
      <c r="I189" s="136"/>
      <c r="J189" s="137">
        <f t="shared" si="433"/>
        <v>0</v>
      </c>
      <c r="K189" s="135"/>
      <c r="L189" s="136"/>
      <c r="M189" s="137">
        <f t="shared" si="434"/>
        <v>0</v>
      </c>
      <c r="N189" s="135"/>
      <c r="O189" s="136"/>
      <c r="P189" s="137">
        <f t="shared" si="435"/>
        <v>0</v>
      </c>
      <c r="Q189" s="135"/>
      <c r="R189" s="136"/>
      <c r="S189" s="137">
        <f t="shared" si="436"/>
        <v>0</v>
      </c>
      <c r="T189" s="135"/>
      <c r="U189" s="136"/>
      <c r="V189" s="137">
        <f t="shared" si="437"/>
        <v>0</v>
      </c>
      <c r="W189" s="138">
        <f t="shared" si="438"/>
        <v>0</v>
      </c>
      <c r="X189" s="127">
        <f t="shared" si="439"/>
        <v>0</v>
      </c>
      <c r="Y189" s="127">
        <f t="shared" si="398"/>
        <v>0</v>
      </c>
      <c r="Z189" s="128" t="e">
        <f t="shared" si="399"/>
        <v>#DIV/0!</v>
      </c>
      <c r="AA189" s="285"/>
      <c r="AB189" s="131"/>
      <c r="AC189" s="131"/>
      <c r="AD189" s="131"/>
      <c r="AE189" s="131"/>
      <c r="AF189" s="131"/>
      <c r="AG189" s="131"/>
    </row>
    <row r="190" spans="1:33" ht="30" customHeight="1" x14ac:dyDescent="0.25">
      <c r="A190" s="132" t="s">
        <v>74</v>
      </c>
      <c r="B190" s="154" t="s">
        <v>315</v>
      </c>
      <c r="C190" s="188" t="s">
        <v>316</v>
      </c>
      <c r="D190" s="148"/>
      <c r="E190" s="135"/>
      <c r="F190" s="136">
        <v>0.22</v>
      </c>
      <c r="G190" s="137">
        <f t="shared" si="432"/>
        <v>0</v>
      </c>
      <c r="H190" s="135"/>
      <c r="I190" s="136">
        <v>0.22</v>
      </c>
      <c r="J190" s="137">
        <f t="shared" si="433"/>
        <v>0</v>
      </c>
      <c r="K190" s="135"/>
      <c r="L190" s="136">
        <v>0.22</v>
      </c>
      <c r="M190" s="137">
        <f t="shared" si="434"/>
        <v>0</v>
      </c>
      <c r="N190" s="135"/>
      <c r="O190" s="136">
        <v>0.22</v>
      </c>
      <c r="P190" s="137">
        <f t="shared" si="435"/>
        <v>0</v>
      </c>
      <c r="Q190" s="135"/>
      <c r="R190" s="136">
        <v>0.22</v>
      </c>
      <c r="S190" s="137">
        <f t="shared" si="436"/>
        <v>0</v>
      </c>
      <c r="T190" s="135"/>
      <c r="U190" s="136">
        <v>0.22</v>
      </c>
      <c r="V190" s="137">
        <f t="shared" si="437"/>
        <v>0</v>
      </c>
      <c r="W190" s="138">
        <f t="shared" si="438"/>
        <v>0</v>
      </c>
      <c r="X190" s="127">
        <f t="shared" si="439"/>
        <v>0</v>
      </c>
      <c r="Y190" s="127">
        <f t="shared" si="398"/>
        <v>0</v>
      </c>
      <c r="Z190" s="128" t="e">
        <f t="shared" si="399"/>
        <v>#DIV/0!</v>
      </c>
      <c r="AA190" s="152"/>
      <c r="AB190" s="7"/>
      <c r="AC190" s="7"/>
      <c r="AD190" s="7"/>
      <c r="AE190" s="7"/>
      <c r="AF190" s="7"/>
      <c r="AG190" s="7"/>
    </row>
    <row r="191" spans="1:33" ht="30" customHeight="1" x14ac:dyDescent="0.25">
      <c r="A191" s="298" t="s">
        <v>317</v>
      </c>
      <c r="B191" s="299"/>
      <c r="C191" s="300"/>
      <c r="D191" s="301"/>
      <c r="E191" s="173">
        <f>E182+E178+E173+E168</f>
        <v>3200</v>
      </c>
      <c r="F191" s="189"/>
      <c r="G191" s="302">
        <f t="shared" ref="G191:H191" si="440">G182+G178+G173+G168</f>
        <v>49700</v>
      </c>
      <c r="H191" s="173">
        <f t="shared" si="440"/>
        <v>3200</v>
      </c>
      <c r="I191" s="189"/>
      <c r="J191" s="302">
        <f t="shared" ref="J191:K191" si="441">J182+J178+J173+J168</f>
        <v>49700</v>
      </c>
      <c r="K191" s="173">
        <f t="shared" si="441"/>
        <v>0</v>
      </c>
      <c r="L191" s="189"/>
      <c r="M191" s="302">
        <f t="shared" ref="M191:N191" si="442">M182+M178+M173+M168</f>
        <v>0</v>
      </c>
      <c r="N191" s="173">
        <f t="shared" si="442"/>
        <v>0</v>
      </c>
      <c r="O191" s="189"/>
      <c r="P191" s="302">
        <f t="shared" ref="P191:Q191" si="443">P182+P178+P173+P168</f>
        <v>0</v>
      </c>
      <c r="Q191" s="173">
        <f t="shared" si="443"/>
        <v>0</v>
      </c>
      <c r="R191" s="189"/>
      <c r="S191" s="302">
        <f t="shared" ref="S191:T191" si="444">S182+S178+S173+S168</f>
        <v>0</v>
      </c>
      <c r="T191" s="173">
        <f t="shared" si="444"/>
        <v>0</v>
      </c>
      <c r="U191" s="189"/>
      <c r="V191" s="302">
        <f>V182+V178+V173+V168</f>
        <v>0</v>
      </c>
      <c r="W191" s="225">
        <f t="shared" ref="W191:X191" si="445">W182+W168+W178+W173</f>
        <v>49700</v>
      </c>
      <c r="X191" s="225">
        <f t="shared" si="445"/>
        <v>49700</v>
      </c>
      <c r="Y191" s="225">
        <f t="shared" si="398"/>
        <v>0</v>
      </c>
      <c r="Z191" s="225">
        <f t="shared" si="399"/>
        <v>0</v>
      </c>
      <c r="AA191" s="226"/>
      <c r="AB191" s="7"/>
      <c r="AC191" s="7"/>
      <c r="AD191" s="7"/>
      <c r="AE191" s="7"/>
      <c r="AF191" s="7"/>
      <c r="AG191" s="7"/>
    </row>
    <row r="192" spans="1:33" ht="30" customHeight="1" x14ac:dyDescent="0.25">
      <c r="A192" s="303" t="s">
        <v>318</v>
      </c>
      <c r="B192" s="304"/>
      <c r="C192" s="305"/>
      <c r="D192" s="306"/>
      <c r="E192" s="307"/>
      <c r="F192" s="308"/>
      <c r="G192" s="309">
        <f>G37+G51+G63+G85+G99+G120+G133+G141+G149+G156+G160+G166+G191</f>
        <v>961017.5</v>
      </c>
      <c r="H192" s="307"/>
      <c r="I192" s="308"/>
      <c r="J192" s="309">
        <f>J37+J51+J63+J85+J99+J120+J133+J141+J149+J156+J160+J166+J191</f>
        <v>961017.5</v>
      </c>
      <c r="K192" s="307"/>
      <c r="L192" s="308"/>
      <c r="M192" s="309">
        <f>M37+M51+M63+M85+M99+M120+M133+M141+M149+M156+M160+M166+M191</f>
        <v>0</v>
      </c>
      <c r="N192" s="307"/>
      <c r="O192" s="308"/>
      <c r="P192" s="309">
        <f>P37+P51+P63+P85+P99+P120+P133+P141+P149+P156+P160+P166+P191</f>
        <v>0</v>
      </c>
      <c r="Q192" s="307"/>
      <c r="R192" s="308"/>
      <c r="S192" s="309">
        <f>S37+S51+S63+S85+S99+S120+S133+S141+S149+S156+S160+S166+S191</f>
        <v>0</v>
      </c>
      <c r="T192" s="307"/>
      <c r="U192" s="308"/>
      <c r="V192" s="309">
        <f t="shared" ref="V192:Y192" si="446">V37+V51+V63+V85+V99+V120+V133+V141+V149+V156+V160+V166+V191</f>
        <v>0</v>
      </c>
      <c r="W192" s="309">
        <f>W37+W51+W63+W85+W99+W120+W133+W141+W149+W156+W160+W166+W191</f>
        <v>961017.5</v>
      </c>
      <c r="X192" s="309">
        <f>X37+X51+X63+X85+X99+X120+X133+X141+X149+X156+X160+X166+X191</f>
        <v>961017.5</v>
      </c>
      <c r="Y192" s="309">
        <f t="shared" si="446"/>
        <v>0</v>
      </c>
      <c r="Z192" s="310">
        <f t="shared" si="399"/>
        <v>0</v>
      </c>
      <c r="AA192" s="311"/>
      <c r="AB192" s="7"/>
      <c r="AC192" s="7"/>
      <c r="AD192" s="7"/>
      <c r="AE192" s="7"/>
      <c r="AF192" s="7"/>
      <c r="AG192" s="7"/>
    </row>
    <row r="193" spans="1:33" ht="15" customHeight="1" x14ac:dyDescent="0.25">
      <c r="A193" s="388"/>
      <c r="B193" s="357"/>
      <c r="C193" s="357"/>
      <c r="D193" s="74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312"/>
      <c r="X193" s="312"/>
      <c r="Y193" s="312"/>
      <c r="Z193" s="312"/>
      <c r="AA193" s="83"/>
      <c r="AB193" s="7"/>
      <c r="AC193" s="7"/>
      <c r="AD193" s="7"/>
      <c r="AE193" s="7"/>
      <c r="AF193" s="7"/>
      <c r="AG193" s="7"/>
    </row>
    <row r="194" spans="1:33" ht="30" customHeight="1" x14ac:dyDescent="0.25">
      <c r="A194" s="389" t="s">
        <v>319</v>
      </c>
      <c r="B194" s="370"/>
      <c r="C194" s="390"/>
      <c r="D194" s="313"/>
      <c r="E194" s="307"/>
      <c r="F194" s="308"/>
      <c r="G194" s="314">
        <f>Фінансування!C27-'Кошторис  витрат'!G192</f>
        <v>0</v>
      </c>
      <c r="H194" s="307"/>
      <c r="I194" s="308"/>
      <c r="J194" s="314">
        <f>Фінансування!C28-'Кошторис  витрат'!J192</f>
        <v>0</v>
      </c>
      <c r="K194" s="307"/>
      <c r="L194" s="308"/>
      <c r="M194" s="314">
        <v>0</v>
      </c>
      <c r="N194" s="307"/>
      <c r="O194" s="308"/>
      <c r="P194" s="314">
        <v>0</v>
      </c>
      <c r="Q194" s="307"/>
      <c r="R194" s="308"/>
      <c r="S194" s="314">
        <f>Фінансування!L27-'Кошторис  витрат'!S192</f>
        <v>0</v>
      </c>
      <c r="T194" s="307"/>
      <c r="U194" s="308"/>
      <c r="V194" s="314">
        <f>Фінансування!L28-'Кошторис  витрат'!V192</f>
        <v>0</v>
      </c>
      <c r="W194" s="315">
        <f>Фінансування!N27-'Кошторис  витрат'!W192</f>
        <v>0</v>
      </c>
      <c r="X194" s="315">
        <f>Фінансування!N28-'Кошторис  витрат'!X192</f>
        <v>0</v>
      </c>
      <c r="Y194" s="315"/>
      <c r="Z194" s="315"/>
      <c r="AA194" s="316"/>
      <c r="AB194" s="7"/>
      <c r="AC194" s="7"/>
      <c r="AD194" s="7"/>
      <c r="AE194" s="7"/>
      <c r="AF194" s="7"/>
      <c r="AG194" s="7"/>
    </row>
    <row r="195" spans="1:33" ht="15.75" customHeight="1" x14ac:dyDescent="0.25">
      <c r="A195" s="1"/>
      <c r="B195" s="317"/>
      <c r="C195" s="2"/>
      <c r="D195" s="31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7"/>
      <c r="C196" s="2"/>
      <c r="D196" s="31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7"/>
      <c r="C197" s="2"/>
      <c r="D197" s="318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319"/>
      <c r="B198" s="320"/>
      <c r="C198" s="321"/>
      <c r="D198" s="318"/>
      <c r="E198" s="322"/>
      <c r="F198" s="322"/>
      <c r="G198" s="70"/>
      <c r="H198" s="322"/>
      <c r="I198" s="322"/>
      <c r="J198" s="70"/>
      <c r="K198" s="323"/>
      <c r="L198" s="319"/>
      <c r="M198" s="322"/>
      <c r="N198" s="323"/>
      <c r="O198" s="319"/>
      <c r="P198" s="322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2"/>
      <c r="AD198" s="1"/>
      <c r="AE198" s="1"/>
      <c r="AF198" s="1"/>
      <c r="AG198" s="1"/>
    </row>
    <row r="199" spans="1:33" ht="15.75" customHeight="1" x14ac:dyDescent="0.25">
      <c r="A199" s="324"/>
      <c r="B199" s="325"/>
      <c r="C199" s="326" t="s">
        <v>320</v>
      </c>
      <c r="D199" s="327"/>
      <c r="E199" s="328"/>
      <c r="F199" s="329" t="s">
        <v>321</v>
      </c>
      <c r="G199" s="328"/>
      <c r="H199" s="328"/>
      <c r="I199" s="329" t="s">
        <v>321</v>
      </c>
      <c r="J199" s="328"/>
      <c r="K199" s="330"/>
      <c r="L199" s="331" t="s">
        <v>322</v>
      </c>
      <c r="M199" s="328"/>
      <c r="N199" s="330"/>
      <c r="O199" s="331" t="s">
        <v>322</v>
      </c>
      <c r="P199" s="328"/>
      <c r="Q199" s="328"/>
      <c r="R199" s="328"/>
      <c r="S199" s="328"/>
      <c r="T199" s="328"/>
      <c r="U199" s="328"/>
      <c r="V199" s="328"/>
      <c r="W199" s="332"/>
      <c r="X199" s="332"/>
      <c r="Y199" s="332"/>
      <c r="Z199" s="332"/>
      <c r="AA199" s="333"/>
      <c r="AB199" s="334"/>
      <c r="AC199" s="333"/>
      <c r="AD199" s="334"/>
      <c r="AE199" s="334"/>
      <c r="AF199" s="334"/>
      <c r="AG199" s="334"/>
    </row>
    <row r="200" spans="1:33" ht="15.75" customHeight="1" x14ac:dyDescent="0.25">
      <c r="A200" s="1"/>
      <c r="B200" s="317"/>
      <c r="C200" s="2"/>
      <c r="D200" s="31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7"/>
      <c r="C201" s="2"/>
      <c r="D201" s="318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7"/>
      <c r="C202" s="2"/>
      <c r="D202" s="31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7"/>
      <c r="C203" s="2"/>
      <c r="D203" s="31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5"/>
      <c r="X203" s="335"/>
      <c r="Y203" s="335"/>
      <c r="Z203" s="335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7"/>
      <c r="C204" s="2"/>
      <c r="D204" s="31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5"/>
      <c r="X204" s="335"/>
      <c r="Y204" s="335"/>
      <c r="Z204" s="33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7"/>
      <c r="C205" s="2"/>
      <c r="D205" s="318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5"/>
      <c r="X205" s="335"/>
      <c r="Y205" s="335"/>
      <c r="Z205" s="33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7"/>
      <c r="C206" s="2"/>
      <c r="D206" s="31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5"/>
      <c r="X206" s="335"/>
      <c r="Y206" s="335"/>
      <c r="Z206" s="33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7"/>
      <c r="C207" s="2"/>
      <c r="D207" s="31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5"/>
      <c r="X207" s="335"/>
      <c r="Y207" s="335"/>
      <c r="Z207" s="33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7"/>
      <c r="C208" s="2"/>
      <c r="D208" s="31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5"/>
      <c r="X208" s="335"/>
      <c r="Y208" s="335"/>
      <c r="Z208" s="33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7"/>
      <c r="C209" s="2"/>
      <c r="D209" s="318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5"/>
      <c r="X209" s="335"/>
      <c r="Y209" s="335"/>
      <c r="Z209" s="33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7"/>
      <c r="C210" s="2"/>
      <c r="D210" s="31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5"/>
      <c r="X210" s="335"/>
      <c r="Y210" s="335"/>
      <c r="Z210" s="33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7"/>
      <c r="C211" s="2"/>
      <c r="D211" s="31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5"/>
      <c r="X211" s="335"/>
      <c r="Y211" s="335"/>
      <c r="Z211" s="33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7"/>
      <c r="C212" s="2"/>
      <c r="D212" s="31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5"/>
      <c r="X212" s="335"/>
      <c r="Y212" s="335"/>
      <c r="Z212" s="33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7"/>
      <c r="C213" s="2"/>
      <c r="D213" s="318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5"/>
      <c r="X213" s="335"/>
      <c r="Y213" s="335"/>
      <c r="Z213" s="33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7"/>
      <c r="C214" s="2"/>
      <c r="D214" s="31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5"/>
      <c r="X214" s="335"/>
      <c r="Y214" s="335"/>
      <c r="Z214" s="33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7"/>
      <c r="C215" s="2"/>
      <c r="D215" s="31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5"/>
      <c r="X215" s="335"/>
      <c r="Y215" s="335"/>
      <c r="Z215" s="33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7"/>
      <c r="C216" s="2"/>
      <c r="D216" s="31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5"/>
      <c r="X216" s="335"/>
      <c r="Y216" s="335"/>
      <c r="Z216" s="33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7"/>
      <c r="C217" s="2"/>
      <c r="D217" s="318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5"/>
      <c r="X217" s="335"/>
      <c r="Y217" s="335"/>
      <c r="Z217" s="33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7"/>
      <c r="C218" s="2"/>
      <c r="D218" s="31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5"/>
      <c r="X218" s="335"/>
      <c r="Y218" s="335"/>
      <c r="Z218" s="33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7"/>
      <c r="C219" s="2"/>
      <c r="D219" s="31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5"/>
      <c r="X219" s="335"/>
      <c r="Y219" s="335"/>
      <c r="Z219" s="33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7"/>
      <c r="C220" s="2"/>
      <c r="D220" s="31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5"/>
      <c r="X220" s="335"/>
      <c r="Y220" s="335"/>
      <c r="Z220" s="33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7"/>
      <c r="C221" s="2"/>
      <c r="D221" s="318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5"/>
      <c r="X221" s="335"/>
      <c r="Y221" s="335"/>
      <c r="Z221" s="33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7"/>
      <c r="C222" s="2"/>
      <c r="D222" s="31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5"/>
      <c r="X222" s="335"/>
      <c r="Y222" s="335"/>
      <c r="Z222" s="33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7"/>
      <c r="C223" s="2"/>
      <c r="D223" s="31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5"/>
      <c r="X223" s="335"/>
      <c r="Y223" s="335"/>
      <c r="Z223" s="33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7"/>
      <c r="C224" s="2"/>
      <c r="D224" s="31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5"/>
      <c r="X224" s="335"/>
      <c r="Y224" s="335"/>
      <c r="Z224" s="33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7"/>
      <c r="C225" s="2"/>
      <c r="D225" s="318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5"/>
      <c r="X225" s="335"/>
      <c r="Y225" s="335"/>
      <c r="Z225" s="33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7"/>
      <c r="C226" s="2"/>
      <c r="D226" s="31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5"/>
      <c r="X226" s="335"/>
      <c r="Y226" s="335"/>
      <c r="Z226" s="33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7"/>
      <c r="C227" s="2"/>
      <c r="D227" s="31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5"/>
      <c r="X227" s="335"/>
      <c r="Y227" s="335"/>
      <c r="Z227" s="33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7"/>
      <c r="C228" s="2"/>
      <c r="D228" s="31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5"/>
      <c r="X228" s="335"/>
      <c r="Y228" s="335"/>
      <c r="Z228" s="33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7"/>
      <c r="C229" s="2"/>
      <c r="D229" s="318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5"/>
      <c r="X229" s="335"/>
      <c r="Y229" s="335"/>
      <c r="Z229" s="33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7"/>
      <c r="C230" s="2"/>
      <c r="D230" s="31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5"/>
      <c r="X230" s="335"/>
      <c r="Y230" s="335"/>
      <c r="Z230" s="33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7"/>
      <c r="C231" s="2"/>
      <c r="D231" s="31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5"/>
      <c r="X231" s="335"/>
      <c r="Y231" s="335"/>
      <c r="Z231" s="33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7"/>
      <c r="C232" s="2"/>
      <c r="D232" s="31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5"/>
      <c r="X232" s="335"/>
      <c r="Y232" s="335"/>
      <c r="Z232" s="33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7"/>
      <c r="C233" s="2"/>
      <c r="D233" s="318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5"/>
      <c r="X233" s="335"/>
      <c r="Y233" s="335"/>
      <c r="Z233" s="33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7"/>
      <c r="C234" s="2"/>
      <c r="D234" s="31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5"/>
      <c r="X234" s="335"/>
      <c r="Y234" s="335"/>
      <c r="Z234" s="33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7"/>
      <c r="C235" s="2"/>
      <c r="D235" s="31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5"/>
      <c r="X235" s="335"/>
      <c r="Y235" s="335"/>
      <c r="Z235" s="33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7"/>
      <c r="C236" s="2"/>
      <c r="D236" s="31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5"/>
      <c r="X236" s="335"/>
      <c r="Y236" s="335"/>
      <c r="Z236" s="33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7"/>
      <c r="C237" s="2"/>
      <c r="D237" s="318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5"/>
      <c r="X237" s="335"/>
      <c r="Y237" s="335"/>
      <c r="Z237" s="33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7"/>
      <c r="C238" s="2"/>
      <c r="D238" s="31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5"/>
      <c r="X238" s="335"/>
      <c r="Y238" s="335"/>
      <c r="Z238" s="33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7"/>
      <c r="C239" s="2"/>
      <c r="D239" s="31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5"/>
      <c r="X239" s="335"/>
      <c r="Y239" s="335"/>
      <c r="Z239" s="33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7"/>
      <c r="C240" s="2"/>
      <c r="D240" s="31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5"/>
      <c r="X240" s="335"/>
      <c r="Y240" s="335"/>
      <c r="Z240" s="33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7"/>
      <c r="C241" s="2"/>
      <c r="D241" s="318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5"/>
      <c r="X241" s="335"/>
      <c r="Y241" s="335"/>
      <c r="Z241" s="33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7"/>
      <c r="C242" s="2"/>
      <c r="D242" s="31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5"/>
      <c r="X242" s="335"/>
      <c r="Y242" s="335"/>
      <c r="Z242" s="33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7"/>
      <c r="C243" s="2"/>
      <c r="D243" s="31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5"/>
      <c r="X243" s="335"/>
      <c r="Y243" s="335"/>
      <c r="Z243" s="33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7"/>
      <c r="C244" s="2"/>
      <c r="D244" s="31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5"/>
      <c r="X244" s="335"/>
      <c r="Y244" s="335"/>
      <c r="Z244" s="33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7"/>
      <c r="C245" s="2"/>
      <c r="D245" s="318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5"/>
      <c r="X245" s="335"/>
      <c r="Y245" s="335"/>
      <c r="Z245" s="33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7"/>
      <c r="C246" s="2"/>
      <c r="D246" s="31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5"/>
      <c r="X246" s="335"/>
      <c r="Y246" s="335"/>
      <c r="Z246" s="33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7"/>
      <c r="C247" s="2"/>
      <c r="D247" s="31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5"/>
      <c r="X247" s="335"/>
      <c r="Y247" s="335"/>
      <c r="Z247" s="33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7"/>
      <c r="C248" s="2"/>
      <c r="D248" s="31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5"/>
      <c r="X248" s="335"/>
      <c r="Y248" s="335"/>
      <c r="Z248" s="33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7"/>
      <c r="C249" s="2"/>
      <c r="D249" s="318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5"/>
      <c r="X249" s="335"/>
      <c r="Y249" s="335"/>
      <c r="Z249" s="33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7"/>
      <c r="C250" s="2"/>
      <c r="D250" s="31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5"/>
      <c r="X250" s="335"/>
      <c r="Y250" s="335"/>
      <c r="Z250" s="33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7"/>
      <c r="C251" s="2"/>
      <c r="D251" s="31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5"/>
      <c r="X251" s="335"/>
      <c r="Y251" s="335"/>
      <c r="Z251" s="33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7"/>
      <c r="C252" s="2"/>
      <c r="D252" s="31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5"/>
      <c r="X252" s="335"/>
      <c r="Y252" s="335"/>
      <c r="Z252" s="33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7"/>
      <c r="C253" s="2"/>
      <c r="D253" s="318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5"/>
      <c r="X253" s="335"/>
      <c r="Y253" s="335"/>
      <c r="Z253" s="33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7"/>
      <c r="C254" s="2"/>
      <c r="D254" s="31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5"/>
      <c r="X254" s="335"/>
      <c r="Y254" s="335"/>
      <c r="Z254" s="33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7"/>
      <c r="C255" s="2"/>
      <c r="D255" s="31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5"/>
      <c r="X255" s="335"/>
      <c r="Y255" s="335"/>
      <c r="Z255" s="33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7"/>
      <c r="C256" s="2"/>
      <c r="D256" s="31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5"/>
      <c r="X256" s="335"/>
      <c r="Y256" s="335"/>
      <c r="Z256" s="33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7"/>
      <c r="C257" s="2"/>
      <c r="D257" s="318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5"/>
      <c r="X257" s="335"/>
      <c r="Y257" s="335"/>
      <c r="Z257" s="33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7"/>
      <c r="C258" s="2"/>
      <c r="D258" s="31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5"/>
      <c r="X258" s="335"/>
      <c r="Y258" s="335"/>
      <c r="Z258" s="33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7"/>
      <c r="C259" s="2"/>
      <c r="D259" s="31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5"/>
      <c r="X259" s="335"/>
      <c r="Y259" s="335"/>
      <c r="Z259" s="33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7"/>
      <c r="C260" s="2"/>
      <c r="D260" s="31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5"/>
      <c r="X260" s="335"/>
      <c r="Y260" s="335"/>
      <c r="Z260" s="33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7"/>
      <c r="C261" s="2"/>
      <c r="D261" s="318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5"/>
      <c r="X261" s="335"/>
      <c r="Y261" s="335"/>
      <c r="Z261" s="33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7"/>
      <c r="C262" s="2"/>
      <c r="D262" s="31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5"/>
      <c r="X262" s="335"/>
      <c r="Y262" s="335"/>
      <c r="Z262" s="33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7"/>
      <c r="C263" s="2"/>
      <c r="D263" s="31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5"/>
      <c r="X263" s="335"/>
      <c r="Y263" s="335"/>
      <c r="Z263" s="33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7"/>
      <c r="C264" s="2"/>
      <c r="D264" s="31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5"/>
      <c r="X264" s="335"/>
      <c r="Y264" s="335"/>
      <c r="Z264" s="33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7"/>
      <c r="C265" s="2"/>
      <c r="D265" s="318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5"/>
      <c r="X265" s="335"/>
      <c r="Y265" s="335"/>
      <c r="Z265" s="33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7"/>
      <c r="C266" s="2"/>
      <c r="D266" s="31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5"/>
      <c r="X266" s="335"/>
      <c r="Y266" s="335"/>
      <c r="Z266" s="33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7"/>
      <c r="C267" s="2"/>
      <c r="D267" s="31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5"/>
      <c r="X267" s="335"/>
      <c r="Y267" s="335"/>
      <c r="Z267" s="33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7"/>
      <c r="C268" s="2"/>
      <c r="D268" s="31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5"/>
      <c r="X268" s="335"/>
      <c r="Y268" s="335"/>
      <c r="Z268" s="33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7"/>
      <c r="C269" s="2"/>
      <c r="D269" s="318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5"/>
      <c r="X269" s="335"/>
      <c r="Y269" s="335"/>
      <c r="Z269" s="33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7"/>
      <c r="C270" s="2"/>
      <c r="D270" s="31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5"/>
      <c r="X270" s="335"/>
      <c r="Y270" s="335"/>
      <c r="Z270" s="33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7"/>
      <c r="C271" s="2"/>
      <c r="D271" s="31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5"/>
      <c r="X271" s="335"/>
      <c r="Y271" s="335"/>
      <c r="Z271" s="33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7"/>
      <c r="C272" s="2"/>
      <c r="D272" s="31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5"/>
      <c r="X272" s="335"/>
      <c r="Y272" s="335"/>
      <c r="Z272" s="33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7"/>
      <c r="C273" s="2"/>
      <c r="D273" s="318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5"/>
      <c r="X273" s="335"/>
      <c r="Y273" s="335"/>
      <c r="Z273" s="33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7"/>
      <c r="C274" s="2"/>
      <c r="D274" s="31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5"/>
      <c r="X274" s="335"/>
      <c r="Y274" s="335"/>
      <c r="Z274" s="33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7"/>
      <c r="C275" s="2"/>
      <c r="D275" s="31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5"/>
      <c r="X275" s="335"/>
      <c r="Y275" s="335"/>
      <c r="Z275" s="33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7"/>
      <c r="C276" s="2"/>
      <c r="D276" s="31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5"/>
      <c r="X276" s="335"/>
      <c r="Y276" s="335"/>
      <c r="Z276" s="33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7"/>
      <c r="C277" s="2"/>
      <c r="D277" s="318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5"/>
      <c r="X277" s="335"/>
      <c r="Y277" s="335"/>
      <c r="Z277" s="33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7"/>
      <c r="C278" s="2"/>
      <c r="D278" s="31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5"/>
      <c r="X278" s="335"/>
      <c r="Y278" s="335"/>
      <c r="Z278" s="33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7"/>
      <c r="C279" s="2"/>
      <c r="D279" s="31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5"/>
      <c r="X279" s="335"/>
      <c r="Y279" s="335"/>
      <c r="Z279" s="33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7"/>
      <c r="C280" s="2"/>
      <c r="D280" s="31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5"/>
      <c r="X280" s="335"/>
      <c r="Y280" s="335"/>
      <c r="Z280" s="33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7"/>
      <c r="C281" s="2"/>
      <c r="D281" s="318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5"/>
      <c r="X281" s="335"/>
      <c r="Y281" s="335"/>
      <c r="Z281" s="33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7"/>
      <c r="C282" s="2"/>
      <c r="D282" s="31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5"/>
      <c r="X282" s="335"/>
      <c r="Y282" s="335"/>
      <c r="Z282" s="33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7"/>
      <c r="C283" s="2"/>
      <c r="D283" s="31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5"/>
      <c r="X283" s="335"/>
      <c r="Y283" s="335"/>
      <c r="Z283" s="33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7"/>
      <c r="C284" s="2"/>
      <c r="D284" s="31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5"/>
      <c r="X284" s="335"/>
      <c r="Y284" s="335"/>
      <c r="Z284" s="33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7"/>
      <c r="C285" s="2"/>
      <c r="D285" s="318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5"/>
      <c r="X285" s="335"/>
      <c r="Y285" s="335"/>
      <c r="Z285" s="33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7"/>
      <c r="C286" s="2"/>
      <c r="D286" s="31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5"/>
      <c r="X286" s="335"/>
      <c r="Y286" s="335"/>
      <c r="Z286" s="33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7"/>
      <c r="C287" s="2"/>
      <c r="D287" s="31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5"/>
      <c r="X287" s="335"/>
      <c r="Y287" s="335"/>
      <c r="Z287" s="33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7"/>
      <c r="C288" s="2"/>
      <c r="D288" s="31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5"/>
      <c r="X288" s="335"/>
      <c r="Y288" s="335"/>
      <c r="Z288" s="33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7"/>
      <c r="C289" s="2"/>
      <c r="D289" s="318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5"/>
      <c r="X289" s="335"/>
      <c r="Y289" s="335"/>
      <c r="Z289" s="33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7"/>
      <c r="C290" s="2"/>
      <c r="D290" s="31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5"/>
      <c r="X290" s="335"/>
      <c r="Y290" s="335"/>
      <c r="Z290" s="33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7"/>
      <c r="C291" s="2"/>
      <c r="D291" s="31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5"/>
      <c r="X291" s="335"/>
      <c r="Y291" s="335"/>
      <c r="Z291" s="33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7"/>
      <c r="C292" s="2"/>
      <c r="D292" s="31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5"/>
      <c r="X292" s="335"/>
      <c r="Y292" s="335"/>
      <c r="Z292" s="33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7"/>
      <c r="C293" s="2"/>
      <c r="D293" s="318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5"/>
      <c r="X293" s="335"/>
      <c r="Y293" s="335"/>
      <c r="Z293" s="33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7"/>
      <c r="C294" s="2"/>
      <c r="D294" s="31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5"/>
      <c r="X294" s="335"/>
      <c r="Y294" s="335"/>
      <c r="Z294" s="33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7"/>
      <c r="C295" s="2"/>
      <c r="D295" s="31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5"/>
      <c r="X295" s="335"/>
      <c r="Y295" s="335"/>
      <c r="Z295" s="33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7"/>
      <c r="C296" s="2"/>
      <c r="D296" s="31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5"/>
      <c r="X296" s="335"/>
      <c r="Y296" s="335"/>
      <c r="Z296" s="33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7"/>
      <c r="C297" s="2"/>
      <c r="D297" s="318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5"/>
      <c r="X297" s="335"/>
      <c r="Y297" s="335"/>
      <c r="Z297" s="33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7"/>
      <c r="C298" s="2"/>
      <c r="D298" s="31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5"/>
      <c r="X298" s="335"/>
      <c r="Y298" s="335"/>
      <c r="Z298" s="33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7"/>
      <c r="C299" s="2"/>
      <c r="D299" s="318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5"/>
      <c r="X299" s="335"/>
      <c r="Y299" s="335"/>
      <c r="Z299" s="33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7"/>
      <c r="C300" s="2"/>
      <c r="D300" s="318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5"/>
      <c r="X300" s="335"/>
      <c r="Y300" s="335"/>
      <c r="Z300" s="33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7"/>
      <c r="C301" s="2"/>
      <c r="D301" s="318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5"/>
      <c r="X301" s="335"/>
      <c r="Y301" s="335"/>
      <c r="Z301" s="33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7"/>
      <c r="C302" s="2"/>
      <c r="D302" s="318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5"/>
      <c r="X302" s="335"/>
      <c r="Y302" s="335"/>
      <c r="Z302" s="33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7"/>
      <c r="C303" s="2"/>
      <c r="D303" s="31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5"/>
      <c r="X303" s="335"/>
      <c r="Y303" s="335"/>
      <c r="Z303" s="33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7"/>
      <c r="C304" s="2"/>
      <c r="D304" s="31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5"/>
      <c r="X304" s="335"/>
      <c r="Y304" s="335"/>
      <c r="Z304" s="33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7"/>
      <c r="C305" s="2"/>
      <c r="D305" s="318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5"/>
      <c r="X305" s="335"/>
      <c r="Y305" s="335"/>
      <c r="Z305" s="33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7"/>
      <c r="C306" s="2"/>
      <c r="D306" s="31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5"/>
      <c r="X306" s="335"/>
      <c r="Y306" s="335"/>
      <c r="Z306" s="33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7"/>
      <c r="C307" s="2"/>
      <c r="D307" s="31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5"/>
      <c r="X307" s="335"/>
      <c r="Y307" s="335"/>
      <c r="Z307" s="33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7"/>
      <c r="C308" s="2"/>
      <c r="D308" s="31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5"/>
      <c r="X308" s="335"/>
      <c r="Y308" s="335"/>
      <c r="Z308" s="33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7"/>
      <c r="C309" s="2"/>
      <c r="D309" s="318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5"/>
      <c r="X309" s="335"/>
      <c r="Y309" s="335"/>
      <c r="Z309" s="33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7"/>
      <c r="C310" s="2"/>
      <c r="D310" s="31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5"/>
      <c r="X310" s="335"/>
      <c r="Y310" s="335"/>
      <c r="Z310" s="33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7"/>
      <c r="C311" s="2"/>
      <c r="D311" s="31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5"/>
      <c r="X311" s="335"/>
      <c r="Y311" s="335"/>
      <c r="Z311" s="33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7"/>
      <c r="C312" s="2"/>
      <c r="D312" s="31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5"/>
      <c r="X312" s="335"/>
      <c r="Y312" s="335"/>
      <c r="Z312" s="33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7"/>
      <c r="C313" s="2"/>
      <c r="D313" s="318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5"/>
      <c r="X313" s="335"/>
      <c r="Y313" s="335"/>
      <c r="Z313" s="33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7"/>
      <c r="C314" s="2"/>
      <c r="D314" s="31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5"/>
      <c r="X314" s="335"/>
      <c r="Y314" s="335"/>
      <c r="Z314" s="33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7"/>
      <c r="C315" s="2"/>
      <c r="D315" s="31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5"/>
      <c r="X315" s="335"/>
      <c r="Y315" s="335"/>
      <c r="Z315" s="33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7"/>
      <c r="C316" s="2"/>
      <c r="D316" s="31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5"/>
      <c r="X316" s="335"/>
      <c r="Y316" s="335"/>
      <c r="Z316" s="33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7"/>
      <c r="C317" s="2"/>
      <c r="D317" s="318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5"/>
      <c r="X317" s="335"/>
      <c r="Y317" s="335"/>
      <c r="Z317" s="33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7"/>
      <c r="C318" s="2"/>
      <c r="D318" s="31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5"/>
      <c r="X318" s="335"/>
      <c r="Y318" s="335"/>
      <c r="Z318" s="33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7"/>
      <c r="C319" s="2"/>
      <c r="D319" s="31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5"/>
      <c r="X319" s="335"/>
      <c r="Y319" s="335"/>
      <c r="Z319" s="33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7"/>
      <c r="C320" s="2"/>
      <c r="D320" s="31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5"/>
      <c r="X320" s="335"/>
      <c r="Y320" s="335"/>
      <c r="Z320" s="33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7"/>
      <c r="C321" s="2"/>
      <c r="D321" s="318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5"/>
      <c r="X321" s="335"/>
      <c r="Y321" s="335"/>
      <c r="Z321" s="33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7"/>
      <c r="C322" s="2"/>
      <c r="D322" s="31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5"/>
      <c r="X322" s="335"/>
      <c r="Y322" s="335"/>
      <c r="Z322" s="33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7"/>
      <c r="C323" s="2"/>
      <c r="D323" s="31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5"/>
      <c r="X323" s="335"/>
      <c r="Y323" s="335"/>
      <c r="Z323" s="33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7"/>
      <c r="C324" s="2"/>
      <c r="D324" s="31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5"/>
      <c r="X324" s="335"/>
      <c r="Y324" s="335"/>
      <c r="Z324" s="33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7"/>
      <c r="C325" s="2"/>
      <c r="D325" s="318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5"/>
      <c r="X325" s="335"/>
      <c r="Y325" s="335"/>
      <c r="Z325" s="33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7"/>
      <c r="C326" s="2"/>
      <c r="D326" s="31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5"/>
      <c r="X326" s="335"/>
      <c r="Y326" s="335"/>
      <c r="Z326" s="33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7"/>
      <c r="C327" s="2"/>
      <c r="D327" s="31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5"/>
      <c r="X327" s="335"/>
      <c r="Y327" s="335"/>
      <c r="Z327" s="33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7"/>
      <c r="C328" s="2"/>
      <c r="D328" s="31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5"/>
      <c r="X328" s="335"/>
      <c r="Y328" s="335"/>
      <c r="Z328" s="33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7"/>
      <c r="C329" s="2"/>
      <c r="D329" s="318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5"/>
      <c r="X329" s="335"/>
      <c r="Y329" s="335"/>
      <c r="Z329" s="33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7"/>
      <c r="C330" s="2"/>
      <c r="D330" s="31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5"/>
      <c r="X330" s="335"/>
      <c r="Y330" s="335"/>
      <c r="Z330" s="33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7"/>
      <c r="C331" s="2"/>
      <c r="D331" s="31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5"/>
      <c r="X331" s="335"/>
      <c r="Y331" s="335"/>
      <c r="Z331" s="33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7"/>
      <c r="C332" s="2"/>
      <c r="D332" s="31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5"/>
      <c r="X332" s="335"/>
      <c r="Y332" s="335"/>
      <c r="Z332" s="33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7"/>
      <c r="C333" s="2"/>
      <c r="D333" s="318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5"/>
      <c r="X333" s="335"/>
      <c r="Y333" s="335"/>
      <c r="Z333" s="33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7"/>
      <c r="C334" s="2"/>
      <c r="D334" s="31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5"/>
      <c r="X334" s="335"/>
      <c r="Y334" s="335"/>
      <c r="Z334" s="33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7"/>
      <c r="C335" s="2"/>
      <c r="D335" s="31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5"/>
      <c r="X335" s="335"/>
      <c r="Y335" s="335"/>
      <c r="Z335" s="33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7"/>
      <c r="C336" s="2"/>
      <c r="D336" s="31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5"/>
      <c r="X336" s="335"/>
      <c r="Y336" s="335"/>
      <c r="Z336" s="33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7"/>
      <c r="C337" s="2"/>
      <c r="D337" s="318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5"/>
      <c r="X337" s="335"/>
      <c r="Y337" s="335"/>
      <c r="Z337" s="33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7"/>
      <c r="C338" s="2"/>
      <c r="D338" s="31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5"/>
      <c r="X338" s="335"/>
      <c r="Y338" s="335"/>
      <c r="Z338" s="33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7"/>
      <c r="C339" s="2"/>
      <c r="D339" s="31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5"/>
      <c r="X339" s="335"/>
      <c r="Y339" s="335"/>
      <c r="Z339" s="33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7"/>
      <c r="C340" s="2"/>
      <c r="D340" s="31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5"/>
      <c r="X340" s="335"/>
      <c r="Y340" s="335"/>
      <c r="Z340" s="33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7"/>
      <c r="C341" s="2"/>
      <c r="D341" s="318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5"/>
      <c r="X341" s="335"/>
      <c r="Y341" s="335"/>
      <c r="Z341" s="33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7"/>
      <c r="C342" s="2"/>
      <c r="D342" s="31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5"/>
      <c r="X342" s="335"/>
      <c r="Y342" s="335"/>
      <c r="Z342" s="33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7"/>
      <c r="C343" s="2"/>
      <c r="D343" s="31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5"/>
      <c r="X343" s="335"/>
      <c r="Y343" s="335"/>
      <c r="Z343" s="33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7"/>
      <c r="C344" s="2"/>
      <c r="D344" s="31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5"/>
      <c r="X344" s="335"/>
      <c r="Y344" s="335"/>
      <c r="Z344" s="33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7"/>
      <c r="C345" s="2"/>
      <c r="D345" s="318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5"/>
      <c r="X345" s="335"/>
      <c r="Y345" s="335"/>
      <c r="Z345" s="33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7"/>
      <c r="C346" s="2"/>
      <c r="D346" s="31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5"/>
      <c r="X346" s="335"/>
      <c r="Y346" s="335"/>
      <c r="Z346" s="33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7"/>
      <c r="C347" s="2"/>
      <c r="D347" s="31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5"/>
      <c r="X347" s="335"/>
      <c r="Y347" s="335"/>
      <c r="Z347" s="33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7"/>
      <c r="C348" s="2"/>
      <c r="D348" s="31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5"/>
      <c r="X348" s="335"/>
      <c r="Y348" s="335"/>
      <c r="Z348" s="33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7"/>
      <c r="C349" s="2"/>
      <c r="D349" s="318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5"/>
      <c r="X349" s="335"/>
      <c r="Y349" s="335"/>
      <c r="Z349" s="33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7"/>
      <c r="C350" s="2"/>
      <c r="D350" s="31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5"/>
      <c r="X350" s="335"/>
      <c r="Y350" s="335"/>
      <c r="Z350" s="33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7"/>
      <c r="C351" s="2"/>
      <c r="D351" s="31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5"/>
      <c r="X351" s="335"/>
      <c r="Y351" s="335"/>
      <c r="Z351" s="33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7"/>
      <c r="C352" s="2"/>
      <c r="D352" s="31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5"/>
      <c r="X352" s="335"/>
      <c r="Y352" s="335"/>
      <c r="Z352" s="33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7"/>
      <c r="C353" s="2"/>
      <c r="D353" s="318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5"/>
      <c r="X353" s="335"/>
      <c r="Y353" s="335"/>
      <c r="Z353" s="33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7"/>
      <c r="C354" s="2"/>
      <c r="D354" s="31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5"/>
      <c r="X354" s="335"/>
      <c r="Y354" s="335"/>
      <c r="Z354" s="33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7"/>
      <c r="C355" s="2"/>
      <c r="D355" s="31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5"/>
      <c r="X355" s="335"/>
      <c r="Y355" s="335"/>
      <c r="Z355" s="33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7"/>
      <c r="C356" s="2"/>
      <c r="D356" s="31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5"/>
      <c r="X356" s="335"/>
      <c r="Y356" s="335"/>
      <c r="Z356" s="33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7"/>
      <c r="C357" s="2"/>
      <c r="D357" s="318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5"/>
      <c r="X357" s="335"/>
      <c r="Y357" s="335"/>
      <c r="Z357" s="33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7"/>
      <c r="C358" s="2"/>
      <c r="D358" s="31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5"/>
      <c r="X358" s="335"/>
      <c r="Y358" s="335"/>
      <c r="Z358" s="33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7"/>
      <c r="C359" s="2"/>
      <c r="D359" s="31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5"/>
      <c r="X359" s="335"/>
      <c r="Y359" s="335"/>
      <c r="Z359" s="33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7"/>
      <c r="C360" s="2"/>
      <c r="D360" s="31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5"/>
      <c r="X360" s="335"/>
      <c r="Y360" s="335"/>
      <c r="Z360" s="33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7"/>
      <c r="C361" s="2"/>
      <c r="D361" s="318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5"/>
      <c r="X361" s="335"/>
      <c r="Y361" s="335"/>
      <c r="Z361" s="33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7"/>
      <c r="C362" s="2"/>
      <c r="D362" s="31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5"/>
      <c r="X362" s="335"/>
      <c r="Y362" s="335"/>
      <c r="Z362" s="33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7"/>
      <c r="C363" s="2"/>
      <c r="D363" s="318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5"/>
      <c r="X363" s="335"/>
      <c r="Y363" s="335"/>
      <c r="Z363" s="33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7"/>
      <c r="C364" s="2"/>
      <c r="D364" s="318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5"/>
      <c r="X364" s="335"/>
      <c r="Y364" s="335"/>
      <c r="Z364" s="33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7"/>
      <c r="C365" s="2"/>
      <c r="D365" s="318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5"/>
      <c r="X365" s="335"/>
      <c r="Y365" s="335"/>
      <c r="Z365" s="33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7"/>
      <c r="C366" s="2"/>
      <c r="D366" s="318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5"/>
      <c r="X366" s="335"/>
      <c r="Y366" s="335"/>
      <c r="Z366" s="33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7"/>
      <c r="C367" s="2"/>
      <c r="D367" s="318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5"/>
      <c r="X367" s="335"/>
      <c r="Y367" s="335"/>
      <c r="Z367" s="33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7"/>
      <c r="C368" s="2"/>
      <c r="D368" s="318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5"/>
      <c r="X368" s="335"/>
      <c r="Y368" s="335"/>
      <c r="Z368" s="33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7"/>
      <c r="C369" s="2"/>
      <c r="D369" s="318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5"/>
      <c r="X369" s="335"/>
      <c r="Y369" s="335"/>
      <c r="Z369" s="33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7"/>
      <c r="C370" s="2"/>
      <c r="D370" s="318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5"/>
      <c r="X370" s="335"/>
      <c r="Y370" s="335"/>
      <c r="Z370" s="33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7"/>
      <c r="C371" s="2"/>
      <c r="D371" s="318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5"/>
      <c r="X371" s="335"/>
      <c r="Y371" s="335"/>
      <c r="Z371" s="33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7"/>
      <c r="C372" s="2"/>
      <c r="D372" s="318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5"/>
      <c r="X372" s="335"/>
      <c r="Y372" s="335"/>
      <c r="Z372" s="33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7"/>
      <c r="C373" s="2"/>
      <c r="D373" s="318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5"/>
      <c r="X373" s="335"/>
      <c r="Y373" s="335"/>
      <c r="Z373" s="33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7"/>
      <c r="C374" s="2"/>
      <c r="D374" s="318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5"/>
      <c r="X374" s="335"/>
      <c r="Y374" s="335"/>
      <c r="Z374" s="33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7"/>
      <c r="C375" s="2"/>
      <c r="D375" s="318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5"/>
      <c r="X375" s="335"/>
      <c r="Y375" s="335"/>
      <c r="Z375" s="33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7"/>
      <c r="C376" s="2"/>
      <c r="D376" s="318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5"/>
      <c r="X376" s="335"/>
      <c r="Y376" s="335"/>
      <c r="Z376" s="33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7"/>
      <c r="C377" s="2"/>
      <c r="D377" s="318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5"/>
      <c r="X377" s="335"/>
      <c r="Y377" s="335"/>
      <c r="Z377" s="33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7"/>
      <c r="C378" s="2"/>
      <c r="D378" s="318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5"/>
      <c r="X378" s="335"/>
      <c r="Y378" s="335"/>
      <c r="Z378" s="33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7"/>
      <c r="C379" s="2"/>
      <c r="D379" s="318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5"/>
      <c r="X379" s="335"/>
      <c r="Y379" s="335"/>
      <c r="Z379" s="33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7"/>
      <c r="C380" s="2"/>
      <c r="D380" s="318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5"/>
      <c r="X380" s="335"/>
      <c r="Y380" s="335"/>
      <c r="Z380" s="33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7"/>
      <c r="C381" s="2"/>
      <c r="D381" s="318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5"/>
      <c r="X381" s="335"/>
      <c r="Y381" s="335"/>
      <c r="Z381" s="33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7"/>
      <c r="C382" s="2"/>
      <c r="D382" s="318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5"/>
      <c r="X382" s="335"/>
      <c r="Y382" s="335"/>
      <c r="Z382" s="33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7"/>
      <c r="C383" s="2"/>
      <c r="D383" s="318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5"/>
      <c r="X383" s="335"/>
      <c r="Y383" s="335"/>
      <c r="Z383" s="33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7"/>
      <c r="C384" s="2"/>
      <c r="D384" s="318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5"/>
      <c r="X384" s="335"/>
      <c r="Y384" s="335"/>
      <c r="Z384" s="33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7"/>
      <c r="C385" s="2"/>
      <c r="D385" s="318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5"/>
      <c r="X385" s="335"/>
      <c r="Y385" s="335"/>
      <c r="Z385" s="33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7"/>
      <c r="C386" s="2"/>
      <c r="D386" s="318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5"/>
      <c r="X386" s="335"/>
      <c r="Y386" s="335"/>
      <c r="Z386" s="335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7"/>
      <c r="C387" s="2"/>
      <c r="D387" s="318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5"/>
      <c r="X387" s="335"/>
      <c r="Y387" s="335"/>
      <c r="Z387" s="335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7"/>
      <c r="C388" s="2"/>
      <c r="D388" s="318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5"/>
      <c r="X388" s="335"/>
      <c r="Y388" s="335"/>
      <c r="Z388" s="335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7"/>
      <c r="C389" s="2"/>
      <c r="D389" s="318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5"/>
      <c r="X389" s="335"/>
      <c r="Y389" s="335"/>
      <c r="Z389" s="335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7"/>
      <c r="C390" s="2"/>
      <c r="D390" s="318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5"/>
      <c r="X390" s="335"/>
      <c r="Y390" s="335"/>
      <c r="Z390" s="335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7"/>
      <c r="C391" s="2"/>
      <c r="D391" s="318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5"/>
      <c r="X391" s="335"/>
      <c r="Y391" s="335"/>
      <c r="Z391" s="335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7"/>
      <c r="C392" s="2"/>
      <c r="D392" s="318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5"/>
      <c r="X392" s="335"/>
      <c r="Y392" s="335"/>
      <c r="Z392" s="335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7"/>
      <c r="C393" s="2"/>
      <c r="D393" s="318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5"/>
      <c r="X393" s="335"/>
      <c r="Y393" s="335"/>
      <c r="Z393" s="335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7"/>
      <c r="C394" s="2"/>
      <c r="D394" s="318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5"/>
      <c r="X394" s="335"/>
      <c r="Y394" s="335"/>
      <c r="Z394" s="335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318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5"/>
      <c r="X395" s="335"/>
      <c r="Y395" s="335"/>
      <c r="Z395" s="335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318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5"/>
      <c r="X396" s="335"/>
      <c r="Y396" s="335"/>
      <c r="Z396" s="335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318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5"/>
      <c r="X397" s="335"/>
      <c r="Y397" s="335"/>
      <c r="Z397" s="335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318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5"/>
      <c r="X398" s="335"/>
      <c r="Y398" s="335"/>
      <c r="Z398" s="335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318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5"/>
      <c r="X399" s="335"/>
      <c r="Y399" s="335"/>
      <c r="Z399" s="335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60:D160"/>
    <mergeCell ref="A193:C193"/>
    <mergeCell ref="A194:C194"/>
    <mergeCell ref="K8:M8"/>
    <mergeCell ref="N8:P8"/>
    <mergeCell ref="E8:G8"/>
    <mergeCell ref="H8:J8"/>
    <mergeCell ref="E61:G62"/>
    <mergeCell ref="H61:J62"/>
    <mergeCell ref="A99:D99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1"/>
  <sheetViews>
    <sheetView tabSelected="1" topLeftCell="B1" workbookViewId="0">
      <selection activeCell="B6" sqref="B6:J6"/>
    </sheetView>
  </sheetViews>
  <sheetFormatPr defaultColWidth="12.59765625" defaultRowHeight="15" customHeight="1" x14ac:dyDescent="0.25"/>
  <cols>
    <col min="1" max="1" width="16.8984375" style="399" hidden="1" customWidth="1"/>
    <col min="2" max="2" width="10.59765625" style="399" customWidth="1"/>
    <col min="3" max="3" width="26.09765625" style="399" customWidth="1"/>
    <col min="4" max="4" width="12.59765625" style="399"/>
    <col min="5" max="5" width="19.19921875" style="399" customWidth="1"/>
    <col min="6" max="6" width="12.59765625" style="399"/>
    <col min="7" max="7" width="13.5" style="399" customWidth="1"/>
    <col min="8" max="8" width="23.59765625" style="399" customWidth="1"/>
    <col min="9" max="9" width="12.59765625" style="399"/>
    <col min="10" max="10" width="16.19921875" style="399" customWidth="1"/>
    <col min="11" max="24" width="7.59765625" style="399" customWidth="1"/>
    <col min="25" max="25" width="8" style="399" customWidth="1"/>
    <col min="26" max="16384" width="12.59765625" style="399"/>
  </cols>
  <sheetData>
    <row r="1" spans="1:24" ht="14.4" x14ac:dyDescent="0.3">
      <c r="A1" s="402"/>
      <c r="B1" s="402"/>
      <c r="C1" s="402"/>
      <c r="D1" s="403"/>
      <c r="E1" s="402"/>
      <c r="F1" s="403"/>
      <c r="G1" s="402"/>
      <c r="H1" s="402"/>
      <c r="I1" s="401"/>
      <c r="J1" s="565" t="s">
        <v>323</v>
      </c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</row>
    <row r="2" spans="1:24" ht="66.75" customHeight="1" x14ac:dyDescent="0.3">
      <c r="A2" s="402"/>
      <c r="B2" s="402"/>
      <c r="C2" s="402"/>
      <c r="D2" s="403"/>
      <c r="E2" s="402"/>
      <c r="F2" s="403"/>
      <c r="G2" s="402"/>
      <c r="H2" s="564" t="s">
        <v>580</v>
      </c>
      <c r="I2" s="561"/>
      <c r="J2" s="56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</row>
    <row r="3" spans="1:24" ht="14.4" x14ac:dyDescent="0.3">
      <c r="A3" s="402"/>
      <c r="B3" s="402"/>
      <c r="C3" s="402"/>
      <c r="D3" s="403"/>
      <c r="E3" s="402"/>
      <c r="F3" s="403"/>
      <c r="G3" s="402"/>
      <c r="H3" s="402"/>
      <c r="I3" s="401"/>
      <c r="J3" s="400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</row>
    <row r="4" spans="1:24" ht="15.75" customHeight="1" x14ac:dyDescent="0.35">
      <c r="A4" s="402"/>
      <c r="B4" s="562" t="s">
        <v>324</v>
      </c>
      <c r="C4" s="561"/>
      <c r="D4" s="561"/>
      <c r="E4" s="561"/>
      <c r="F4" s="561"/>
      <c r="G4" s="561"/>
      <c r="H4" s="561"/>
      <c r="I4" s="561"/>
      <c r="J4" s="56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</row>
    <row r="5" spans="1:24" ht="39" customHeight="1" x14ac:dyDescent="0.35">
      <c r="A5" s="402"/>
      <c r="B5" s="562" t="s">
        <v>579</v>
      </c>
      <c r="C5" s="561"/>
      <c r="D5" s="561"/>
      <c r="E5" s="561"/>
      <c r="F5" s="561"/>
      <c r="G5" s="561"/>
      <c r="H5" s="561"/>
      <c r="I5" s="561"/>
      <c r="J5" s="56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</row>
    <row r="6" spans="1:24" ht="20.25" customHeight="1" x14ac:dyDescent="0.35">
      <c r="A6" s="402"/>
      <c r="B6" s="563" t="s">
        <v>325</v>
      </c>
      <c r="C6" s="561"/>
      <c r="D6" s="561"/>
      <c r="E6" s="561"/>
      <c r="F6" s="561"/>
      <c r="G6" s="561"/>
      <c r="H6" s="561"/>
      <c r="I6" s="561"/>
      <c r="J6" s="56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</row>
    <row r="7" spans="1:24" ht="15.75" customHeight="1" x14ac:dyDescent="0.35">
      <c r="A7" s="402"/>
      <c r="B7" s="562" t="s">
        <v>578</v>
      </c>
      <c r="C7" s="561"/>
      <c r="D7" s="561"/>
      <c r="E7" s="561"/>
      <c r="F7" s="561"/>
      <c r="G7" s="561"/>
      <c r="H7" s="561"/>
      <c r="I7" s="561"/>
      <c r="J7" s="56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</row>
    <row r="8" spans="1:24" ht="14.4" x14ac:dyDescent="0.3">
      <c r="A8" s="402"/>
      <c r="B8" s="402"/>
      <c r="C8" s="402"/>
      <c r="D8" s="403"/>
      <c r="E8" s="402"/>
      <c r="F8" s="403"/>
      <c r="G8" s="402"/>
      <c r="H8" s="402"/>
      <c r="I8" s="401"/>
      <c r="J8" s="400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</row>
    <row r="9" spans="1:24" ht="14.4" x14ac:dyDescent="0.25">
      <c r="A9" s="424"/>
      <c r="B9" s="560" t="s">
        <v>326</v>
      </c>
      <c r="C9" s="558"/>
      <c r="D9" s="448"/>
      <c r="E9" s="559" t="s">
        <v>327</v>
      </c>
      <c r="F9" s="558"/>
      <c r="G9" s="558"/>
      <c r="H9" s="558"/>
      <c r="I9" s="558"/>
      <c r="J9" s="448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</row>
    <row r="10" spans="1:24" ht="75" customHeight="1" x14ac:dyDescent="0.25">
      <c r="A10" s="429" t="s">
        <v>328</v>
      </c>
      <c r="B10" s="426" t="s">
        <v>329</v>
      </c>
      <c r="C10" s="426" t="s">
        <v>45</v>
      </c>
      <c r="D10" s="427" t="s">
        <v>330</v>
      </c>
      <c r="E10" s="426" t="s">
        <v>331</v>
      </c>
      <c r="F10" s="427" t="s">
        <v>330</v>
      </c>
      <c r="G10" s="426" t="s">
        <v>332</v>
      </c>
      <c r="H10" s="426" t="s">
        <v>333</v>
      </c>
      <c r="I10" s="426" t="s">
        <v>334</v>
      </c>
      <c r="J10" s="426" t="s">
        <v>335</v>
      </c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</row>
    <row r="11" spans="1:24" ht="54" customHeight="1" x14ac:dyDescent="0.3">
      <c r="A11" s="554"/>
      <c r="B11" s="556" t="s">
        <v>577</v>
      </c>
      <c r="C11" s="549" t="s">
        <v>576</v>
      </c>
      <c r="D11" s="533">
        <v>35000</v>
      </c>
      <c r="E11" s="549" t="s">
        <v>575</v>
      </c>
      <c r="F11" s="417">
        <v>8750</v>
      </c>
      <c r="G11" s="549" t="s">
        <v>574</v>
      </c>
      <c r="H11" s="418" t="s">
        <v>561</v>
      </c>
      <c r="I11" s="417">
        <v>7043.75</v>
      </c>
      <c r="J11" s="418" t="s">
        <v>540</v>
      </c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</row>
    <row r="12" spans="1:24" ht="34.950000000000003" customHeight="1" x14ac:dyDescent="0.3">
      <c r="A12" s="554"/>
      <c r="B12" s="529"/>
      <c r="C12" s="553"/>
      <c r="D12" s="527"/>
      <c r="E12" s="553"/>
      <c r="F12" s="533">
        <v>17500</v>
      </c>
      <c r="G12" s="553"/>
      <c r="H12" s="549" t="s">
        <v>560</v>
      </c>
      <c r="I12" s="533">
        <v>14087.5</v>
      </c>
      <c r="J12" s="549" t="s">
        <v>528</v>
      </c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</row>
    <row r="13" spans="1:24" ht="22.95" customHeight="1" x14ac:dyDescent="0.3">
      <c r="A13" s="554"/>
      <c r="B13" s="523"/>
      <c r="C13" s="523"/>
      <c r="D13" s="523"/>
      <c r="E13" s="553"/>
      <c r="F13" s="555"/>
      <c r="G13" s="553"/>
      <c r="H13" s="545"/>
      <c r="I13" s="555"/>
      <c r="J13" s="545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</row>
    <row r="14" spans="1:24" ht="41.4" customHeight="1" x14ac:dyDescent="0.3">
      <c r="A14" s="554"/>
      <c r="B14" s="557"/>
      <c r="C14" s="557"/>
      <c r="D14" s="557"/>
      <c r="E14" s="545"/>
      <c r="F14" s="417">
        <v>8750</v>
      </c>
      <c r="G14" s="545"/>
      <c r="H14" s="540" t="s">
        <v>559</v>
      </c>
      <c r="I14" s="417"/>
      <c r="J14" s="418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</row>
    <row r="15" spans="1:24" ht="54.6" customHeight="1" x14ac:dyDescent="0.3">
      <c r="A15" s="554"/>
      <c r="B15" s="556" t="s">
        <v>573</v>
      </c>
      <c r="C15" s="549" t="s">
        <v>572</v>
      </c>
      <c r="D15" s="533">
        <v>35500</v>
      </c>
      <c r="E15" s="549" t="s">
        <v>571</v>
      </c>
      <c r="F15" s="417">
        <v>8875</v>
      </c>
      <c r="G15" s="549" t="s">
        <v>570</v>
      </c>
      <c r="H15" s="418" t="s">
        <v>561</v>
      </c>
      <c r="I15" s="417">
        <v>7144.37</v>
      </c>
      <c r="J15" s="418" t="s">
        <v>540</v>
      </c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</row>
    <row r="16" spans="1:24" ht="27.6" customHeight="1" x14ac:dyDescent="0.3">
      <c r="A16" s="554"/>
      <c r="B16" s="523"/>
      <c r="C16" s="523"/>
      <c r="D16" s="523"/>
      <c r="E16" s="553"/>
      <c r="F16" s="533">
        <v>17750</v>
      </c>
      <c r="G16" s="553"/>
      <c r="H16" s="549" t="s">
        <v>560</v>
      </c>
      <c r="I16" s="533">
        <v>14288.75</v>
      </c>
      <c r="J16" s="549" t="s">
        <v>528</v>
      </c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</row>
    <row r="17" spans="1:24" ht="25.95" customHeight="1" x14ac:dyDescent="0.3">
      <c r="A17" s="554"/>
      <c r="B17" s="523"/>
      <c r="C17" s="523"/>
      <c r="D17" s="523"/>
      <c r="E17" s="553"/>
      <c r="F17" s="555"/>
      <c r="G17" s="553"/>
      <c r="H17" s="545"/>
      <c r="I17" s="555"/>
      <c r="J17" s="545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</row>
    <row r="18" spans="1:24" ht="47.4" customHeight="1" x14ac:dyDescent="0.3">
      <c r="A18" s="554"/>
      <c r="B18" s="557"/>
      <c r="C18" s="557"/>
      <c r="D18" s="557"/>
      <c r="E18" s="545"/>
      <c r="F18" s="417">
        <v>8875</v>
      </c>
      <c r="G18" s="545"/>
      <c r="H18" s="540" t="s">
        <v>559</v>
      </c>
      <c r="I18" s="417"/>
      <c r="J18" s="418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</row>
    <row r="19" spans="1:24" ht="57" customHeight="1" x14ac:dyDescent="0.3">
      <c r="A19" s="554"/>
      <c r="B19" s="556" t="s">
        <v>569</v>
      </c>
      <c r="C19" s="549" t="s">
        <v>568</v>
      </c>
      <c r="D19" s="533">
        <v>15000</v>
      </c>
      <c r="E19" s="549" t="s">
        <v>567</v>
      </c>
      <c r="F19" s="417">
        <v>3750</v>
      </c>
      <c r="G19" s="549" t="s">
        <v>566</v>
      </c>
      <c r="H19" s="418" t="s">
        <v>561</v>
      </c>
      <c r="I19" s="417">
        <v>3018.75</v>
      </c>
      <c r="J19" s="418" t="s">
        <v>540</v>
      </c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</row>
    <row r="20" spans="1:24" ht="28.2" customHeight="1" x14ac:dyDescent="0.3">
      <c r="A20" s="554"/>
      <c r="B20" s="529"/>
      <c r="C20" s="553"/>
      <c r="D20" s="527"/>
      <c r="E20" s="553"/>
      <c r="F20" s="533">
        <v>7500</v>
      </c>
      <c r="G20" s="553"/>
      <c r="H20" s="549" t="s">
        <v>560</v>
      </c>
      <c r="I20" s="533">
        <v>6037.5</v>
      </c>
      <c r="J20" s="549" t="s">
        <v>528</v>
      </c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</row>
    <row r="21" spans="1:24" ht="26.4" customHeight="1" x14ac:dyDescent="0.3">
      <c r="A21" s="554"/>
      <c r="B21" s="529"/>
      <c r="C21" s="553"/>
      <c r="D21" s="527"/>
      <c r="E21" s="553"/>
      <c r="F21" s="555"/>
      <c r="G21" s="553"/>
      <c r="H21" s="545"/>
      <c r="I21" s="555"/>
      <c r="J21" s="545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</row>
    <row r="22" spans="1:24" ht="45.6" customHeight="1" x14ac:dyDescent="0.3">
      <c r="A22" s="554"/>
      <c r="B22" s="557"/>
      <c r="C22" s="557"/>
      <c r="D22" s="557"/>
      <c r="E22" s="545"/>
      <c r="F22" s="417">
        <v>3750</v>
      </c>
      <c r="G22" s="545"/>
      <c r="H22" s="540" t="s">
        <v>559</v>
      </c>
      <c r="I22" s="417"/>
      <c r="J22" s="418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</row>
    <row r="23" spans="1:24" ht="60" customHeight="1" x14ac:dyDescent="0.3">
      <c r="A23" s="554"/>
      <c r="B23" s="556" t="s">
        <v>565</v>
      </c>
      <c r="C23" s="549" t="s">
        <v>564</v>
      </c>
      <c r="D23" s="533">
        <v>25000</v>
      </c>
      <c r="E23" s="549" t="s">
        <v>563</v>
      </c>
      <c r="F23" s="417">
        <v>6250</v>
      </c>
      <c r="G23" s="549" t="s">
        <v>562</v>
      </c>
      <c r="H23" s="418" t="s">
        <v>561</v>
      </c>
      <c r="I23" s="417">
        <v>5031.25</v>
      </c>
      <c r="J23" s="418" t="s">
        <v>540</v>
      </c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</row>
    <row r="24" spans="1:24" ht="30" customHeight="1" x14ac:dyDescent="0.3">
      <c r="A24" s="554"/>
      <c r="B24" s="529"/>
      <c r="C24" s="553"/>
      <c r="D24" s="527"/>
      <c r="E24" s="553"/>
      <c r="F24" s="533">
        <v>12500</v>
      </c>
      <c r="G24" s="553"/>
      <c r="H24" s="549" t="s">
        <v>560</v>
      </c>
      <c r="I24" s="533">
        <v>10062.5</v>
      </c>
      <c r="J24" s="549" t="s">
        <v>528</v>
      </c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</row>
    <row r="25" spans="1:24" ht="28.95" customHeight="1" x14ac:dyDescent="0.3">
      <c r="A25" s="554"/>
      <c r="B25" s="523"/>
      <c r="C25" s="523"/>
      <c r="D25" s="523"/>
      <c r="E25" s="553"/>
      <c r="F25" s="555"/>
      <c r="G25" s="553"/>
      <c r="H25" s="545"/>
      <c r="I25" s="555"/>
      <c r="J25" s="545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</row>
    <row r="26" spans="1:24" ht="39.6" customHeight="1" x14ac:dyDescent="0.3">
      <c r="A26" s="554"/>
      <c r="B26" s="523"/>
      <c r="C26" s="523"/>
      <c r="D26" s="523"/>
      <c r="E26" s="553"/>
      <c r="F26" s="417">
        <v>6250</v>
      </c>
      <c r="G26" s="545"/>
      <c r="H26" s="540" t="s">
        <v>559</v>
      </c>
      <c r="I26" s="417"/>
      <c r="J26" s="418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</row>
    <row r="27" spans="1:24" ht="69" customHeight="1" x14ac:dyDescent="0.3">
      <c r="A27" s="544"/>
      <c r="B27" s="543" t="s">
        <v>558</v>
      </c>
      <c r="C27" s="505" t="s">
        <v>557</v>
      </c>
      <c r="D27" s="519">
        <v>30000</v>
      </c>
      <c r="E27" s="542" t="s">
        <v>556</v>
      </c>
      <c r="F27" s="541">
        <v>30000</v>
      </c>
      <c r="G27" s="421" t="s">
        <v>555</v>
      </c>
      <c r="H27" s="540" t="s">
        <v>529</v>
      </c>
      <c r="I27" s="417">
        <v>24150</v>
      </c>
      <c r="J27" s="418" t="s">
        <v>528</v>
      </c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</row>
    <row r="28" spans="1:24" ht="129.6" x14ac:dyDescent="0.3">
      <c r="A28" s="544"/>
      <c r="B28" s="543" t="s">
        <v>554</v>
      </c>
      <c r="C28" s="505" t="s">
        <v>553</v>
      </c>
      <c r="D28" s="519">
        <v>30000</v>
      </c>
      <c r="E28" s="542" t="s">
        <v>552</v>
      </c>
      <c r="F28" s="541">
        <v>30000</v>
      </c>
      <c r="G28" s="421" t="s">
        <v>551</v>
      </c>
      <c r="H28" s="540" t="s">
        <v>529</v>
      </c>
      <c r="I28" s="417">
        <v>24150</v>
      </c>
      <c r="J28" s="418" t="s">
        <v>528</v>
      </c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</row>
    <row r="29" spans="1:24" ht="158.4" x14ac:dyDescent="0.3">
      <c r="A29" s="544"/>
      <c r="B29" s="543" t="s">
        <v>550</v>
      </c>
      <c r="C29" s="505" t="s">
        <v>549</v>
      </c>
      <c r="D29" s="519">
        <v>30000</v>
      </c>
      <c r="E29" s="542" t="s">
        <v>548</v>
      </c>
      <c r="F29" s="541">
        <v>30000</v>
      </c>
      <c r="G29" s="421" t="s">
        <v>547</v>
      </c>
      <c r="H29" s="540" t="s">
        <v>546</v>
      </c>
      <c r="I29" s="417">
        <v>24150</v>
      </c>
      <c r="J29" s="418" t="s">
        <v>540</v>
      </c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</row>
    <row r="30" spans="1:24" ht="99.6" customHeight="1" x14ac:dyDescent="0.3">
      <c r="A30" s="544"/>
      <c r="B30" s="552" t="s">
        <v>545</v>
      </c>
      <c r="C30" s="517" t="s">
        <v>544</v>
      </c>
      <c r="D30" s="551">
        <v>110000</v>
      </c>
      <c r="E30" s="550" t="s">
        <v>543</v>
      </c>
      <c r="F30" s="541">
        <v>27500</v>
      </c>
      <c r="G30" s="549" t="s">
        <v>542</v>
      </c>
      <c r="H30" s="540" t="s">
        <v>541</v>
      </c>
      <c r="I30" s="417">
        <v>22137.5</v>
      </c>
      <c r="J30" s="418" t="s">
        <v>540</v>
      </c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</row>
    <row r="31" spans="1:24" ht="80.400000000000006" customHeight="1" x14ac:dyDescent="0.3">
      <c r="A31" s="544"/>
      <c r="B31" s="548"/>
      <c r="C31" s="450"/>
      <c r="D31" s="547"/>
      <c r="E31" s="546"/>
      <c r="F31" s="541">
        <v>82500</v>
      </c>
      <c r="G31" s="545"/>
      <c r="H31" s="540" t="s">
        <v>539</v>
      </c>
      <c r="I31" s="417"/>
      <c r="J31" s="418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</row>
    <row r="32" spans="1:24" ht="244.8" x14ac:dyDescent="0.3">
      <c r="A32" s="544"/>
      <c r="B32" s="543" t="s">
        <v>538</v>
      </c>
      <c r="C32" s="505" t="s">
        <v>537</v>
      </c>
      <c r="D32" s="519">
        <v>60000</v>
      </c>
      <c r="E32" s="542" t="s">
        <v>536</v>
      </c>
      <c r="F32" s="541">
        <v>60000</v>
      </c>
      <c r="G32" s="421" t="s">
        <v>535</v>
      </c>
      <c r="H32" s="540" t="s">
        <v>534</v>
      </c>
      <c r="I32" s="417"/>
      <c r="J32" s="418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</row>
    <row r="33" spans="1:24" ht="158.4" x14ac:dyDescent="0.3">
      <c r="A33" s="544"/>
      <c r="B33" s="543" t="s">
        <v>533</v>
      </c>
      <c r="C33" s="505" t="s">
        <v>532</v>
      </c>
      <c r="D33" s="519">
        <v>55000</v>
      </c>
      <c r="E33" s="542" t="s">
        <v>531</v>
      </c>
      <c r="F33" s="541">
        <v>55000</v>
      </c>
      <c r="G33" s="421" t="s">
        <v>530</v>
      </c>
      <c r="H33" s="540" t="s">
        <v>529</v>
      </c>
      <c r="I33" s="417">
        <v>44275</v>
      </c>
      <c r="J33" s="418" t="s">
        <v>528</v>
      </c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</row>
    <row r="34" spans="1:24" ht="22.95" customHeight="1" x14ac:dyDescent="0.3">
      <c r="A34" s="531"/>
      <c r="B34" s="537" t="s">
        <v>524</v>
      </c>
      <c r="C34" s="536" t="s">
        <v>527</v>
      </c>
      <c r="D34" s="535"/>
      <c r="E34" s="536" t="s">
        <v>522</v>
      </c>
      <c r="F34" s="539"/>
      <c r="G34" s="532" t="s">
        <v>515</v>
      </c>
      <c r="H34" s="532" t="s">
        <v>515</v>
      </c>
      <c r="I34" s="417">
        <v>15322.5</v>
      </c>
      <c r="J34" s="418" t="s">
        <v>526</v>
      </c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</row>
    <row r="35" spans="1:24" ht="24" customHeight="1" x14ac:dyDescent="0.3">
      <c r="A35" s="531"/>
      <c r="B35" s="520"/>
      <c r="C35" s="520"/>
      <c r="D35" s="520"/>
      <c r="E35" s="520"/>
      <c r="F35" s="524"/>
      <c r="G35" s="532" t="s">
        <v>515</v>
      </c>
      <c r="H35" s="532" t="s">
        <v>515</v>
      </c>
      <c r="I35" s="417">
        <v>30645</v>
      </c>
      <c r="J35" s="418" t="s">
        <v>525</v>
      </c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</row>
    <row r="36" spans="1:24" ht="24.6" customHeight="1" x14ac:dyDescent="0.3">
      <c r="A36" s="531"/>
      <c r="B36" s="537" t="s">
        <v>524</v>
      </c>
      <c r="C36" s="538" t="s">
        <v>523</v>
      </c>
      <c r="D36" s="535"/>
      <c r="E36" s="528" t="s">
        <v>522</v>
      </c>
      <c r="F36" s="533"/>
      <c r="G36" s="532" t="s">
        <v>515</v>
      </c>
      <c r="H36" s="532" t="s">
        <v>515</v>
      </c>
      <c r="I36" s="417">
        <v>1276.8800000000001</v>
      </c>
      <c r="J36" s="418" t="s">
        <v>521</v>
      </c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</row>
    <row r="37" spans="1:24" ht="20.399999999999999" customHeight="1" x14ac:dyDescent="0.3">
      <c r="A37" s="531"/>
      <c r="B37" s="520"/>
      <c r="C37" s="520"/>
      <c r="D37" s="520"/>
      <c r="E37" s="524"/>
      <c r="F37" s="523"/>
      <c r="G37" s="532" t="s">
        <v>515</v>
      </c>
      <c r="H37" s="532" t="s">
        <v>515</v>
      </c>
      <c r="I37" s="417">
        <v>2553.75</v>
      </c>
      <c r="J37" s="418" t="s">
        <v>520</v>
      </c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</row>
    <row r="38" spans="1:24" ht="27.75" customHeight="1" x14ac:dyDescent="0.3">
      <c r="A38" s="531"/>
      <c r="B38" s="537" t="s">
        <v>519</v>
      </c>
      <c r="C38" s="536" t="s">
        <v>518</v>
      </c>
      <c r="D38" s="535">
        <v>91571.5</v>
      </c>
      <c r="E38" s="534" t="s">
        <v>517</v>
      </c>
      <c r="F38" s="533">
        <v>91571.5</v>
      </c>
      <c r="G38" s="532" t="s">
        <v>515</v>
      </c>
      <c r="H38" s="532" t="s">
        <v>515</v>
      </c>
      <c r="I38" s="417">
        <v>18217.88</v>
      </c>
      <c r="J38" s="418" t="s">
        <v>516</v>
      </c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</row>
    <row r="39" spans="1:24" ht="27.75" customHeight="1" x14ac:dyDescent="0.3">
      <c r="A39" s="531"/>
      <c r="B39" s="520"/>
      <c r="C39" s="520"/>
      <c r="D39" s="520"/>
      <c r="E39" s="524"/>
      <c r="F39" s="523"/>
      <c r="G39" s="530" t="s">
        <v>515</v>
      </c>
      <c r="H39" s="530" t="s">
        <v>515</v>
      </c>
      <c r="I39" s="417">
        <v>36435.75</v>
      </c>
      <c r="J39" s="418" t="s">
        <v>514</v>
      </c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</row>
    <row r="40" spans="1:24" ht="93.6" customHeight="1" x14ac:dyDescent="0.3">
      <c r="A40" s="415"/>
      <c r="B40" s="529" t="s">
        <v>513</v>
      </c>
      <c r="C40" s="528" t="s">
        <v>512</v>
      </c>
      <c r="D40" s="527">
        <v>120000</v>
      </c>
      <c r="E40" s="526" t="s">
        <v>511</v>
      </c>
      <c r="F40" s="521">
        <v>90000</v>
      </c>
      <c r="G40" s="525" t="s">
        <v>510</v>
      </c>
      <c r="H40" s="453" t="s">
        <v>509</v>
      </c>
      <c r="I40" s="519">
        <v>90000</v>
      </c>
      <c r="J40" s="418" t="s">
        <v>508</v>
      </c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</row>
    <row r="41" spans="1:24" ht="63.6" customHeight="1" x14ac:dyDescent="0.3">
      <c r="A41" s="415"/>
      <c r="B41" s="523"/>
      <c r="C41" s="524"/>
      <c r="D41" s="523"/>
      <c r="E41" s="522"/>
      <c r="F41" s="521">
        <v>30000</v>
      </c>
      <c r="G41" s="520"/>
      <c r="H41" s="453" t="s">
        <v>507</v>
      </c>
      <c r="I41" s="519"/>
      <c r="J41" s="418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</row>
    <row r="42" spans="1:24" ht="14.4" customHeight="1" x14ac:dyDescent="0.3">
      <c r="A42" s="415"/>
      <c r="B42" s="505" t="s">
        <v>499</v>
      </c>
      <c r="C42" s="505" t="s">
        <v>359</v>
      </c>
      <c r="D42" s="453">
        <v>17760</v>
      </c>
      <c r="E42" s="518" t="s">
        <v>506</v>
      </c>
      <c r="F42" s="458">
        <v>73080</v>
      </c>
      <c r="G42" s="517" t="s">
        <v>505</v>
      </c>
      <c r="H42" s="457" t="s">
        <v>504</v>
      </c>
      <c r="I42" s="516">
        <v>73080</v>
      </c>
      <c r="J42" s="506" t="s">
        <v>503</v>
      </c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</row>
    <row r="43" spans="1:24" ht="14.4" x14ac:dyDescent="0.3">
      <c r="A43" s="415"/>
      <c r="B43" s="505" t="s">
        <v>496</v>
      </c>
      <c r="C43" s="505" t="s">
        <v>360</v>
      </c>
      <c r="D43" s="453">
        <v>30240</v>
      </c>
      <c r="E43" s="515"/>
      <c r="F43" s="468"/>
      <c r="G43" s="503"/>
      <c r="H43" s="503"/>
      <c r="I43" s="491"/>
      <c r="J43" s="500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</row>
    <row r="44" spans="1:24" ht="25.95" customHeight="1" x14ac:dyDescent="0.3">
      <c r="A44" s="415"/>
      <c r="B44" s="505" t="s">
        <v>495</v>
      </c>
      <c r="C44" s="505" t="s">
        <v>361</v>
      </c>
      <c r="D44" s="453">
        <v>6720</v>
      </c>
      <c r="E44" s="515"/>
      <c r="F44" s="468"/>
      <c r="G44" s="503"/>
      <c r="H44" s="503"/>
      <c r="I44" s="491"/>
      <c r="J44" s="500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</row>
    <row r="45" spans="1:24" ht="25.2" customHeight="1" x14ac:dyDescent="0.3">
      <c r="A45" s="415"/>
      <c r="B45" s="505" t="s">
        <v>494</v>
      </c>
      <c r="C45" s="505" t="s">
        <v>362</v>
      </c>
      <c r="D45" s="453">
        <v>7920</v>
      </c>
      <c r="E45" s="515"/>
      <c r="F45" s="468"/>
      <c r="G45" s="503"/>
      <c r="H45" s="503"/>
      <c r="I45" s="491"/>
      <c r="J45" s="500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</row>
    <row r="46" spans="1:24" ht="51" customHeight="1" x14ac:dyDescent="0.3">
      <c r="A46" s="415"/>
      <c r="B46" s="505" t="s">
        <v>493</v>
      </c>
      <c r="C46" s="505" t="s">
        <v>363</v>
      </c>
      <c r="D46" s="453">
        <v>10440</v>
      </c>
      <c r="E46" s="514"/>
      <c r="F46" s="451"/>
      <c r="G46" s="450"/>
      <c r="H46" s="450"/>
      <c r="I46" s="495"/>
      <c r="J46" s="497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</row>
    <row r="47" spans="1:24" ht="129.6" x14ac:dyDescent="0.3">
      <c r="A47" s="415"/>
      <c r="B47" s="504" t="s">
        <v>492</v>
      </c>
      <c r="C47" s="504" t="s">
        <v>364</v>
      </c>
      <c r="D47" s="513">
        <v>7200</v>
      </c>
      <c r="E47" s="512" t="s">
        <v>463</v>
      </c>
      <c r="F47" s="490">
        <v>7200</v>
      </c>
      <c r="G47" s="511" t="s">
        <v>502</v>
      </c>
      <c r="H47" s="510" t="s">
        <v>501</v>
      </c>
      <c r="I47" s="509">
        <v>7200</v>
      </c>
      <c r="J47" s="455" t="s">
        <v>500</v>
      </c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</row>
    <row r="48" spans="1:24" ht="14.4" customHeight="1" x14ac:dyDescent="0.3">
      <c r="A48" s="415"/>
      <c r="B48" s="505" t="s">
        <v>499</v>
      </c>
      <c r="C48" s="505" t="s">
        <v>359</v>
      </c>
      <c r="D48" s="453">
        <v>740</v>
      </c>
      <c r="E48" s="457" t="s">
        <v>463</v>
      </c>
      <c r="F48" s="458">
        <v>6254</v>
      </c>
      <c r="G48" s="457" t="s">
        <v>498</v>
      </c>
      <c r="H48" s="508" t="s">
        <v>497</v>
      </c>
      <c r="I48" s="507"/>
      <c r="J48" s="506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</row>
    <row r="49" spans="1:25" ht="14.4" x14ac:dyDescent="0.3">
      <c r="A49" s="415"/>
      <c r="B49" s="505" t="s">
        <v>496</v>
      </c>
      <c r="C49" s="505" t="s">
        <v>360</v>
      </c>
      <c r="D49" s="453">
        <v>1260</v>
      </c>
      <c r="E49" s="467"/>
      <c r="F49" s="468"/>
      <c r="G49" s="503"/>
      <c r="H49" s="502"/>
      <c r="I49" s="501"/>
      <c r="J49" s="500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</row>
    <row r="50" spans="1:25" ht="14.4" x14ac:dyDescent="0.3">
      <c r="A50" s="415"/>
      <c r="B50" s="505" t="s">
        <v>495</v>
      </c>
      <c r="C50" s="505" t="s">
        <v>361</v>
      </c>
      <c r="D50" s="453">
        <v>280</v>
      </c>
      <c r="E50" s="467"/>
      <c r="F50" s="468"/>
      <c r="G50" s="503"/>
      <c r="H50" s="502"/>
      <c r="I50" s="501"/>
      <c r="J50" s="500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</row>
    <row r="51" spans="1:25" ht="14.4" x14ac:dyDescent="0.3">
      <c r="A51" s="415"/>
      <c r="B51" s="505" t="s">
        <v>494</v>
      </c>
      <c r="C51" s="505" t="s">
        <v>362</v>
      </c>
      <c r="D51" s="453">
        <v>330</v>
      </c>
      <c r="E51" s="467"/>
      <c r="F51" s="468"/>
      <c r="G51" s="503"/>
      <c r="H51" s="502"/>
      <c r="I51" s="501"/>
      <c r="J51" s="500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</row>
    <row r="52" spans="1:25" ht="14.4" x14ac:dyDescent="0.3">
      <c r="A52" s="415"/>
      <c r="B52" s="505" t="s">
        <v>493</v>
      </c>
      <c r="C52" s="505" t="s">
        <v>363</v>
      </c>
      <c r="D52" s="453">
        <v>435</v>
      </c>
      <c r="E52" s="467"/>
      <c r="F52" s="468"/>
      <c r="G52" s="503"/>
      <c r="H52" s="502"/>
      <c r="I52" s="501"/>
      <c r="J52" s="500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/>
    </row>
    <row r="53" spans="1:25" ht="43.2" x14ac:dyDescent="0.3">
      <c r="A53" s="415"/>
      <c r="B53" s="504" t="s">
        <v>492</v>
      </c>
      <c r="C53" s="504" t="s">
        <v>364</v>
      </c>
      <c r="D53" s="453">
        <v>300</v>
      </c>
      <c r="E53" s="467"/>
      <c r="F53" s="468"/>
      <c r="G53" s="503"/>
      <c r="H53" s="502"/>
      <c r="I53" s="501"/>
      <c r="J53" s="500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</row>
    <row r="54" spans="1:25" ht="14.4" x14ac:dyDescent="0.3">
      <c r="A54" s="415"/>
      <c r="B54" s="455" t="s">
        <v>454</v>
      </c>
      <c r="C54" s="455" t="s">
        <v>376</v>
      </c>
      <c r="D54" s="453">
        <v>662</v>
      </c>
      <c r="E54" s="467"/>
      <c r="F54" s="468"/>
      <c r="G54" s="503"/>
      <c r="H54" s="502"/>
      <c r="I54" s="501"/>
      <c r="J54" s="500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</row>
    <row r="55" spans="1:25" ht="28.8" x14ac:dyDescent="0.3">
      <c r="A55" s="415"/>
      <c r="B55" s="455" t="s">
        <v>459</v>
      </c>
      <c r="C55" s="455" t="s">
        <v>375</v>
      </c>
      <c r="D55" s="453">
        <v>1050</v>
      </c>
      <c r="E55" s="467"/>
      <c r="F55" s="468"/>
      <c r="G55" s="503"/>
      <c r="H55" s="502"/>
      <c r="I55" s="501"/>
      <c r="J55" s="500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09"/>
      <c r="X55" s="409"/>
    </row>
    <row r="56" spans="1:25" ht="28.8" x14ac:dyDescent="0.3">
      <c r="A56" s="415"/>
      <c r="B56" s="455" t="s">
        <v>464</v>
      </c>
      <c r="C56" s="455" t="s">
        <v>374</v>
      </c>
      <c r="D56" s="453">
        <v>717</v>
      </c>
      <c r="E56" s="467"/>
      <c r="F56" s="468"/>
      <c r="G56" s="503"/>
      <c r="H56" s="502"/>
      <c r="I56" s="501"/>
      <c r="J56" s="500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</row>
    <row r="57" spans="1:25" ht="28.8" x14ac:dyDescent="0.3">
      <c r="A57" s="415"/>
      <c r="B57" s="455" t="s">
        <v>468</v>
      </c>
      <c r="C57" s="455" t="s">
        <v>373</v>
      </c>
      <c r="D57" s="453">
        <v>480</v>
      </c>
      <c r="E57" s="463"/>
      <c r="F57" s="451"/>
      <c r="G57" s="450"/>
      <c r="H57" s="499"/>
      <c r="I57" s="498"/>
      <c r="J57" s="497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</row>
    <row r="58" spans="1:25" ht="34.200000000000003" customHeight="1" x14ac:dyDescent="0.3">
      <c r="A58" s="415"/>
      <c r="B58" s="494" t="s">
        <v>491</v>
      </c>
      <c r="C58" s="457" t="s">
        <v>183</v>
      </c>
      <c r="D58" s="491">
        <v>12000</v>
      </c>
      <c r="E58" s="457" t="s">
        <v>490</v>
      </c>
      <c r="F58" s="490">
        <v>3000</v>
      </c>
      <c r="G58" s="457" t="s">
        <v>489</v>
      </c>
      <c r="H58" s="471" t="s">
        <v>488</v>
      </c>
      <c r="I58" s="490">
        <v>3000</v>
      </c>
      <c r="J58" s="455" t="s">
        <v>487</v>
      </c>
      <c r="K58" s="409"/>
      <c r="L58" s="409"/>
      <c r="M58" s="409"/>
      <c r="N58" s="409"/>
      <c r="O58" s="409"/>
      <c r="P58" s="409"/>
      <c r="Q58" s="409"/>
      <c r="R58" s="409"/>
      <c r="S58" s="409"/>
      <c r="T58" s="409"/>
      <c r="U58" s="409"/>
      <c r="V58" s="409"/>
      <c r="W58" s="409"/>
      <c r="X58" s="409"/>
    </row>
    <row r="59" spans="1:25" ht="28.8" x14ac:dyDescent="0.3">
      <c r="A59" s="415"/>
      <c r="B59" s="492"/>
      <c r="C59" s="467"/>
      <c r="D59" s="491"/>
      <c r="E59" s="467"/>
      <c r="F59" s="490">
        <v>3000</v>
      </c>
      <c r="G59" s="467"/>
      <c r="H59" s="471" t="s">
        <v>486</v>
      </c>
      <c r="I59" s="490">
        <v>3000</v>
      </c>
      <c r="J59" s="455" t="s">
        <v>485</v>
      </c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</row>
    <row r="60" spans="1:25" ht="43.2" customHeight="1" x14ac:dyDescent="0.3">
      <c r="A60" s="415"/>
      <c r="B60" s="492"/>
      <c r="C60" s="467"/>
      <c r="D60" s="491"/>
      <c r="E60" s="467"/>
      <c r="F60" s="490">
        <v>3000</v>
      </c>
      <c r="G60" s="467"/>
      <c r="H60" s="471" t="s">
        <v>484</v>
      </c>
      <c r="I60" s="490">
        <v>3000</v>
      </c>
      <c r="J60" s="455" t="s">
        <v>483</v>
      </c>
      <c r="K60" s="409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</row>
    <row r="61" spans="1:25" ht="28.8" x14ac:dyDescent="0.3">
      <c r="A61" s="415"/>
      <c r="B61" s="496"/>
      <c r="C61" s="463"/>
      <c r="D61" s="495"/>
      <c r="E61" s="463"/>
      <c r="F61" s="490">
        <v>3000</v>
      </c>
      <c r="G61" s="463"/>
      <c r="H61" s="471" t="s">
        <v>482</v>
      </c>
      <c r="I61" s="490">
        <v>3000</v>
      </c>
      <c r="J61" s="455" t="s">
        <v>481</v>
      </c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409"/>
      <c r="W61" s="409"/>
      <c r="X61" s="409"/>
    </row>
    <row r="62" spans="1:25" ht="28.8" x14ac:dyDescent="0.3">
      <c r="A62" s="415"/>
      <c r="B62" s="494" t="s">
        <v>480</v>
      </c>
      <c r="C62" s="457" t="s">
        <v>479</v>
      </c>
      <c r="D62" s="493">
        <v>12000</v>
      </c>
      <c r="E62" s="457" t="s">
        <v>478</v>
      </c>
      <c r="F62" s="490">
        <v>3000</v>
      </c>
      <c r="G62" s="457" t="s">
        <v>477</v>
      </c>
      <c r="H62" s="471" t="s">
        <v>476</v>
      </c>
      <c r="I62" s="490">
        <v>3000</v>
      </c>
      <c r="J62" s="455" t="s">
        <v>475</v>
      </c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</row>
    <row r="63" spans="1:25" ht="28.8" x14ac:dyDescent="0.25">
      <c r="A63" s="456"/>
      <c r="B63" s="492"/>
      <c r="C63" s="467"/>
      <c r="D63" s="491"/>
      <c r="E63" s="467"/>
      <c r="F63" s="490">
        <v>3000</v>
      </c>
      <c r="G63" s="467"/>
      <c r="H63" s="471" t="s">
        <v>474</v>
      </c>
      <c r="I63" s="490">
        <v>3000</v>
      </c>
      <c r="J63" s="455" t="s">
        <v>473</v>
      </c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</row>
    <row r="64" spans="1:25" ht="28.8" x14ac:dyDescent="0.25">
      <c r="A64" s="456"/>
      <c r="B64" s="492"/>
      <c r="C64" s="467"/>
      <c r="D64" s="491"/>
      <c r="E64" s="467"/>
      <c r="F64" s="490">
        <v>3000</v>
      </c>
      <c r="G64" s="467"/>
      <c r="H64" s="471" t="s">
        <v>472</v>
      </c>
      <c r="I64" s="490">
        <v>3000</v>
      </c>
      <c r="J64" s="455" t="s">
        <v>471</v>
      </c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</row>
    <row r="65" spans="1:25" ht="28.8" x14ac:dyDescent="0.25">
      <c r="A65" s="456"/>
      <c r="B65" s="492"/>
      <c r="C65" s="467"/>
      <c r="D65" s="491"/>
      <c r="E65" s="467"/>
      <c r="F65" s="490">
        <v>3000</v>
      </c>
      <c r="G65" s="467"/>
      <c r="H65" s="455" t="s">
        <v>470</v>
      </c>
      <c r="I65" s="490">
        <v>3000</v>
      </c>
      <c r="J65" s="455" t="s">
        <v>469</v>
      </c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</row>
    <row r="66" spans="1:25" ht="67.2" customHeight="1" x14ac:dyDescent="0.25">
      <c r="A66" s="456"/>
      <c r="B66" s="471" t="s">
        <v>468</v>
      </c>
      <c r="C66" s="471" t="s">
        <v>373</v>
      </c>
      <c r="D66" s="460">
        <v>11520</v>
      </c>
      <c r="E66" s="459" t="s">
        <v>458</v>
      </c>
      <c r="F66" s="458">
        <v>16539</v>
      </c>
      <c r="G66" s="459" t="s">
        <v>467</v>
      </c>
      <c r="H66" s="465" t="s">
        <v>466</v>
      </c>
      <c r="I66" s="458">
        <v>16539</v>
      </c>
      <c r="J66" s="457" t="s">
        <v>465</v>
      </c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</row>
    <row r="67" spans="1:25" ht="47.4" customHeight="1" x14ac:dyDescent="0.25">
      <c r="A67" s="456"/>
      <c r="B67" s="471" t="s">
        <v>464</v>
      </c>
      <c r="C67" s="471" t="s">
        <v>374</v>
      </c>
      <c r="D67" s="460">
        <v>5019</v>
      </c>
      <c r="E67" s="452"/>
      <c r="F67" s="451"/>
      <c r="G67" s="452"/>
      <c r="H67" s="464"/>
      <c r="I67" s="451"/>
      <c r="J67" s="463"/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</row>
    <row r="68" spans="1:25" ht="129.6" x14ac:dyDescent="0.25">
      <c r="A68" s="456"/>
      <c r="B68" s="489" t="s">
        <v>464</v>
      </c>
      <c r="C68" s="489" t="s">
        <v>374</v>
      </c>
      <c r="D68" s="488">
        <v>12189</v>
      </c>
      <c r="E68" s="487" t="s">
        <v>463</v>
      </c>
      <c r="F68" s="488">
        <v>12189</v>
      </c>
      <c r="G68" s="487" t="s">
        <v>462</v>
      </c>
      <c r="H68" s="486" t="s">
        <v>461</v>
      </c>
      <c r="I68" s="483">
        <v>12189</v>
      </c>
      <c r="J68" s="482" t="s">
        <v>460</v>
      </c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</row>
    <row r="69" spans="1:25" ht="129.6" x14ac:dyDescent="0.25">
      <c r="A69" s="456"/>
      <c r="B69" s="455" t="s">
        <v>459</v>
      </c>
      <c r="C69" s="455" t="s">
        <v>375</v>
      </c>
      <c r="D69" s="453">
        <v>25200</v>
      </c>
      <c r="E69" s="484" t="s">
        <v>458</v>
      </c>
      <c r="F69" s="453">
        <v>25200</v>
      </c>
      <c r="G69" s="484" t="s">
        <v>457</v>
      </c>
      <c r="H69" s="485" t="s">
        <v>456</v>
      </c>
      <c r="I69" s="483">
        <v>25200</v>
      </c>
      <c r="J69" s="482" t="s">
        <v>455</v>
      </c>
      <c r="K69" s="400"/>
      <c r="L69" s="400"/>
      <c r="M69" s="400"/>
      <c r="N69" s="400"/>
      <c r="O69" s="400"/>
      <c r="P69" s="400"/>
      <c r="Q69" s="400"/>
      <c r="R69" s="400"/>
      <c r="S69" s="400"/>
      <c r="T69" s="400"/>
      <c r="U69" s="400"/>
      <c r="V69" s="400"/>
      <c r="W69" s="400"/>
      <c r="X69" s="400"/>
      <c r="Y69" s="400"/>
    </row>
    <row r="70" spans="1:25" ht="129.6" x14ac:dyDescent="0.25">
      <c r="A70" s="456"/>
      <c r="B70" s="455" t="s">
        <v>454</v>
      </c>
      <c r="C70" s="455" t="s">
        <v>376</v>
      </c>
      <c r="D70" s="453">
        <v>15888</v>
      </c>
      <c r="E70" s="484" t="s">
        <v>453</v>
      </c>
      <c r="F70" s="453">
        <v>15888</v>
      </c>
      <c r="G70" s="484" t="s">
        <v>452</v>
      </c>
      <c r="H70" s="484" t="s">
        <v>451</v>
      </c>
      <c r="I70" s="483">
        <v>15888</v>
      </c>
      <c r="J70" s="482" t="s">
        <v>450</v>
      </c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</row>
    <row r="71" spans="1:25" ht="68.400000000000006" customHeight="1" x14ac:dyDescent="0.25">
      <c r="A71" s="456"/>
      <c r="B71" s="455" t="s">
        <v>446</v>
      </c>
      <c r="C71" s="454" t="s">
        <v>377</v>
      </c>
      <c r="D71" s="460">
        <v>1248</v>
      </c>
      <c r="E71" s="459" t="s">
        <v>441</v>
      </c>
      <c r="F71" s="458">
        <v>2496</v>
      </c>
      <c r="G71" s="459" t="s">
        <v>449</v>
      </c>
      <c r="H71" s="465" t="s">
        <v>448</v>
      </c>
      <c r="I71" s="481">
        <v>2496</v>
      </c>
      <c r="J71" s="480" t="s">
        <v>447</v>
      </c>
      <c r="K71" s="400"/>
      <c r="L71" s="400"/>
      <c r="M71" s="400"/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</row>
    <row r="72" spans="1:25" ht="58.2" customHeight="1" x14ac:dyDescent="0.25">
      <c r="A72" s="456"/>
      <c r="B72" s="455" t="s">
        <v>443</v>
      </c>
      <c r="C72" s="471" t="s">
        <v>378</v>
      </c>
      <c r="D72" s="453">
        <v>1248</v>
      </c>
      <c r="E72" s="452"/>
      <c r="F72" s="451"/>
      <c r="G72" s="452"/>
      <c r="H72" s="464"/>
      <c r="I72" s="479"/>
      <c r="J72" s="478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</row>
    <row r="73" spans="1:25" ht="30" customHeight="1" x14ac:dyDescent="0.25">
      <c r="A73" s="456"/>
      <c r="B73" s="455" t="s">
        <v>446</v>
      </c>
      <c r="C73" s="454" t="s">
        <v>377</v>
      </c>
      <c r="D73" s="460">
        <v>260</v>
      </c>
      <c r="E73" s="459" t="s">
        <v>441</v>
      </c>
      <c r="F73" s="458">
        <v>2220</v>
      </c>
      <c r="G73" s="459" t="s">
        <v>445</v>
      </c>
      <c r="H73" s="465" t="s">
        <v>444</v>
      </c>
      <c r="I73" s="477"/>
      <c r="J73" s="476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</row>
    <row r="74" spans="1:25" ht="28.8" x14ac:dyDescent="0.25">
      <c r="A74" s="456"/>
      <c r="B74" s="455" t="s">
        <v>443</v>
      </c>
      <c r="C74" s="471" t="s">
        <v>378</v>
      </c>
      <c r="D74" s="453">
        <v>260</v>
      </c>
      <c r="E74" s="470"/>
      <c r="F74" s="468"/>
      <c r="G74" s="470"/>
      <c r="H74" s="469"/>
      <c r="I74" s="475"/>
      <c r="J74" s="474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</row>
    <row r="75" spans="1:25" ht="57.6" x14ac:dyDescent="0.25">
      <c r="A75" s="456"/>
      <c r="B75" s="455" t="s">
        <v>442</v>
      </c>
      <c r="C75" s="471" t="s">
        <v>379</v>
      </c>
      <c r="D75" s="453">
        <v>450</v>
      </c>
      <c r="E75" s="470"/>
      <c r="F75" s="468"/>
      <c r="G75" s="470"/>
      <c r="H75" s="469"/>
      <c r="I75" s="475"/>
      <c r="J75" s="474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</row>
    <row r="76" spans="1:25" ht="57.6" x14ac:dyDescent="0.25">
      <c r="A76" s="456"/>
      <c r="B76" s="455" t="s">
        <v>437</v>
      </c>
      <c r="C76" s="471" t="s">
        <v>380</v>
      </c>
      <c r="D76" s="453">
        <v>340</v>
      </c>
      <c r="E76" s="470"/>
      <c r="F76" s="468"/>
      <c r="G76" s="470"/>
      <c r="H76" s="469"/>
      <c r="I76" s="475"/>
      <c r="J76" s="474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</row>
    <row r="77" spans="1:25" ht="57.6" x14ac:dyDescent="0.25">
      <c r="A77" s="456"/>
      <c r="B77" s="455" t="s">
        <v>436</v>
      </c>
      <c r="C77" s="454" t="s">
        <v>381</v>
      </c>
      <c r="D77" s="453">
        <v>595</v>
      </c>
      <c r="E77" s="470"/>
      <c r="F77" s="468"/>
      <c r="G77" s="470"/>
      <c r="H77" s="469"/>
      <c r="I77" s="475"/>
      <c r="J77" s="474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</row>
    <row r="78" spans="1:25" ht="43.2" x14ac:dyDescent="0.25">
      <c r="A78" s="456"/>
      <c r="B78" s="455" t="s">
        <v>435</v>
      </c>
      <c r="C78" s="466" t="s">
        <v>382</v>
      </c>
      <c r="D78" s="453">
        <v>315</v>
      </c>
      <c r="E78" s="452"/>
      <c r="F78" s="451"/>
      <c r="G78" s="452"/>
      <c r="H78" s="464"/>
      <c r="I78" s="473"/>
      <c r="J78" s="472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</row>
    <row r="79" spans="1:25" ht="57.6" x14ac:dyDescent="0.25">
      <c r="A79" s="456"/>
      <c r="B79" s="455" t="s">
        <v>442</v>
      </c>
      <c r="C79" s="471" t="s">
        <v>379</v>
      </c>
      <c r="D79" s="453">
        <v>10800</v>
      </c>
      <c r="E79" s="459" t="s">
        <v>441</v>
      </c>
      <c r="F79" s="458">
        <v>40800</v>
      </c>
      <c r="G79" s="459" t="s">
        <v>440</v>
      </c>
      <c r="H79" s="465" t="s">
        <v>439</v>
      </c>
      <c r="I79" s="458">
        <v>40800</v>
      </c>
      <c r="J79" s="457" t="s">
        <v>438</v>
      </c>
      <c r="K79" s="400"/>
      <c r="L79" s="400"/>
      <c r="M79" s="400"/>
      <c r="N79" s="400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</row>
    <row r="80" spans="1:25" ht="57.6" x14ac:dyDescent="0.25">
      <c r="A80" s="456"/>
      <c r="B80" s="455" t="s">
        <v>437</v>
      </c>
      <c r="C80" s="471" t="s">
        <v>380</v>
      </c>
      <c r="D80" s="453">
        <v>8160</v>
      </c>
      <c r="E80" s="470"/>
      <c r="F80" s="468"/>
      <c r="G80" s="470"/>
      <c r="H80" s="469"/>
      <c r="I80" s="468"/>
      <c r="J80" s="467"/>
      <c r="K80" s="400"/>
      <c r="L80" s="400"/>
      <c r="M80" s="400"/>
      <c r="N80" s="400"/>
      <c r="O80" s="400"/>
      <c r="P80" s="400"/>
      <c r="Q80" s="400"/>
      <c r="R80" s="400"/>
      <c r="S80" s="400"/>
      <c r="T80" s="400"/>
      <c r="U80" s="400"/>
      <c r="V80" s="400"/>
      <c r="W80" s="400"/>
      <c r="X80" s="400"/>
      <c r="Y80" s="400"/>
    </row>
    <row r="81" spans="1:25" ht="57.6" x14ac:dyDescent="0.25">
      <c r="A81" s="456"/>
      <c r="B81" s="455" t="s">
        <v>436</v>
      </c>
      <c r="C81" s="454" t="s">
        <v>381</v>
      </c>
      <c r="D81" s="453">
        <v>14280</v>
      </c>
      <c r="E81" s="470"/>
      <c r="F81" s="468"/>
      <c r="G81" s="470"/>
      <c r="H81" s="469"/>
      <c r="I81" s="468"/>
      <c r="J81" s="467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  <c r="Y81" s="400"/>
    </row>
    <row r="82" spans="1:25" ht="43.2" x14ac:dyDescent="0.25">
      <c r="A82" s="456"/>
      <c r="B82" s="455" t="s">
        <v>435</v>
      </c>
      <c r="C82" s="466" t="s">
        <v>382</v>
      </c>
      <c r="D82" s="453">
        <v>7560</v>
      </c>
      <c r="E82" s="452"/>
      <c r="F82" s="451"/>
      <c r="G82" s="452"/>
      <c r="H82" s="464"/>
      <c r="I82" s="451"/>
      <c r="J82" s="463"/>
      <c r="K82" s="400"/>
      <c r="L82" s="400"/>
      <c r="M82" s="400"/>
      <c r="N82" s="400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</row>
    <row r="83" spans="1:25" ht="72" x14ac:dyDescent="0.25">
      <c r="A83" s="456"/>
      <c r="B83" s="455" t="s">
        <v>434</v>
      </c>
      <c r="C83" s="454" t="s">
        <v>383</v>
      </c>
      <c r="D83" s="453">
        <v>20000</v>
      </c>
      <c r="E83" s="462" t="s">
        <v>433</v>
      </c>
      <c r="F83" s="460">
        <v>20000</v>
      </c>
      <c r="G83" s="462" t="s">
        <v>432</v>
      </c>
      <c r="H83" s="461" t="s">
        <v>431</v>
      </c>
      <c r="I83" s="460">
        <v>20000</v>
      </c>
      <c r="J83" s="454" t="s">
        <v>430</v>
      </c>
      <c r="K83" s="400"/>
      <c r="L83" s="400"/>
      <c r="M83" s="400"/>
      <c r="N83" s="400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</row>
    <row r="84" spans="1:25" ht="57.6" x14ac:dyDescent="0.25">
      <c r="A84" s="456"/>
      <c r="B84" s="455" t="s">
        <v>429</v>
      </c>
      <c r="C84" s="454" t="s">
        <v>428</v>
      </c>
      <c r="D84" s="458">
        <v>1380</v>
      </c>
      <c r="E84" s="459" t="s">
        <v>427</v>
      </c>
      <c r="F84" s="458">
        <v>1380</v>
      </c>
      <c r="G84" s="459" t="s">
        <v>426</v>
      </c>
      <c r="H84" s="465" t="s">
        <v>425</v>
      </c>
      <c r="I84" s="458">
        <v>1380</v>
      </c>
      <c r="J84" s="457" t="s">
        <v>418</v>
      </c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</row>
    <row r="85" spans="1:25" ht="43.2" x14ac:dyDescent="0.25">
      <c r="A85" s="456"/>
      <c r="B85" s="455" t="s">
        <v>424</v>
      </c>
      <c r="C85" s="454" t="s">
        <v>423</v>
      </c>
      <c r="D85" s="451"/>
      <c r="E85" s="452"/>
      <c r="F85" s="451"/>
      <c r="G85" s="452"/>
      <c r="H85" s="464"/>
      <c r="I85" s="451"/>
      <c r="J85" s="463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</row>
    <row r="86" spans="1:25" ht="72" x14ac:dyDescent="0.25">
      <c r="A86" s="456"/>
      <c r="B86" s="455" t="s">
        <v>422</v>
      </c>
      <c r="C86" s="454" t="s">
        <v>231</v>
      </c>
      <c r="D86" s="453">
        <v>7000</v>
      </c>
      <c r="E86" s="462" t="s">
        <v>421</v>
      </c>
      <c r="F86" s="460">
        <v>7000</v>
      </c>
      <c r="G86" s="462" t="s">
        <v>420</v>
      </c>
      <c r="H86" s="461" t="s">
        <v>419</v>
      </c>
      <c r="I86" s="460">
        <v>7000</v>
      </c>
      <c r="J86" s="454" t="s">
        <v>418</v>
      </c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</row>
    <row r="87" spans="1:25" ht="72" x14ac:dyDescent="0.25">
      <c r="A87" s="456"/>
      <c r="B87" s="455" t="s">
        <v>417</v>
      </c>
      <c r="C87" s="454" t="s">
        <v>386</v>
      </c>
      <c r="D87" s="453">
        <v>10000</v>
      </c>
      <c r="E87" s="462" t="s">
        <v>416</v>
      </c>
      <c r="F87" s="460">
        <v>10000</v>
      </c>
      <c r="G87" s="462" t="s">
        <v>415</v>
      </c>
      <c r="H87" s="462" t="s">
        <v>414</v>
      </c>
      <c r="I87" s="460">
        <v>10000</v>
      </c>
      <c r="J87" s="454" t="s">
        <v>413</v>
      </c>
      <c r="K87" s="400"/>
      <c r="L87" s="400"/>
      <c r="M87" s="400"/>
      <c r="N87" s="400"/>
      <c r="O87" s="400"/>
      <c r="P87" s="400"/>
      <c r="Q87" s="400"/>
      <c r="R87" s="400"/>
      <c r="S87" s="400"/>
      <c r="T87" s="400"/>
      <c r="U87" s="400"/>
      <c r="V87" s="400"/>
      <c r="W87" s="400"/>
      <c r="X87" s="400"/>
      <c r="Y87" s="400"/>
    </row>
    <row r="88" spans="1:25" ht="57.6" x14ac:dyDescent="0.25">
      <c r="A88" s="456"/>
      <c r="B88" s="455" t="s">
        <v>412</v>
      </c>
      <c r="C88" s="454" t="s">
        <v>411</v>
      </c>
      <c r="D88" s="453">
        <v>10000</v>
      </c>
      <c r="E88" s="462" t="s">
        <v>410</v>
      </c>
      <c r="F88" s="460">
        <v>10000</v>
      </c>
      <c r="G88" s="462" t="s">
        <v>409</v>
      </c>
      <c r="H88" s="461" t="s">
        <v>408</v>
      </c>
      <c r="I88" s="460">
        <v>10000</v>
      </c>
      <c r="J88" s="454" t="s">
        <v>407</v>
      </c>
      <c r="K88" s="400"/>
      <c r="L88" s="400"/>
      <c r="M88" s="400"/>
      <c r="N88" s="400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</row>
    <row r="89" spans="1:25" ht="60.6" customHeight="1" x14ac:dyDescent="0.25">
      <c r="A89" s="456"/>
      <c r="B89" s="455" t="s">
        <v>406</v>
      </c>
      <c r="C89" s="454" t="s">
        <v>405</v>
      </c>
      <c r="D89" s="453">
        <v>22500</v>
      </c>
      <c r="E89" s="459" t="s">
        <v>404</v>
      </c>
      <c r="F89" s="458">
        <v>49700</v>
      </c>
      <c r="G89" s="459" t="s">
        <v>403</v>
      </c>
      <c r="H89" s="459" t="s">
        <v>402</v>
      </c>
      <c r="I89" s="458">
        <v>49700</v>
      </c>
      <c r="J89" s="457" t="s">
        <v>401</v>
      </c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</row>
    <row r="90" spans="1:25" ht="57.6" x14ac:dyDescent="0.25">
      <c r="A90" s="456"/>
      <c r="B90" s="455" t="s">
        <v>400</v>
      </c>
      <c r="C90" s="454" t="s">
        <v>399</v>
      </c>
      <c r="D90" s="453">
        <v>27200</v>
      </c>
      <c r="E90" s="452"/>
      <c r="F90" s="451"/>
      <c r="G90" s="452"/>
      <c r="H90" s="452"/>
      <c r="I90" s="451"/>
      <c r="J90" s="450"/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</row>
    <row r="91" spans="1:25" ht="15.75" customHeight="1" x14ac:dyDescent="0.3">
      <c r="A91" s="415"/>
      <c r="B91" s="449" t="s">
        <v>336</v>
      </c>
      <c r="C91" s="448"/>
      <c r="D91" s="447">
        <f>SUM(D11:D90)</f>
        <v>961017.5</v>
      </c>
      <c r="E91" s="447"/>
      <c r="F91" s="447">
        <f>SUM(F11:F90)</f>
        <v>961017.5</v>
      </c>
      <c r="G91" s="447"/>
      <c r="H91" s="447"/>
      <c r="I91" s="447">
        <f>SUM(I11:I90)</f>
        <v>715500.63</v>
      </c>
      <c r="J91" s="446"/>
      <c r="K91" s="409"/>
      <c r="L91" s="409"/>
      <c r="M91" s="409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</row>
    <row r="92" spans="1:25" ht="15.75" customHeight="1" thickBot="1" x14ac:dyDescent="0.35">
      <c r="A92" s="402"/>
      <c r="B92" s="402"/>
      <c r="C92" s="402"/>
      <c r="D92" s="403"/>
      <c r="E92" s="402"/>
      <c r="F92" s="403"/>
      <c r="G92" s="402"/>
      <c r="H92" s="402"/>
      <c r="I92" s="401"/>
      <c r="J92" s="400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</row>
    <row r="93" spans="1:25" ht="15.75" customHeight="1" x14ac:dyDescent="0.25">
      <c r="A93" s="424"/>
      <c r="B93" s="434" t="s">
        <v>337</v>
      </c>
      <c r="C93" s="431"/>
      <c r="D93" s="433"/>
      <c r="E93" s="432" t="s">
        <v>327</v>
      </c>
      <c r="F93" s="431"/>
      <c r="G93" s="431"/>
      <c r="H93" s="431"/>
      <c r="I93" s="431"/>
      <c r="J93" s="430"/>
      <c r="K93" s="424"/>
      <c r="L93" s="424"/>
      <c r="M93" s="424"/>
      <c r="N93" s="424"/>
      <c r="O93" s="424"/>
      <c r="P93" s="424"/>
      <c r="Q93" s="424"/>
      <c r="R93" s="424"/>
      <c r="S93" s="424"/>
      <c r="T93" s="424"/>
      <c r="U93" s="424"/>
      <c r="V93" s="424"/>
      <c r="W93" s="424"/>
      <c r="X93" s="424"/>
    </row>
    <row r="94" spans="1:25" ht="75" customHeight="1" x14ac:dyDescent="0.25">
      <c r="A94" s="429" t="s">
        <v>328</v>
      </c>
      <c r="B94" s="428" t="s">
        <v>329</v>
      </c>
      <c r="C94" s="426" t="s">
        <v>45</v>
      </c>
      <c r="D94" s="427" t="s">
        <v>330</v>
      </c>
      <c r="E94" s="426" t="s">
        <v>331</v>
      </c>
      <c r="F94" s="427" t="s">
        <v>330</v>
      </c>
      <c r="G94" s="426" t="s">
        <v>332</v>
      </c>
      <c r="H94" s="426" t="s">
        <v>333</v>
      </c>
      <c r="I94" s="426" t="s">
        <v>334</v>
      </c>
      <c r="J94" s="425" t="s">
        <v>335</v>
      </c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</row>
    <row r="95" spans="1:25" ht="14.4" x14ac:dyDescent="0.3">
      <c r="A95" s="415"/>
      <c r="B95" s="445"/>
      <c r="C95" s="444"/>
      <c r="D95" s="443"/>
      <c r="E95" s="442"/>
      <c r="F95" s="443"/>
      <c r="G95" s="442"/>
      <c r="H95" s="442"/>
      <c r="I95" s="441"/>
      <c r="J95" s="440"/>
      <c r="K95" s="409"/>
      <c r="L95" s="409"/>
      <c r="M95" s="409"/>
      <c r="N95" s="409"/>
      <c r="O95" s="409"/>
      <c r="P95" s="409"/>
      <c r="Q95" s="409"/>
      <c r="R95" s="409"/>
      <c r="S95" s="409"/>
      <c r="T95" s="409"/>
      <c r="U95" s="409"/>
      <c r="V95" s="409"/>
      <c r="W95" s="409"/>
      <c r="X95" s="409"/>
    </row>
    <row r="96" spans="1:25" ht="15.75" customHeight="1" thickBot="1" x14ac:dyDescent="0.35">
      <c r="A96" s="415"/>
      <c r="B96" s="414" t="s">
        <v>336</v>
      </c>
      <c r="C96" s="439"/>
      <c r="D96" s="438">
        <f>SUM(D95)</f>
        <v>0</v>
      </c>
      <c r="E96" s="437"/>
      <c r="F96" s="436">
        <f>SUM(F95)</f>
        <v>0</v>
      </c>
      <c r="G96" s="437"/>
      <c r="H96" s="437"/>
      <c r="I96" s="436">
        <f>I95</f>
        <v>0</v>
      </c>
      <c r="J96" s="435"/>
      <c r="K96" s="409"/>
      <c r="L96" s="409"/>
      <c r="M96" s="409"/>
      <c r="N96" s="409"/>
      <c r="O96" s="409"/>
      <c r="P96" s="409"/>
      <c r="Q96" s="409"/>
      <c r="R96" s="409"/>
      <c r="S96" s="409"/>
      <c r="T96" s="409"/>
      <c r="U96" s="409"/>
      <c r="V96" s="409"/>
      <c r="W96" s="409"/>
      <c r="X96" s="409"/>
    </row>
    <row r="97" spans="1:25" ht="15.75" customHeight="1" thickBot="1" x14ac:dyDescent="0.35">
      <c r="A97" s="402"/>
      <c r="B97" s="402"/>
      <c r="C97" s="402"/>
      <c r="D97" s="403"/>
      <c r="E97" s="402"/>
      <c r="F97" s="403"/>
      <c r="G97" s="402"/>
      <c r="H97" s="402"/>
      <c r="I97" s="401"/>
      <c r="J97" s="400"/>
      <c r="K97" s="401"/>
      <c r="L97" s="401"/>
      <c r="M97" s="401"/>
      <c r="N97" s="401"/>
      <c r="O97" s="401"/>
      <c r="P97" s="401"/>
      <c r="Q97" s="401"/>
      <c r="R97" s="401"/>
      <c r="S97" s="401"/>
      <c r="T97" s="401"/>
      <c r="U97" s="401"/>
      <c r="V97" s="401"/>
      <c r="W97" s="401"/>
      <c r="X97" s="401"/>
    </row>
    <row r="98" spans="1:25" ht="15.75" customHeight="1" x14ac:dyDescent="0.25">
      <c r="A98" s="424"/>
      <c r="B98" s="434" t="s">
        <v>338</v>
      </c>
      <c r="C98" s="431"/>
      <c r="D98" s="433"/>
      <c r="E98" s="432" t="s">
        <v>327</v>
      </c>
      <c r="F98" s="431"/>
      <c r="G98" s="431"/>
      <c r="H98" s="431"/>
      <c r="I98" s="431"/>
      <c r="J98" s="430"/>
      <c r="K98" s="424"/>
      <c r="L98" s="424"/>
      <c r="M98" s="424"/>
      <c r="N98" s="424"/>
      <c r="O98" s="424"/>
      <c r="P98" s="424"/>
      <c r="Q98" s="424"/>
      <c r="R98" s="424"/>
      <c r="S98" s="424"/>
      <c r="T98" s="424"/>
      <c r="U98" s="424"/>
      <c r="V98" s="424"/>
      <c r="W98" s="424"/>
      <c r="X98" s="424"/>
    </row>
    <row r="99" spans="1:25" ht="75" customHeight="1" x14ac:dyDescent="0.25">
      <c r="A99" s="429" t="s">
        <v>328</v>
      </c>
      <c r="B99" s="428" t="s">
        <v>329</v>
      </c>
      <c r="C99" s="426" t="s">
        <v>45</v>
      </c>
      <c r="D99" s="427" t="s">
        <v>330</v>
      </c>
      <c r="E99" s="426" t="s">
        <v>331</v>
      </c>
      <c r="F99" s="427" t="s">
        <v>330</v>
      </c>
      <c r="G99" s="426" t="s">
        <v>332</v>
      </c>
      <c r="H99" s="426" t="s">
        <v>333</v>
      </c>
      <c r="I99" s="426" t="s">
        <v>334</v>
      </c>
      <c r="J99" s="425" t="s">
        <v>335</v>
      </c>
      <c r="K99" s="424"/>
      <c r="L99" s="424"/>
      <c r="M99" s="424"/>
      <c r="N99" s="424"/>
      <c r="O99" s="424"/>
      <c r="P99" s="424"/>
      <c r="Q99" s="424"/>
      <c r="R99" s="424"/>
      <c r="S99" s="424"/>
      <c r="T99" s="424"/>
      <c r="U99" s="424"/>
      <c r="V99" s="424"/>
      <c r="W99" s="424"/>
      <c r="X99" s="424"/>
    </row>
    <row r="100" spans="1:25" ht="14.4" x14ac:dyDescent="0.25">
      <c r="A100" s="423"/>
      <c r="B100" s="422"/>
      <c r="C100" s="421"/>
      <c r="D100" s="420"/>
      <c r="E100" s="418"/>
      <c r="F100" s="419"/>
      <c r="G100" s="418"/>
      <c r="H100" s="418"/>
      <c r="I100" s="417"/>
      <c r="J100" s="416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</row>
    <row r="101" spans="1:25" ht="15.75" customHeight="1" thickBot="1" x14ac:dyDescent="0.35">
      <c r="A101" s="415"/>
      <c r="B101" s="414" t="s">
        <v>336</v>
      </c>
      <c r="C101" s="413"/>
      <c r="D101" s="411">
        <f>SUM(D100)</f>
        <v>0</v>
      </c>
      <c r="E101" s="412"/>
      <c r="F101" s="411">
        <f>SUM(F100)</f>
        <v>0</v>
      </c>
      <c r="G101" s="412"/>
      <c r="H101" s="412"/>
      <c r="I101" s="411">
        <f>SUM(I100)</f>
        <v>0</v>
      </c>
      <c r="J101" s="410"/>
      <c r="K101" s="409"/>
      <c r="L101" s="409"/>
      <c r="M101" s="409"/>
      <c r="N101" s="409"/>
      <c r="O101" s="409"/>
      <c r="P101" s="409"/>
      <c r="Q101" s="409"/>
      <c r="R101" s="409"/>
      <c r="S101" s="409"/>
      <c r="T101" s="409"/>
      <c r="U101" s="409"/>
      <c r="V101" s="409"/>
      <c r="W101" s="409"/>
      <c r="X101" s="409"/>
    </row>
    <row r="102" spans="1:25" ht="15.75" customHeight="1" x14ac:dyDescent="0.3">
      <c r="A102" s="402"/>
      <c r="B102" s="402"/>
      <c r="C102" s="402"/>
      <c r="D102" s="403"/>
      <c r="E102" s="402"/>
      <c r="F102" s="403"/>
      <c r="G102" s="402"/>
      <c r="H102" s="402"/>
      <c r="I102" s="401"/>
      <c r="J102" s="400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</row>
    <row r="103" spans="1:25" ht="15.75" customHeight="1" x14ac:dyDescent="0.3">
      <c r="A103" s="406"/>
      <c r="B103" s="406" t="s">
        <v>339</v>
      </c>
      <c r="C103" s="406"/>
      <c r="D103" s="408"/>
      <c r="E103" s="406"/>
      <c r="F103" s="408"/>
      <c r="G103" s="406"/>
      <c r="H103" s="406"/>
      <c r="I103" s="406"/>
      <c r="J103" s="407"/>
      <c r="K103" s="406"/>
      <c r="L103" s="406"/>
      <c r="M103" s="406"/>
      <c r="N103" s="406"/>
      <c r="O103" s="406"/>
      <c r="P103" s="406"/>
      <c r="Q103" s="406"/>
      <c r="R103" s="406"/>
      <c r="S103" s="406"/>
      <c r="T103" s="406"/>
      <c r="U103" s="406"/>
      <c r="V103" s="406"/>
      <c r="W103" s="406"/>
      <c r="X103" s="406"/>
    </row>
    <row r="104" spans="1:25" ht="15.75" customHeight="1" x14ac:dyDescent="0.3">
      <c r="A104" s="402"/>
      <c r="B104" s="402"/>
      <c r="C104" s="402"/>
      <c r="D104" s="403"/>
      <c r="E104" s="402"/>
      <c r="F104" s="403"/>
      <c r="G104" s="402"/>
      <c r="H104" s="402"/>
      <c r="I104" s="401"/>
      <c r="J104" s="400"/>
      <c r="K104" s="401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</row>
    <row r="105" spans="1:25" ht="15.75" customHeight="1" x14ac:dyDescent="0.3">
      <c r="A105" s="402"/>
      <c r="B105" s="402"/>
      <c r="C105" s="402"/>
      <c r="D105" s="405" t="s">
        <v>398</v>
      </c>
      <c r="E105" s="402"/>
      <c r="F105" s="403"/>
      <c r="G105" s="402"/>
      <c r="H105" s="404" t="s">
        <v>397</v>
      </c>
      <c r="I105" s="401"/>
      <c r="J105" s="400"/>
      <c r="K105" s="401"/>
      <c r="L105" s="401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</row>
    <row r="106" spans="1:25" ht="15.75" customHeight="1" x14ac:dyDescent="0.3">
      <c r="A106" s="402"/>
      <c r="B106" s="402"/>
      <c r="C106" s="402"/>
      <c r="D106" s="403"/>
      <c r="E106" s="402"/>
      <c r="F106" s="403"/>
      <c r="G106" s="402"/>
      <c r="H106" s="402"/>
      <c r="I106" s="401"/>
      <c r="J106" s="400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  <c r="X106" s="401"/>
    </row>
    <row r="107" spans="1:25" ht="15.75" customHeight="1" x14ac:dyDescent="0.3">
      <c r="A107" s="402"/>
      <c r="B107" s="402"/>
      <c r="C107" s="402"/>
      <c r="D107" s="403"/>
      <c r="E107" s="402"/>
      <c r="F107" s="403"/>
      <c r="G107" s="402"/>
      <c r="H107" s="402"/>
      <c r="I107" s="401"/>
      <c r="J107" s="400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1"/>
      <c r="V107" s="401"/>
      <c r="W107" s="401"/>
      <c r="X107" s="401"/>
    </row>
    <row r="108" spans="1:25" ht="15.75" customHeight="1" x14ac:dyDescent="0.3">
      <c r="A108" s="402"/>
      <c r="B108" s="402"/>
      <c r="C108" s="402"/>
      <c r="D108" s="403"/>
      <c r="E108" s="402"/>
      <c r="F108" s="403"/>
      <c r="G108" s="402"/>
      <c r="H108" s="402"/>
      <c r="I108" s="401"/>
      <c r="J108" s="400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1"/>
      <c r="V108" s="401"/>
      <c r="W108" s="401"/>
      <c r="X108" s="401"/>
    </row>
    <row r="109" spans="1:25" ht="15.75" customHeight="1" x14ac:dyDescent="0.3">
      <c r="A109" s="402"/>
      <c r="B109" s="402"/>
      <c r="C109" s="402"/>
      <c r="D109" s="403"/>
      <c r="E109" s="402"/>
      <c r="F109" s="403"/>
      <c r="G109" s="402"/>
      <c r="H109" s="402"/>
      <c r="I109" s="401"/>
      <c r="J109" s="400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1"/>
      <c r="V109" s="401"/>
      <c r="W109" s="401"/>
      <c r="X109" s="401"/>
    </row>
    <row r="110" spans="1:25" ht="15.75" customHeight="1" x14ac:dyDescent="0.3">
      <c r="A110" s="402"/>
      <c r="B110" s="402"/>
      <c r="C110" s="402"/>
      <c r="D110" s="403"/>
      <c r="E110" s="402"/>
      <c r="F110" s="403"/>
      <c r="G110" s="402"/>
      <c r="H110" s="402"/>
      <c r="I110" s="401"/>
      <c r="J110" s="400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1"/>
      <c r="V110" s="401"/>
      <c r="W110" s="401"/>
      <c r="X110" s="401"/>
    </row>
    <row r="111" spans="1:25" ht="15.75" customHeight="1" x14ac:dyDescent="0.3">
      <c r="A111" s="402"/>
      <c r="B111" s="402"/>
      <c r="C111" s="402"/>
      <c r="D111" s="403"/>
      <c r="E111" s="402"/>
      <c r="F111" s="403"/>
      <c r="G111" s="402"/>
      <c r="H111" s="402"/>
      <c r="I111" s="401"/>
      <c r="J111" s="400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</row>
    <row r="112" spans="1:25" ht="15.75" customHeight="1" x14ac:dyDescent="0.3">
      <c r="A112" s="402"/>
      <c r="B112" s="402"/>
      <c r="C112" s="402"/>
      <c r="D112" s="403"/>
      <c r="E112" s="402"/>
      <c r="F112" s="403"/>
      <c r="G112" s="402"/>
      <c r="H112" s="402"/>
      <c r="I112" s="401"/>
      <c r="J112" s="400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</row>
    <row r="113" spans="1:24" ht="15.75" customHeight="1" x14ac:dyDescent="0.3">
      <c r="A113" s="402"/>
      <c r="B113" s="402"/>
      <c r="C113" s="402"/>
      <c r="D113" s="403"/>
      <c r="E113" s="402"/>
      <c r="F113" s="403"/>
      <c r="G113" s="402"/>
      <c r="H113" s="402"/>
      <c r="I113" s="401"/>
      <c r="J113" s="400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</row>
    <row r="114" spans="1:24" ht="15.75" customHeight="1" x14ac:dyDescent="0.3">
      <c r="A114" s="402"/>
      <c r="B114" s="402"/>
      <c r="C114" s="402"/>
      <c r="D114" s="403"/>
      <c r="E114" s="402"/>
      <c r="F114" s="403"/>
      <c r="G114" s="402"/>
      <c r="H114" s="402"/>
      <c r="I114" s="401"/>
      <c r="J114" s="400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1"/>
      <c r="V114" s="401"/>
      <c r="W114" s="401"/>
      <c r="X114" s="401"/>
    </row>
    <row r="115" spans="1:24" ht="15.75" customHeight="1" x14ac:dyDescent="0.3">
      <c r="A115" s="402"/>
      <c r="B115" s="402"/>
      <c r="C115" s="402"/>
      <c r="D115" s="403"/>
      <c r="E115" s="402"/>
      <c r="F115" s="403"/>
      <c r="G115" s="402"/>
      <c r="H115" s="402"/>
      <c r="I115" s="401"/>
      <c r="J115" s="400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1"/>
      <c r="X115" s="401"/>
    </row>
    <row r="116" spans="1:24" ht="15.75" customHeight="1" x14ac:dyDescent="0.3">
      <c r="A116" s="402"/>
      <c r="B116" s="402"/>
      <c r="C116" s="402"/>
      <c r="D116" s="403"/>
      <c r="E116" s="402"/>
      <c r="F116" s="403"/>
      <c r="G116" s="402"/>
      <c r="H116" s="402"/>
      <c r="I116" s="401"/>
      <c r="J116" s="400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</row>
    <row r="117" spans="1:24" ht="15.75" customHeight="1" x14ac:dyDescent="0.3">
      <c r="A117" s="402"/>
      <c r="B117" s="402"/>
      <c r="C117" s="402"/>
      <c r="D117" s="403"/>
      <c r="E117" s="402"/>
      <c r="F117" s="403"/>
      <c r="G117" s="402"/>
      <c r="H117" s="402"/>
      <c r="I117" s="401"/>
      <c r="J117" s="400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1"/>
      <c r="V117" s="401"/>
      <c r="W117" s="401"/>
      <c r="X117" s="401"/>
    </row>
    <row r="118" spans="1:24" ht="15.75" customHeight="1" x14ac:dyDescent="0.3">
      <c r="A118" s="402"/>
      <c r="B118" s="402"/>
      <c r="C118" s="402"/>
      <c r="D118" s="403"/>
      <c r="E118" s="402"/>
      <c r="F118" s="403"/>
      <c r="G118" s="402"/>
      <c r="H118" s="402"/>
      <c r="I118" s="401"/>
      <c r="J118" s="400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1"/>
      <c r="V118" s="401"/>
      <c r="W118" s="401"/>
      <c r="X118" s="401"/>
    </row>
    <row r="119" spans="1:24" ht="15.75" customHeight="1" x14ac:dyDescent="0.3">
      <c r="A119" s="402"/>
      <c r="B119" s="402"/>
      <c r="C119" s="402"/>
      <c r="D119" s="403"/>
      <c r="E119" s="402"/>
      <c r="F119" s="403"/>
      <c r="G119" s="402"/>
      <c r="H119" s="402"/>
      <c r="I119" s="401"/>
      <c r="J119" s="400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</row>
    <row r="120" spans="1:24" ht="15.75" customHeight="1" x14ac:dyDescent="0.3">
      <c r="A120" s="402"/>
      <c r="B120" s="402"/>
      <c r="C120" s="402"/>
      <c r="D120" s="403"/>
      <c r="E120" s="402"/>
      <c r="F120" s="403"/>
      <c r="G120" s="402"/>
      <c r="H120" s="402"/>
      <c r="I120" s="401"/>
      <c r="J120" s="400"/>
      <c r="K120" s="401"/>
      <c r="L120" s="401"/>
      <c r="M120" s="401"/>
      <c r="N120" s="401"/>
      <c r="O120" s="401"/>
      <c r="P120" s="401"/>
      <c r="Q120" s="401"/>
      <c r="R120" s="401"/>
      <c r="S120" s="401"/>
      <c r="T120" s="401"/>
      <c r="U120" s="401"/>
      <c r="V120" s="401"/>
      <c r="W120" s="401"/>
      <c r="X120" s="401"/>
    </row>
    <row r="121" spans="1:24" ht="15.75" customHeight="1" x14ac:dyDescent="0.3">
      <c r="A121" s="402"/>
      <c r="B121" s="402"/>
      <c r="C121" s="402"/>
      <c r="D121" s="403"/>
      <c r="E121" s="402"/>
      <c r="F121" s="403"/>
      <c r="G121" s="402"/>
      <c r="H121" s="402"/>
      <c r="I121" s="401"/>
      <c r="J121" s="400"/>
      <c r="K121" s="401"/>
      <c r="L121" s="401"/>
      <c r="M121" s="401"/>
      <c r="N121" s="401"/>
      <c r="O121" s="401"/>
      <c r="P121" s="401"/>
      <c r="Q121" s="401"/>
      <c r="R121" s="401"/>
      <c r="S121" s="401"/>
      <c r="T121" s="401"/>
      <c r="U121" s="401"/>
      <c r="V121" s="401"/>
      <c r="W121" s="401"/>
      <c r="X121" s="401"/>
    </row>
    <row r="122" spans="1:24" ht="15.75" customHeight="1" x14ac:dyDescent="0.3">
      <c r="A122" s="402"/>
      <c r="B122" s="402"/>
      <c r="C122" s="402"/>
      <c r="D122" s="403"/>
      <c r="E122" s="402"/>
      <c r="F122" s="403"/>
      <c r="G122" s="402"/>
      <c r="H122" s="402"/>
      <c r="I122" s="401"/>
      <c r="J122" s="400"/>
      <c r="K122" s="401"/>
      <c r="L122" s="401"/>
      <c r="M122" s="401"/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</row>
    <row r="123" spans="1:24" ht="15.75" customHeight="1" x14ac:dyDescent="0.3">
      <c r="A123" s="402"/>
      <c r="B123" s="402"/>
      <c r="C123" s="402"/>
      <c r="D123" s="403"/>
      <c r="E123" s="402"/>
      <c r="F123" s="403"/>
      <c r="G123" s="402"/>
      <c r="H123" s="402"/>
      <c r="I123" s="401"/>
      <c r="J123" s="400"/>
      <c r="K123" s="401"/>
      <c r="L123" s="401"/>
      <c r="M123" s="401"/>
      <c r="N123" s="401"/>
      <c r="O123" s="401"/>
      <c r="P123" s="401"/>
      <c r="Q123" s="401"/>
      <c r="R123" s="401"/>
      <c r="S123" s="401"/>
      <c r="T123" s="401"/>
      <c r="U123" s="401"/>
      <c r="V123" s="401"/>
      <c r="W123" s="401"/>
      <c r="X123" s="401"/>
    </row>
    <row r="124" spans="1:24" ht="15.75" customHeight="1" x14ac:dyDescent="0.3">
      <c r="A124" s="402"/>
      <c r="B124" s="402"/>
      <c r="C124" s="402"/>
      <c r="D124" s="403"/>
      <c r="E124" s="402"/>
      <c r="F124" s="403"/>
      <c r="G124" s="402"/>
      <c r="H124" s="402"/>
      <c r="I124" s="401"/>
      <c r="J124" s="400"/>
      <c r="K124" s="401"/>
      <c r="L124" s="401"/>
      <c r="M124" s="401"/>
      <c r="N124" s="401"/>
      <c r="O124" s="401"/>
      <c r="P124" s="401"/>
      <c r="Q124" s="401"/>
      <c r="R124" s="401"/>
      <c r="S124" s="401"/>
      <c r="T124" s="401"/>
      <c r="U124" s="401"/>
      <c r="V124" s="401"/>
      <c r="W124" s="401"/>
      <c r="X124" s="401"/>
    </row>
    <row r="125" spans="1:24" ht="15.75" customHeight="1" x14ac:dyDescent="0.3">
      <c r="A125" s="402"/>
      <c r="B125" s="402"/>
      <c r="C125" s="402"/>
      <c r="D125" s="403"/>
      <c r="E125" s="402"/>
      <c r="F125" s="403"/>
      <c r="G125" s="402"/>
      <c r="H125" s="402"/>
      <c r="I125" s="401"/>
      <c r="J125" s="400"/>
      <c r="K125" s="401"/>
      <c r="L125" s="401"/>
      <c r="M125" s="401"/>
      <c r="N125" s="401"/>
      <c r="O125" s="401"/>
      <c r="P125" s="401"/>
      <c r="Q125" s="401"/>
      <c r="R125" s="401"/>
      <c r="S125" s="401"/>
      <c r="T125" s="401"/>
      <c r="U125" s="401"/>
      <c r="V125" s="401"/>
      <c r="W125" s="401"/>
      <c r="X125" s="401"/>
    </row>
    <row r="126" spans="1:24" ht="15.75" customHeight="1" x14ac:dyDescent="0.3">
      <c r="A126" s="402"/>
      <c r="B126" s="402"/>
      <c r="C126" s="402"/>
      <c r="D126" s="403"/>
      <c r="E126" s="402"/>
      <c r="F126" s="403"/>
      <c r="G126" s="402"/>
      <c r="H126" s="402"/>
      <c r="I126" s="401"/>
      <c r="J126" s="400"/>
      <c r="K126" s="401"/>
      <c r="L126" s="401"/>
      <c r="M126" s="401"/>
      <c r="N126" s="401"/>
      <c r="O126" s="401"/>
      <c r="P126" s="401"/>
      <c r="Q126" s="401"/>
      <c r="R126" s="401"/>
      <c r="S126" s="401"/>
      <c r="T126" s="401"/>
      <c r="U126" s="401"/>
      <c r="V126" s="401"/>
      <c r="W126" s="401"/>
      <c r="X126" s="401"/>
    </row>
    <row r="127" spans="1:24" ht="15.75" customHeight="1" x14ac:dyDescent="0.3">
      <c r="A127" s="402"/>
      <c r="B127" s="402"/>
      <c r="C127" s="402"/>
      <c r="D127" s="403"/>
      <c r="E127" s="402"/>
      <c r="F127" s="403"/>
      <c r="G127" s="402"/>
      <c r="H127" s="402"/>
      <c r="I127" s="401"/>
      <c r="J127" s="400"/>
      <c r="K127" s="401"/>
      <c r="L127" s="401"/>
      <c r="M127" s="401"/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</row>
    <row r="128" spans="1:24" ht="15.75" customHeight="1" x14ac:dyDescent="0.3">
      <c r="A128" s="402"/>
      <c r="B128" s="402"/>
      <c r="C128" s="402"/>
      <c r="D128" s="403"/>
      <c r="E128" s="402"/>
      <c r="F128" s="403"/>
      <c r="G128" s="402"/>
      <c r="H128" s="402"/>
      <c r="I128" s="401"/>
      <c r="J128" s="400"/>
      <c r="K128" s="401"/>
      <c r="L128" s="401"/>
      <c r="M128" s="401"/>
      <c r="N128" s="401"/>
      <c r="O128" s="401"/>
      <c r="P128" s="401"/>
      <c r="Q128" s="401"/>
      <c r="R128" s="401"/>
      <c r="S128" s="401"/>
      <c r="T128" s="401"/>
      <c r="U128" s="401"/>
      <c r="V128" s="401"/>
      <c r="W128" s="401"/>
      <c r="X128" s="401"/>
    </row>
    <row r="129" spans="1:24" ht="15.75" customHeight="1" x14ac:dyDescent="0.3">
      <c r="A129" s="402"/>
      <c r="B129" s="402"/>
      <c r="C129" s="402"/>
      <c r="D129" s="403"/>
      <c r="E129" s="402"/>
      <c r="F129" s="403"/>
      <c r="G129" s="402"/>
      <c r="H129" s="402"/>
      <c r="I129" s="401"/>
      <c r="J129" s="400"/>
      <c r="K129" s="401"/>
      <c r="L129" s="401"/>
      <c r="M129" s="401"/>
      <c r="N129" s="401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</row>
    <row r="130" spans="1:24" ht="15.75" customHeight="1" x14ac:dyDescent="0.3">
      <c r="A130" s="402"/>
      <c r="B130" s="402"/>
      <c r="C130" s="402"/>
      <c r="D130" s="403"/>
      <c r="E130" s="402"/>
      <c r="F130" s="403"/>
      <c r="G130" s="402"/>
      <c r="H130" s="402"/>
      <c r="I130" s="401"/>
      <c r="J130" s="400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</row>
    <row r="131" spans="1:24" ht="15.75" customHeight="1" x14ac:dyDescent="0.3">
      <c r="A131" s="402"/>
      <c r="B131" s="402"/>
      <c r="C131" s="402"/>
      <c r="D131" s="403"/>
      <c r="E131" s="402"/>
      <c r="F131" s="403"/>
      <c r="G131" s="402"/>
      <c r="H131" s="402"/>
      <c r="I131" s="401"/>
      <c r="J131" s="400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</row>
    <row r="132" spans="1:24" ht="15.75" customHeight="1" x14ac:dyDescent="0.3">
      <c r="A132" s="402"/>
      <c r="B132" s="402"/>
      <c r="C132" s="402"/>
      <c r="D132" s="403"/>
      <c r="E132" s="402"/>
      <c r="F132" s="403"/>
      <c r="G132" s="402"/>
      <c r="H132" s="402"/>
      <c r="I132" s="401"/>
      <c r="J132" s="400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</row>
    <row r="133" spans="1:24" ht="15.75" customHeight="1" x14ac:dyDescent="0.3">
      <c r="A133" s="402"/>
      <c r="B133" s="402"/>
      <c r="C133" s="402"/>
      <c r="D133" s="403"/>
      <c r="E133" s="402"/>
      <c r="F133" s="403"/>
      <c r="G133" s="402"/>
      <c r="H133" s="402"/>
      <c r="I133" s="401"/>
      <c r="J133" s="400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</row>
    <row r="134" spans="1:24" ht="15.75" customHeight="1" x14ac:dyDescent="0.3">
      <c r="A134" s="402"/>
      <c r="B134" s="402"/>
      <c r="C134" s="402"/>
      <c r="D134" s="403"/>
      <c r="E134" s="402"/>
      <c r="F134" s="403"/>
      <c r="G134" s="402"/>
      <c r="H134" s="402"/>
      <c r="I134" s="401"/>
      <c r="J134" s="400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</row>
    <row r="135" spans="1:24" ht="15.75" customHeight="1" x14ac:dyDescent="0.3">
      <c r="A135" s="402"/>
      <c r="B135" s="402"/>
      <c r="C135" s="402"/>
      <c r="D135" s="403"/>
      <c r="E135" s="402"/>
      <c r="F135" s="403"/>
      <c r="G135" s="402"/>
      <c r="H135" s="402"/>
      <c r="I135" s="401"/>
      <c r="J135" s="400"/>
      <c r="K135" s="401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</row>
    <row r="136" spans="1:24" ht="15.75" customHeight="1" x14ac:dyDescent="0.3">
      <c r="A136" s="402"/>
      <c r="B136" s="402"/>
      <c r="C136" s="402"/>
      <c r="D136" s="403"/>
      <c r="E136" s="402"/>
      <c r="F136" s="403"/>
      <c r="G136" s="402"/>
      <c r="H136" s="402"/>
      <c r="I136" s="401"/>
      <c r="J136" s="400"/>
      <c r="K136" s="401"/>
      <c r="L136" s="401"/>
      <c r="M136" s="401"/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</row>
    <row r="137" spans="1:24" ht="15.75" customHeight="1" x14ac:dyDescent="0.3">
      <c r="A137" s="402"/>
      <c r="B137" s="402"/>
      <c r="C137" s="402"/>
      <c r="D137" s="403"/>
      <c r="E137" s="402"/>
      <c r="F137" s="403"/>
      <c r="G137" s="402"/>
      <c r="H137" s="402"/>
      <c r="I137" s="401"/>
      <c r="J137" s="400"/>
      <c r="K137" s="401"/>
      <c r="L137" s="401"/>
      <c r="M137" s="401"/>
      <c r="N137" s="401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</row>
    <row r="138" spans="1:24" ht="15.75" customHeight="1" x14ac:dyDescent="0.3">
      <c r="A138" s="402"/>
      <c r="B138" s="402"/>
      <c r="C138" s="402"/>
      <c r="D138" s="403"/>
      <c r="E138" s="402"/>
      <c r="F138" s="403"/>
      <c r="G138" s="402"/>
      <c r="H138" s="402"/>
      <c r="I138" s="401"/>
      <c r="J138" s="400"/>
      <c r="K138" s="401"/>
      <c r="L138" s="401"/>
      <c r="M138" s="401"/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</row>
    <row r="139" spans="1:24" ht="15.75" customHeight="1" x14ac:dyDescent="0.3">
      <c r="A139" s="402"/>
      <c r="B139" s="402"/>
      <c r="C139" s="402"/>
      <c r="D139" s="403"/>
      <c r="E139" s="402"/>
      <c r="F139" s="403"/>
      <c r="G139" s="402"/>
      <c r="H139" s="402"/>
      <c r="I139" s="401"/>
      <c r="J139" s="400"/>
      <c r="K139" s="401"/>
      <c r="L139" s="401"/>
      <c r="M139" s="401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</row>
    <row r="140" spans="1:24" ht="15.75" customHeight="1" x14ac:dyDescent="0.3">
      <c r="A140" s="402"/>
      <c r="B140" s="402"/>
      <c r="C140" s="402"/>
      <c r="D140" s="403"/>
      <c r="E140" s="402"/>
      <c r="F140" s="403"/>
      <c r="G140" s="402"/>
      <c r="H140" s="402"/>
      <c r="I140" s="401"/>
      <c r="J140" s="400"/>
      <c r="K140" s="401"/>
      <c r="L140" s="401"/>
      <c r="M140" s="401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</row>
    <row r="141" spans="1:24" ht="15.75" customHeight="1" x14ac:dyDescent="0.3">
      <c r="A141" s="402"/>
      <c r="B141" s="402"/>
      <c r="C141" s="402"/>
      <c r="D141" s="403"/>
      <c r="E141" s="402"/>
      <c r="F141" s="403"/>
      <c r="G141" s="402"/>
      <c r="H141" s="402"/>
      <c r="I141" s="401"/>
      <c r="J141" s="400"/>
      <c r="K141" s="401"/>
      <c r="L141" s="401"/>
      <c r="M141" s="401"/>
      <c r="N141" s="401"/>
      <c r="O141" s="401"/>
      <c r="P141" s="401"/>
      <c r="Q141" s="401"/>
      <c r="R141" s="401"/>
      <c r="S141" s="401"/>
      <c r="T141" s="401"/>
      <c r="U141" s="401"/>
      <c r="V141" s="401"/>
      <c r="W141" s="401"/>
      <c r="X141" s="401"/>
    </row>
    <row r="142" spans="1:24" ht="15.75" customHeight="1" x14ac:dyDescent="0.3">
      <c r="A142" s="402"/>
      <c r="B142" s="402"/>
      <c r="C142" s="402"/>
      <c r="D142" s="403"/>
      <c r="E142" s="402"/>
      <c r="F142" s="403"/>
      <c r="G142" s="402"/>
      <c r="H142" s="402"/>
      <c r="I142" s="401"/>
      <c r="J142" s="400"/>
      <c r="K142" s="401"/>
      <c r="L142" s="401"/>
      <c r="M142" s="401"/>
      <c r="N142" s="401"/>
      <c r="O142" s="401"/>
      <c r="P142" s="401"/>
      <c r="Q142" s="401"/>
      <c r="R142" s="401"/>
      <c r="S142" s="401"/>
      <c r="T142" s="401"/>
      <c r="U142" s="401"/>
      <c r="V142" s="401"/>
      <c r="W142" s="401"/>
      <c r="X142" s="401"/>
    </row>
    <row r="143" spans="1:24" ht="15.75" customHeight="1" x14ac:dyDescent="0.3">
      <c r="A143" s="402"/>
      <c r="B143" s="402"/>
      <c r="C143" s="402"/>
      <c r="D143" s="403"/>
      <c r="E143" s="402"/>
      <c r="F143" s="403"/>
      <c r="G143" s="402"/>
      <c r="H143" s="402"/>
      <c r="I143" s="401"/>
      <c r="J143" s="400"/>
      <c r="K143" s="401"/>
      <c r="L143" s="401"/>
      <c r="M143" s="401"/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</row>
    <row r="144" spans="1:24" ht="15.75" customHeight="1" x14ac:dyDescent="0.3">
      <c r="A144" s="402"/>
      <c r="B144" s="402"/>
      <c r="C144" s="402"/>
      <c r="D144" s="403"/>
      <c r="E144" s="402"/>
      <c r="F144" s="403"/>
      <c r="G144" s="402"/>
      <c r="H144" s="402"/>
      <c r="I144" s="401"/>
      <c r="J144" s="400"/>
      <c r="K144" s="401"/>
      <c r="L144" s="401"/>
      <c r="M144" s="401"/>
      <c r="N144" s="401"/>
      <c r="O144" s="401"/>
      <c r="P144" s="401"/>
      <c r="Q144" s="401"/>
      <c r="R144" s="401"/>
      <c r="S144" s="401"/>
      <c r="T144" s="401"/>
      <c r="U144" s="401"/>
      <c r="V144" s="401"/>
      <c r="W144" s="401"/>
      <c r="X144" s="401"/>
    </row>
    <row r="145" spans="1:24" ht="15.75" customHeight="1" x14ac:dyDescent="0.3">
      <c r="A145" s="402"/>
      <c r="B145" s="402"/>
      <c r="C145" s="402"/>
      <c r="D145" s="403"/>
      <c r="E145" s="402"/>
      <c r="F145" s="403"/>
      <c r="G145" s="402"/>
      <c r="H145" s="402"/>
      <c r="I145" s="401"/>
      <c r="J145" s="400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</row>
    <row r="146" spans="1:24" ht="15.75" customHeight="1" x14ac:dyDescent="0.3">
      <c r="A146" s="402"/>
      <c r="B146" s="402"/>
      <c r="C146" s="402"/>
      <c r="D146" s="403"/>
      <c r="E146" s="402"/>
      <c r="F146" s="403"/>
      <c r="G146" s="402"/>
      <c r="H146" s="402"/>
      <c r="I146" s="401"/>
      <c r="J146" s="400"/>
      <c r="K146" s="401"/>
      <c r="L146" s="401"/>
      <c r="M146" s="401"/>
      <c r="N146" s="401"/>
      <c r="O146" s="401"/>
      <c r="P146" s="401"/>
      <c r="Q146" s="401"/>
      <c r="R146" s="401"/>
      <c r="S146" s="401"/>
      <c r="T146" s="401"/>
      <c r="U146" s="401"/>
      <c r="V146" s="401"/>
      <c r="W146" s="401"/>
      <c r="X146" s="401"/>
    </row>
    <row r="147" spans="1:24" ht="15.75" customHeight="1" x14ac:dyDescent="0.3">
      <c r="A147" s="402"/>
      <c r="B147" s="402"/>
      <c r="C147" s="402"/>
      <c r="D147" s="403"/>
      <c r="E147" s="402"/>
      <c r="F147" s="403"/>
      <c r="G147" s="402"/>
      <c r="H147" s="402"/>
      <c r="I147" s="401"/>
      <c r="J147" s="400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</row>
    <row r="148" spans="1:24" ht="15.75" customHeight="1" x14ac:dyDescent="0.3">
      <c r="A148" s="402"/>
      <c r="B148" s="402"/>
      <c r="C148" s="402"/>
      <c r="D148" s="403"/>
      <c r="E148" s="402"/>
      <c r="F148" s="403"/>
      <c r="G148" s="402"/>
      <c r="H148" s="402"/>
      <c r="I148" s="401"/>
      <c r="J148" s="400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</row>
    <row r="149" spans="1:24" ht="15.75" customHeight="1" x14ac:dyDescent="0.3">
      <c r="A149" s="402"/>
      <c r="B149" s="402"/>
      <c r="C149" s="402"/>
      <c r="D149" s="403"/>
      <c r="E149" s="402"/>
      <c r="F149" s="403"/>
      <c r="G149" s="402"/>
      <c r="H149" s="402"/>
      <c r="I149" s="401"/>
      <c r="J149" s="400"/>
      <c r="K149" s="401"/>
      <c r="L149" s="401"/>
      <c r="M149" s="401"/>
      <c r="N149" s="401"/>
      <c r="O149" s="401"/>
      <c r="P149" s="401"/>
      <c r="Q149" s="401"/>
      <c r="R149" s="401"/>
      <c r="S149" s="401"/>
      <c r="T149" s="401"/>
      <c r="U149" s="401"/>
      <c r="V149" s="401"/>
      <c r="W149" s="401"/>
      <c r="X149" s="401"/>
    </row>
    <row r="150" spans="1:24" ht="15.75" customHeight="1" x14ac:dyDescent="0.3">
      <c r="A150" s="402"/>
      <c r="B150" s="402"/>
      <c r="C150" s="402"/>
      <c r="D150" s="403"/>
      <c r="E150" s="402"/>
      <c r="F150" s="403"/>
      <c r="G150" s="402"/>
      <c r="H150" s="402"/>
      <c r="I150" s="401"/>
      <c r="J150" s="400"/>
      <c r="K150" s="401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</row>
    <row r="151" spans="1:24" ht="15.75" customHeight="1" x14ac:dyDescent="0.3">
      <c r="A151" s="402"/>
      <c r="B151" s="402"/>
      <c r="C151" s="402"/>
      <c r="D151" s="403"/>
      <c r="E151" s="402"/>
      <c r="F151" s="403"/>
      <c r="G151" s="402"/>
      <c r="H151" s="402"/>
      <c r="I151" s="401"/>
      <c r="J151" s="400"/>
      <c r="K151" s="401"/>
      <c r="L151" s="401"/>
      <c r="M151" s="401"/>
      <c r="N151" s="401"/>
      <c r="O151" s="401"/>
      <c r="P151" s="401"/>
      <c r="Q151" s="401"/>
      <c r="R151" s="401"/>
      <c r="S151" s="401"/>
      <c r="T151" s="401"/>
      <c r="U151" s="401"/>
      <c r="V151" s="401"/>
      <c r="W151" s="401"/>
      <c r="X151" s="401"/>
    </row>
    <row r="152" spans="1:24" ht="15.75" customHeight="1" x14ac:dyDescent="0.3">
      <c r="A152" s="402"/>
      <c r="B152" s="402"/>
      <c r="C152" s="402"/>
      <c r="D152" s="403"/>
      <c r="E152" s="402"/>
      <c r="F152" s="403"/>
      <c r="G152" s="402"/>
      <c r="H152" s="402"/>
      <c r="I152" s="401"/>
      <c r="J152" s="400"/>
      <c r="K152" s="401"/>
      <c r="L152" s="401"/>
      <c r="M152" s="401"/>
      <c r="N152" s="401"/>
      <c r="O152" s="401"/>
      <c r="P152" s="401"/>
      <c r="Q152" s="401"/>
      <c r="R152" s="401"/>
      <c r="S152" s="401"/>
      <c r="T152" s="401"/>
      <c r="U152" s="401"/>
      <c r="V152" s="401"/>
      <c r="W152" s="401"/>
      <c r="X152" s="401"/>
    </row>
    <row r="153" spans="1:24" ht="15.75" customHeight="1" x14ac:dyDescent="0.3">
      <c r="A153" s="402"/>
      <c r="B153" s="402"/>
      <c r="C153" s="402"/>
      <c r="D153" s="403"/>
      <c r="E153" s="402"/>
      <c r="F153" s="403"/>
      <c r="G153" s="402"/>
      <c r="H153" s="402"/>
      <c r="I153" s="401"/>
      <c r="J153" s="400"/>
      <c r="K153" s="401"/>
      <c r="L153" s="401"/>
      <c r="M153" s="401"/>
      <c r="N153" s="401"/>
      <c r="O153" s="401"/>
      <c r="P153" s="401"/>
      <c r="Q153" s="401"/>
      <c r="R153" s="401"/>
      <c r="S153" s="401"/>
      <c r="T153" s="401"/>
      <c r="U153" s="401"/>
      <c r="V153" s="401"/>
      <c r="W153" s="401"/>
      <c r="X153" s="401"/>
    </row>
    <row r="154" spans="1:24" ht="15.75" customHeight="1" x14ac:dyDescent="0.3">
      <c r="A154" s="402"/>
      <c r="B154" s="402"/>
      <c r="C154" s="402"/>
      <c r="D154" s="403"/>
      <c r="E154" s="402"/>
      <c r="F154" s="403"/>
      <c r="G154" s="402"/>
      <c r="H154" s="402"/>
      <c r="I154" s="401"/>
      <c r="J154" s="400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</row>
    <row r="155" spans="1:24" ht="15.75" customHeight="1" x14ac:dyDescent="0.3">
      <c r="A155" s="402"/>
      <c r="B155" s="402"/>
      <c r="C155" s="402"/>
      <c r="D155" s="403"/>
      <c r="E155" s="402"/>
      <c r="F155" s="403"/>
      <c r="G155" s="402"/>
      <c r="H155" s="402"/>
      <c r="I155" s="401"/>
      <c r="J155" s="400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</row>
    <row r="156" spans="1:24" ht="15.75" customHeight="1" x14ac:dyDescent="0.3">
      <c r="A156" s="402"/>
      <c r="B156" s="402"/>
      <c r="C156" s="402"/>
      <c r="D156" s="403"/>
      <c r="E156" s="402"/>
      <c r="F156" s="403"/>
      <c r="G156" s="402"/>
      <c r="H156" s="402"/>
      <c r="I156" s="401"/>
      <c r="J156" s="400"/>
      <c r="K156" s="401"/>
      <c r="L156" s="401"/>
      <c r="M156" s="401"/>
      <c r="N156" s="401"/>
      <c r="O156" s="401"/>
      <c r="P156" s="401"/>
      <c r="Q156" s="401"/>
      <c r="R156" s="401"/>
      <c r="S156" s="401"/>
      <c r="T156" s="401"/>
      <c r="U156" s="401"/>
      <c r="V156" s="401"/>
      <c r="W156" s="401"/>
      <c r="X156" s="401"/>
    </row>
    <row r="157" spans="1:24" ht="15.75" customHeight="1" x14ac:dyDescent="0.3">
      <c r="A157" s="402"/>
      <c r="B157" s="402"/>
      <c r="C157" s="402"/>
      <c r="D157" s="403"/>
      <c r="E157" s="402"/>
      <c r="F157" s="403"/>
      <c r="G157" s="402"/>
      <c r="H157" s="402"/>
      <c r="I157" s="401"/>
      <c r="J157" s="400"/>
      <c r="K157" s="401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</row>
    <row r="158" spans="1:24" ht="15.75" customHeight="1" x14ac:dyDescent="0.3">
      <c r="A158" s="402"/>
      <c r="B158" s="402"/>
      <c r="C158" s="402"/>
      <c r="D158" s="403"/>
      <c r="E158" s="402"/>
      <c r="F158" s="403"/>
      <c r="G158" s="402"/>
      <c r="H158" s="402"/>
      <c r="I158" s="401"/>
      <c r="J158" s="400"/>
      <c r="K158" s="401"/>
      <c r="L158" s="401"/>
      <c r="M158" s="401"/>
      <c r="N158" s="401"/>
      <c r="O158" s="401"/>
      <c r="P158" s="401"/>
      <c r="Q158" s="401"/>
      <c r="R158" s="401"/>
      <c r="S158" s="401"/>
      <c r="T158" s="401"/>
      <c r="U158" s="401"/>
      <c r="V158" s="401"/>
      <c r="W158" s="401"/>
      <c r="X158" s="401"/>
    </row>
    <row r="159" spans="1:24" ht="15.75" customHeight="1" x14ac:dyDescent="0.3">
      <c r="A159" s="402"/>
      <c r="B159" s="402"/>
      <c r="C159" s="402"/>
      <c r="D159" s="403"/>
      <c r="E159" s="402"/>
      <c r="F159" s="403"/>
      <c r="G159" s="402"/>
      <c r="H159" s="402"/>
      <c r="I159" s="401"/>
      <c r="J159" s="400"/>
      <c r="K159" s="401"/>
      <c r="L159" s="401"/>
      <c r="M159" s="401"/>
      <c r="N159" s="401"/>
      <c r="O159" s="401"/>
      <c r="P159" s="401"/>
      <c r="Q159" s="401"/>
      <c r="R159" s="401"/>
      <c r="S159" s="401"/>
      <c r="T159" s="401"/>
      <c r="U159" s="401"/>
      <c r="V159" s="401"/>
      <c r="W159" s="401"/>
      <c r="X159" s="401"/>
    </row>
    <row r="160" spans="1:24" ht="15.75" customHeight="1" x14ac:dyDescent="0.3">
      <c r="A160" s="402"/>
      <c r="B160" s="402"/>
      <c r="C160" s="402"/>
      <c r="D160" s="403"/>
      <c r="E160" s="402"/>
      <c r="F160" s="403"/>
      <c r="G160" s="402"/>
      <c r="H160" s="402"/>
      <c r="I160" s="401"/>
      <c r="J160" s="400"/>
      <c r="K160" s="401"/>
      <c r="L160" s="401"/>
      <c r="M160" s="401"/>
      <c r="N160" s="401"/>
      <c r="O160" s="401"/>
      <c r="P160" s="401"/>
      <c r="Q160" s="401"/>
      <c r="R160" s="401"/>
      <c r="S160" s="401"/>
      <c r="T160" s="401"/>
      <c r="U160" s="401"/>
      <c r="V160" s="401"/>
      <c r="W160" s="401"/>
      <c r="X160" s="401"/>
    </row>
    <row r="161" spans="1:24" ht="15.75" customHeight="1" x14ac:dyDescent="0.3">
      <c r="A161" s="402"/>
      <c r="B161" s="402"/>
      <c r="C161" s="402"/>
      <c r="D161" s="403"/>
      <c r="E161" s="402"/>
      <c r="F161" s="403"/>
      <c r="G161" s="402"/>
      <c r="H161" s="402"/>
      <c r="I161" s="401"/>
      <c r="J161" s="400"/>
      <c r="K161" s="401"/>
      <c r="L161" s="401"/>
      <c r="M161" s="401"/>
      <c r="N161" s="401"/>
      <c r="O161" s="401"/>
      <c r="P161" s="401"/>
      <c r="Q161" s="401"/>
      <c r="R161" s="401"/>
      <c r="S161" s="401"/>
      <c r="T161" s="401"/>
      <c r="U161" s="401"/>
      <c r="V161" s="401"/>
      <c r="W161" s="401"/>
      <c r="X161" s="401"/>
    </row>
    <row r="162" spans="1:24" ht="15.75" customHeight="1" x14ac:dyDescent="0.3">
      <c r="A162" s="402"/>
      <c r="B162" s="402"/>
      <c r="C162" s="402"/>
      <c r="D162" s="403"/>
      <c r="E162" s="402"/>
      <c r="F162" s="403"/>
      <c r="G162" s="402"/>
      <c r="H162" s="402"/>
      <c r="I162" s="401"/>
      <c r="J162" s="400"/>
      <c r="K162" s="401"/>
      <c r="L162" s="401"/>
      <c r="M162" s="401"/>
      <c r="N162" s="401"/>
      <c r="O162" s="401"/>
      <c r="P162" s="401"/>
      <c r="Q162" s="401"/>
      <c r="R162" s="401"/>
      <c r="S162" s="401"/>
      <c r="T162" s="401"/>
      <c r="U162" s="401"/>
      <c r="V162" s="401"/>
      <c r="W162" s="401"/>
      <c r="X162" s="401"/>
    </row>
    <row r="163" spans="1:24" ht="15.75" customHeight="1" x14ac:dyDescent="0.3">
      <c r="A163" s="402"/>
      <c r="B163" s="402"/>
      <c r="C163" s="402"/>
      <c r="D163" s="403"/>
      <c r="E163" s="402"/>
      <c r="F163" s="403"/>
      <c r="G163" s="402"/>
      <c r="H163" s="402"/>
      <c r="I163" s="401"/>
      <c r="J163" s="400"/>
      <c r="K163" s="401"/>
      <c r="L163" s="401"/>
      <c r="M163" s="401"/>
      <c r="N163" s="401"/>
      <c r="O163" s="401"/>
      <c r="P163" s="401"/>
      <c r="Q163" s="401"/>
      <c r="R163" s="401"/>
      <c r="S163" s="401"/>
      <c r="T163" s="401"/>
      <c r="U163" s="401"/>
      <c r="V163" s="401"/>
      <c r="W163" s="401"/>
      <c r="X163" s="401"/>
    </row>
    <row r="164" spans="1:24" ht="15.75" customHeight="1" x14ac:dyDescent="0.3">
      <c r="A164" s="402"/>
      <c r="B164" s="402"/>
      <c r="C164" s="402"/>
      <c r="D164" s="403"/>
      <c r="E164" s="402"/>
      <c r="F164" s="403"/>
      <c r="G164" s="402"/>
      <c r="H164" s="402"/>
      <c r="I164" s="401"/>
      <c r="J164" s="400"/>
      <c r="K164" s="401"/>
      <c r="L164" s="401"/>
      <c r="M164" s="401"/>
      <c r="N164" s="401"/>
      <c r="O164" s="401"/>
      <c r="P164" s="401"/>
      <c r="Q164" s="401"/>
      <c r="R164" s="401"/>
      <c r="S164" s="401"/>
      <c r="T164" s="401"/>
      <c r="U164" s="401"/>
      <c r="V164" s="401"/>
      <c r="W164" s="401"/>
      <c r="X164" s="401"/>
    </row>
    <row r="165" spans="1:24" ht="15.75" customHeight="1" x14ac:dyDescent="0.3">
      <c r="A165" s="402"/>
      <c r="B165" s="402"/>
      <c r="C165" s="402"/>
      <c r="D165" s="403"/>
      <c r="E165" s="402"/>
      <c r="F165" s="403"/>
      <c r="G165" s="402"/>
      <c r="H165" s="402"/>
      <c r="I165" s="401"/>
      <c r="J165" s="400"/>
      <c r="K165" s="401"/>
      <c r="L165" s="401"/>
      <c r="M165" s="401"/>
      <c r="N165" s="401"/>
      <c r="O165" s="401"/>
      <c r="P165" s="401"/>
      <c r="Q165" s="401"/>
      <c r="R165" s="401"/>
      <c r="S165" s="401"/>
      <c r="T165" s="401"/>
      <c r="U165" s="401"/>
      <c r="V165" s="401"/>
      <c r="W165" s="401"/>
      <c r="X165" s="401"/>
    </row>
    <row r="166" spans="1:24" ht="15.75" customHeight="1" x14ac:dyDescent="0.3">
      <c r="A166" s="402"/>
      <c r="B166" s="402"/>
      <c r="C166" s="402"/>
      <c r="D166" s="403"/>
      <c r="E166" s="402"/>
      <c r="F166" s="403"/>
      <c r="G166" s="402"/>
      <c r="H166" s="402"/>
      <c r="I166" s="401"/>
      <c r="J166" s="400"/>
      <c r="K166" s="401"/>
      <c r="L166" s="401"/>
      <c r="M166" s="401"/>
      <c r="N166" s="401"/>
      <c r="O166" s="401"/>
      <c r="P166" s="401"/>
      <c r="Q166" s="401"/>
      <c r="R166" s="401"/>
      <c r="S166" s="401"/>
      <c r="T166" s="401"/>
      <c r="U166" s="401"/>
      <c r="V166" s="401"/>
      <c r="W166" s="401"/>
      <c r="X166" s="401"/>
    </row>
    <row r="167" spans="1:24" ht="15.75" customHeight="1" x14ac:dyDescent="0.3">
      <c r="A167" s="402"/>
      <c r="B167" s="402"/>
      <c r="C167" s="402"/>
      <c r="D167" s="403"/>
      <c r="E167" s="402"/>
      <c r="F167" s="403"/>
      <c r="G167" s="402"/>
      <c r="H167" s="402"/>
      <c r="I167" s="401"/>
      <c r="J167" s="400"/>
      <c r="K167" s="401"/>
      <c r="L167" s="401"/>
      <c r="M167" s="401"/>
      <c r="N167" s="401"/>
      <c r="O167" s="401"/>
      <c r="P167" s="401"/>
      <c r="Q167" s="401"/>
      <c r="R167" s="401"/>
      <c r="S167" s="401"/>
      <c r="T167" s="401"/>
      <c r="U167" s="401"/>
      <c r="V167" s="401"/>
      <c r="W167" s="401"/>
      <c r="X167" s="401"/>
    </row>
    <row r="168" spans="1:24" ht="15.75" customHeight="1" x14ac:dyDescent="0.3">
      <c r="A168" s="402"/>
      <c r="B168" s="402"/>
      <c r="C168" s="402"/>
      <c r="D168" s="403"/>
      <c r="E168" s="402"/>
      <c r="F168" s="403"/>
      <c r="G168" s="402"/>
      <c r="H168" s="402"/>
      <c r="I168" s="401"/>
      <c r="J168" s="400"/>
      <c r="K168" s="401"/>
      <c r="L168" s="401"/>
      <c r="M168" s="401"/>
      <c r="N168" s="401"/>
      <c r="O168" s="401"/>
      <c r="P168" s="401"/>
      <c r="Q168" s="401"/>
      <c r="R168" s="401"/>
      <c r="S168" s="401"/>
      <c r="T168" s="401"/>
      <c r="U168" s="401"/>
      <c r="V168" s="401"/>
      <c r="W168" s="401"/>
      <c r="X168" s="401"/>
    </row>
    <row r="169" spans="1:24" ht="15.75" customHeight="1" x14ac:dyDescent="0.3">
      <c r="A169" s="402"/>
      <c r="B169" s="402"/>
      <c r="C169" s="402"/>
      <c r="D169" s="403"/>
      <c r="E169" s="402"/>
      <c r="F169" s="403"/>
      <c r="G169" s="402"/>
      <c r="H169" s="402"/>
      <c r="I169" s="401"/>
      <c r="J169" s="400"/>
      <c r="K169" s="401"/>
      <c r="L169" s="401"/>
      <c r="M169" s="401"/>
      <c r="N169" s="401"/>
      <c r="O169" s="401"/>
      <c r="P169" s="401"/>
      <c r="Q169" s="401"/>
      <c r="R169" s="401"/>
      <c r="S169" s="401"/>
      <c r="T169" s="401"/>
      <c r="U169" s="401"/>
      <c r="V169" s="401"/>
      <c r="W169" s="401"/>
      <c r="X169" s="401"/>
    </row>
    <row r="170" spans="1:24" ht="15.75" customHeight="1" x14ac:dyDescent="0.3">
      <c r="A170" s="402"/>
      <c r="B170" s="402"/>
      <c r="C170" s="402"/>
      <c r="D170" s="403"/>
      <c r="E170" s="402"/>
      <c r="F170" s="403"/>
      <c r="G170" s="402"/>
      <c r="H170" s="402"/>
      <c r="I170" s="401"/>
      <c r="J170" s="400"/>
      <c r="K170" s="401"/>
      <c r="L170" s="401"/>
      <c r="M170" s="401"/>
      <c r="N170" s="401"/>
      <c r="O170" s="401"/>
      <c r="P170" s="401"/>
      <c r="Q170" s="401"/>
      <c r="R170" s="401"/>
      <c r="S170" s="401"/>
      <c r="T170" s="401"/>
      <c r="U170" s="401"/>
      <c r="V170" s="401"/>
      <c r="W170" s="401"/>
      <c r="X170" s="401"/>
    </row>
    <row r="171" spans="1:24" ht="15.75" customHeight="1" x14ac:dyDescent="0.3">
      <c r="A171" s="402"/>
      <c r="B171" s="402"/>
      <c r="C171" s="402"/>
      <c r="D171" s="403"/>
      <c r="E171" s="402"/>
      <c r="F171" s="403"/>
      <c r="G171" s="402"/>
      <c r="H171" s="402"/>
      <c r="I171" s="401"/>
      <c r="J171" s="400"/>
      <c r="K171" s="401"/>
      <c r="L171" s="401"/>
      <c r="M171" s="401"/>
      <c r="N171" s="401"/>
      <c r="O171" s="401"/>
      <c r="P171" s="401"/>
      <c r="Q171" s="401"/>
      <c r="R171" s="401"/>
      <c r="S171" s="401"/>
      <c r="T171" s="401"/>
      <c r="U171" s="401"/>
      <c r="V171" s="401"/>
      <c r="W171" s="401"/>
      <c r="X171" s="401"/>
    </row>
    <row r="172" spans="1:24" ht="15.75" customHeight="1" x14ac:dyDescent="0.3">
      <c r="A172" s="402"/>
      <c r="B172" s="402"/>
      <c r="C172" s="402"/>
      <c r="D172" s="403"/>
      <c r="E172" s="402"/>
      <c r="F172" s="403"/>
      <c r="G172" s="402"/>
      <c r="H172" s="402"/>
      <c r="I172" s="401"/>
      <c r="J172" s="400"/>
      <c r="K172" s="401"/>
      <c r="L172" s="401"/>
      <c r="M172" s="401"/>
      <c r="N172" s="401"/>
      <c r="O172" s="401"/>
      <c r="P172" s="401"/>
      <c r="Q172" s="401"/>
      <c r="R172" s="401"/>
      <c r="S172" s="401"/>
      <c r="T172" s="401"/>
      <c r="U172" s="401"/>
      <c r="V172" s="401"/>
      <c r="W172" s="401"/>
      <c r="X172" s="401"/>
    </row>
    <row r="173" spans="1:24" ht="15.75" customHeight="1" x14ac:dyDescent="0.3">
      <c r="A173" s="402"/>
      <c r="B173" s="402"/>
      <c r="C173" s="402"/>
      <c r="D173" s="403"/>
      <c r="E173" s="402"/>
      <c r="F173" s="403"/>
      <c r="G173" s="402"/>
      <c r="H173" s="402"/>
      <c r="I173" s="401"/>
      <c r="J173" s="400"/>
      <c r="K173" s="401"/>
      <c r="L173" s="401"/>
      <c r="M173" s="401"/>
      <c r="N173" s="401"/>
      <c r="O173" s="401"/>
      <c r="P173" s="401"/>
      <c r="Q173" s="401"/>
      <c r="R173" s="401"/>
      <c r="S173" s="401"/>
      <c r="T173" s="401"/>
      <c r="U173" s="401"/>
      <c r="V173" s="401"/>
      <c r="W173" s="401"/>
      <c r="X173" s="401"/>
    </row>
    <row r="174" spans="1:24" ht="15.75" customHeight="1" x14ac:dyDescent="0.3">
      <c r="A174" s="402"/>
      <c r="B174" s="402"/>
      <c r="C174" s="402"/>
      <c r="D174" s="403"/>
      <c r="E174" s="402"/>
      <c r="F174" s="403"/>
      <c r="G174" s="402"/>
      <c r="H174" s="402"/>
      <c r="I174" s="401"/>
      <c r="J174" s="400"/>
      <c r="K174" s="401"/>
      <c r="L174" s="401"/>
      <c r="M174" s="401"/>
      <c r="N174" s="401"/>
      <c r="O174" s="401"/>
      <c r="P174" s="401"/>
      <c r="Q174" s="401"/>
      <c r="R174" s="401"/>
      <c r="S174" s="401"/>
      <c r="T174" s="401"/>
      <c r="U174" s="401"/>
      <c r="V174" s="401"/>
      <c r="W174" s="401"/>
      <c r="X174" s="401"/>
    </row>
    <row r="175" spans="1:24" ht="15.75" customHeight="1" x14ac:dyDescent="0.3">
      <c r="A175" s="402"/>
      <c r="B175" s="402"/>
      <c r="C175" s="402"/>
      <c r="D175" s="403"/>
      <c r="E175" s="402"/>
      <c r="F175" s="403"/>
      <c r="G175" s="402"/>
      <c r="H175" s="402"/>
      <c r="I175" s="401"/>
      <c r="J175" s="400"/>
      <c r="K175" s="401"/>
      <c r="L175" s="401"/>
      <c r="M175" s="401"/>
      <c r="N175" s="401"/>
      <c r="O175" s="401"/>
      <c r="P175" s="401"/>
      <c r="Q175" s="401"/>
      <c r="R175" s="401"/>
      <c r="S175" s="401"/>
      <c r="T175" s="401"/>
      <c r="U175" s="401"/>
      <c r="V175" s="401"/>
      <c r="W175" s="401"/>
      <c r="X175" s="401"/>
    </row>
    <row r="176" spans="1:24" ht="15.75" customHeight="1" x14ac:dyDescent="0.3">
      <c r="A176" s="402"/>
      <c r="B176" s="402"/>
      <c r="C176" s="402"/>
      <c r="D176" s="403"/>
      <c r="E176" s="402"/>
      <c r="F176" s="403"/>
      <c r="G176" s="402"/>
      <c r="H176" s="402"/>
      <c r="I176" s="401"/>
      <c r="J176" s="400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</row>
    <row r="177" spans="1:24" ht="15.75" customHeight="1" x14ac:dyDescent="0.3">
      <c r="A177" s="402"/>
      <c r="B177" s="402"/>
      <c r="C177" s="402"/>
      <c r="D177" s="403"/>
      <c r="E177" s="402"/>
      <c r="F177" s="403"/>
      <c r="G177" s="402"/>
      <c r="H177" s="402"/>
      <c r="I177" s="401"/>
      <c r="J177" s="400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</row>
    <row r="178" spans="1:24" ht="15.75" customHeight="1" x14ac:dyDescent="0.3">
      <c r="A178" s="402"/>
      <c r="B178" s="402"/>
      <c r="C178" s="402"/>
      <c r="D178" s="403"/>
      <c r="E178" s="402"/>
      <c r="F178" s="403"/>
      <c r="G178" s="402"/>
      <c r="H178" s="402"/>
      <c r="I178" s="401"/>
      <c r="J178" s="400"/>
      <c r="K178" s="401"/>
      <c r="L178" s="401"/>
      <c r="M178" s="401"/>
      <c r="N178" s="401"/>
      <c r="O178" s="401"/>
      <c r="P178" s="401"/>
      <c r="Q178" s="401"/>
      <c r="R178" s="401"/>
      <c r="S178" s="401"/>
      <c r="T178" s="401"/>
      <c r="U178" s="401"/>
      <c r="V178" s="401"/>
      <c r="W178" s="401"/>
      <c r="X178" s="401"/>
    </row>
    <row r="179" spans="1:24" ht="15.75" customHeight="1" x14ac:dyDescent="0.3">
      <c r="A179" s="402"/>
      <c r="B179" s="402"/>
      <c r="C179" s="402"/>
      <c r="D179" s="403"/>
      <c r="E179" s="402"/>
      <c r="F179" s="403"/>
      <c r="G179" s="402"/>
      <c r="H179" s="402"/>
      <c r="I179" s="401"/>
      <c r="J179" s="400"/>
      <c r="K179" s="401"/>
      <c r="L179" s="401"/>
      <c r="M179" s="401"/>
      <c r="N179" s="401"/>
      <c r="O179" s="401"/>
      <c r="P179" s="401"/>
      <c r="Q179" s="401"/>
      <c r="R179" s="401"/>
      <c r="S179" s="401"/>
      <c r="T179" s="401"/>
      <c r="U179" s="401"/>
      <c r="V179" s="401"/>
      <c r="W179" s="401"/>
      <c r="X179" s="401"/>
    </row>
    <row r="180" spans="1:24" ht="15.75" customHeight="1" x14ac:dyDescent="0.3">
      <c r="A180" s="402"/>
      <c r="B180" s="402"/>
      <c r="C180" s="402"/>
      <c r="D180" s="403"/>
      <c r="E180" s="402"/>
      <c r="F180" s="403"/>
      <c r="G180" s="402"/>
      <c r="H180" s="402"/>
      <c r="I180" s="401"/>
      <c r="J180" s="400"/>
      <c r="K180" s="401"/>
      <c r="L180" s="401"/>
      <c r="M180" s="401"/>
      <c r="N180" s="401"/>
      <c r="O180" s="401"/>
      <c r="P180" s="401"/>
      <c r="Q180" s="401"/>
      <c r="R180" s="401"/>
      <c r="S180" s="401"/>
      <c r="T180" s="401"/>
      <c r="U180" s="401"/>
      <c r="V180" s="401"/>
      <c r="W180" s="401"/>
      <c r="X180" s="401"/>
    </row>
    <row r="181" spans="1:24" ht="15.75" customHeight="1" x14ac:dyDescent="0.3">
      <c r="A181" s="402"/>
      <c r="B181" s="402"/>
      <c r="C181" s="402"/>
      <c r="D181" s="403"/>
      <c r="E181" s="402"/>
      <c r="F181" s="403"/>
      <c r="G181" s="402"/>
      <c r="H181" s="402"/>
      <c r="I181" s="401"/>
      <c r="J181" s="400"/>
      <c r="K181" s="401"/>
      <c r="L181" s="401"/>
      <c r="M181" s="401"/>
      <c r="N181" s="401"/>
      <c r="O181" s="401"/>
      <c r="P181" s="401"/>
      <c r="Q181" s="401"/>
      <c r="R181" s="401"/>
      <c r="S181" s="401"/>
      <c r="T181" s="401"/>
      <c r="U181" s="401"/>
      <c r="V181" s="401"/>
      <c r="W181" s="401"/>
      <c r="X181" s="401"/>
    </row>
    <row r="182" spans="1:24" ht="15.75" customHeight="1" x14ac:dyDescent="0.3">
      <c r="A182" s="402"/>
      <c r="B182" s="402"/>
      <c r="C182" s="402"/>
      <c r="D182" s="403"/>
      <c r="E182" s="402"/>
      <c r="F182" s="403"/>
      <c r="G182" s="402"/>
      <c r="H182" s="402"/>
      <c r="I182" s="401"/>
      <c r="J182" s="400"/>
      <c r="K182" s="401"/>
      <c r="L182" s="401"/>
      <c r="M182" s="401"/>
      <c r="N182" s="401"/>
      <c r="O182" s="401"/>
      <c r="P182" s="401"/>
      <c r="Q182" s="401"/>
      <c r="R182" s="401"/>
      <c r="S182" s="401"/>
      <c r="T182" s="401"/>
      <c r="U182" s="401"/>
      <c r="V182" s="401"/>
      <c r="W182" s="401"/>
      <c r="X182" s="401"/>
    </row>
    <row r="183" spans="1:24" ht="15.75" customHeight="1" x14ac:dyDescent="0.3">
      <c r="A183" s="402"/>
      <c r="B183" s="402"/>
      <c r="C183" s="402"/>
      <c r="D183" s="403"/>
      <c r="E183" s="402"/>
      <c r="F183" s="403"/>
      <c r="G183" s="402"/>
      <c r="H183" s="402"/>
      <c r="I183" s="401"/>
      <c r="J183" s="400"/>
      <c r="K183" s="401"/>
      <c r="L183" s="401"/>
      <c r="M183" s="401"/>
      <c r="N183" s="401"/>
      <c r="O183" s="401"/>
      <c r="P183" s="401"/>
      <c r="Q183" s="401"/>
      <c r="R183" s="401"/>
      <c r="S183" s="401"/>
      <c r="T183" s="401"/>
      <c r="U183" s="401"/>
      <c r="V183" s="401"/>
      <c r="W183" s="401"/>
      <c r="X183" s="401"/>
    </row>
    <row r="184" spans="1:24" ht="15.75" customHeight="1" x14ac:dyDescent="0.3">
      <c r="A184" s="402"/>
      <c r="B184" s="402"/>
      <c r="C184" s="402"/>
      <c r="D184" s="403"/>
      <c r="E184" s="402"/>
      <c r="F184" s="403"/>
      <c r="G184" s="402"/>
      <c r="H184" s="402"/>
      <c r="I184" s="401"/>
      <c r="J184" s="400"/>
      <c r="K184" s="401"/>
      <c r="L184" s="401"/>
      <c r="M184" s="401"/>
      <c r="N184" s="401"/>
      <c r="O184" s="401"/>
      <c r="P184" s="401"/>
      <c r="Q184" s="401"/>
      <c r="R184" s="401"/>
      <c r="S184" s="401"/>
      <c r="T184" s="401"/>
      <c r="U184" s="401"/>
      <c r="V184" s="401"/>
      <c r="W184" s="401"/>
      <c r="X184" s="401"/>
    </row>
    <row r="185" spans="1:24" ht="15.75" customHeight="1" x14ac:dyDescent="0.3">
      <c r="A185" s="402"/>
      <c r="B185" s="402"/>
      <c r="C185" s="402"/>
      <c r="D185" s="403"/>
      <c r="E185" s="402"/>
      <c r="F185" s="403"/>
      <c r="G185" s="402"/>
      <c r="H185" s="402"/>
      <c r="I185" s="401"/>
      <c r="J185" s="400"/>
      <c r="K185" s="401"/>
      <c r="L185" s="401"/>
      <c r="M185" s="401"/>
      <c r="N185" s="401"/>
      <c r="O185" s="401"/>
      <c r="P185" s="401"/>
      <c r="Q185" s="401"/>
      <c r="R185" s="401"/>
      <c r="S185" s="401"/>
      <c r="T185" s="401"/>
      <c r="U185" s="401"/>
      <c r="V185" s="401"/>
      <c r="W185" s="401"/>
      <c r="X185" s="401"/>
    </row>
    <row r="186" spans="1:24" ht="15.75" customHeight="1" x14ac:dyDescent="0.3">
      <c r="A186" s="402"/>
      <c r="B186" s="402"/>
      <c r="C186" s="402"/>
      <c r="D186" s="403"/>
      <c r="E186" s="402"/>
      <c r="F186" s="403"/>
      <c r="G186" s="402"/>
      <c r="H186" s="402"/>
      <c r="I186" s="401"/>
      <c r="J186" s="400"/>
      <c r="K186" s="401"/>
      <c r="L186" s="401"/>
      <c r="M186" s="401"/>
      <c r="N186" s="401"/>
      <c r="O186" s="401"/>
      <c r="P186" s="401"/>
      <c r="Q186" s="401"/>
      <c r="R186" s="401"/>
      <c r="S186" s="401"/>
      <c r="T186" s="401"/>
      <c r="U186" s="401"/>
      <c r="V186" s="401"/>
      <c r="W186" s="401"/>
      <c r="X186" s="401"/>
    </row>
    <row r="187" spans="1:24" ht="15.75" customHeight="1" x14ac:dyDescent="0.3">
      <c r="A187" s="402"/>
      <c r="B187" s="402"/>
      <c r="C187" s="402"/>
      <c r="D187" s="403"/>
      <c r="E187" s="402"/>
      <c r="F187" s="403"/>
      <c r="G187" s="402"/>
      <c r="H187" s="402"/>
      <c r="I187" s="401"/>
      <c r="J187" s="400"/>
      <c r="K187" s="401"/>
      <c r="L187" s="401"/>
      <c r="M187" s="401"/>
      <c r="N187" s="401"/>
      <c r="O187" s="401"/>
      <c r="P187" s="401"/>
      <c r="Q187" s="401"/>
      <c r="R187" s="401"/>
      <c r="S187" s="401"/>
      <c r="T187" s="401"/>
      <c r="U187" s="401"/>
      <c r="V187" s="401"/>
      <c r="W187" s="401"/>
      <c r="X187" s="401"/>
    </row>
    <row r="188" spans="1:24" ht="15.75" customHeight="1" x14ac:dyDescent="0.3">
      <c r="A188" s="402"/>
      <c r="B188" s="402"/>
      <c r="C188" s="402"/>
      <c r="D188" s="403"/>
      <c r="E188" s="402"/>
      <c r="F188" s="403"/>
      <c r="G188" s="402"/>
      <c r="H188" s="402"/>
      <c r="I188" s="401"/>
      <c r="J188" s="400"/>
      <c r="K188" s="401"/>
      <c r="L188" s="401"/>
      <c r="M188" s="401"/>
      <c r="N188" s="401"/>
      <c r="O188" s="401"/>
      <c r="P188" s="401"/>
      <c r="Q188" s="401"/>
      <c r="R188" s="401"/>
      <c r="S188" s="401"/>
      <c r="T188" s="401"/>
      <c r="U188" s="401"/>
      <c r="V188" s="401"/>
      <c r="W188" s="401"/>
      <c r="X188" s="401"/>
    </row>
    <row r="189" spans="1:24" ht="15.75" customHeight="1" x14ac:dyDescent="0.3">
      <c r="A189" s="402"/>
      <c r="B189" s="402"/>
      <c r="C189" s="402"/>
      <c r="D189" s="403"/>
      <c r="E189" s="402"/>
      <c r="F189" s="403"/>
      <c r="G189" s="402"/>
      <c r="H189" s="402"/>
      <c r="I189" s="401"/>
      <c r="J189" s="400"/>
      <c r="K189" s="401"/>
      <c r="L189" s="401"/>
      <c r="M189" s="401"/>
      <c r="N189" s="401"/>
      <c r="O189" s="401"/>
      <c r="P189" s="401"/>
      <c r="Q189" s="401"/>
      <c r="R189" s="401"/>
      <c r="S189" s="401"/>
      <c r="T189" s="401"/>
      <c r="U189" s="401"/>
      <c r="V189" s="401"/>
      <c r="W189" s="401"/>
      <c r="X189" s="401"/>
    </row>
    <row r="190" spans="1:24" ht="15.75" customHeight="1" x14ac:dyDescent="0.3">
      <c r="A190" s="402"/>
      <c r="B190" s="402"/>
      <c r="C190" s="402"/>
      <c r="D190" s="403"/>
      <c r="E190" s="402"/>
      <c r="F190" s="403"/>
      <c r="G190" s="402"/>
      <c r="H190" s="402"/>
      <c r="I190" s="401"/>
      <c r="J190" s="400"/>
      <c r="K190" s="401"/>
      <c r="L190" s="401"/>
      <c r="M190" s="401"/>
      <c r="N190" s="401"/>
      <c r="O190" s="401"/>
      <c r="P190" s="401"/>
      <c r="Q190" s="401"/>
      <c r="R190" s="401"/>
      <c r="S190" s="401"/>
      <c r="T190" s="401"/>
      <c r="U190" s="401"/>
      <c r="V190" s="401"/>
      <c r="W190" s="401"/>
      <c r="X190" s="401"/>
    </row>
    <row r="191" spans="1:24" ht="15.75" customHeight="1" x14ac:dyDescent="0.3">
      <c r="A191" s="402"/>
      <c r="B191" s="402"/>
      <c r="C191" s="402"/>
      <c r="D191" s="403"/>
      <c r="E191" s="402"/>
      <c r="F191" s="403"/>
      <c r="G191" s="402"/>
      <c r="H191" s="402"/>
      <c r="I191" s="401"/>
      <c r="J191" s="400"/>
      <c r="K191" s="401"/>
      <c r="L191" s="401"/>
      <c r="M191" s="401"/>
      <c r="N191" s="401"/>
      <c r="O191" s="401"/>
      <c r="P191" s="401"/>
      <c r="Q191" s="401"/>
      <c r="R191" s="401"/>
      <c r="S191" s="401"/>
      <c r="T191" s="401"/>
      <c r="U191" s="401"/>
      <c r="V191" s="401"/>
      <c r="W191" s="401"/>
      <c r="X191" s="401"/>
    </row>
    <row r="192" spans="1:24" ht="15.75" customHeight="1" x14ac:dyDescent="0.3">
      <c r="A192" s="402"/>
      <c r="B192" s="402"/>
      <c r="C192" s="402"/>
      <c r="D192" s="403"/>
      <c r="E192" s="402"/>
      <c r="F192" s="403"/>
      <c r="G192" s="402"/>
      <c r="H192" s="402"/>
      <c r="I192" s="401"/>
      <c r="J192" s="400"/>
      <c r="K192" s="401"/>
      <c r="L192" s="401"/>
      <c r="M192" s="401"/>
      <c r="N192" s="401"/>
      <c r="O192" s="401"/>
      <c r="P192" s="401"/>
      <c r="Q192" s="401"/>
      <c r="R192" s="401"/>
      <c r="S192" s="401"/>
      <c r="T192" s="401"/>
      <c r="U192" s="401"/>
      <c r="V192" s="401"/>
      <c r="W192" s="401"/>
      <c r="X192" s="401"/>
    </row>
    <row r="193" spans="1:24" ht="15.75" customHeight="1" x14ac:dyDescent="0.3">
      <c r="A193" s="402"/>
      <c r="B193" s="402"/>
      <c r="C193" s="402"/>
      <c r="D193" s="403"/>
      <c r="E193" s="402"/>
      <c r="F193" s="403"/>
      <c r="G193" s="402"/>
      <c r="H193" s="402"/>
      <c r="I193" s="401"/>
      <c r="J193" s="400"/>
      <c r="K193" s="401"/>
      <c r="L193" s="401"/>
      <c r="M193" s="401"/>
      <c r="N193" s="401"/>
      <c r="O193" s="401"/>
      <c r="P193" s="401"/>
      <c r="Q193" s="401"/>
      <c r="R193" s="401"/>
      <c r="S193" s="401"/>
      <c r="T193" s="401"/>
      <c r="U193" s="401"/>
      <c r="V193" s="401"/>
      <c r="W193" s="401"/>
      <c r="X193" s="401"/>
    </row>
    <row r="194" spans="1:24" ht="15.75" customHeight="1" x14ac:dyDescent="0.3">
      <c r="A194" s="402"/>
      <c r="B194" s="402"/>
      <c r="C194" s="402"/>
      <c r="D194" s="403"/>
      <c r="E194" s="402"/>
      <c r="F194" s="403"/>
      <c r="G194" s="402"/>
      <c r="H194" s="402"/>
      <c r="I194" s="401"/>
      <c r="J194" s="400"/>
      <c r="K194" s="401"/>
      <c r="L194" s="401"/>
      <c r="M194" s="401"/>
      <c r="N194" s="401"/>
      <c r="O194" s="401"/>
      <c r="P194" s="401"/>
      <c r="Q194" s="401"/>
      <c r="R194" s="401"/>
      <c r="S194" s="401"/>
      <c r="T194" s="401"/>
      <c r="U194" s="401"/>
      <c r="V194" s="401"/>
      <c r="W194" s="401"/>
      <c r="X194" s="401"/>
    </row>
    <row r="195" spans="1:24" ht="15.75" customHeight="1" x14ac:dyDescent="0.3">
      <c r="A195" s="402"/>
      <c r="B195" s="402"/>
      <c r="C195" s="402"/>
      <c r="D195" s="403"/>
      <c r="E195" s="402"/>
      <c r="F195" s="403"/>
      <c r="G195" s="402"/>
      <c r="H195" s="402"/>
      <c r="I195" s="401"/>
      <c r="J195" s="400"/>
      <c r="K195" s="401"/>
      <c r="L195" s="401"/>
      <c r="M195" s="401"/>
      <c r="N195" s="401"/>
      <c r="O195" s="401"/>
      <c r="P195" s="401"/>
      <c r="Q195" s="401"/>
      <c r="R195" s="401"/>
      <c r="S195" s="401"/>
      <c r="T195" s="401"/>
      <c r="U195" s="401"/>
      <c r="V195" s="401"/>
      <c r="W195" s="401"/>
      <c r="X195" s="401"/>
    </row>
    <row r="196" spans="1:24" ht="15.75" customHeight="1" x14ac:dyDescent="0.3">
      <c r="A196" s="402"/>
      <c r="B196" s="402"/>
      <c r="C196" s="402"/>
      <c r="D196" s="403"/>
      <c r="E196" s="402"/>
      <c r="F196" s="403"/>
      <c r="G196" s="402"/>
      <c r="H196" s="402"/>
      <c r="I196" s="401"/>
      <c r="J196" s="400"/>
      <c r="K196" s="401"/>
      <c r="L196" s="401"/>
      <c r="M196" s="401"/>
      <c r="N196" s="401"/>
      <c r="O196" s="401"/>
      <c r="P196" s="401"/>
      <c r="Q196" s="401"/>
      <c r="R196" s="401"/>
      <c r="S196" s="401"/>
      <c r="T196" s="401"/>
      <c r="U196" s="401"/>
      <c r="V196" s="401"/>
      <c r="W196" s="401"/>
      <c r="X196" s="401"/>
    </row>
    <row r="197" spans="1:24" ht="15.75" customHeight="1" x14ac:dyDescent="0.3">
      <c r="A197" s="402"/>
      <c r="B197" s="402"/>
      <c r="C197" s="402"/>
      <c r="D197" s="403"/>
      <c r="E197" s="402"/>
      <c r="F197" s="403"/>
      <c r="G197" s="402"/>
      <c r="H197" s="402"/>
      <c r="I197" s="401"/>
      <c r="J197" s="400"/>
      <c r="K197" s="401"/>
      <c r="L197" s="401"/>
      <c r="M197" s="401"/>
      <c r="N197" s="401"/>
      <c r="O197" s="401"/>
      <c r="P197" s="401"/>
      <c r="Q197" s="401"/>
      <c r="R197" s="401"/>
      <c r="S197" s="401"/>
      <c r="T197" s="401"/>
      <c r="U197" s="401"/>
      <c r="V197" s="401"/>
      <c r="W197" s="401"/>
      <c r="X197" s="401"/>
    </row>
    <row r="198" spans="1:24" ht="15.75" customHeight="1" x14ac:dyDescent="0.3">
      <c r="A198" s="402"/>
      <c r="B198" s="402"/>
      <c r="C198" s="402"/>
      <c r="D198" s="403"/>
      <c r="E198" s="402"/>
      <c r="F198" s="403"/>
      <c r="G198" s="402"/>
      <c r="H198" s="402"/>
      <c r="I198" s="401"/>
      <c r="J198" s="400"/>
      <c r="K198" s="401"/>
      <c r="L198" s="401"/>
      <c r="M198" s="401"/>
      <c r="N198" s="401"/>
      <c r="O198" s="401"/>
      <c r="P198" s="401"/>
      <c r="Q198" s="401"/>
      <c r="R198" s="401"/>
      <c r="S198" s="401"/>
      <c r="T198" s="401"/>
      <c r="U198" s="401"/>
      <c r="V198" s="401"/>
      <c r="W198" s="401"/>
      <c r="X198" s="401"/>
    </row>
    <row r="199" spans="1:24" ht="15.75" customHeight="1" x14ac:dyDescent="0.3">
      <c r="A199" s="402"/>
      <c r="B199" s="402"/>
      <c r="C199" s="402"/>
      <c r="D199" s="403"/>
      <c r="E199" s="402"/>
      <c r="F199" s="403"/>
      <c r="G199" s="402"/>
      <c r="H199" s="402"/>
      <c r="I199" s="401"/>
      <c r="J199" s="400"/>
      <c r="K199" s="401"/>
      <c r="L199" s="401"/>
      <c r="M199" s="401"/>
      <c r="N199" s="401"/>
      <c r="O199" s="401"/>
      <c r="P199" s="401"/>
      <c r="Q199" s="401"/>
      <c r="R199" s="401"/>
      <c r="S199" s="401"/>
      <c r="T199" s="401"/>
      <c r="U199" s="401"/>
      <c r="V199" s="401"/>
      <c r="W199" s="401"/>
      <c r="X199" s="401"/>
    </row>
    <row r="200" spans="1:24" ht="15.75" customHeight="1" x14ac:dyDescent="0.3">
      <c r="A200" s="402"/>
      <c r="B200" s="402"/>
      <c r="C200" s="402"/>
      <c r="D200" s="403"/>
      <c r="E200" s="402"/>
      <c r="F200" s="403"/>
      <c r="G200" s="402"/>
      <c r="H200" s="402"/>
      <c r="I200" s="401"/>
      <c r="J200" s="400"/>
      <c r="K200" s="401"/>
      <c r="L200" s="401"/>
      <c r="M200" s="401"/>
      <c r="N200" s="401"/>
      <c r="O200" s="401"/>
      <c r="P200" s="401"/>
      <c r="Q200" s="401"/>
      <c r="R200" s="401"/>
      <c r="S200" s="401"/>
      <c r="T200" s="401"/>
      <c r="U200" s="401"/>
      <c r="V200" s="401"/>
      <c r="W200" s="401"/>
      <c r="X200" s="401"/>
    </row>
    <row r="201" spans="1:24" ht="15.75" customHeight="1" x14ac:dyDescent="0.3">
      <c r="A201" s="402"/>
      <c r="B201" s="402"/>
      <c r="C201" s="402"/>
      <c r="D201" s="403"/>
      <c r="E201" s="402"/>
      <c r="F201" s="403"/>
      <c r="G201" s="402"/>
      <c r="H201" s="402"/>
      <c r="I201" s="401"/>
      <c r="J201" s="400"/>
      <c r="K201" s="401"/>
      <c r="L201" s="401"/>
      <c r="M201" s="401"/>
      <c r="N201" s="401"/>
      <c r="O201" s="401"/>
      <c r="P201" s="401"/>
      <c r="Q201" s="401"/>
      <c r="R201" s="401"/>
      <c r="S201" s="401"/>
      <c r="T201" s="401"/>
      <c r="U201" s="401"/>
      <c r="V201" s="401"/>
      <c r="W201" s="401"/>
      <c r="X201" s="401"/>
    </row>
    <row r="202" spans="1:24" ht="15.75" customHeight="1" x14ac:dyDescent="0.3">
      <c r="A202" s="402"/>
      <c r="B202" s="402"/>
      <c r="C202" s="402"/>
      <c r="D202" s="403"/>
      <c r="E202" s="402"/>
      <c r="F202" s="403"/>
      <c r="G202" s="402"/>
      <c r="H202" s="402"/>
      <c r="I202" s="401"/>
      <c r="J202" s="400"/>
      <c r="K202" s="401"/>
      <c r="L202" s="401"/>
      <c r="M202" s="401"/>
      <c r="N202" s="401"/>
      <c r="O202" s="401"/>
      <c r="P202" s="401"/>
      <c r="Q202" s="401"/>
      <c r="R202" s="401"/>
      <c r="S202" s="401"/>
      <c r="T202" s="401"/>
      <c r="U202" s="401"/>
      <c r="V202" s="401"/>
      <c r="W202" s="401"/>
      <c r="X202" s="401"/>
    </row>
    <row r="203" spans="1:24" ht="15.75" customHeight="1" x14ac:dyDescent="0.3">
      <c r="A203" s="402"/>
      <c r="B203" s="402"/>
      <c r="C203" s="402"/>
      <c r="D203" s="403"/>
      <c r="E203" s="402"/>
      <c r="F203" s="403"/>
      <c r="G203" s="402"/>
      <c r="H203" s="402"/>
      <c r="I203" s="401"/>
      <c r="J203" s="400"/>
      <c r="K203" s="401"/>
      <c r="L203" s="401"/>
      <c r="M203" s="401"/>
      <c r="N203" s="401"/>
      <c r="O203" s="401"/>
      <c r="P203" s="401"/>
      <c r="Q203" s="401"/>
      <c r="R203" s="401"/>
      <c r="S203" s="401"/>
      <c r="T203" s="401"/>
      <c r="U203" s="401"/>
      <c r="V203" s="401"/>
      <c r="W203" s="401"/>
      <c r="X203" s="401"/>
    </row>
    <row r="204" spans="1:24" ht="15.75" customHeight="1" x14ac:dyDescent="0.3">
      <c r="A204" s="402"/>
      <c r="B204" s="402"/>
      <c r="C204" s="402"/>
      <c r="D204" s="403"/>
      <c r="E204" s="402"/>
      <c r="F204" s="403"/>
      <c r="G204" s="402"/>
      <c r="H204" s="402"/>
      <c r="I204" s="401"/>
      <c r="J204" s="400"/>
      <c r="K204" s="401"/>
      <c r="L204" s="401"/>
      <c r="M204" s="401"/>
      <c r="N204" s="401"/>
      <c r="O204" s="401"/>
      <c r="P204" s="401"/>
      <c r="Q204" s="401"/>
      <c r="R204" s="401"/>
      <c r="S204" s="401"/>
      <c r="T204" s="401"/>
      <c r="U204" s="401"/>
      <c r="V204" s="401"/>
      <c r="W204" s="401"/>
      <c r="X204" s="401"/>
    </row>
    <row r="205" spans="1:24" ht="15.75" customHeight="1" x14ac:dyDescent="0.3">
      <c r="A205" s="402"/>
      <c r="B205" s="402"/>
      <c r="C205" s="402"/>
      <c r="D205" s="403"/>
      <c r="E205" s="402"/>
      <c r="F205" s="403"/>
      <c r="G205" s="402"/>
      <c r="H205" s="402"/>
      <c r="I205" s="401"/>
      <c r="J205" s="400"/>
      <c r="K205" s="401"/>
      <c r="L205" s="401"/>
      <c r="M205" s="401"/>
      <c r="N205" s="401"/>
      <c r="O205" s="401"/>
      <c r="P205" s="401"/>
      <c r="Q205" s="401"/>
      <c r="R205" s="401"/>
      <c r="S205" s="401"/>
      <c r="T205" s="401"/>
      <c r="U205" s="401"/>
      <c r="V205" s="401"/>
      <c r="W205" s="401"/>
      <c r="X205" s="401"/>
    </row>
    <row r="206" spans="1:24" ht="15.75" customHeight="1" x14ac:dyDescent="0.3">
      <c r="A206" s="402"/>
      <c r="B206" s="402"/>
      <c r="C206" s="402"/>
      <c r="D206" s="403"/>
      <c r="E206" s="402"/>
      <c r="F206" s="403"/>
      <c r="G206" s="402"/>
      <c r="H206" s="402"/>
      <c r="I206" s="401"/>
      <c r="J206" s="400"/>
      <c r="K206" s="401"/>
      <c r="L206" s="401"/>
      <c r="M206" s="401"/>
      <c r="N206" s="401"/>
      <c r="O206" s="401"/>
      <c r="P206" s="401"/>
      <c r="Q206" s="401"/>
      <c r="R206" s="401"/>
      <c r="S206" s="401"/>
      <c r="T206" s="401"/>
      <c r="U206" s="401"/>
      <c r="V206" s="401"/>
      <c r="W206" s="401"/>
      <c r="X206" s="401"/>
    </row>
    <row r="207" spans="1:24" ht="15.75" customHeight="1" x14ac:dyDescent="0.3">
      <c r="A207" s="402"/>
      <c r="B207" s="402"/>
      <c r="C207" s="402"/>
      <c r="D207" s="403"/>
      <c r="E207" s="402"/>
      <c r="F207" s="403"/>
      <c r="G207" s="402"/>
      <c r="H207" s="402"/>
      <c r="I207" s="401"/>
      <c r="J207" s="400"/>
      <c r="K207" s="401"/>
      <c r="L207" s="401"/>
      <c r="M207" s="401"/>
      <c r="N207" s="401"/>
      <c r="O207" s="401"/>
      <c r="P207" s="401"/>
      <c r="Q207" s="401"/>
      <c r="R207" s="401"/>
      <c r="S207" s="401"/>
      <c r="T207" s="401"/>
      <c r="U207" s="401"/>
      <c r="V207" s="401"/>
      <c r="W207" s="401"/>
      <c r="X207" s="401"/>
    </row>
    <row r="208" spans="1:24" ht="15.75" customHeight="1" x14ac:dyDescent="0.3">
      <c r="A208" s="402"/>
      <c r="B208" s="402"/>
      <c r="C208" s="402"/>
      <c r="D208" s="403"/>
      <c r="E208" s="402"/>
      <c r="F208" s="403"/>
      <c r="G208" s="402"/>
      <c r="H208" s="402"/>
      <c r="I208" s="401"/>
      <c r="J208" s="400"/>
      <c r="K208" s="401"/>
      <c r="L208" s="401"/>
      <c r="M208" s="401"/>
      <c r="N208" s="401"/>
      <c r="O208" s="401"/>
      <c r="P208" s="401"/>
      <c r="Q208" s="401"/>
      <c r="R208" s="401"/>
      <c r="S208" s="401"/>
      <c r="T208" s="401"/>
      <c r="U208" s="401"/>
      <c r="V208" s="401"/>
      <c r="W208" s="401"/>
      <c r="X208" s="401"/>
    </row>
    <row r="209" spans="1:24" ht="15.75" customHeight="1" x14ac:dyDescent="0.3">
      <c r="A209" s="402"/>
      <c r="B209" s="402"/>
      <c r="C209" s="402"/>
      <c r="D209" s="403"/>
      <c r="E209" s="402"/>
      <c r="F209" s="403"/>
      <c r="G209" s="402"/>
      <c r="H209" s="402"/>
      <c r="I209" s="401"/>
      <c r="J209" s="400"/>
      <c r="K209" s="401"/>
      <c r="L209" s="401"/>
      <c r="M209" s="401"/>
      <c r="N209" s="401"/>
      <c r="O209" s="401"/>
      <c r="P209" s="401"/>
      <c r="Q209" s="401"/>
      <c r="R209" s="401"/>
      <c r="S209" s="401"/>
      <c r="T209" s="401"/>
      <c r="U209" s="401"/>
      <c r="V209" s="401"/>
      <c r="W209" s="401"/>
      <c r="X209" s="401"/>
    </row>
    <row r="210" spans="1:24" ht="15.75" customHeight="1" x14ac:dyDescent="0.3">
      <c r="A210" s="402"/>
      <c r="B210" s="402"/>
      <c r="C210" s="402"/>
      <c r="D210" s="403"/>
      <c r="E210" s="402"/>
      <c r="F210" s="403"/>
      <c r="G210" s="402"/>
      <c r="H210" s="402"/>
      <c r="I210" s="401"/>
      <c r="J210" s="400"/>
      <c r="K210" s="401"/>
      <c r="L210" s="401"/>
      <c r="M210" s="401"/>
      <c r="N210" s="401"/>
      <c r="O210" s="401"/>
      <c r="P210" s="401"/>
      <c r="Q210" s="401"/>
      <c r="R210" s="401"/>
      <c r="S210" s="401"/>
      <c r="T210" s="401"/>
      <c r="U210" s="401"/>
      <c r="V210" s="401"/>
      <c r="W210" s="401"/>
      <c r="X210" s="401"/>
    </row>
    <row r="211" spans="1:24" ht="15.75" customHeight="1" x14ac:dyDescent="0.3">
      <c r="A211" s="402"/>
      <c r="B211" s="402"/>
      <c r="C211" s="402"/>
      <c r="D211" s="403"/>
      <c r="E211" s="402"/>
      <c r="F211" s="403"/>
      <c r="G211" s="402"/>
      <c r="H211" s="402"/>
      <c r="I211" s="401"/>
      <c r="J211" s="400"/>
      <c r="K211" s="401"/>
      <c r="L211" s="401"/>
      <c r="M211" s="401"/>
      <c r="N211" s="401"/>
      <c r="O211" s="401"/>
      <c r="P211" s="401"/>
      <c r="Q211" s="401"/>
      <c r="R211" s="401"/>
      <c r="S211" s="401"/>
      <c r="T211" s="401"/>
      <c r="U211" s="401"/>
      <c r="V211" s="401"/>
      <c r="W211" s="401"/>
      <c r="X211" s="401"/>
    </row>
    <row r="212" spans="1:24" ht="15.75" customHeight="1" x14ac:dyDescent="0.3">
      <c r="A212" s="402"/>
      <c r="B212" s="402"/>
      <c r="C212" s="402"/>
      <c r="D212" s="403"/>
      <c r="E212" s="402"/>
      <c r="F212" s="403"/>
      <c r="G212" s="402"/>
      <c r="H212" s="402"/>
      <c r="I212" s="401"/>
      <c r="J212" s="400"/>
      <c r="K212" s="401"/>
      <c r="L212" s="401"/>
      <c r="M212" s="401"/>
      <c r="N212" s="401"/>
      <c r="O212" s="401"/>
      <c r="P212" s="401"/>
      <c r="Q212" s="401"/>
      <c r="R212" s="401"/>
      <c r="S212" s="401"/>
      <c r="T212" s="401"/>
      <c r="U212" s="401"/>
      <c r="V212" s="401"/>
      <c r="W212" s="401"/>
      <c r="X212" s="401"/>
    </row>
    <row r="213" spans="1:24" ht="15.75" customHeight="1" x14ac:dyDescent="0.3">
      <c r="A213" s="402"/>
      <c r="B213" s="402"/>
      <c r="C213" s="402"/>
      <c r="D213" s="403"/>
      <c r="E213" s="402"/>
      <c r="F213" s="403"/>
      <c r="G213" s="402"/>
      <c r="H213" s="402"/>
      <c r="I213" s="401"/>
      <c r="J213" s="400"/>
      <c r="K213" s="401"/>
      <c r="L213" s="401"/>
      <c r="M213" s="401"/>
      <c r="N213" s="401"/>
      <c r="O213" s="401"/>
      <c r="P213" s="401"/>
      <c r="Q213" s="401"/>
      <c r="R213" s="401"/>
      <c r="S213" s="401"/>
      <c r="T213" s="401"/>
      <c r="U213" s="401"/>
      <c r="V213" s="401"/>
      <c r="W213" s="401"/>
      <c r="X213" s="401"/>
    </row>
    <row r="214" spans="1:24" ht="15.75" customHeight="1" x14ac:dyDescent="0.3">
      <c r="A214" s="402"/>
      <c r="B214" s="402"/>
      <c r="C214" s="402"/>
      <c r="D214" s="403"/>
      <c r="E214" s="402"/>
      <c r="F214" s="403"/>
      <c r="G214" s="402"/>
      <c r="H214" s="402"/>
      <c r="I214" s="401"/>
      <c r="J214" s="400"/>
      <c r="K214" s="401"/>
      <c r="L214" s="401"/>
      <c r="M214" s="401"/>
      <c r="N214" s="401"/>
      <c r="O214" s="401"/>
      <c r="P214" s="401"/>
      <c r="Q214" s="401"/>
      <c r="R214" s="401"/>
      <c r="S214" s="401"/>
      <c r="T214" s="401"/>
      <c r="U214" s="401"/>
      <c r="V214" s="401"/>
      <c r="W214" s="401"/>
      <c r="X214" s="401"/>
    </row>
    <row r="215" spans="1:24" ht="15.75" customHeight="1" x14ac:dyDescent="0.3">
      <c r="A215" s="402"/>
      <c r="B215" s="402"/>
      <c r="C215" s="402"/>
      <c r="D215" s="403"/>
      <c r="E215" s="402"/>
      <c r="F215" s="403"/>
      <c r="G215" s="402"/>
      <c r="H215" s="402"/>
      <c r="I215" s="401"/>
      <c r="J215" s="400"/>
      <c r="K215" s="401"/>
      <c r="L215" s="401"/>
      <c r="M215" s="401"/>
      <c r="N215" s="401"/>
      <c r="O215" s="401"/>
      <c r="P215" s="401"/>
      <c r="Q215" s="401"/>
      <c r="R215" s="401"/>
      <c r="S215" s="401"/>
      <c r="T215" s="401"/>
      <c r="U215" s="401"/>
      <c r="V215" s="401"/>
      <c r="W215" s="401"/>
      <c r="X215" s="401"/>
    </row>
    <row r="216" spans="1:24" ht="15.75" customHeight="1" x14ac:dyDescent="0.3">
      <c r="A216" s="402"/>
      <c r="B216" s="402"/>
      <c r="C216" s="402"/>
      <c r="D216" s="403"/>
      <c r="E216" s="402"/>
      <c r="F216" s="403"/>
      <c r="G216" s="402"/>
      <c r="H216" s="402"/>
      <c r="I216" s="401"/>
      <c r="J216" s="400"/>
      <c r="K216" s="401"/>
      <c r="L216" s="401"/>
      <c r="M216" s="401"/>
      <c r="N216" s="401"/>
      <c r="O216" s="401"/>
      <c r="P216" s="401"/>
      <c r="Q216" s="401"/>
      <c r="R216" s="401"/>
      <c r="S216" s="401"/>
      <c r="T216" s="401"/>
      <c r="U216" s="401"/>
      <c r="V216" s="401"/>
      <c r="W216" s="401"/>
      <c r="X216" s="401"/>
    </row>
    <row r="217" spans="1:24" ht="15.75" customHeight="1" x14ac:dyDescent="0.3">
      <c r="A217" s="402"/>
      <c r="B217" s="402"/>
      <c r="C217" s="402"/>
      <c r="D217" s="403"/>
      <c r="E217" s="402"/>
      <c r="F217" s="403"/>
      <c r="G217" s="402"/>
      <c r="H217" s="402"/>
      <c r="I217" s="401"/>
      <c r="J217" s="400"/>
      <c r="K217" s="401"/>
      <c r="L217" s="401"/>
      <c r="M217" s="401"/>
      <c r="N217" s="401"/>
      <c r="O217" s="401"/>
      <c r="P217" s="401"/>
      <c r="Q217" s="401"/>
      <c r="R217" s="401"/>
      <c r="S217" s="401"/>
      <c r="T217" s="401"/>
      <c r="U217" s="401"/>
      <c r="V217" s="401"/>
      <c r="W217" s="401"/>
      <c r="X217" s="401"/>
    </row>
    <row r="218" spans="1:24" ht="15.75" customHeight="1" x14ac:dyDescent="0.3">
      <c r="A218" s="402"/>
      <c r="B218" s="402"/>
      <c r="C218" s="402"/>
      <c r="D218" s="403"/>
      <c r="E218" s="402"/>
      <c r="F218" s="403"/>
      <c r="G218" s="402"/>
      <c r="H218" s="402"/>
      <c r="I218" s="401"/>
      <c r="J218" s="400"/>
      <c r="K218" s="401"/>
      <c r="L218" s="401"/>
      <c r="M218" s="401"/>
      <c r="N218" s="401"/>
      <c r="O218" s="401"/>
      <c r="P218" s="401"/>
      <c r="Q218" s="401"/>
      <c r="R218" s="401"/>
      <c r="S218" s="401"/>
      <c r="T218" s="401"/>
      <c r="U218" s="401"/>
      <c r="V218" s="401"/>
      <c r="W218" s="401"/>
      <c r="X218" s="401"/>
    </row>
    <row r="219" spans="1:24" ht="15.75" customHeight="1" x14ac:dyDescent="0.3">
      <c r="A219" s="402"/>
      <c r="B219" s="402"/>
      <c r="C219" s="402"/>
      <c r="D219" s="403"/>
      <c r="E219" s="402"/>
      <c r="F219" s="403"/>
      <c r="G219" s="402"/>
      <c r="H219" s="402"/>
      <c r="I219" s="401"/>
      <c r="J219" s="400"/>
      <c r="K219" s="401"/>
      <c r="L219" s="401"/>
      <c r="M219" s="401"/>
      <c r="N219" s="401"/>
      <c r="O219" s="401"/>
      <c r="P219" s="401"/>
      <c r="Q219" s="401"/>
      <c r="R219" s="401"/>
      <c r="S219" s="401"/>
      <c r="T219" s="401"/>
      <c r="U219" s="401"/>
      <c r="V219" s="401"/>
      <c r="W219" s="401"/>
      <c r="X219" s="401"/>
    </row>
    <row r="220" spans="1:24" ht="15.75" customHeight="1" x14ac:dyDescent="0.3">
      <c r="A220" s="402"/>
      <c r="B220" s="402"/>
      <c r="C220" s="402"/>
      <c r="D220" s="403"/>
      <c r="E220" s="402"/>
      <c r="F220" s="403"/>
      <c r="G220" s="402"/>
      <c r="H220" s="402"/>
      <c r="I220" s="401"/>
      <c r="J220" s="400"/>
      <c r="K220" s="401"/>
      <c r="L220" s="401"/>
      <c r="M220" s="401"/>
      <c r="N220" s="401"/>
      <c r="O220" s="401"/>
      <c r="P220" s="401"/>
      <c r="Q220" s="401"/>
      <c r="R220" s="401"/>
      <c r="S220" s="401"/>
      <c r="T220" s="401"/>
      <c r="U220" s="401"/>
      <c r="V220" s="401"/>
      <c r="W220" s="401"/>
      <c r="X220" s="401"/>
    </row>
    <row r="221" spans="1:24" ht="15.75" customHeight="1" x14ac:dyDescent="0.3">
      <c r="A221" s="402"/>
      <c r="B221" s="402"/>
      <c r="C221" s="402"/>
      <c r="D221" s="403"/>
      <c r="E221" s="402"/>
      <c r="F221" s="403"/>
      <c r="G221" s="402"/>
      <c r="H221" s="402"/>
      <c r="I221" s="401"/>
      <c r="J221" s="400"/>
      <c r="K221" s="401"/>
      <c r="L221" s="401"/>
      <c r="M221" s="401"/>
      <c r="N221" s="401"/>
      <c r="O221" s="401"/>
      <c r="P221" s="401"/>
      <c r="Q221" s="401"/>
      <c r="R221" s="401"/>
      <c r="S221" s="401"/>
      <c r="T221" s="401"/>
      <c r="U221" s="401"/>
      <c r="V221" s="401"/>
      <c r="W221" s="401"/>
      <c r="X221" s="401"/>
    </row>
    <row r="222" spans="1:24" ht="15.75" customHeight="1" x14ac:dyDescent="0.3">
      <c r="A222" s="402"/>
      <c r="B222" s="402"/>
      <c r="C222" s="402"/>
      <c r="D222" s="403"/>
      <c r="E222" s="402"/>
      <c r="F222" s="403"/>
      <c r="G222" s="402"/>
      <c r="H222" s="402"/>
      <c r="I222" s="401"/>
      <c r="J222" s="400"/>
      <c r="K222" s="401"/>
      <c r="L222" s="401"/>
      <c r="M222" s="401"/>
      <c r="N222" s="401"/>
      <c r="O222" s="401"/>
      <c r="P222" s="401"/>
      <c r="Q222" s="401"/>
      <c r="R222" s="401"/>
      <c r="S222" s="401"/>
      <c r="T222" s="401"/>
      <c r="U222" s="401"/>
      <c r="V222" s="401"/>
      <c r="W222" s="401"/>
      <c r="X222" s="401"/>
    </row>
    <row r="223" spans="1:24" ht="15.75" customHeight="1" x14ac:dyDescent="0.3">
      <c r="A223" s="402"/>
      <c r="B223" s="402"/>
      <c r="C223" s="402"/>
      <c r="D223" s="403"/>
      <c r="E223" s="402"/>
      <c r="F223" s="403"/>
      <c r="G223" s="402"/>
      <c r="H223" s="402"/>
      <c r="I223" s="401"/>
      <c r="J223" s="400"/>
      <c r="K223" s="401"/>
      <c r="L223" s="401"/>
      <c r="M223" s="401"/>
      <c r="N223" s="401"/>
      <c r="O223" s="401"/>
      <c r="P223" s="401"/>
      <c r="Q223" s="401"/>
      <c r="R223" s="401"/>
      <c r="S223" s="401"/>
      <c r="T223" s="401"/>
      <c r="U223" s="401"/>
      <c r="V223" s="401"/>
      <c r="W223" s="401"/>
      <c r="X223" s="401"/>
    </row>
    <row r="224" spans="1:24" ht="15.75" customHeight="1" x14ac:dyDescent="0.3">
      <c r="A224" s="402"/>
      <c r="B224" s="402"/>
      <c r="C224" s="402"/>
      <c r="D224" s="403"/>
      <c r="E224" s="402"/>
      <c r="F224" s="403"/>
      <c r="G224" s="402"/>
      <c r="H224" s="402"/>
      <c r="I224" s="401"/>
      <c r="J224" s="400"/>
      <c r="K224" s="401"/>
      <c r="L224" s="401"/>
      <c r="M224" s="401"/>
      <c r="N224" s="401"/>
      <c r="O224" s="401"/>
      <c r="P224" s="401"/>
      <c r="Q224" s="401"/>
      <c r="R224" s="401"/>
      <c r="S224" s="401"/>
      <c r="T224" s="401"/>
      <c r="U224" s="401"/>
      <c r="V224" s="401"/>
      <c r="W224" s="401"/>
      <c r="X224" s="401"/>
    </row>
    <row r="225" spans="1:24" ht="15.75" customHeight="1" x14ac:dyDescent="0.3">
      <c r="A225" s="402"/>
      <c r="B225" s="402"/>
      <c r="C225" s="402"/>
      <c r="D225" s="403"/>
      <c r="E225" s="402"/>
      <c r="F225" s="403"/>
      <c r="G225" s="402"/>
      <c r="H225" s="402"/>
      <c r="I225" s="401"/>
      <c r="J225" s="400"/>
      <c r="K225" s="401"/>
      <c r="L225" s="401"/>
      <c r="M225" s="401"/>
      <c r="N225" s="401"/>
      <c r="O225" s="401"/>
      <c r="P225" s="401"/>
      <c r="Q225" s="401"/>
      <c r="R225" s="401"/>
      <c r="S225" s="401"/>
      <c r="T225" s="401"/>
      <c r="U225" s="401"/>
      <c r="V225" s="401"/>
      <c r="W225" s="401"/>
      <c r="X225" s="401"/>
    </row>
    <row r="226" spans="1:24" ht="15.75" customHeight="1" x14ac:dyDescent="0.3">
      <c r="A226" s="402"/>
      <c r="B226" s="402"/>
      <c r="C226" s="402"/>
      <c r="D226" s="403"/>
      <c r="E226" s="402"/>
      <c r="F226" s="403"/>
      <c r="G226" s="402"/>
      <c r="H226" s="402"/>
      <c r="I226" s="401"/>
      <c r="J226" s="400"/>
      <c r="K226" s="401"/>
      <c r="L226" s="401"/>
      <c r="M226" s="401"/>
      <c r="N226" s="401"/>
      <c r="O226" s="401"/>
      <c r="P226" s="401"/>
      <c r="Q226" s="401"/>
      <c r="R226" s="401"/>
      <c r="S226" s="401"/>
      <c r="T226" s="401"/>
      <c r="U226" s="401"/>
      <c r="V226" s="401"/>
      <c r="W226" s="401"/>
      <c r="X226" s="401"/>
    </row>
    <row r="227" spans="1:24" ht="15.75" customHeight="1" x14ac:dyDescent="0.3">
      <c r="A227" s="402"/>
      <c r="B227" s="402"/>
      <c r="C227" s="402"/>
      <c r="D227" s="403"/>
      <c r="E227" s="402"/>
      <c r="F227" s="403"/>
      <c r="G227" s="402"/>
      <c r="H227" s="402"/>
      <c r="I227" s="401"/>
      <c r="J227" s="400"/>
      <c r="K227" s="401"/>
      <c r="L227" s="401"/>
      <c r="M227" s="401"/>
      <c r="N227" s="401"/>
      <c r="O227" s="401"/>
      <c r="P227" s="401"/>
      <c r="Q227" s="401"/>
      <c r="R227" s="401"/>
      <c r="S227" s="401"/>
      <c r="T227" s="401"/>
      <c r="U227" s="401"/>
      <c r="V227" s="401"/>
      <c r="W227" s="401"/>
      <c r="X227" s="401"/>
    </row>
    <row r="228" spans="1:24" ht="15.75" customHeight="1" x14ac:dyDescent="0.3">
      <c r="A228" s="402"/>
      <c r="B228" s="402"/>
      <c r="C228" s="402"/>
      <c r="D228" s="403"/>
      <c r="E228" s="402"/>
      <c r="F228" s="403"/>
      <c r="G228" s="402"/>
      <c r="H228" s="402"/>
      <c r="I228" s="401"/>
      <c r="J228" s="400"/>
      <c r="K228" s="401"/>
      <c r="L228" s="401"/>
      <c r="M228" s="401"/>
      <c r="N228" s="401"/>
      <c r="O228" s="401"/>
      <c r="P228" s="401"/>
      <c r="Q228" s="401"/>
      <c r="R228" s="401"/>
      <c r="S228" s="401"/>
      <c r="T228" s="401"/>
      <c r="U228" s="401"/>
      <c r="V228" s="401"/>
      <c r="W228" s="401"/>
      <c r="X228" s="401"/>
    </row>
    <row r="229" spans="1:24" ht="15.75" customHeight="1" x14ac:dyDescent="0.3">
      <c r="A229" s="402"/>
      <c r="B229" s="402"/>
      <c r="C229" s="402"/>
      <c r="D229" s="403"/>
      <c r="E229" s="402"/>
      <c r="F229" s="403"/>
      <c r="G229" s="402"/>
      <c r="H229" s="402"/>
      <c r="I229" s="401"/>
      <c r="J229" s="400"/>
      <c r="K229" s="401"/>
      <c r="L229" s="401"/>
      <c r="M229" s="401"/>
      <c r="N229" s="401"/>
      <c r="O229" s="401"/>
      <c r="P229" s="401"/>
      <c r="Q229" s="401"/>
      <c r="R229" s="401"/>
      <c r="S229" s="401"/>
      <c r="T229" s="401"/>
      <c r="U229" s="401"/>
      <c r="V229" s="401"/>
      <c r="W229" s="401"/>
      <c r="X229" s="401"/>
    </row>
    <row r="230" spans="1:24" ht="15.75" customHeight="1" x14ac:dyDescent="0.3">
      <c r="A230" s="402"/>
      <c r="B230" s="402"/>
      <c r="C230" s="402"/>
      <c r="D230" s="403"/>
      <c r="E230" s="402"/>
      <c r="F230" s="403"/>
      <c r="G230" s="402"/>
      <c r="H230" s="402"/>
      <c r="I230" s="401"/>
      <c r="J230" s="400"/>
      <c r="K230" s="401"/>
      <c r="L230" s="401"/>
      <c r="M230" s="401"/>
      <c r="N230" s="401"/>
      <c r="O230" s="401"/>
      <c r="P230" s="401"/>
      <c r="Q230" s="401"/>
      <c r="R230" s="401"/>
      <c r="S230" s="401"/>
      <c r="T230" s="401"/>
      <c r="U230" s="401"/>
      <c r="V230" s="401"/>
      <c r="W230" s="401"/>
      <c r="X230" s="401"/>
    </row>
    <row r="231" spans="1:24" ht="15.75" customHeight="1" x14ac:dyDescent="0.3">
      <c r="A231" s="402"/>
      <c r="B231" s="402"/>
      <c r="C231" s="402"/>
      <c r="D231" s="403"/>
      <c r="E231" s="402"/>
      <c r="F231" s="403"/>
      <c r="G231" s="402"/>
      <c r="H231" s="402"/>
      <c r="I231" s="401"/>
      <c r="J231" s="400"/>
      <c r="K231" s="401"/>
      <c r="L231" s="401"/>
      <c r="M231" s="401"/>
      <c r="N231" s="401"/>
      <c r="O231" s="401"/>
      <c r="P231" s="401"/>
      <c r="Q231" s="401"/>
      <c r="R231" s="401"/>
      <c r="S231" s="401"/>
      <c r="T231" s="401"/>
      <c r="U231" s="401"/>
      <c r="V231" s="401"/>
      <c r="W231" s="401"/>
      <c r="X231" s="401"/>
    </row>
    <row r="232" spans="1:24" ht="15.75" customHeight="1" x14ac:dyDescent="0.3">
      <c r="A232" s="402"/>
      <c r="B232" s="402"/>
      <c r="C232" s="402"/>
      <c r="D232" s="403"/>
      <c r="E232" s="402"/>
      <c r="F232" s="403"/>
      <c r="G232" s="402"/>
      <c r="H232" s="402"/>
      <c r="I232" s="401"/>
      <c r="J232" s="400"/>
      <c r="K232" s="401"/>
      <c r="L232" s="401"/>
      <c r="M232" s="401"/>
      <c r="N232" s="401"/>
      <c r="O232" s="401"/>
      <c r="P232" s="401"/>
      <c r="Q232" s="401"/>
      <c r="R232" s="401"/>
      <c r="S232" s="401"/>
      <c r="T232" s="401"/>
      <c r="U232" s="401"/>
      <c r="V232" s="401"/>
      <c r="W232" s="401"/>
      <c r="X232" s="401"/>
    </row>
    <row r="233" spans="1:24" ht="15.75" customHeight="1" x14ac:dyDescent="0.3">
      <c r="A233" s="402"/>
      <c r="B233" s="402"/>
      <c r="C233" s="402"/>
      <c r="D233" s="403"/>
      <c r="E233" s="402"/>
      <c r="F233" s="403"/>
      <c r="G233" s="402"/>
      <c r="H233" s="402"/>
      <c r="I233" s="401"/>
      <c r="J233" s="400"/>
      <c r="K233" s="401"/>
      <c r="L233" s="401"/>
      <c r="M233" s="401"/>
      <c r="N233" s="401"/>
      <c r="O233" s="401"/>
      <c r="P233" s="401"/>
      <c r="Q233" s="401"/>
      <c r="R233" s="401"/>
      <c r="S233" s="401"/>
      <c r="T233" s="401"/>
      <c r="U233" s="401"/>
      <c r="V233" s="401"/>
      <c r="W233" s="401"/>
      <c r="X233" s="401"/>
    </row>
    <row r="234" spans="1:24" ht="15.75" customHeight="1" x14ac:dyDescent="0.3">
      <c r="A234" s="402"/>
      <c r="B234" s="402"/>
      <c r="C234" s="402"/>
      <c r="D234" s="403"/>
      <c r="E234" s="402"/>
      <c r="F234" s="403"/>
      <c r="G234" s="402"/>
      <c r="H234" s="402"/>
      <c r="I234" s="401"/>
      <c r="J234" s="400"/>
      <c r="K234" s="401"/>
      <c r="L234" s="401"/>
      <c r="M234" s="401"/>
      <c r="N234" s="401"/>
      <c r="O234" s="401"/>
      <c r="P234" s="401"/>
      <c r="Q234" s="401"/>
      <c r="R234" s="401"/>
      <c r="S234" s="401"/>
      <c r="T234" s="401"/>
      <c r="U234" s="401"/>
      <c r="V234" s="401"/>
      <c r="W234" s="401"/>
      <c r="X234" s="401"/>
    </row>
    <row r="235" spans="1:24" ht="15.75" customHeight="1" x14ac:dyDescent="0.3">
      <c r="A235" s="402"/>
      <c r="B235" s="402"/>
      <c r="C235" s="402"/>
      <c r="D235" s="403"/>
      <c r="E235" s="402"/>
      <c r="F235" s="403"/>
      <c r="G235" s="402"/>
      <c r="H235" s="402"/>
      <c r="I235" s="401"/>
      <c r="J235" s="400"/>
      <c r="K235" s="401"/>
      <c r="L235" s="401"/>
      <c r="M235" s="401"/>
      <c r="N235" s="401"/>
      <c r="O235" s="401"/>
      <c r="P235" s="401"/>
      <c r="Q235" s="401"/>
      <c r="R235" s="401"/>
      <c r="S235" s="401"/>
      <c r="T235" s="401"/>
      <c r="U235" s="401"/>
      <c r="V235" s="401"/>
      <c r="W235" s="401"/>
      <c r="X235" s="401"/>
    </row>
    <row r="236" spans="1:24" ht="15.75" customHeight="1" x14ac:dyDescent="0.3">
      <c r="A236" s="402"/>
      <c r="B236" s="402"/>
      <c r="C236" s="402"/>
      <c r="D236" s="403"/>
      <c r="E236" s="402"/>
      <c r="F236" s="403"/>
      <c r="G236" s="402"/>
      <c r="H236" s="402"/>
      <c r="I236" s="401"/>
      <c r="J236" s="400"/>
      <c r="K236" s="401"/>
      <c r="L236" s="401"/>
      <c r="M236" s="401"/>
      <c r="N236" s="401"/>
      <c r="O236" s="401"/>
      <c r="P236" s="401"/>
      <c r="Q236" s="401"/>
      <c r="R236" s="401"/>
      <c r="S236" s="401"/>
      <c r="T236" s="401"/>
      <c r="U236" s="401"/>
      <c r="V236" s="401"/>
      <c r="W236" s="401"/>
      <c r="X236" s="401"/>
    </row>
    <row r="237" spans="1:24" ht="15.75" customHeight="1" x14ac:dyDescent="0.3">
      <c r="A237" s="402"/>
      <c r="B237" s="402"/>
      <c r="C237" s="402"/>
      <c r="D237" s="403"/>
      <c r="E237" s="402"/>
      <c r="F237" s="403"/>
      <c r="G237" s="402"/>
      <c r="H237" s="402"/>
      <c r="I237" s="401"/>
      <c r="J237" s="400"/>
      <c r="K237" s="401"/>
      <c r="L237" s="401"/>
      <c r="M237" s="401"/>
      <c r="N237" s="401"/>
      <c r="O237" s="401"/>
      <c r="P237" s="401"/>
      <c r="Q237" s="401"/>
      <c r="R237" s="401"/>
      <c r="S237" s="401"/>
      <c r="T237" s="401"/>
      <c r="U237" s="401"/>
      <c r="V237" s="401"/>
      <c r="W237" s="401"/>
      <c r="X237" s="401"/>
    </row>
    <row r="238" spans="1:24" ht="15.75" customHeight="1" x14ac:dyDescent="0.3">
      <c r="A238" s="402"/>
      <c r="B238" s="402"/>
      <c r="C238" s="402"/>
      <c r="D238" s="403"/>
      <c r="E238" s="402"/>
      <c r="F238" s="403"/>
      <c r="G238" s="402"/>
      <c r="H238" s="402"/>
      <c r="I238" s="401"/>
      <c r="J238" s="400"/>
      <c r="K238" s="401"/>
      <c r="L238" s="401"/>
      <c r="M238" s="401"/>
      <c r="N238" s="401"/>
      <c r="O238" s="401"/>
      <c r="P238" s="401"/>
      <c r="Q238" s="401"/>
      <c r="R238" s="401"/>
      <c r="S238" s="401"/>
      <c r="T238" s="401"/>
      <c r="U238" s="401"/>
      <c r="V238" s="401"/>
      <c r="W238" s="401"/>
      <c r="X238" s="401"/>
    </row>
    <row r="239" spans="1:24" ht="15.75" customHeight="1" x14ac:dyDescent="0.3">
      <c r="A239" s="402"/>
      <c r="B239" s="402"/>
      <c r="C239" s="402"/>
      <c r="D239" s="403"/>
      <c r="E239" s="402"/>
      <c r="F239" s="403"/>
      <c r="G239" s="402"/>
      <c r="H239" s="402"/>
      <c r="I239" s="401"/>
      <c r="J239" s="400"/>
      <c r="K239" s="401"/>
      <c r="L239" s="401"/>
      <c r="M239" s="401"/>
      <c r="N239" s="401"/>
      <c r="O239" s="401"/>
      <c r="P239" s="401"/>
      <c r="Q239" s="401"/>
      <c r="R239" s="401"/>
      <c r="S239" s="401"/>
      <c r="T239" s="401"/>
      <c r="U239" s="401"/>
      <c r="V239" s="401"/>
      <c r="W239" s="401"/>
      <c r="X239" s="401"/>
    </row>
    <row r="240" spans="1:24" ht="15.75" customHeight="1" x14ac:dyDescent="0.3">
      <c r="A240" s="402"/>
      <c r="B240" s="402"/>
      <c r="C240" s="402"/>
      <c r="D240" s="403"/>
      <c r="E240" s="402"/>
      <c r="F240" s="403"/>
      <c r="G240" s="402"/>
      <c r="H240" s="402"/>
      <c r="I240" s="401"/>
      <c r="J240" s="400"/>
      <c r="K240" s="401"/>
      <c r="L240" s="401"/>
      <c r="M240" s="401"/>
      <c r="N240" s="401"/>
      <c r="O240" s="401"/>
      <c r="P240" s="401"/>
      <c r="Q240" s="401"/>
      <c r="R240" s="401"/>
      <c r="S240" s="401"/>
      <c r="T240" s="401"/>
      <c r="U240" s="401"/>
      <c r="V240" s="401"/>
      <c r="W240" s="401"/>
      <c r="X240" s="401"/>
    </row>
    <row r="241" spans="1:24" ht="15.75" customHeight="1" x14ac:dyDescent="0.3">
      <c r="A241" s="402"/>
      <c r="B241" s="402"/>
      <c r="C241" s="402"/>
      <c r="D241" s="403"/>
      <c r="E241" s="402"/>
      <c r="F241" s="403"/>
      <c r="G241" s="402"/>
      <c r="H241" s="402"/>
      <c r="I241" s="401"/>
      <c r="J241" s="400"/>
      <c r="K241" s="401"/>
      <c r="L241" s="401"/>
      <c r="M241" s="401"/>
      <c r="N241" s="401"/>
      <c r="O241" s="401"/>
      <c r="P241" s="401"/>
      <c r="Q241" s="401"/>
      <c r="R241" s="401"/>
      <c r="S241" s="401"/>
      <c r="T241" s="401"/>
      <c r="U241" s="401"/>
      <c r="V241" s="401"/>
      <c r="W241" s="401"/>
      <c r="X241" s="401"/>
    </row>
    <row r="242" spans="1:24" ht="15.75" customHeight="1" x14ac:dyDescent="0.3">
      <c r="A242" s="402"/>
      <c r="B242" s="402"/>
      <c r="C242" s="402"/>
      <c r="D242" s="403"/>
      <c r="E242" s="402"/>
      <c r="F242" s="403"/>
      <c r="G242" s="402"/>
      <c r="H242" s="402"/>
      <c r="I242" s="401"/>
      <c r="J242" s="400"/>
      <c r="K242" s="401"/>
      <c r="L242" s="401"/>
      <c r="M242" s="401"/>
      <c r="N242" s="401"/>
      <c r="O242" s="401"/>
      <c r="P242" s="401"/>
      <c r="Q242" s="401"/>
      <c r="R242" s="401"/>
      <c r="S242" s="401"/>
      <c r="T242" s="401"/>
      <c r="U242" s="401"/>
      <c r="V242" s="401"/>
      <c r="W242" s="401"/>
      <c r="X242" s="401"/>
    </row>
    <row r="243" spans="1:24" ht="15.75" customHeight="1" x14ac:dyDescent="0.3">
      <c r="A243" s="402"/>
      <c r="B243" s="402"/>
      <c r="C243" s="402"/>
      <c r="D243" s="403"/>
      <c r="E243" s="402"/>
      <c r="F243" s="403"/>
      <c r="G243" s="402"/>
      <c r="H243" s="402"/>
      <c r="I243" s="401"/>
      <c r="J243" s="400"/>
      <c r="K243" s="401"/>
      <c r="L243" s="401"/>
      <c r="M243" s="401"/>
      <c r="N243" s="401"/>
      <c r="O243" s="401"/>
      <c r="P243" s="401"/>
      <c r="Q243" s="401"/>
      <c r="R243" s="401"/>
      <c r="S243" s="401"/>
      <c r="T243" s="401"/>
      <c r="U243" s="401"/>
      <c r="V243" s="401"/>
      <c r="W243" s="401"/>
      <c r="X243" s="401"/>
    </row>
    <row r="244" spans="1:24" ht="15.75" customHeight="1" x14ac:dyDescent="0.3">
      <c r="A244" s="402"/>
      <c r="B244" s="402"/>
      <c r="C244" s="402"/>
      <c r="D244" s="403"/>
      <c r="E244" s="402"/>
      <c r="F244" s="403"/>
      <c r="G244" s="402"/>
      <c r="H244" s="402"/>
      <c r="I244" s="401"/>
      <c r="J244" s="400"/>
      <c r="K244" s="401"/>
      <c r="L244" s="401"/>
      <c r="M244" s="401"/>
      <c r="N244" s="401"/>
      <c r="O244" s="401"/>
      <c r="P244" s="401"/>
      <c r="Q244" s="401"/>
      <c r="R244" s="401"/>
      <c r="S244" s="401"/>
      <c r="T244" s="401"/>
      <c r="U244" s="401"/>
      <c r="V244" s="401"/>
      <c r="W244" s="401"/>
      <c r="X244" s="401"/>
    </row>
    <row r="245" spans="1:24" ht="15.75" customHeight="1" x14ac:dyDescent="0.3">
      <c r="A245" s="402"/>
      <c r="B245" s="402"/>
      <c r="C245" s="402"/>
      <c r="D245" s="403"/>
      <c r="E245" s="402"/>
      <c r="F245" s="403"/>
      <c r="G245" s="402"/>
      <c r="H245" s="402"/>
      <c r="I245" s="401"/>
      <c r="J245" s="400"/>
      <c r="K245" s="401"/>
      <c r="L245" s="401"/>
      <c r="M245" s="401"/>
      <c r="N245" s="401"/>
      <c r="O245" s="401"/>
      <c r="P245" s="401"/>
      <c r="Q245" s="401"/>
      <c r="R245" s="401"/>
      <c r="S245" s="401"/>
      <c r="T245" s="401"/>
      <c r="U245" s="401"/>
      <c r="V245" s="401"/>
      <c r="W245" s="401"/>
      <c r="X245" s="401"/>
    </row>
    <row r="246" spans="1:24" ht="15.75" customHeight="1" x14ac:dyDescent="0.3">
      <c r="A246" s="402"/>
      <c r="B246" s="402"/>
      <c r="C246" s="402"/>
      <c r="D246" s="403"/>
      <c r="E246" s="402"/>
      <c r="F246" s="403"/>
      <c r="G246" s="402"/>
      <c r="H246" s="402"/>
      <c r="I246" s="401"/>
      <c r="J246" s="400"/>
      <c r="K246" s="401"/>
      <c r="L246" s="401"/>
      <c r="M246" s="401"/>
      <c r="N246" s="401"/>
      <c r="O246" s="401"/>
      <c r="P246" s="401"/>
      <c r="Q246" s="401"/>
      <c r="R246" s="401"/>
      <c r="S246" s="401"/>
      <c r="T246" s="401"/>
      <c r="U246" s="401"/>
      <c r="V246" s="401"/>
      <c r="W246" s="401"/>
      <c r="X246" s="401"/>
    </row>
    <row r="247" spans="1:24" ht="15.75" customHeight="1" x14ac:dyDescent="0.3">
      <c r="A247" s="402"/>
      <c r="B247" s="402"/>
      <c r="C247" s="402"/>
      <c r="D247" s="403"/>
      <c r="E247" s="402"/>
      <c r="F247" s="403"/>
      <c r="G247" s="402"/>
      <c r="H247" s="402"/>
      <c r="I247" s="401"/>
      <c r="J247" s="400"/>
      <c r="K247" s="401"/>
      <c r="L247" s="401"/>
      <c r="M247" s="401"/>
      <c r="N247" s="401"/>
      <c r="O247" s="401"/>
      <c r="P247" s="401"/>
      <c r="Q247" s="401"/>
      <c r="R247" s="401"/>
      <c r="S247" s="401"/>
      <c r="T247" s="401"/>
      <c r="U247" s="401"/>
      <c r="V247" s="401"/>
      <c r="W247" s="401"/>
      <c r="X247" s="401"/>
    </row>
    <row r="248" spans="1:24" ht="15.75" customHeight="1" x14ac:dyDescent="0.3">
      <c r="A248" s="402"/>
      <c r="B248" s="402"/>
      <c r="C248" s="402"/>
      <c r="D248" s="403"/>
      <c r="E248" s="402"/>
      <c r="F248" s="403"/>
      <c r="G248" s="402"/>
      <c r="H248" s="402"/>
      <c r="I248" s="401"/>
      <c r="J248" s="400"/>
      <c r="K248" s="401"/>
      <c r="L248" s="401"/>
      <c r="M248" s="401"/>
      <c r="N248" s="401"/>
      <c r="O248" s="401"/>
      <c r="P248" s="401"/>
      <c r="Q248" s="401"/>
      <c r="R248" s="401"/>
      <c r="S248" s="401"/>
      <c r="T248" s="401"/>
      <c r="U248" s="401"/>
      <c r="V248" s="401"/>
      <c r="W248" s="401"/>
      <c r="X248" s="401"/>
    </row>
    <row r="249" spans="1:24" ht="15.75" customHeight="1" x14ac:dyDescent="0.3">
      <c r="A249" s="402"/>
      <c r="B249" s="402"/>
      <c r="C249" s="402"/>
      <c r="D249" s="403"/>
      <c r="E249" s="402"/>
      <c r="F249" s="403"/>
      <c r="G249" s="402"/>
      <c r="H249" s="402"/>
      <c r="I249" s="401"/>
      <c r="J249" s="400"/>
      <c r="K249" s="401"/>
      <c r="L249" s="401"/>
      <c r="M249" s="401"/>
      <c r="N249" s="401"/>
      <c r="O249" s="401"/>
      <c r="P249" s="401"/>
      <c r="Q249" s="401"/>
      <c r="R249" s="401"/>
      <c r="S249" s="401"/>
      <c r="T249" s="401"/>
      <c r="U249" s="401"/>
      <c r="V249" s="401"/>
      <c r="W249" s="401"/>
      <c r="X249" s="401"/>
    </row>
    <row r="250" spans="1:24" ht="15.75" customHeight="1" x14ac:dyDescent="0.3">
      <c r="A250" s="402"/>
      <c r="B250" s="402"/>
      <c r="C250" s="402"/>
      <c r="D250" s="403"/>
      <c r="E250" s="402"/>
      <c r="F250" s="403"/>
      <c r="G250" s="402"/>
      <c r="H250" s="402"/>
      <c r="I250" s="401"/>
      <c r="J250" s="400"/>
      <c r="K250" s="401"/>
      <c r="L250" s="401"/>
      <c r="M250" s="401"/>
      <c r="N250" s="401"/>
      <c r="O250" s="401"/>
      <c r="P250" s="401"/>
      <c r="Q250" s="401"/>
      <c r="R250" s="401"/>
      <c r="S250" s="401"/>
      <c r="T250" s="401"/>
      <c r="U250" s="401"/>
      <c r="V250" s="401"/>
      <c r="W250" s="401"/>
      <c r="X250" s="401"/>
    </row>
    <row r="251" spans="1:24" ht="15.75" customHeight="1" x14ac:dyDescent="0.3">
      <c r="A251" s="402"/>
      <c r="B251" s="402"/>
      <c r="C251" s="402"/>
      <c r="D251" s="403"/>
      <c r="E251" s="402"/>
      <c r="F251" s="403"/>
      <c r="G251" s="402"/>
      <c r="H251" s="402"/>
      <c r="I251" s="401"/>
      <c r="J251" s="400"/>
      <c r="K251" s="401"/>
      <c r="L251" s="401"/>
      <c r="M251" s="401"/>
      <c r="N251" s="401"/>
      <c r="O251" s="401"/>
      <c r="P251" s="401"/>
      <c r="Q251" s="401"/>
      <c r="R251" s="401"/>
      <c r="S251" s="401"/>
      <c r="T251" s="401"/>
      <c r="U251" s="401"/>
      <c r="V251" s="401"/>
      <c r="W251" s="401"/>
      <c r="X251" s="401"/>
    </row>
    <row r="252" spans="1:24" ht="15.75" customHeight="1" x14ac:dyDescent="0.3">
      <c r="A252" s="402"/>
      <c r="B252" s="402"/>
      <c r="C252" s="402"/>
      <c r="D252" s="403"/>
      <c r="E252" s="402"/>
      <c r="F252" s="403"/>
      <c r="G252" s="402"/>
      <c r="H252" s="402"/>
      <c r="I252" s="401"/>
      <c r="J252" s="400"/>
      <c r="K252" s="401"/>
      <c r="L252" s="401"/>
      <c r="M252" s="401"/>
      <c r="N252" s="401"/>
      <c r="O252" s="401"/>
      <c r="P252" s="401"/>
      <c r="Q252" s="401"/>
      <c r="R252" s="401"/>
      <c r="S252" s="401"/>
      <c r="T252" s="401"/>
      <c r="U252" s="401"/>
      <c r="V252" s="401"/>
      <c r="W252" s="401"/>
      <c r="X252" s="401"/>
    </row>
    <row r="253" spans="1:24" ht="15.75" customHeight="1" x14ac:dyDescent="0.3">
      <c r="A253" s="402"/>
      <c r="B253" s="402"/>
      <c r="C253" s="402"/>
      <c r="D253" s="403"/>
      <c r="E253" s="402"/>
      <c r="F253" s="403"/>
      <c r="G253" s="402"/>
      <c r="H253" s="402"/>
      <c r="I253" s="401"/>
      <c r="J253" s="400"/>
      <c r="K253" s="401"/>
      <c r="L253" s="401"/>
      <c r="M253" s="401"/>
      <c r="N253" s="401"/>
      <c r="O253" s="401"/>
      <c r="P253" s="401"/>
      <c r="Q253" s="401"/>
      <c r="R253" s="401"/>
      <c r="S253" s="401"/>
      <c r="T253" s="401"/>
      <c r="U253" s="401"/>
      <c r="V253" s="401"/>
      <c r="W253" s="401"/>
      <c r="X253" s="401"/>
    </row>
    <row r="254" spans="1:24" ht="15.75" customHeight="1" x14ac:dyDescent="0.3">
      <c r="A254" s="402"/>
      <c r="B254" s="402"/>
      <c r="C254" s="402"/>
      <c r="D254" s="403"/>
      <c r="E254" s="402"/>
      <c r="F254" s="403"/>
      <c r="G254" s="402"/>
      <c r="H254" s="402"/>
      <c r="I254" s="401"/>
      <c r="J254" s="400"/>
      <c r="K254" s="401"/>
      <c r="L254" s="401"/>
      <c r="M254" s="401"/>
      <c r="N254" s="401"/>
      <c r="O254" s="401"/>
      <c r="P254" s="401"/>
      <c r="Q254" s="401"/>
      <c r="R254" s="401"/>
      <c r="S254" s="401"/>
      <c r="T254" s="401"/>
      <c r="U254" s="401"/>
      <c r="V254" s="401"/>
      <c r="W254" s="401"/>
      <c r="X254" s="401"/>
    </row>
    <row r="255" spans="1:24" ht="15.75" customHeight="1" x14ac:dyDescent="0.3">
      <c r="A255" s="402"/>
      <c r="B255" s="402"/>
      <c r="C255" s="402"/>
      <c r="D255" s="403"/>
      <c r="E255" s="402"/>
      <c r="F255" s="403"/>
      <c r="G255" s="402"/>
      <c r="H255" s="402"/>
      <c r="I255" s="401"/>
      <c r="J255" s="400"/>
      <c r="K255" s="401"/>
      <c r="L255" s="401"/>
      <c r="M255" s="401"/>
      <c r="N255" s="401"/>
      <c r="O255" s="401"/>
      <c r="P255" s="401"/>
      <c r="Q255" s="401"/>
      <c r="R255" s="401"/>
      <c r="S255" s="401"/>
      <c r="T255" s="401"/>
      <c r="U255" s="401"/>
      <c r="V255" s="401"/>
      <c r="W255" s="401"/>
      <c r="X255" s="401"/>
    </row>
    <row r="256" spans="1:24" ht="15.75" customHeight="1" x14ac:dyDescent="0.3">
      <c r="A256" s="402"/>
      <c r="B256" s="402"/>
      <c r="C256" s="402"/>
      <c r="D256" s="403"/>
      <c r="E256" s="402"/>
      <c r="F256" s="403"/>
      <c r="G256" s="402"/>
      <c r="H256" s="402"/>
      <c r="I256" s="401"/>
      <c r="J256" s="400"/>
      <c r="K256" s="401"/>
      <c r="L256" s="401"/>
      <c r="M256" s="401"/>
      <c r="N256" s="401"/>
      <c r="O256" s="401"/>
      <c r="P256" s="401"/>
      <c r="Q256" s="401"/>
      <c r="R256" s="401"/>
      <c r="S256" s="401"/>
      <c r="T256" s="401"/>
      <c r="U256" s="401"/>
      <c r="V256" s="401"/>
      <c r="W256" s="401"/>
      <c r="X256" s="401"/>
    </row>
    <row r="257" spans="1:24" ht="15.75" customHeight="1" x14ac:dyDescent="0.3">
      <c r="A257" s="402"/>
      <c r="B257" s="402"/>
      <c r="C257" s="402"/>
      <c r="D257" s="403"/>
      <c r="E257" s="402"/>
      <c r="F257" s="403"/>
      <c r="G257" s="402"/>
      <c r="H257" s="402"/>
      <c r="I257" s="401"/>
      <c r="J257" s="400"/>
      <c r="K257" s="401"/>
      <c r="L257" s="401"/>
      <c r="M257" s="401"/>
      <c r="N257" s="401"/>
      <c r="O257" s="401"/>
      <c r="P257" s="401"/>
      <c r="Q257" s="401"/>
      <c r="R257" s="401"/>
      <c r="S257" s="401"/>
      <c r="T257" s="401"/>
      <c r="U257" s="401"/>
      <c r="V257" s="401"/>
      <c r="W257" s="401"/>
      <c r="X257" s="401"/>
    </row>
    <row r="258" spans="1:24" ht="15.75" customHeight="1" x14ac:dyDescent="0.3">
      <c r="A258" s="402"/>
      <c r="B258" s="402"/>
      <c r="C258" s="402"/>
      <c r="D258" s="403"/>
      <c r="E258" s="402"/>
      <c r="F258" s="403"/>
      <c r="G258" s="402"/>
      <c r="H258" s="402"/>
      <c r="I258" s="401"/>
      <c r="J258" s="400"/>
      <c r="K258" s="401"/>
      <c r="L258" s="401"/>
      <c r="M258" s="401"/>
      <c r="N258" s="401"/>
      <c r="O258" s="401"/>
      <c r="P258" s="401"/>
      <c r="Q258" s="401"/>
      <c r="R258" s="401"/>
      <c r="S258" s="401"/>
      <c r="T258" s="401"/>
      <c r="U258" s="401"/>
      <c r="V258" s="401"/>
      <c r="W258" s="401"/>
      <c r="X258" s="401"/>
    </row>
    <row r="259" spans="1:24" ht="15.75" customHeight="1" x14ac:dyDescent="0.3">
      <c r="A259" s="402"/>
      <c r="B259" s="402"/>
      <c r="C259" s="402"/>
      <c r="D259" s="403"/>
      <c r="E259" s="402"/>
      <c r="F259" s="403"/>
      <c r="G259" s="402"/>
      <c r="H259" s="402"/>
      <c r="I259" s="401"/>
      <c r="J259" s="400"/>
      <c r="K259" s="401"/>
      <c r="L259" s="401"/>
      <c r="M259" s="401"/>
      <c r="N259" s="401"/>
      <c r="O259" s="401"/>
      <c r="P259" s="401"/>
      <c r="Q259" s="401"/>
      <c r="R259" s="401"/>
      <c r="S259" s="401"/>
      <c r="T259" s="401"/>
      <c r="U259" s="401"/>
      <c r="V259" s="401"/>
      <c r="W259" s="401"/>
      <c r="X259" s="401"/>
    </row>
    <row r="260" spans="1:24" ht="15.75" customHeight="1" x14ac:dyDescent="0.3">
      <c r="A260" s="402"/>
      <c r="B260" s="402"/>
      <c r="C260" s="402"/>
      <c r="D260" s="403"/>
      <c r="E260" s="402"/>
      <c r="F260" s="403"/>
      <c r="G260" s="402"/>
      <c r="H260" s="402"/>
      <c r="I260" s="401"/>
      <c r="J260" s="400"/>
      <c r="K260" s="401"/>
      <c r="L260" s="401"/>
      <c r="M260" s="401"/>
      <c r="N260" s="401"/>
      <c r="O260" s="401"/>
      <c r="P260" s="401"/>
      <c r="Q260" s="401"/>
      <c r="R260" s="401"/>
      <c r="S260" s="401"/>
      <c r="T260" s="401"/>
      <c r="U260" s="401"/>
      <c r="V260" s="401"/>
      <c r="W260" s="401"/>
      <c r="X260" s="401"/>
    </row>
    <row r="261" spans="1:24" ht="15.75" customHeight="1" x14ac:dyDescent="0.3">
      <c r="A261" s="402"/>
      <c r="B261" s="402"/>
      <c r="C261" s="402"/>
      <c r="D261" s="403"/>
      <c r="E261" s="402"/>
      <c r="F261" s="403"/>
      <c r="G261" s="402"/>
      <c r="H261" s="402"/>
      <c r="I261" s="401"/>
      <c r="J261" s="400"/>
      <c r="K261" s="401"/>
      <c r="L261" s="401"/>
      <c r="M261" s="401"/>
      <c r="N261" s="401"/>
      <c r="O261" s="401"/>
      <c r="P261" s="401"/>
      <c r="Q261" s="401"/>
      <c r="R261" s="401"/>
      <c r="S261" s="401"/>
      <c r="T261" s="401"/>
      <c r="U261" s="401"/>
      <c r="V261" s="401"/>
      <c r="W261" s="401"/>
      <c r="X261" s="401"/>
    </row>
    <row r="262" spans="1:24" ht="15.75" customHeight="1" x14ac:dyDescent="0.3">
      <c r="A262" s="402"/>
      <c r="B262" s="402"/>
      <c r="C262" s="402"/>
      <c r="D262" s="403"/>
      <c r="E262" s="402"/>
      <c r="F262" s="403"/>
      <c r="G262" s="402"/>
      <c r="H262" s="402"/>
      <c r="I262" s="401"/>
      <c r="J262" s="400"/>
      <c r="K262" s="401"/>
      <c r="L262" s="401"/>
      <c r="M262" s="401"/>
      <c r="N262" s="401"/>
      <c r="O262" s="401"/>
      <c r="P262" s="401"/>
      <c r="Q262" s="401"/>
      <c r="R262" s="401"/>
      <c r="S262" s="401"/>
      <c r="T262" s="401"/>
      <c r="U262" s="401"/>
      <c r="V262" s="401"/>
      <c r="W262" s="401"/>
      <c r="X262" s="401"/>
    </row>
    <row r="263" spans="1:24" ht="15.75" customHeight="1" x14ac:dyDescent="0.3">
      <c r="A263" s="402"/>
      <c r="B263" s="402"/>
      <c r="C263" s="402"/>
      <c r="D263" s="403"/>
      <c r="E263" s="402"/>
      <c r="F263" s="403"/>
      <c r="G263" s="402"/>
      <c r="H263" s="402"/>
      <c r="I263" s="401"/>
      <c r="J263" s="400"/>
      <c r="K263" s="401"/>
      <c r="L263" s="401"/>
      <c r="M263" s="401"/>
      <c r="N263" s="401"/>
      <c r="O263" s="401"/>
      <c r="P263" s="401"/>
      <c r="Q263" s="401"/>
      <c r="R263" s="401"/>
      <c r="S263" s="401"/>
      <c r="T263" s="401"/>
      <c r="U263" s="401"/>
      <c r="V263" s="401"/>
      <c r="W263" s="401"/>
      <c r="X263" s="401"/>
    </row>
    <row r="264" spans="1:24" ht="15.75" customHeight="1" x14ac:dyDescent="0.3">
      <c r="A264" s="402"/>
      <c r="B264" s="402"/>
      <c r="C264" s="402"/>
      <c r="D264" s="403"/>
      <c r="E264" s="402"/>
      <c r="F264" s="403"/>
      <c r="G264" s="402"/>
      <c r="H264" s="402"/>
      <c r="I264" s="401"/>
      <c r="J264" s="400"/>
      <c r="K264" s="401"/>
      <c r="L264" s="401"/>
      <c r="M264" s="401"/>
      <c r="N264" s="401"/>
      <c r="O264" s="401"/>
      <c r="P264" s="401"/>
      <c r="Q264" s="401"/>
      <c r="R264" s="401"/>
      <c r="S264" s="401"/>
      <c r="T264" s="401"/>
      <c r="U264" s="401"/>
      <c r="V264" s="401"/>
      <c r="W264" s="401"/>
      <c r="X264" s="401"/>
    </row>
    <row r="265" spans="1:24" ht="15.75" customHeight="1" x14ac:dyDescent="0.3">
      <c r="A265" s="402"/>
      <c r="B265" s="402"/>
      <c r="C265" s="402"/>
      <c r="D265" s="403"/>
      <c r="E265" s="402"/>
      <c r="F265" s="403"/>
      <c r="G265" s="402"/>
      <c r="H265" s="402"/>
      <c r="I265" s="401"/>
      <c r="J265" s="400"/>
      <c r="K265" s="401"/>
      <c r="L265" s="401"/>
      <c r="M265" s="401"/>
      <c r="N265" s="401"/>
      <c r="O265" s="401"/>
      <c r="P265" s="401"/>
      <c r="Q265" s="401"/>
      <c r="R265" s="401"/>
      <c r="S265" s="401"/>
      <c r="T265" s="401"/>
      <c r="U265" s="401"/>
      <c r="V265" s="401"/>
      <c r="W265" s="401"/>
      <c r="X265" s="401"/>
    </row>
    <row r="266" spans="1:24" ht="15.75" customHeight="1" x14ac:dyDescent="0.3">
      <c r="A266" s="402"/>
      <c r="B266" s="402"/>
      <c r="C266" s="402"/>
      <c r="D266" s="403"/>
      <c r="E266" s="402"/>
      <c r="F266" s="403"/>
      <c r="G266" s="402"/>
      <c r="H266" s="402"/>
      <c r="I266" s="401"/>
      <c r="J266" s="400"/>
      <c r="K266" s="401"/>
      <c r="L266" s="401"/>
      <c r="M266" s="401"/>
      <c r="N266" s="401"/>
      <c r="O266" s="401"/>
      <c r="P266" s="401"/>
      <c r="Q266" s="401"/>
      <c r="R266" s="401"/>
      <c r="S266" s="401"/>
      <c r="T266" s="401"/>
      <c r="U266" s="401"/>
      <c r="V266" s="401"/>
      <c r="W266" s="401"/>
      <c r="X266" s="401"/>
    </row>
    <row r="267" spans="1:24" ht="15.75" customHeight="1" x14ac:dyDescent="0.3">
      <c r="A267" s="402"/>
      <c r="B267" s="402"/>
      <c r="C267" s="402"/>
      <c r="D267" s="403"/>
      <c r="E267" s="402"/>
      <c r="F267" s="403"/>
      <c r="G267" s="402"/>
      <c r="H267" s="402"/>
      <c r="I267" s="401"/>
      <c r="J267" s="400"/>
      <c r="K267" s="401"/>
      <c r="L267" s="401"/>
      <c r="M267" s="401"/>
      <c r="N267" s="401"/>
      <c r="O267" s="401"/>
      <c r="P267" s="401"/>
      <c r="Q267" s="401"/>
      <c r="R267" s="401"/>
      <c r="S267" s="401"/>
      <c r="T267" s="401"/>
      <c r="U267" s="401"/>
      <c r="V267" s="401"/>
      <c r="W267" s="401"/>
      <c r="X267" s="401"/>
    </row>
    <row r="268" spans="1:24" ht="15.75" customHeight="1" x14ac:dyDescent="0.3">
      <c r="A268" s="402"/>
      <c r="B268" s="402"/>
      <c r="C268" s="402"/>
      <c r="D268" s="403"/>
      <c r="E268" s="402"/>
      <c r="F268" s="403"/>
      <c r="G268" s="402"/>
      <c r="H268" s="402"/>
      <c r="I268" s="401"/>
      <c r="J268" s="400"/>
      <c r="K268" s="401"/>
      <c r="L268" s="401"/>
      <c r="M268" s="401"/>
      <c r="N268" s="401"/>
      <c r="O268" s="401"/>
      <c r="P268" s="401"/>
      <c r="Q268" s="401"/>
      <c r="R268" s="401"/>
      <c r="S268" s="401"/>
      <c r="T268" s="401"/>
      <c r="U268" s="401"/>
      <c r="V268" s="401"/>
      <c r="W268" s="401"/>
      <c r="X268" s="401"/>
    </row>
    <row r="269" spans="1:24" ht="15.75" customHeight="1" x14ac:dyDescent="0.3">
      <c r="A269" s="402"/>
      <c r="B269" s="402"/>
      <c r="C269" s="402"/>
      <c r="D269" s="403"/>
      <c r="E269" s="402"/>
      <c r="F269" s="403"/>
      <c r="G269" s="402"/>
      <c r="H269" s="402"/>
      <c r="I269" s="401"/>
      <c r="J269" s="400"/>
      <c r="K269" s="401"/>
      <c r="L269" s="401"/>
      <c r="M269" s="401"/>
      <c r="N269" s="401"/>
      <c r="O269" s="401"/>
      <c r="P269" s="401"/>
      <c r="Q269" s="401"/>
      <c r="R269" s="401"/>
      <c r="S269" s="401"/>
      <c r="T269" s="401"/>
      <c r="U269" s="401"/>
      <c r="V269" s="401"/>
      <c r="W269" s="401"/>
      <c r="X269" s="401"/>
    </row>
    <row r="270" spans="1:24" ht="15.75" customHeight="1" x14ac:dyDescent="0.3">
      <c r="A270" s="402"/>
      <c r="B270" s="402"/>
      <c r="C270" s="402"/>
      <c r="D270" s="403"/>
      <c r="E270" s="402"/>
      <c r="F270" s="403"/>
      <c r="G270" s="402"/>
      <c r="H270" s="402"/>
      <c r="I270" s="401"/>
      <c r="J270" s="400"/>
      <c r="K270" s="401"/>
      <c r="L270" s="401"/>
      <c r="M270" s="401"/>
      <c r="N270" s="401"/>
      <c r="O270" s="401"/>
      <c r="P270" s="401"/>
      <c r="Q270" s="401"/>
      <c r="R270" s="401"/>
      <c r="S270" s="401"/>
      <c r="T270" s="401"/>
      <c r="U270" s="401"/>
      <c r="V270" s="401"/>
      <c r="W270" s="401"/>
      <c r="X270" s="401"/>
    </row>
    <row r="271" spans="1:24" ht="15.75" customHeight="1" x14ac:dyDescent="0.3">
      <c r="A271" s="402"/>
      <c r="B271" s="402"/>
      <c r="C271" s="402"/>
      <c r="D271" s="403"/>
      <c r="E271" s="402"/>
      <c r="F271" s="403"/>
      <c r="G271" s="402"/>
      <c r="H271" s="402"/>
      <c r="I271" s="401"/>
      <c r="J271" s="400"/>
      <c r="K271" s="401"/>
      <c r="L271" s="401"/>
      <c r="M271" s="401"/>
      <c r="N271" s="401"/>
      <c r="O271" s="401"/>
      <c r="P271" s="401"/>
      <c r="Q271" s="401"/>
      <c r="R271" s="401"/>
      <c r="S271" s="401"/>
      <c r="T271" s="401"/>
      <c r="U271" s="401"/>
      <c r="V271" s="401"/>
      <c r="W271" s="401"/>
      <c r="X271" s="401"/>
    </row>
    <row r="272" spans="1:24" ht="15.75" customHeight="1" x14ac:dyDescent="0.3">
      <c r="A272" s="402"/>
      <c r="B272" s="402"/>
      <c r="C272" s="402"/>
      <c r="D272" s="403"/>
      <c r="E272" s="402"/>
      <c r="F272" s="403"/>
      <c r="G272" s="402"/>
      <c r="H272" s="402"/>
      <c r="I272" s="401"/>
      <c r="J272" s="400"/>
      <c r="K272" s="401"/>
      <c r="L272" s="401"/>
      <c r="M272" s="401"/>
      <c r="N272" s="401"/>
      <c r="O272" s="401"/>
      <c r="P272" s="401"/>
      <c r="Q272" s="401"/>
      <c r="R272" s="401"/>
      <c r="S272" s="401"/>
      <c r="T272" s="401"/>
      <c r="U272" s="401"/>
      <c r="V272" s="401"/>
      <c r="W272" s="401"/>
      <c r="X272" s="401"/>
    </row>
    <row r="273" spans="1:24" ht="15.75" customHeight="1" x14ac:dyDescent="0.3">
      <c r="A273" s="402"/>
      <c r="B273" s="402"/>
      <c r="C273" s="402"/>
      <c r="D273" s="403"/>
      <c r="E273" s="402"/>
      <c r="F273" s="403"/>
      <c r="G273" s="402"/>
      <c r="H273" s="402"/>
      <c r="I273" s="401"/>
      <c r="J273" s="400"/>
      <c r="K273" s="401"/>
      <c r="L273" s="401"/>
      <c r="M273" s="401"/>
      <c r="N273" s="401"/>
      <c r="O273" s="401"/>
      <c r="P273" s="401"/>
      <c r="Q273" s="401"/>
      <c r="R273" s="401"/>
      <c r="S273" s="401"/>
      <c r="T273" s="401"/>
      <c r="U273" s="401"/>
      <c r="V273" s="401"/>
      <c r="W273" s="401"/>
      <c r="X273" s="401"/>
    </row>
    <row r="274" spans="1:24" ht="15.75" customHeight="1" x14ac:dyDescent="0.3">
      <c r="A274" s="402"/>
      <c r="B274" s="402"/>
      <c r="C274" s="402"/>
      <c r="D274" s="403"/>
      <c r="E274" s="402"/>
      <c r="F274" s="403"/>
      <c r="G274" s="402"/>
      <c r="H274" s="402"/>
      <c r="I274" s="401"/>
      <c r="J274" s="400"/>
      <c r="K274" s="401"/>
      <c r="L274" s="401"/>
      <c r="M274" s="401"/>
      <c r="N274" s="401"/>
      <c r="O274" s="401"/>
      <c r="P274" s="401"/>
      <c r="Q274" s="401"/>
      <c r="R274" s="401"/>
      <c r="S274" s="401"/>
      <c r="T274" s="401"/>
      <c r="U274" s="401"/>
      <c r="V274" s="401"/>
      <c r="W274" s="401"/>
      <c r="X274" s="401"/>
    </row>
    <row r="275" spans="1:24" ht="15.75" customHeight="1" x14ac:dyDescent="0.3">
      <c r="A275" s="402"/>
      <c r="B275" s="402"/>
      <c r="C275" s="402"/>
      <c r="D275" s="403"/>
      <c r="E275" s="402"/>
      <c r="F275" s="403"/>
      <c r="G275" s="402"/>
      <c r="H275" s="402"/>
      <c r="I275" s="401"/>
      <c r="J275" s="400"/>
      <c r="K275" s="401"/>
      <c r="L275" s="401"/>
      <c r="M275" s="401"/>
      <c r="N275" s="401"/>
      <c r="O275" s="401"/>
      <c r="P275" s="401"/>
      <c r="Q275" s="401"/>
      <c r="R275" s="401"/>
      <c r="S275" s="401"/>
      <c r="T275" s="401"/>
      <c r="U275" s="401"/>
      <c r="V275" s="401"/>
      <c r="W275" s="401"/>
      <c r="X275" s="401"/>
    </row>
    <row r="276" spans="1:24" ht="15.75" customHeight="1" x14ac:dyDescent="0.3">
      <c r="A276" s="402"/>
      <c r="B276" s="402"/>
      <c r="C276" s="402"/>
      <c r="D276" s="403"/>
      <c r="E276" s="402"/>
      <c r="F276" s="403"/>
      <c r="G276" s="402"/>
      <c r="H276" s="402"/>
      <c r="I276" s="401"/>
      <c r="J276" s="400"/>
      <c r="K276" s="401"/>
      <c r="L276" s="401"/>
      <c r="M276" s="401"/>
      <c r="N276" s="401"/>
      <c r="O276" s="401"/>
      <c r="P276" s="401"/>
      <c r="Q276" s="401"/>
      <c r="R276" s="401"/>
      <c r="S276" s="401"/>
      <c r="T276" s="401"/>
      <c r="U276" s="401"/>
      <c r="V276" s="401"/>
      <c r="W276" s="401"/>
      <c r="X276" s="401"/>
    </row>
    <row r="277" spans="1:24" ht="15.75" customHeight="1" x14ac:dyDescent="0.3">
      <c r="A277" s="402"/>
      <c r="B277" s="402"/>
      <c r="C277" s="402"/>
      <c r="D277" s="403"/>
      <c r="E277" s="402"/>
      <c r="F277" s="403"/>
      <c r="G277" s="402"/>
      <c r="H277" s="402"/>
      <c r="I277" s="401"/>
      <c r="J277" s="400"/>
      <c r="K277" s="401"/>
      <c r="L277" s="401"/>
      <c r="M277" s="401"/>
      <c r="N277" s="401"/>
      <c r="O277" s="401"/>
      <c r="P277" s="401"/>
      <c r="Q277" s="401"/>
      <c r="R277" s="401"/>
      <c r="S277" s="401"/>
      <c r="T277" s="401"/>
      <c r="U277" s="401"/>
      <c r="V277" s="401"/>
      <c r="W277" s="401"/>
      <c r="X277" s="401"/>
    </row>
    <row r="278" spans="1:24" ht="15.75" customHeight="1" x14ac:dyDescent="0.3">
      <c r="A278" s="402"/>
      <c r="B278" s="402"/>
      <c r="C278" s="402"/>
      <c r="D278" s="403"/>
      <c r="E278" s="402"/>
      <c r="F278" s="403"/>
      <c r="G278" s="402"/>
      <c r="H278" s="402"/>
      <c r="I278" s="401"/>
      <c r="J278" s="400"/>
      <c r="K278" s="401"/>
      <c r="L278" s="401"/>
      <c r="M278" s="401"/>
      <c r="N278" s="401"/>
      <c r="O278" s="401"/>
      <c r="P278" s="401"/>
      <c r="Q278" s="401"/>
      <c r="R278" s="401"/>
      <c r="S278" s="401"/>
      <c r="T278" s="401"/>
      <c r="U278" s="401"/>
      <c r="V278" s="401"/>
      <c r="W278" s="401"/>
      <c r="X278" s="401"/>
    </row>
    <row r="279" spans="1:24" ht="15.75" customHeight="1" x14ac:dyDescent="0.3">
      <c r="A279" s="402"/>
      <c r="B279" s="402"/>
      <c r="C279" s="402"/>
      <c r="D279" s="403"/>
      <c r="E279" s="402"/>
      <c r="F279" s="403"/>
      <c r="G279" s="402"/>
      <c r="H279" s="402"/>
      <c r="I279" s="401"/>
      <c r="J279" s="400"/>
      <c r="K279" s="401"/>
      <c r="L279" s="401"/>
      <c r="M279" s="401"/>
      <c r="N279" s="401"/>
      <c r="O279" s="401"/>
      <c r="P279" s="401"/>
      <c r="Q279" s="401"/>
      <c r="R279" s="401"/>
      <c r="S279" s="401"/>
      <c r="T279" s="401"/>
      <c r="U279" s="401"/>
      <c r="V279" s="401"/>
      <c r="W279" s="401"/>
      <c r="X279" s="401"/>
    </row>
    <row r="280" spans="1:24" ht="15.75" customHeight="1" x14ac:dyDescent="0.3">
      <c r="A280" s="402"/>
      <c r="B280" s="402"/>
      <c r="C280" s="402"/>
      <c r="D280" s="403"/>
      <c r="E280" s="402"/>
      <c r="F280" s="403"/>
      <c r="G280" s="402"/>
      <c r="H280" s="402"/>
      <c r="I280" s="401"/>
      <c r="J280" s="400"/>
      <c r="K280" s="401"/>
      <c r="L280" s="401"/>
      <c r="M280" s="401"/>
      <c r="N280" s="401"/>
      <c r="O280" s="401"/>
      <c r="P280" s="401"/>
      <c r="Q280" s="401"/>
      <c r="R280" s="401"/>
      <c r="S280" s="401"/>
      <c r="T280" s="401"/>
      <c r="U280" s="401"/>
      <c r="V280" s="401"/>
      <c r="W280" s="401"/>
      <c r="X280" s="401"/>
    </row>
    <row r="281" spans="1:24" ht="15.75" customHeight="1" x14ac:dyDescent="0.3">
      <c r="A281" s="402"/>
      <c r="B281" s="402"/>
      <c r="C281" s="402"/>
      <c r="D281" s="403"/>
      <c r="E281" s="402"/>
      <c r="F281" s="403"/>
      <c r="G281" s="402"/>
      <c r="H281" s="402"/>
      <c r="I281" s="401"/>
      <c r="J281" s="400"/>
      <c r="K281" s="401"/>
      <c r="L281" s="401"/>
      <c r="M281" s="401"/>
      <c r="N281" s="401"/>
      <c r="O281" s="401"/>
      <c r="P281" s="401"/>
      <c r="Q281" s="401"/>
      <c r="R281" s="401"/>
      <c r="S281" s="401"/>
      <c r="T281" s="401"/>
      <c r="U281" s="401"/>
      <c r="V281" s="401"/>
      <c r="W281" s="401"/>
      <c r="X281" s="401"/>
    </row>
    <row r="282" spans="1:24" ht="15.75" customHeight="1" x14ac:dyDescent="0.3">
      <c r="A282" s="402"/>
      <c r="B282" s="402"/>
      <c r="C282" s="402"/>
      <c r="D282" s="403"/>
      <c r="E282" s="402"/>
      <c r="F282" s="403"/>
      <c r="G282" s="402"/>
      <c r="H282" s="402"/>
      <c r="I282" s="401"/>
      <c r="J282" s="400"/>
      <c r="K282" s="401"/>
      <c r="L282" s="401"/>
      <c r="M282" s="401"/>
      <c r="N282" s="401"/>
      <c r="O282" s="401"/>
      <c r="P282" s="401"/>
      <c r="Q282" s="401"/>
      <c r="R282" s="401"/>
      <c r="S282" s="401"/>
      <c r="T282" s="401"/>
      <c r="U282" s="401"/>
      <c r="V282" s="401"/>
      <c r="W282" s="401"/>
      <c r="X282" s="401"/>
    </row>
    <row r="283" spans="1:24" ht="15.75" customHeight="1" x14ac:dyDescent="0.3">
      <c r="A283" s="402"/>
      <c r="B283" s="402"/>
      <c r="C283" s="402"/>
      <c r="D283" s="403"/>
      <c r="E283" s="402"/>
      <c r="F283" s="403"/>
      <c r="G283" s="402"/>
      <c r="H283" s="402"/>
      <c r="I283" s="401"/>
      <c r="J283" s="400"/>
      <c r="K283" s="401"/>
      <c r="L283" s="401"/>
      <c r="M283" s="401"/>
      <c r="N283" s="401"/>
      <c r="O283" s="401"/>
      <c r="P283" s="401"/>
      <c r="Q283" s="401"/>
      <c r="R283" s="401"/>
      <c r="S283" s="401"/>
      <c r="T283" s="401"/>
      <c r="U283" s="401"/>
      <c r="V283" s="401"/>
      <c r="W283" s="401"/>
      <c r="X283" s="401"/>
    </row>
    <row r="284" spans="1:24" ht="15.75" customHeight="1" x14ac:dyDescent="0.3">
      <c r="A284" s="402"/>
      <c r="B284" s="402"/>
      <c r="C284" s="402"/>
      <c r="D284" s="403"/>
      <c r="E284" s="402"/>
      <c r="F284" s="403"/>
      <c r="G284" s="402"/>
      <c r="H284" s="402"/>
      <c r="I284" s="401"/>
      <c r="J284" s="400"/>
      <c r="K284" s="401"/>
      <c r="L284" s="401"/>
      <c r="M284" s="401"/>
      <c r="N284" s="401"/>
      <c r="O284" s="401"/>
      <c r="P284" s="401"/>
      <c r="Q284" s="401"/>
      <c r="R284" s="401"/>
      <c r="S284" s="401"/>
      <c r="T284" s="401"/>
      <c r="U284" s="401"/>
      <c r="V284" s="401"/>
      <c r="W284" s="401"/>
      <c r="X284" s="401"/>
    </row>
    <row r="285" spans="1:24" ht="15.75" customHeight="1" x14ac:dyDescent="0.3">
      <c r="A285" s="402"/>
      <c r="B285" s="402"/>
      <c r="C285" s="402"/>
      <c r="D285" s="403"/>
      <c r="E285" s="402"/>
      <c r="F285" s="403"/>
      <c r="G285" s="402"/>
      <c r="H285" s="402"/>
      <c r="I285" s="401"/>
      <c r="J285" s="400"/>
      <c r="K285" s="401"/>
      <c r="L285" s="401"/>
      <c r="M285" s="401"/>
      <c r="N285" s="401"/>
      <c r="O285" s="401"/>
      <c r="P285" s="401"/>
      <c r="Q285" s="401"/>
      <c r="R285" s="401"/>
      <c r="S285" s="401"/>
      <c r="T285" s="401"/>
      <c r="U285" s="401"/>
      <c r="V285" s="401"/>
      <c r="W285" s="401"/>
      <c r="X285" s="401"/>
    </row>
    <row r="286" spans="1:24" ht="15.75" customHeight="1" x14ac:dyDescent="0.3">
      <c r="A286" s="402"/>
      <c r="B286" s="402"/>
      <c r="C286" s="402"/>
      <c r="D286" s="403"/>
      <c r="E286" s="402"/>
      <c r="F286" s="403"/>
      <c r="G286" s="402"/>
      <c r="H286" s="402"/>
      <c r="I286" s="401"/>
      <c r="J286" s="400"/>
      <c r="K286" s="401"/>
      <c r="L286" s="401"/>
      <c r="M286" s="401"/>
      <c r="N286" s="401"/>
      <c r="O286" s="401"/>
      <c r="P286" s="401"/>
      <c r="Q286" s="401"/>
      <c r="R286" s="401"/>
      <c r="S286" s="401"/>
      <c r="T286" s="401"/>
      <c r="U286" s="401"/>
      <c r="V286" s="401"/>
      <c r="W286" s="401"/>
      <c r="X286" s="401"/>
    </row>
    <row r="287" spans="1:24" ht="15.75" customHeight="1" x14ac:dyDescent="0.3">
      <c r="A287" s="402"/>
      <c r="B287" s="402"/>
      <c r="C287" s="402"/>
      <c r="D287" s="403"/>
      <c r="E287" s="402"/>
      <c r="F287" s="403"/>
      <c r="G287" s="402"/>
      <c r="H287" s="402"/>
      <c r="I287" s="401"/>
      <c r="J287" s="400"/>
      <c r="K287" s="401"/>
      <c r="L287" s="401"/>
      <c r="M287" s="401"/>
      <c r="N287" s="401"/>
      <c r="O287" s="401"/>
      <c r="P287" s="401"/>
      <c r="Q287" s="401"/>
      <c r="R287" s="401"/>
      <c r="S287" s="401"/>
      <c r="T287" s="401"/>
      <c r="U287" s="401"/>
      <c r="V287" s="401"/>
      <c r="W287" s="401"/>
      <c r="X287" s="401"/>
    </row>
    <row r="288" spans="1:24" ht="15.75" customHeight="1" x14ac:dyDescent="0.3">
      <c r="A288" s="402"/>
      <c r="B288" s="402"/>
      <c r="C288" s="402"/>
      <c r="D288" s="403"/>
      <c r="E288" s="402"/>
      <c r="F288" s="403"/>
      <c r="G288" s="402"/>
      <c r="H288" s="402"/>
      <c r="I288" s="401"/>
      <c r="J288" s="400"/>
      <c r="K288" s="401"/>
      <c r="L288" s="401"/>
      <c r="M288" s="401"/>
      <c r="N288" s="401"/>
      <c r="O288" s="401"/>
      <c r="P288" s="401"/>
      <c r="Q288" s="401"/>
      <c r="R288" s="401"/>
      <c r="S288" s="401"/>
      <c r="T288" s="401"/>
      <c r="U288" s="401"/>
      <c r="V288" s="401"/>
      <c r="W288" s="401"/>
      <c r="X288" s="401"/>
    </row>
    <row r="289" spans="1:24" ht="15.75" customHeight="1" x14ac:dyDescent="0.3">
      <c r="A289" s="402"/>
      <c r="B289" s="402"/>
      <c r="C289" s="402"/>
      <c r="D289" s="403"/>
      <c r="E289" s="402"/>
      <c r="F289" s="403"/>
      <c r="G289" s="402"/>
      <c r="H289" s="402"/>
      <c r="I289" s="401"/>
      <c r="J289" s="400"/>
      <c r="K289" s="401"/>
      <c r="L289" s="401"/>
      <c r="M289" s="401"/>
      <c r="N289" s="401"/>
      <c r="O289" s="401"/>
      <c r="P289" s="401"/>
      <c r="Q289" s="401"/>
      <c r="R289" s="401"/>
      <c r="S289" s="401"/>
      <c r="T289" s="401"/>
      <c r="U289" s="401"/>
      <c r="V289" s="401"/>
      <c r="W289" s="401"/>
      <c r="X289" s="401"/>
    </row>
    <row r="290" spans="1:24" ht="15.75" customHeight="1" x14ac:dyDescent="0.3">
      <c r="A290" s="402"/>
      <c r="B290" s="402"/>
      <c r="C290" s="402"/>
      <c r="D290" s="403"/>
      <c r="E290" s="402"/>
      <c r="F290" s="403"/>
      <c r="G290" s="402"/>
      <c r="H290" s="402"/>
      <c r="I290" s="401"/>
      <c r="J290" s="400"/>
      <c r="K290" s="401"/>
      <c r="L290" s="401"/>
      <c r="M290" s="401"/>
      <c r="N290" s="401"/>
      <c r="O290" s="401"/>
      <c r="P290" s="401"/>
      <c r="Q290" s="401"/>
      <c r="R290" s="401"/>
      <c r="S290" s="401"/>
      <c r="T290" s="401"/>
      <c r="U290" s="401"/>
      <c r="V290" s="401"/>
      <c r="W290" s="401"/>
      <c r="X290" s="401"/>
    </row>
    <row r="291" spans="1:24" ht="15.75" customHeight="1" x14ac:dyDescent="0.3">
      <c r="A291" s="402"/>
      <c r="B291" s="402"/>
      <c r="C291" s="402"/>
      <c r="D291" s="403"/>
      <c r="E291" s="402"/>
      <c r="F291" s="403"/>
      <c r="G291" s="402"/>
      <c r="H291" s="402"/>
      <c r="I291" s="401"/>
      <c r="J291" s="400"/>
      <c r="K291" s="401"/>
      <c r="L291" s="401"/>
      <c r="M291" s="401"/>
      <c r="N291" s="401"/>
      <c r="O291" s="401"/>
      <c r="P291" s="401"/>
      <c r="Q291" s="401"/>
      <c r="R291" s="401"/>
      <c r="S291" s="401"/>
      <c r="T291" s="401"/>
      <c r="U291" s="401"/>
      <c r="V291" s="401"/>
      <c r="W291" s="401"/>
      <c r="X291" s="401"/>
    </row>
    <row r="292" spans="1:24" ht="15.75" customHeight="1" x14ac:dyDescent="0.3">
      <c r="A292" s="402"/>
      <c r="B292" s="402"/>
      <c r="C292" s="402"/>
      <c r="D292" s="403"/>
      <c r="E292" s="402"/>
      <c r="F292" s="403"/>
      <c r="G292" s="402"/>
      <c r="H292" s="402"/>
      <c r="I292" s="401"/>
      <c r="J292" s="400"/>
      <c r="K292" s="401"/>
      <c r="L292" s="401"/>
      <c r="M292" s="401"/>
      <c r="N292" s="401"/>
      <c r="O292" s="401"/>
      <c r="P292" s="401"/>
      <c r="Q292" s="401"/>
      <c r="R292" s="401"/>
      <c r="S292" s="401"/>
      <c r="T292" s="401"/>
      <c r="U292" s="401"/>
      <c r="V292" s="401"/>
      <c r="W292" s="401"/>
      <c r="X292" s="401"/>
    </row>
    <row r="293" spans="1:24" ht="15.75" customHeight="1" x14ac:dyDescent="0.3">
      <c r="A293" s="402"/>
      <c r="B293" s="402"/>
      <c r="C293" s="402"/>
      <c r="D293" s="403"/>
      <c r="E293" s="402"/>
      <c r="F293" s="403"/>
      <c r="G293" s="402"/>
      <c r="H293" s="402"/>
      <c r="I293" s="401"/>
      <c r="J293" s="400"/>
      <c r="K293" s="401"/>
      <c r="L293" s="401"/>
      <c r="M293" s="401"/>
      <c r="N293" s="401"/>
      <c r="O293" s="401"/>
      <c r="P293" s="401"/>
      <c r="Q293" s="401"/>
      <c r="R293" s="401"/>
      <c r="S293" s="401"/>
      <c r="T293" s="401"/>
      <c r="U293" s="401"/>
      <c r="V293" s="401"/>
      <c r="W293" s="401"/>
      <c r="X293" s="401"/>
    </row>
    <row r="294" spans="1:24" ht="15.75" customHeight="1" x14ac:dyDescent="0.3">
      <c r="A294" s="402"/>
      <c r="B294" s="402"/>
      <c r="C294" s="402"/>
      <c r="D294" s="403"/>
      <c r="E294" s="402"/>
      <c r="F294" s="403"/>
      <c r="G294" s="402"/>
      <c r="H294" s="402"/>
      <c r="I294" s="401"/>
      <c r="J294" s="400"/>
      <c r="K294" s="401"/>
      <c r="L294" s="401"/>
      <c r="M294" s="401"/>
      <c r="N294" s="401"/>
      <c r="O294" s="401"/>
      <c r="P294" s="401"/>
      <c r="Q294" s="401"/>
      <c r="R294" s="401"/>
      <c r="S294" s="401"/>
      <c r="T294" s="401"/>
      <c r="U294" s="401"/>
      <c r="V294" s="401"/>
      <c r="W294" s="401"/>
      <c r="X294" s="401"/>
    </row>
    <row r="295" spans="1:24" ht="15.75" customHeight="1" x14ac:dyDescent="0.3">
      <c r="A295" s="402"/>
      <c r="B295" s="402"/>
      <c r="C295" s="402"/>
      <c r="D295" s="403"/>
      <c r="E295" s="402"/>
      <c r="F295" s="403"/>
      <c r="G295" s="402"/>
      <c r="H295" s="402"/>
      <c r="I295" s="401"/>
      <c r="J295" s="400"/>
      <c r="K295" s="401"/>
      <c r="L295" s="401"/>
      <c r="M295" s="401"/>
      <c r="N295" s="401"/>
      <c r="O295" s="401"/>
      <c r="P295" s="401"/>
      <c r="Q295" s="401"/>
      <c r="R295" s="401"/>
      <c r="S295" s="401"/>
      <c r="T295" s="401"/>
      <c r="U295" s="401"/>
      <c r="V295" s="401"/>
      <c r="W295" s="401"/>
      <c r="X295" s="401"/>
    </row>
    <row r="296" spans="1:24" ht="15.75" customHeight="1" x14ac:dyDescent="0.3">
      <c r="A296" s="402"/>
      <c r="B296" s="402"/>
      <c r="C296" s="402"/>
      <c r="D296" s="403"/>
      <c r="E296" s="402"/>
      <c r="F296" s="403"/>
      <c r="G296" s="402"/>
      <c r="H296" s="402"/>
      <c r="I296" s="401"/>
      <c r="J296" s="400"/>
      <c r="K296" s="401"/>
      <c r="L296" s="401"/>
      <c r="M296" s="401"/>
      <c r="N296" s="401"/>
      <c r="O296" s="401"/>
      <c r="P296" s="401"/>
      <c r="Q296" s="401"/>
      <c r="R296" s="401"/>
      <c r="S296" s="401"/>
      <c r="T296" s="401"/>
      <c r="U296" s="401"/>
      <c r="V296" s="401"/>
      <c r="W296" s="401"/>
      <c r="X296" s="401"/>
    </row>
    <row r="297" spans="1:24" ht="15.75" customHeight="1" x14ac:dyDescent="0.3">
      <c r="A297" s="402"/>
      <c r="B297" s="402"/>
      <c r="C297" s="402"/>
      <c r="D297" s="403"/>
      <c r="E297" s="402"/>
      <c r="F297" s="403"/>
      <c r="G297" s="402"/>
      <c r="H297" s="402"/>
      <c r="I297" s="401"/>
      <c r="J297" s="400"/>
      <c r="K297" s="401"/>
      <c r="L297" s="401"/>
      <c r="M297" s="401"/>
      <c r="N297" s="401"/>
      <c r="O297" s="401"/>
      <c r="P297" s="401"/>
      <c r="Q297" s="401"/>
      <c r="R297" s="401"/>
      <c r="S297" s="401"/>
      <c r="T297" s="401"/>
      <c r="U297" s="401"/>
      <c r="V297" s="401"/>
      <c r="W297" s="401"/>
      <c r="X297" s="401"/>
    </row>
    <row r="298" spans="1:24" ht="15.75" customHeight="1" x14ac:dyDescent="0.3">
      <c r="A298" s="402"/>
      <c r="B298" s="402"/>
      <c r="C298" s="402"/>
      <c r="D298" s="403"/>
      <c r="E298" s="402"/>
      <c r="F298" s="403"/>
      <c r="G298" s="402"/>
      <c r="H298" s="402"/>
      <c r="I298" s="401"/>
      <c r="J298" s="400"/>
      <c r="K298" s="401"/>
      <c r="L298" s="401"/>
      <c r="M298" s="401"/>
      <c r="N298" s="401"/>
      <c r="O298" s="401"/>
      <c r="P298" s="401"/>
      <c r="Q298" s="401"/>
      <c r="R298" s="401"/>
      <c r="S298" s="401"/>
      <c r="T298" s="401"/>
      <c r="U298" s="401"/>
      <c r="V298" s="401"/>
      <c r="W298" s="401"/>
      <c r="X298" s="401"/>
    </row>
    <row r="299" spans="1:24" ht="15.75" customHeight="1" x14ac:dyDescent="0.3">
      <c r="A299" s="402"/>
      <c r="B299" s="402"/>
      <c r="C299" s="402"/>
      <c r="D299" s="403"/>
      <c r="E299" s="402"/>
      <c r="F299" s="403"/>
      <c r="G299" s="402"/>
      <c r="H299" s="402"/>
      <c r="I299" s="401"/>
      <c r="J299" s="400"/>
      <c r="K299" s="401"/>
      <c r="L299" s="401"/>
      <c r="M299" s="401"/>
      <c r="N299" s="401"/>
      <c r="O299" s="401"/>
      <c r="P299" s="401"/>
      <c r="Q299" s="401"/>
      <c r="R299" s="401"/>
      <c r="S299" s="401"/>
      <c r="T299" s="401"/>
      <c r="U299" s="401"/>
      <c r="V299" s="401"/>
      <c r="W299" s="401"/>
      <c r="X299" s="401"/>
    </row>
    <row r="300" spans="1:24" ht="15.75" customHeight="1" x14ac:dyDescent="0.3">
      <c r="A300" s="402"/>
      <c r="B300" s="402"/>
      <c r="C300" s="402"/>
      <c r="D300" s="403"/>
      <c r="E300" s="402"/>
      <c r="F300" s="403"/>
      <c r="G300" s="402"/>
      <c r="H300" s="402"/>
      <c r="I300" s="401"/>
      <c r="J300" s="400"/>
      <c r="K300" s="401"/>
      <c r="L300" s="401"/>
      <c r="M300" s="401"/>
      <c r="N300" s="401"/>
      <c r="O300" s="401"/>
      <c r="P300" s="401"/>
      <c r="Q300" s="401"/>
      <c r="R300" s="401"/>
      <c r="S300" s="401"/>
      <c r="T300" s="401"/>
      <c r="U300" s="401"/>
      <c r="V300" s="401"/>
      <c r="W300" s="401"/>
      <c r="X300" s="401"/>
    </row>
    <row r="301" spans="1:24" ht="15.75" customHeight="1" x14ac:dyDescent="0.3">
      <c r="A301" s="402"/>
      <c r="B301" s="402"/>
      <c r="C301" s="402"/>
      <c r="D301" s="403"/>
      <c r="E301" s="402"/>
      <c r="F301" s="403"/>
      <c r="G301" s="402"/>
      <c r="H301" s="402"/>
      <c r="I301" s="401"/>
      <c r="J301" s="400"/>
      <c r="K301" s="401"/>
      <c r="L301" s="401"/>
      <c r="M301" s="401"/>
      <c r="N301" s="401"/>
      <c r="O301" s="401"/>
      <c r="P301" s="401"/>
      <c r="Q301" s="401"/>
      <c r="R301" s="401"/>
      <c r="S301" s="401"/>
      <c r="T301" s="401"/>
      <c r="U301" s="401"/>
      <c r="V301" s="401"/>
      <c r="W301" s="401"/>
      <c r="X301" s="401"/>
    </row>
    <row r="302" spans="1:24" ht="15.75" customHeight="1" x14ac:dyDescent="0.3">
      <c r="A302" s="402"/>
      <c r="B302" s="402"/>
      <c r="C302" s="402"/>
      <c r="D302" s="403"/>
      <c r="E302" s="402"/>
      <c r="F302" s="403"/>
      <c r="G302" s="402"/>
      <c r="H302" s="402"/>
      <c r="I302" s="401"/>
      <c r="J302" s="400"/>
      <c r="K302" s="401"/>
      <c r="L302" s="401"/>
      <c r="M302" s="401"/>
      <c r="N302" s="401"/>
      <c r="O302" s="401"/>
      <c r="P302" s="401"/>
      <c r="Q302" s="401"/>
      <c r="R302" s="401"/>
      <c r="S302" s="401"/>
      <c r="T302" s="401"/>
      <c r="U302" s="401"/>
      <c r="V302" s="401"/>
      <c r="W302" s="401"/>
      <c r="X302" s="401"/>
    </row>
    <row r="303" spans="1:24" ht="15.75" customHeight="1" x14ac:dyDescent="0.3">
      <c r="A303" s="402"/>
      <c r="B303" s="402"/>
      <c r="C303" s="402"/>
      <c r="D303" s="403"/>
      <c r="E303" s="402"/>
      <c r="F303" s="403"/>
      <c r="G303" s="402"/>
      <c r="H303" s="402"/>
      <c r="I303" s="401"/>
      <c r="J303" s="400"/>
      <c r="K303" s="401"/>
      <c r="L303" s="401"/>
      <c r="M303" s="401"/>
      <c r="N303" s="401"/>
      <c r="O303" s="401"/>
      <c r="P303" s="401"/>
      <c r="Q303" s="401"/>
      <c r="R303" s="401"/>
      <c r="S303" s="401"/>
      <c r="T303" s="401"/>
      <c r="U303" s="401"/>
      <c r="V303" s="401"/>
      <c r="W303" s="401"/>
      <c r="X303" s="401"/>
    </row>
    <row r="304" spans="1:24" ht="15.75" customHeight="1" x14ac:dyDescent="0.25">
      <c r="J304" s="400"/>
    </row>
    <row r="305" spans="10:10" ht="15.75" customHeight="1" x14ac:dyDescent="0.25">
      <c r="J305" s="400"/>
    </row>
    <row r="306" spans="10:10" ht="15.75" customHeight="1" x14ac:dyDescent="0.25">
      <c r="J306" s="400"/>
    </row>
    <row r="307" spans="10:10" ht="15.75" customHeight="1" x14ac:dyDescent="0.25">
      <c r="J307" s="400"/>
    </row>
    <row r="308" spans="10:10" ht="15.75" customHeight="1" x14ac:dyDescent="0.25">
      <c r="J308" s="400"/>
    </row>
    <row r="309" spans="10:10" ht="15.75" customHeight="1" x14ac:dyDescent="0.25">
      <c r="J309" s="400"/>
    </row>
    <row r="310" spans="10:10" ht="15.75" customHeight="1" x14ac:dyDescent="0.25">
      <c r="J310" s="400"/>
    </row>
    <row r="311" spans="10:10" ht="15.75" customHeight="1" x14ac:dyDescent="0.25">
      <c r="J311" s="400"/>
    </row>
    <row r="312" spans="10:10" ht="15.75" customHeight="1" x14ac:dyDescent="0.25">
      <c r="J312" s="400"/>
    </row>
    <row r="313" spans="10:10" ht="15.75" customHeight="1" x14ac:dyDescent="0.25">
      <c r="J313" s="400"/>
    </row>
    <row r="314" spans="10:10" ht="15.75" customHeight="1" x14ac:dyDescent="0.25">
      <c r="J314" s="400"/>
    </row>
    <row r="315" spans="10:10" ht="15.75" customHeight="1" x14ac:dyDescent="0.25">
      <c r="J315" s="400"/>
    </row>
    <row r="316" spans="10:10" ht="15.75" customHeight="1" x14ac:dyDescent="0.25">
      <c r="J316" s="400"/>
    </row>
    <row r="317" spans="10:10" ht="15.75" customHeight="1" x14ac:dyDescent="0.25">
      <c r="J317" s="400"/>
    </row>
    <row r="318" spans="10:10" ht="15.75" customHeight="1" x14ac:dyDescent="0.25">
      <c r="J318" s="400"/>
    </row>
    <row r="319" spans="10:10" ht="15.75" customHeight="1" x14ac:dyDescent="0.25">
      <c r="J319" s="400"/>
    </row>
    <row r="320" spans="10:10" ht="15.75" customHeight="1" x14ac:dyDescent="0.25">
      <c r="J320" s="400"/>
    </row>
    <row r="321" spans="10:10" ht="15.75" customHeight="1" x14ac:dyDescent="0.25">
      <c r="J321" s="400"/>
    </row>
    <row r="322" spans="10:10" ht="15.75" customHeight="1" x14ac:dyDescent="0.25">
      <c r="J322" s="400"/>
    </row>
    <row r="323" spans="10:10" ht="15.75" customHeight="1" x14ac:dyDescent="0.25">
      <c r="J323" s="400"/>
    </row>
    <row r="324" spans="10:10" ht="15.75" customHeight="1" x14ac:dyDescent="0.25">
      <c r="J324" s="400"/>
    </row>
    <row r="325" spans="10:10" ht="15.75" customHeight="1" x14ac:dyDescent="0.25">
      <c r="J325" s="400"/>
    </row>
    <row r="326" spans="10:10" ht="15.75" customHeight="1" x14ac:dyDescent="0.25">
      <c r="J326" s="400"/>
    </row>
    <row r="327" spans="10:10" ht="15.75" customHeight="1" x14ac:dyDescent="0.25">
      <c r="J327" s="400"/>
    </row>
    <row r="328" spans="10:10" ht="15.75" customHeight="1" x14ac:dyDescent="0.25">
      <c r="J328" s="400"/>
    </row>
    <row r="329" spans="10:10" ht="15.75" customHeight="1" x14ac:dyDescent="0.25">
      <c r="J329" s="400"/>
    </row>
    <row r="330" spans="10:10" ht="15.75" customHeight="1" x14ac:dyDescent="0.25">
      <c r="J330" s="400"/>
    </row>
    <row r="331" spans="10:10" ht="15.75" customHeight="1" x14ac:dyDescent="0.25">
      <c r="J331" s="400"/>
    </row>
    <row r="332" spans="10:10" ht="15.75" customHeight="1" x14ac:dyDescent="0.25">
      <c r="J332" s="400"/>
    </row>
    <row r="333" spans="10:10" ht="15.75" customHeight="1" x14ac:dyDescent="0.25">
      <c r="J333" s="400"/>
    </row>
    <row r="334" spans="10:10" ht="15.75" customHeight="1" x14ac:dyDescent="0.25">
      <c r="J334" s="400"/>
    </row>
    <row r="335" spans="10:10" ht="15.75" customHeight="1" x14ac:dyDescent="0.25">
      <c r="J335" s="400"/>
    </row>
    <row r="336" spans="10:10" ht="15.75" customHeight="1" x14ac:dyDescent="0.25">
      <c r="J336" s="400"/>
    </row>
    <row r="337" spans="10:10" ht="15.75" customHeight="1" x14ac:dyDescent="0.25">
      <c r="J337" s="400"/>
    </row>
    <row r="338" spans="10:10" ht="15.75" customHeight="1" x14ac:dyDescent="0.25">
      <c r="J338" s="400"/>
    </row>
    <row r="339" spans="10:10" ht="15.75" customHeight="1" x14ac:dyDescent="0.25">
      <c r="J339" s="400"/>
    </row>
    <row r="340" spans="10:10" ht="15.75" customHeight="1" x14ac:dyDescent="0.25">
      <c r="J340" s="400"/>
    </row>
    <row r="341" spans="10:10" ht="15.75" customHeight="1" x14ac:dyDescent="0.25">
      <c r="J341" s="400"/>
    </row>
    <row r="342" spans="10:10" ht="15.75" customHeight="1" x14ac:dyDescent="0.25">
      <c r="J342" s="400"/>
    </row>
    <row r="343" spans="10:10" ht="15.75" customHeight="1" x14ac:dyDescent="0.25">
      <c r="J343" s="400"/>
    </row>
    <row r="344" spans="10:10" ht="15.75" customHeight="1" x14ac:dyDescent="0.25">
      <c r="J344" s="400"/>
    </row>
    <row r="345" spans="10:10" ht="15.75" customHeight="1" x14ac:dyDescent="0.25">
      <c r="J345" s="400"/>
    </row>
    <row r="346" spans="10:10" ht="15.75" customHeight="1" x14ac:dyDescent="0.25">
      <c r="J346" s="400"/>
    </row>
    <row r="347" spans="10:10" ht="15.75" customHeight="1" x14ac:dyDescent="0.25">
      <c r="J347" s="400"/>
    </row>
    <row r="348" spans="10:10" ht="15.75" customHeight="1" x14ac:dyDescent="0.25">
      <c r="J348" s="400"/>
    </row>
    <row r="349" spans="10:10" ht="15.75" customHeight="1" x14ac:dyDescent="0.25">
      <c r="J349" s="400"/>
    </row>
    <row r="350" spans="10:10" ht="15.75" customHeight="1" x14ac:dyDescent="0.25">
      <c r="J350" s="400"/>
    </row>
    <row r="351" spans="10:10" ht="15.75" customHeight="1" x14ac:dyDescent="0.25">
      <c r="J351" s="400"/>
    </row>
    <row r="352" spans="10:10" ht="15.75" customHeight="1" x14ac:dyDescent="0.25">
      <c r="J352" s="400"/>
    </row>
    <row r="353" spans="10:10" ht="15.75" customHeight="1" x14ac:dyDescent="0.25">
      <c r="J353" s="400"/>
    </row>
    <row r="354" spans="10:10" ht="15.75" customHeight="1" x14ac:dyDescent="0.25">
      <c r="J354" s="400"/>
    </row>
    <row r="355" spans="10:10" ht="15.75" customHeight="1" x14ac:dyDescent="0.25">
      <c r="J355" s="400"/>
    </row>
    <row r="356" spans="10:10" ht="15.75" customHeight="1" x14ac:dyDescent="0.25">
      <c r="J356" s="400"/>
    </row>
    <row r="357" spans="10:10" ht="15.75" customHeight="1" x14ac:dyDescent="0.25">
      <c r="J357" s="400"/>
    </row>
    <row r="358" spans="10:10" ht="15.75" customHeight="1" x14ac:dyDescent="0.25">
      <c r="J358" s="400"/>
    </row>
    <row r="359" spans="10:10" ht="15.75" customHeight="1" x14ac:dyDescent="0.25">
      <c r="J359" s="400"/>
    </row>
    <row r="360" spans="10:10" ht="15.75" customHeight="1" x14ac:dyDescent="0.25">
      <c r="J360" s="400"/>
    </row>
    <row r="361" spans="10:10" ht="15.75" customHeight="1" x14ac:dyDescent="0.25">
      <c r="J361" s="400"/>
    </row>
    <row r="362" spans="10:10" ht="15.75" customHeight="1" x14ac:dyDescent="0.25">
      <c r="J362" s="400"/>
    </row>
    <row r="363" spans="10:10" ht="15.75" customHeight="1" x14ac:dyDescent="0.25">
      <c r="J363" s="400"/>
    </row>
    <row r="364" spans="10:10" ht="15.75" customHeight="1" x14ac:dyDescent="0.25">
      <c r="J364" s="400"/>
    </row>
    <row r="365" spans="10:10" ht="15.75" customHeight="1" x14ac:dyDescent="0.25">
      <c r="J365" s="400"/>
    </row>
    <row r="366" spans="10:10" ht="15.75" customHeight="1" x14ac:dyDescent="0.25">
      <c r="J366" s="400"/>
    </row>
    <row r="367" spans="10:10" ht="15.75" customHeight="1" x14ac:dyDescent="0.25">
      <c r="J367" s="400"/>
    </row>
    <row r="368" spans="10:10" ht="15.75" customHeight="1" x14ac:dyDescent="0.25">
      <c r="J368" s="400"/>
    </row>
    <row r="369" spans="10:10" ht="15.75" customHeight="1" x14ac:dyDescent="0.25">
      <c r="J369" s="400"/>
    </row>
    <row r="370" spans="10:10" ht="15.75" customHeight="1" x14ac:dyDescent="0.25">
      <c r="J370" s="400"/>
    </row>
    <row r="371" spans="10:10" ht="15.75" customHeight="1" x14ac:dyDescent="0.25">
      <c r="J371" s="400"/>
    </row>
    <row r="372" spans="10:10" ht="15.75" customHeight="1" x14ac:dyDescent="0.25">
      <c r="J372" s="400"/>
    </row>
    <row r="373" spans="10:10" ht="15.75" customHeight="1" x14ac:dyDescent="0.25">
      <c r="J373" s="400"/>
    </row>
    <row r="374" spans="10:10" ht="15.75" customHeight="1" x14ac:dyDescent="0.25">
      <c r="J374" s="400"/>
    </row>
    <row r="375" spans="10:10" ht="15.75" customHeight="1" x14ac:dyDescent="0.25">
      <c r="J375" s="400"/>
    </row>
    <row r="376" spans="10:10" ht="15.75" customHeight="1" x14ac:dyDescent="0.25">
      <c r="J376" s="400"/>
    </row>
    <row r="377" spans="10:10" ht="15.75" customHeight="1" x14ac:dyDescent="0.25">
      <c r="J377" s="400"/>
    </row>
    <row r="378" spans="10:10" ht="15.75" customHeight="1" x14ac:dyDescent="0.25">
      <c r="J378" s="400"/>
    </row>
    <row r="379" spans="10:10" ht="15.75" customHeight="1" x14ac:dyDescent="0.25">
      <c r="J379" s="400"/>
    </row>
    <row r="380" spans="10:10" ht="15.75" customHeight="1" x14ac:dyDescent="0.25">
      <c r="J380" s="400"/>
    </row>
    <row r="381" spans="10:10" ht="15.75" customHeight="1" x14ac:dyDescent="0.25">
      <c r="J381" s="400"/>
    </row>
    <row r="382" spans="10:10" ht="15.75" customHeight="1" x14ac:dyDescent="0.25">
      <c r="J382" s="400"/>
    </row>
    <row r="383" spans="10:10" ht="15.75" customHeight="1" x14ac:dyDescent="0.25">
      <c r="J383" s="400"/>
    </row>
    <row r="384" spans="10:10" ht="15.75" customHeight="1" x14ac:dyDescent="0.25">
      <c r="J384" s="400"/>
    </row>
    <row r="385" spans="10:10" ht="15.75" customHeight="1" x14ac:dyDescent="0.25">
      <c r="J385" s="400"/>
    </row>
    <row r="386" spans="10:10" ht="15.75" customHeight="1" x14ac:dyDescent="0.25">
      <c r="J386" s="400"/>
    </row>
    <row r="387" spans="10:10" ht="15.75" customHeight="1" x14ac:dyDescent="0.25">
      <c r="J387" s="400"/>
    </row>
    <row r="388" spans="10:10" ht="15.75" customHeight="1" x14ac:dyDescent="0.25">
      <c r="J388" s="400"/>
    </row>
    <row r="389" spans="10:10" ht="15.75" customHeight="1" x14ac:dyDescent="0.25">
      <c r="J389" s="400"/>
    </row>
    <row r="390" spans="10:10" ht="15.75" customHeight="1" x14ac:dyDescent="0.25">
      <c r="J390" s="400"/>
    </row>
    <row r="391" spans="10:10" ht="15.75" customHeight="1" x14ac:dyDescent="0.25">
      <c r="J391" s="400"/>
    </row>
    <row r="392" spans="10:10" ht="15.75" customHeight="1" x14ac:dyDescent="0.25">
      <c r="J392" s="400"/>
    </row>
    <row r="393" spans="10:10" ht="15.75" customHeight="1" x14ac:dyDescent="0.25">
      <c r="J393" s="400"/>
    </row>
    <row r="394" spans="10:10" ht="15.75" customHeight="1" x14ac:dyDescent="0.25">
      <c r="J394" s="400"/>
    </row>
    <row r="395" spans="10:10" ht="15.75" customHeight="1" x14ac:dyDescent="0.25">
      <c r="J395" s="400"/>
    </row>
    <row r="396" spans="10:10" ht="15.75" customHeight="1" x14ac:dyDescent="0.25">
      <c r="J396" s="400"/>
    </row>
    <row r="397" spans="10:10" ht="15.75" customHeight="1" x14ac:dyDescent="0.25">
      <c r="J397" s="400"/>
    </row>
    <row r="398" spans="10:10" ht="15.75" customHeight="1" x14ac:dyDescent="0.25">
      <c r="J398" s="400"/>
    </row>
    <row r="399" spans="10:10" ht="15.75" customHeight="1" x14ac:dyDescent="0.25">
      <c r="J399" s="400"/>
    </row>
    <row r="400" spans="10:10" ht="15.75" customHeight="1" x14ac:dyDescent="0.25">
      <c r="J400" s="400"/>
    </row>
    <row r="401" spans="10:10" ht="15.75" customHeight="1" x14ac:dyDescent="0.25">
      <c r="J401" s="400"/>
    </row>
    <row r="402" spans="10:10" ht="15.75" customHeight="1" x14ac:dyDescent="0.25">
      <c r="J402" s="400"/>
    </row>
    <row r="403" spans="10:10" ht="15.75" customHeight="1" x14ac:dyDescent="0.25">
      <c r="J403" s="400"/>
    </row>
    <row r="404" spans="10:10" ht="15.75" customHeight="1" x14ac:dyDescent="0.25">
      <c r="J404" s="400"/>
    </row>
    <row r="405" spans="10:10" ht="15.75" customHeight="1" x14ac:dyDescent="0.25">
      <c r="J405" s="400"/>
    </row>
    <row r="406" spans="10:10" ht="15.75" customHeight="1" x14ac:dyDescent="0.25">
      <c r="J406" s="400"/>
    </row>
    <row r="407" spans="10:10" ht="15.75" customHeight="1" x14ac:dyDescent="0.25">
      <c r="J407" s="400"/>
    </row>
    <row r="408" spans="10:10" ht="15.75" customHeight="1" x14ac:dyDescent="0.25">
      <c r="J408" s="400"/>
    </row>
    <row r="409" spans="10:10" ht="15.75" customHeight="1" x14ac:dyDescent="0.25">
      <c r="J409" s="400"/>
    </row>
    <row r="410" spans="10:10" ht="15.75" customHeight="1" x14ac:dyDescent="0.25">
      <c r="J410" s="400"/>
    </row>
    <row r="411" spans="10:10" ht="15.75" customHeight="1" x14ac:dyDescent="0.25">
      <c r="J411" s="400"/>
    </row>
    <row r="412" spans="10:10" ht="15.75" customHeight="1" x14ac:dyDescent="0.25">
      <c r="J412" s="400"/>
    </row>
    <row r="413" spans="10:10" ht="15.75" customHeight="1" x14ac:dyDescent="0.25">
      <c r="J413" s="400"/>
    </row>
    <row r="414" spans="10:10" ht="15.75" customHeight="1" x14ac:dyDescent="0.25">
      <c r="J414" s="400"/>
    </row>
    <row r="415" spans="10:10" ht="15.75" customHeight="1" x14ac:dyDescent="0.25">
      <c r="J415" s="400"/>
    </row>
    <row r="416" spans="10:10" ht="15.75" customHeight="1" x14ac:dyDescent="0.25">
      <c r="J416" s="400"/>
    </row>
    <row r="417" spans="10:10" ht="15.75" customHeight="1" x14ac:dyDescent="0.25">
      <c r="J417" s="400"/>
    </row>
    <row r="418" spans="10:10" ht="15.75" customHeight="1" x14ac:dyDescent="0.25">
      <c r="J418" s="400"/>
    </row>
    <row r="419" spans="10:10" ht="15.75" customHeight="1" x14ac:dyDescent="0.25">
      <c r="J419" s="400"/>
    </row>
    <row r="420" spans="10:10" ht="15.75" customHeight="1" x14ac:dyDescent="0.25">
      <c r="J420" s="400"/>
    </row>
    <row r="421" spans="10:10" ht="15.75" customHeight="1" x14ac:dyDescent="0.25">
      <c r="J421" s="400"/>
    </row>
    <row r="422" spans="10:10" ht="15.75" customHeight="1" x14ac:dyDescent="0.25">
      <c r="J422" s="400"/>
    </row>
    <row r="423" spans="10:10" ht="15.75" customHeight="1" x14ac:dyDescent="0.25">
      <c r="J423" s="400"/>
    </row>
    <row r="424" spans="10:10" ht="15.75" customHeight="1" x14ac:dyDescent="0.25">
      <c r="J424" s="400"/>
    </row>
    <row r="425" spans="10:10" ht="15.75" customHeight="1" x14ac:dyDescent="0.25">
      <c r="J425" s="400"/>
    </row>
    <row r="426" spans="10:10" ht="15.75" customHeight="1" x14ac:dyDescent="0.25">
      <c r="J426" s="400"/>
    </row>
    <row r="427" spans="10:10" ht="15.75" customHeight="1" x14ac:dyDescent="0.25">
      <c r="J427" s="400"/>
    </row>
    <row r="428" spans="10:10" ht="15.75" customHeight="1" x14ac:dyDescent="0.25">
      <c r="J428" s="400"/>
    </row>
    <row r="429" spans="10:10" ht="15.75" customHeight="1" x14ac:dyDescent="0.25">
      <c r="J429" s="400"/>
    </row>
    <row r="430" spans="10:10" ht="15.75" customHeight="1" x14ac:dyDescent="0.25">
      <c r="J430" s="400"/>
    </row>
    <row r="431" spans="10:10" ht="15.75" customHeight="1" x14ac:dyDescent="0.25">
      <c r="J431" s="400"/>
    </row>
    <row r="432" spans="10:10" ht="15.75" customHeight="1" x14ac:dyDescent="0.25">
      <c r="J432" s="400"/>
    </row>
    <row r="433" spans="10:10" ht="15.75" customHeight="1" x14ac:dyDescent="0.25">
      <c r="J433" s="400"/>
    </row>
    <row r="434" spans="10:10" ht="15.75" customHeight="1" x14ac:dyDescent="0.25">
      <c r="J434" s="400"/>
    </row>
    <row r="435" spans="10:10" ht="15.75" customHeight="1" x14ac:dyDescent="0.25">
      <c r="J435" s="400"/>
    </row>
    <row r="436" spans="10:10" ht="15.75" customHeight="1" x14ac:dyDescent="0.25">
      <c r="J436" s="400"/>
    </row>
    <row r="437" spans="10:10" ht="15.75" customHeight="1" x14ac:dyDescent="0.25">
      <c r="J437" s="400"/>
    </row>
    <row r="438" spans="10:10" ht="15.75" customHeight="1" x14ac:dyDescent="0.25">
      <c r="J438" s="400"/>
    </row>
    <row r="439" spans="10:10" ht="15.75" customHeight="1" x14ac:dyDescent="0.25">
      <c r="J439" s="400"/>
    </row>
    <row r="440" spans="10:10" ht="15.75" customHeight="1" x14ac:dyDescent="0.25">
      <c r="J440" s="400"/>
    </row>
    <row r="441" spans="10:10" ht="15.75" customHeight="1" x14ac:dyDescent="0.25">
      <c r="J441" s="400"/>
    </row>
    <row r="442" spans="10:10" ht="15.75" customHeight="1" x14ac:dyDescent="0.25">
      <c r="J442" s="400"/>
    </row>
    <row r="443" spans="10:10" ht="15.75" customHeight="1" x14ac:dyDescent="0.25">
      <c r="J443" s="400"/>
    </row>
    <row r="444" spans="10:10" ht="15.75" customHeight="1" x14ac:dyDescent="0.25">
      <c r="J444" s="400"/>
    </row>
    <row r="445" spans="10:10" ht="15.75" customHeight="1" x14ac:dyDescent="0.25">
      <c r="J445" s="400"/>
    </row>
    <row r="446" spans="10:10" ht="15.75" customHeight="1" x14ac:dyDescent="0.25">
      <c r="J446" s="400"/>
    </row>
    <row r="447" spans="10:10" ht="15.75" customHeight="1" x14ac:dyDescent="0.25">
      <c r="J447" s="400"/>
    </row>
    <row r="448" spans="10:10" ht="15.75" customHeight="1" x14ac:dyDescent="0.25">
      <c r="J448" s="400"/>
    </row>
    <row r="449" spans="10:10" ht="15.75" customHeight="1" x14ac:dyDescent="0.25">
      <c r="J449" s="400"/>
    </row>
    <row r="450" spans="10:10" ht="15.75" customHeight="1" x14ac:dyDescent="0.25">
      <c r="J450" s="400"/>
    </row>
    <row r="451" spans="10:10" ht="15.75" customHeight="1" x14ac:dyDescent="0.25">
      <c r="J451" s="400"/>
    </row>
    <row r="452" spans="10:10" ht="15.75" customHeight="1" x14ac:dyDescent="0.25">
      <c r="J452" s="400"/>
    </row>
    <row r="453" spans="10:10" ht="15.75" customHeight="1" x14ac:dyDescent="0.25">
      <c r="J453" s="400"/>
    </row>
    <row r="454" spans="10:10" ht="15.75" customHeight="1" x14ac:dyDescent="0.25">
      <c r="J454" s="400"/>
    </row>
    <row r="455" spans="10:10" ht="15.75" customHeight="1" x14ac:dyDescent="0.25">
      <c r="J455" s="400"/>
    </row>
    <row r="456" spans="10:10" ht="15.75" customHeight="1" x14ac:dyDescent="0.25">
      <c r="J456" s="400"/>
    </row>
    <row r="457" spans="10:10" ht="15.75" customHeight="1" x14ac:dyDescent="0.25">
      <c r="J457" s="400"/>
    </row>
    <row r="458" spans="10:10" ht="15.75" customHeight="1" x14ac:dyDescent="0.25">
      <c r="J458" s="400"/>
    </row>
    <row r="459" spans="10:10" ht="15.75" customHeight="1" x14ac:dyDescent="0.25">
      <c r="J459" s="400"/>
    </row>
    <row r="460" spans="10:10" ht="15.75" customHeight="1" x14ac:dyDescent="0.25">
      <c r="J460" s="400"/>
    </row>
    <row r="461" spans="10:10" ht="15.75" customHeight="1" x14ac:dyDescent="0.25">
      <c r="J461" s="400"/>
    </row>
    <row r="462" spans="10:10" ht="15.75" customHeight="1" x14ac:dyDescent="0.25">
      <c r="J462" s="400"/>
    </row>
    <row r="463" spans="10:10" ht="15.75" customHeight="1" x14ac:dyDescent="0.25">
      <c r="J463" s="400"/>
    </row>
    <row r="464" spans="10:10" ht="15.75" customHeight="1" x14ac:dyDescent="0.25">
      <c r="J464" s="400"/>
    </row>
    <row r="465" spans="10:10" ht="15.75" customHeight="1" x14ac:dyDescent="0.25">
      <c r="J465" s="400"/>
    </row>
    <row r="466" spans="10:10" ht="15.75" customHeight="1" x14ac:dyDescent="0.25">
      <c r="J466" s="400"/>
    </row>
    <row r="467" spans="10:10" ht="15.75" customHeight="1" x14ac:dyDescent="0.25">
      <c r="J467" s="400"/>
    </row>
    <row r="468" spans="10:10" ht="15.75" customHeight="1" x14ac:dyDescent="0.25">
      <c r="J468" s="400"/>
    </row>
    <row r="469" spans="10:10" ht="15.75" customHeight="1" x14ac:dyDescent="0.25">
      <c r="J469" s="400"/>
    </row>
    <row r="470" spans="10:10" ht="15.75" customHeight="1" x14ac:dyDescent="0.25">
      <c r="J470" s="400"/>
    </row>
    <row r="471" spans="10:10" ht="15.75" customHeight="1" x14ac:dyDescent="0.25">
      <c r="J471" s="400"/>
    </row>
    <row r="472" spans="10:10" ht="15.75" customHeight="1" x14ac:dyDescent="0.25">
      <c r="J472" s="400"/>
    </row>
    <row r="473" spans="10:10" ht="15.75" customHeight="1" x14ac:dyDescent="0.25">
      <c r="J473" s="400"/>
    </row>
    <row r="474" spans="10:10" ht="15.75" customHeight="1" x14ac:dyDescent="0.25">
      <c r="J474" s="400"/>
    </row>
    <row r="475" spans="10:10" ht="15.75" customHeight="1" x14ac:dyDescent="0.25">
      <c r="J475" s="400"/>
    </row>
    <row r="476" spans="10:10" ht="15.75" customHeight="1" x14ac:dyDescent="0.25">
      <c r="J476" s="400"/>
    </row>
    <row r="477" spans="10:10" ht="15.75" customHeight="1" x14ac:dyDescent="0.25">
      <c r="J477" s="400"/>
    </row>
    <row r="478" spans="10:10" ht="15.75" customHeight="1" x14ac:dyDescent="0.25">
      <c r="J478" s="400"/>
    </row>
    <row r="479" spans="10:10" ht="15.75" customHeight="1" x14ac:dyDescent="0.25">
      <c r="J479" s="400"/>
    </row>
    <row r="480" spans="10:10" ht="15.75" customHeight="1" x14ac:dyDescent="0.25">
      <c r="J480" s="400"/>
    </row>
    <row r="481" spans="10:10" ht="15.75" customHeight="1" x14ac:dyDescent="0.25">
      <c r="J481" s="400"/>
    </row>
    <row r="482" spans="10:10" ht="15.75" customHeight="1" x14ac:dyDescent="0.25">
      <c r="J482" s="400"/>
    </row>
    <row r="483" spans="10:10" ht="15.75" customHeight="1" x14ac:dyDescent="0.25">
      <c r="J483" s="400"/>
    </row>
    <row r="484" spans="10:10" ht="15.75" customHeight="1" x14ac:dyDescent="0.25">
      <c r="J484" s="400"/>
    </row>
    <row r="485" spans="10:10" ht="15.75" customHeight="1" x14ac:dyDescent="0.25">
      <c r="J485" s="400"/>
    </row>
    <row r="486" spans="10:10" ht="15.75" customHeight="1" x14ac:dyDescent="0.25">
      <c r="J486" s="400"/>
    </row>
    <row r="487" spans="10:10" ht="15.75" customHeight="1" x14ac:dyDescent="0.25">
      <c r="J487" s="400"/>
    </row>
    <row r="488" spans="10:10" ht="15.75" customHeight="1" x14ac:dyDescent="0.25">
      <c r="J488" s="400"/>
    </row>
    <row r="489" spans="10:10" ht="15.75" customHeight="1" x14ac:dyDescent="0.25">
      <c r="J489" s="400"/>
    </row>
    <row r="490" spans="10:10" ht="15.75" customHeight="1" x14ac:dyDescent="0.25">
      <c r="J490" s="400"/>
    </row>
    <row r="491" spans="10:10" ht="15.75" customHeight="1" x14ac:dyDescent="0.25">
      <c r="J491" s="400"/>
    </row>
    <row r="492" spans="10:10" ht="15.75" customHeight="1" x14ac:dyDescent="0.25">
      <c r="J492" s="400"/>
    </row>
    <row r="493" spans="10:10" ht="15.75" customHeight="1" x14ac:dyDescent="0.25">
      <c r="J493" s="400"/>
    </row>
    <row r="494" spans="10:10" ht="15.75" customHeight="1" x14ac:dyDescent="0.25">
      <c r="J494" s="400"/>
    </row>
    <row r="495" spans="10:10" ht="15.75" customHeight="1" x14ac:dyDescent="0.25">
      <c r="J495" s="400"/>
    </row>
    <row r="496" spans="10:10" ht="15.75" customHeight="1" x14ac:dyDescent="0.25">
      <c r="J496" s="400"/>
    </row>
    <row r="497" spans="10:10" ht="15.75" customHeight="1" x14ac:dyDescent="0.25">
      <c r="J497" s="400"/>
    </row>
    <row r="498" spans="10:10" ht="15.75" customHeight="1" x14ac:dyDescent="0.25">
      <c r="J498" s="400"/>
    </row>
    <row r="499" spans="10:10" ht="15.75" customHeight="1" x14ac:dyDescent="0.25">
      <c r="J499" s="400"/>
    </row>
    <row r="500" spans="10:10" ht="15.75" customHeight="1" x14ac:dyDescent="0.25">
      <c r="J500" s="400"/>
    </row>
    <row r="501" spans="10:10" ht="15.75" customHeight="1" x14ac:dyDescent="0.25">
      <c r="J501" s="400"/>
    </row>
    <row r="502" spans="10:10" ht="15.75" customHeight="1" x14ac:dyDescent="0.25">
      <c r="J502" s="400"/>
    </row>
    <row r="503" spans="10:10" ht="15.75" customHeight="1" x14ac:dyDescent="0.25">
      <c r="J503" s="400"/>
    </row>
    <row r="504" spans="10:10" ht="15.75" customHeight="1" x14ac:dyDescent="0.25">
      <c r="J504" s="400"/>
    </row>
    <row r="505" spans="10:10" ht="15.75" customHeight="1" x14ac:dyDescent="0.25">
      <c r="J505" s="400"/>
    </row>
    <row r="506" spans="10:10" ht="15.75" customHeight="1" x14ac:dyDescent="0.25">
      <c r="J506" s="400"/>
    </row>
    <row r="507" spans="10:10" ht="15.75" customHeight="1" x14ac:dyDescent="0.25">
      <c r="J507" s="400"/>
    </row>
    <row r="508" spans="10:10" ht="15.75" customHeight="1" x14ac:dyDescent="0.25">
      <c r="J508" s="400"/>
    </row>
    <row r="509" spans="10:10" ht="15.75" customHeight="1" x14ac:dyDescent="0.25">
      <c r="J509" s="400"/>
    </row>
    <row r="510" spans="10:10" ht="15.75" customHeight="1" x14ac:dyDescent="0.25">
      <c r="J510" s="400"/>
    </row>
    <row r="511" spans="10:10" ht="15.75" customHeight="1" x14ac:dyDescent="0.25">
      <c r="J511" s="400"/>
    </row>
    <row r="512" spans="10:10" ht="15.75" customHeight="1" x14ac:dyDescent="0.25">
      <c r="J512" s="400"/>
    </row>
    <row r="513" spans="10:10" ht="15.75" customHeight="1" x14ac:dyDescent="0.25">
      <c r="J513" s="400"/>
    </row>
    <row r="514" spans="10:10" ht="15.75" customHeight="1" x14ac:dyDescent="0.25">
      <c r="J514" s="400"/>
    </row>
    <row r="515" spans="10:10" ht="15.75" customHeight="1" x14ac:dyDescent="0.25">
      <c r="J515" s="400"/>
    </row>
    <row r="516" spans="10:10" ht="15.75" customHeight="1" x14ac:dyDescent="0.25">
      <c r="J516" s="400"/>
    </row>
    <row r="517" spans="10:10" ht="15.75" customHeight="1" x14ac:dyDescent="0.25">
      <c r="J517" s="400"/>
    </row>
    <row r="518" spans="10:10" ht="15.75" customHeight="1" x14ac:dyDescent="0.25">
      <c r="J518" s="400"/>
    </row>
    <row r="519" spans="10:10" ht="15.75" customHeight="1" x14ac:dyDescent="0.25">
      <c r="J519" s="400"/>
    </row>
    <row r="520" spans="10:10" ht="15.75" customHeight="1" x14ac:dyDescent="0.25">
      <c r="J520" s="400"/>
    </row>
    <row r="521" spans="10:10" ht="15.75" customHeight="1" x14ac:dyDescent="0.25">
      <c r="J521" s="400"/>
    </row>
    <row r="522" spans="10:10" ht="15.75" customHeight="1" x14ac:dyDescent="0.25">
      <c r="J522" s="400"/>
    </row>
    <row r="523" spans="10:10" ht="15.75" customHeight="1" x14ac:dyDescent="0.25">
      <c r="J523" s="400"/>
    </row>
    <row r="524" spans="10:10" ht="15.75" customHeight="1" x14ac:dyDescent="0.25">
      <c r="J524" s="400"/>
    </row>
    <row r="525" spans="10:10" ht="15.75" customHeight="1" x14ac:dyDescent="0.25">
      <c r="J525" s="400"/>
    </row>
    <row r="526" spans="10:10" ht="15.75" customHeight="1" x14ac:dyDescent="0.25">
      <c r="J526" s="400"/>
    </row>
    <row r="527" spans="10:10" ht="15.75" customHeight="1" x14ac:dyDescent="0.25">
      <c r="J527" s="400"/>
    </row>
    <row r="528" spans="10:10" ht="15.75" customHeight="1" x14ac:dyDescent="0.25">
      <c r="J528" s="400"/>
    </row>
    <row r="529" spans="10:10" ht="15.75" customHeight="1" x14ac:dyDescent="0.25">
      <c r="J529" s="400"/>
    </row>
    <row r="530" spans="10:10" ht="15.75" customHeight="1" x14ac:dyDescent="0.25">
      <c r="J530" s="400"/>
    </row>
    <row r="531" spans="10:10" ht="15.75" customHeight="1" x14ac:dyDescent="0.25">
      <c r="J531" s="400"/>
    </row>
    <row r="532" spans="10:10" ht="15.75" customHeight="1" x14ac:dyDescent="0.25">
      <c r="J532" s="400"/>
    </row>
    <row r="533" spans="10:10" ht="15.75" customHeight="1" x14ac:dyDescent="0.25">
      <c r="J533" s="400"/>
    </row>
    <row r="534" spans="10:10" ht="15.75" customHeight="1" x14ac:dyDescent="0.25">
      <c r="J534" s="400"/>
    </row>
    <row r="535" spans="10:10" ht="15.75" customHeight="1" x14ac:dyDescent="0.25">
      <c r="J535" s="400"/>
    </row>
    <row r="536" spans="10:10" ht="15.75" customHeight="1" x14ac:dyDescent="0.25">
      <c r="J536" s="400"/>
    </row>
    <row r="537" spans="10:10" ht="15.75" customHeight="1" x14ac:dyDescent="0.25">
      <c r="J537" s="400"/>
    </row>
    <row r="538" spans="10:10" ht="15.75" customHeight="1" x14ac:dyDescent="0.25">
      <c r="J538" s="400"/>
    </row>
    <row r="539" spans="10:10" ht="15.75" customHeight="1" x14ac:dyDescent="0.25">
      <c r="J539" s="400"/>
    </row>
    <row r="540" spans="10:10" ht="15.75" customHeight="1" x14ac:dyDescent="0.25">
      <c r="J540" s="400"/>
    </row>
    <row r="541" spans="10:10" ht="15.75" customHeight="1" x14ac:dyDescent="0.25">
      <c r="J541" s="400"/>
    </row>
    <row r="542" spans="10:10" ht="15.75" customHeight="1" x14ac:dyDescent="0.25">
      <c r="J542" s="400"/>
    </row>
    <row r="543" spans="10:10" ht="15.75" customHeight="1" x14ac:dyDescent="0.25">
      <c r="J543" s="400"/>
    </row>
    <row r="544" spans="10:10" ht="15.75" customHeight="1" x14ac:dyDescent="0.25">
      <c r="J544" s="400"/>
    </row>
    <row r="545" spans="10:10" ht="15.75" customHeight="1" x14ac:dyDescent="0.25">
      <c r="J545" s="400"/>
    </row>
    <row r="546" spans="10:10" ht="15.75" customHeight="1" x14ac:dyDescent="0.25">
      <c r="J546" s="400"/>
    </row>
    <row r="547" spans="10:10" ht="15.75" customHeight="1" x14ac:dyDescent="0.25">
      <c r="J547" s="400"/>
    </row>
    <row r="548" spans="10:10" ht="15.75" customHeight="1" x14ac:dyDescent="0.25">
      <c r="J548" s="400"/>
    </row>
    <row r="549" spans="10:10" ht="15.75" customHeight="1" x14ac:dyDescent="0.25">
      <c r="J549" s="400"/>
    </row>
    <row r="550" spans="10:10" ht="15.75" customHeight="1" x14ac:dyDescent="0.25">
      <c r="J550" s="400"/>
    </row>
    <row r="551" spans="10:10" ht="15.75" customHeight="1" x14ac:dyDescent="0.25">
      <c r="J551" s="400"/>
    </row>
    <row r="552" spans="10:10" ht="15.75" customHeight="1" x14ac:dyDescent="0.25">
      <c r="J552" s="400"/>
    </row>
    <row r="553" spans="10:10" ht="15.75" customHeight="1" x14ac:dyDescent="0.25">
      <c r="J553" s="400"/>
    </row>
    <row r="554" spans="10:10" ht="15.75" customHeight="1" x14ac:dyDescent="0.25">
      <c r="J554" s="400"/>
    </row>
    <row r="555" spans="10:10" ht="15.75" customHeight="1" x14ac:dyDescent="0.25">
      <c r="J555" s="400"/>
    </row>
    <row r="556" spans="10:10" ht="15.75" customHeight="1" x14ac:dyDescent="0.25">
      <c r="J556" s="400"/>
    </row>
    <row r="557" spans="10:10" ht="15.75" customHeight="1" x14ac:dyDescent="0.25">
      <c r="J557" s="400"/>
    </row>
    <row r="558" spans="10:10" ht="15.75" customHeight="1" x14ac:dyDescent="0.25">
      <c r="J558" s="400"/>
    </row>
    <row r="559" spans="10:10" ht="15.75" customHeight="1" x14ac:dyDescent="0.25">
      <c r="J559" s="400"/>
    </row>
    <row r="560" spans="10:10" ht="15.75" customHeight="1" x14ac:dyDescent="0.25">
      <c r="J560" s="400"/>
    </row>
    <row r="561" spans="10:10" ht="15.75" customHeight="1" x14ac:dyDescent="0.25">
      <c r="J561" s="400"/>
    </row>
    <row r="562" spans="10:10" ht="15.75" customHeight="1" x14ac:dyDescent="0.25">
      <c r="J562" s="400"/>
    </row>
    <row r="563" spans="10:10" ht="15.75" customHeight="1" x14ac:dyDescent="0.25">
      <c r="J563" s="400"/>
    </row>
    <row r="564" spans="10:10" ht="15.75" customHeight="1" x14ac:dyDescent="0.25">
      <c r="J564" s="400"/>
    </row>
    <row r="565" spans="10:10" ht="15.75" customHeight="1" x14ac:dyDescent="0.25">
      <c r="J565" s="400"/>
    </row>
    <row r="566" spans="10:10" ht="15.75" customHeight="1" x14ac:dyDescent="0.25">
      <c r="J566" s="400"/>
    </row>
    <row r="567" spans="10:10" ht="15.75" customHeight="1" x14ac:dyDescent="0.25">
      <c r="J567" s="400"/>
    </row>
    <row r="568" spans="10:10" ht="15.75" customHeight="1" x14ac:dyDescent="0.25">
      <c r="J568" s="400"/>
    </row>
    <row r="569" spans="10:10" ht="15.75" customHeight="1" x14ac:dyDescent="0.25">
      <c r="J569" s="400"/>
    </row>
    <row r="570" spans="10:10" ht="15.75" customHeight="1" x14ac:dyDescent="0.25">
      <c r="J570" s="400"/>
    </row>
    <row r="571" spans="10:10" ht="15.75" customHeight="1" x14ac:dyDescent="0.25">
      <c r="J571" s="400"/>
    </row>
    <row r="572" spans="10:10" ht="15.75" customHeight="1" x14ac:dyDescent="0.25">
      <c r="J572" s="400"/>
    </row>
    <row r="573" spans="10:10" ht="15.75" customHeight="1" x14ac:dyDescent="0.25">
      <c r="J573" s="400"/>
    </row>
    <row r="574" spans="10:10" ht="15.75" customHeight="1" x14ac:dyDescent="0.25">
      <c r="J574" s="400"/>
    </row>
    <row r="575" spans="10:10" ht="15.75" customHeight="1" x14ac:dyDescent="0.25">
      <c r="J575" s="400"/>
    </row>
    <row r="576" spans="10:10" ht="15.75" customHeight="1" x14ac:dyDescent="0.25">
      <c r="J576" s="400"/>
    </row>
    <row r="577" spans="10:10" ht="15.75" customHeight="1" x14ac:dyDescent="0.25">
      <c r="J577" s="400"/>
    </row>
    <row r="578" spans="10:10" ht="15.75" customHeight="1" x14ac:dyDescent="0.25">
      <c r="J578" s="400"/>
    </row>
    <row r="579" spans="10:10" ht="15.75" customHeight="1" x14ac:dyDescent="0.25">
      <c r="J579" s="400"/>
    </row>
    <row r="580" spans="10:10" ht="15.75" customHeight="1" x14ac:dyDescent="0.25">
      <c r="J580" s="400"/>
    </row>
    <row r="581" spans="10:10" ht="15.75" customHeight="1" x14ac:dyDescent="0.25">
      <c r="J581" s="400"/>
    </row>
    <row r="582" spans="10:10" ht="15.75" customHeight="1" x14ac:dyDescent="0.25">
      <c r="J582" s="400"/>
    </row>
    <row r="583" spans="10:10" ht="15.75" customHeight="1" x14ac:dyDescent="0.25">
      <c r="J583" s="400"/>
    </row>
    <row r="584" spans="10:10" ht="15.75" customHeight="1" x14ac:dyDescent="0.25">
      <c r="J584" s="400"/>
    </row>
    <row r="585" spans="10:10" ht="15.75" customHeight="1" x14ac:dyDescent="0.25">
      <c r="J585" s="400"/>
    </row>
    <row r="586" spans="10:10" ht="15.75" customHeight="1" x14ac:dyDescent="0.25">
      <c r="J586" s="400"/>
    </row>
    <row r="587" spans="10:10" ht="15.75" customHeight="1" x14ac:dyDescent="0.25">
      <c r="J587" s="400"/>
    </row>
    <row r="588" spans="10:10" ht="15.75" customHeight="1" x14ac:dyDescent="0.25">
      <c r="J588" s="400"/>
    </row>
    <row r="589" spans="10:10" ht="15.75" customHeight="1" x14ac:dyDescent="0.25">
      <c r="J589" s="400"/>
    </row>
    <row r="590" spans="10:10" ht="15.75" customHeight="1" x14ac:dyDescent="0.25">
      <c r="J590" s="400"/>
    </row>
    <row r="591" spans="10:10" ht="15.75" customHeight="1" x14ac:dyDescent="0.25">
      <c r="J591" s="400"/>
    </row>
    <row r="592" spans="10:10" ht="15.75" customHeight="1" x14ac:dyDescent="0.25">
      <c r="J592" s="400"/>
    </row>
    <row r="593" spans="10:10" ht="15.75" customHeight="1" x14ac:dyDescent="0.25">
      <c r="J593" s="400"/>
    </row>
    <row r="594" spans="10:10" ht="15.75" customHeight="1" x14ac:dyDescent="0.25">
      <c r="J594" s="400"/>
    </row>
    <row r="595" spans="10:10" ht="15.75" customHeight="1" x14ac:dyDescent="0.25">
      <c r="J595" s="400"/>
    </row>
    <row r="596" spans="10:10" ht="15.75" customHeight="1" x14ac:dyDescent="0.25">
      <c r="J596" s="400"/>
    </row>
    <row r="597" spans="10:10" ht="15.75" customHeight="1" x14ac:dyDescent="0.25">
      <c r="J597" s="400"/>
    </row>
    <row r="598" spans="10:10" ht="15.75" customHeight="1" x14ac:dyDescent="0.25">
      <c r="J598" s="400"/>
    </row>
    <row r="599" spans="10:10" ht="15.75" customHeight="1" x14ac:dyDescent="0.25">
      <c r="J599" s="400"/>
    </row>
    <row r="600" spans="10:10" ht="15.75" customHeight="1" x14ac:dyDescent="0.25">
      <c r="J600" s="400"/>
    </row>
    <row r="601" spans="10:10" ht="15.75" customHeight="1" x14ac:dyDescent="0.25">
      <c r="J601" s="400"/>
    </row>
    <row r="602" spans="10:10" ht="15.75" customHeight="1" x14ac:dyDescent="0.25">
      <c r="J602" s="400"/>
    </row>
    <row r="603" spans="10:10" ht="15.75" customHeight="1" x14ac:dyDescent="0.25">
      <c r="J603" s="400"/>
    </row>
    <row r="604" spans="10:10" ht="15.75" customHeight="1" x14ac:dyDescent="0.25">
      <c r="J604" s="400"/>
    </row>
    <row r="605" spans="10:10" ht="15.75" customHeight="1" x14ac:dyDescent="0.25">
      <c r="J605" s="400"/>
    </row>
    <row r="606" spans="10:10" ht="15.75" customHeight="1" x14ac:dyDescent="0.25">
      <c r="J606" s="400"/>
    </row>
    <row r="607" spans="10:10" ht="15.75" customHeight="1" x14ac:dyDescent="0.25">
      <c r="J607" s="400"/>
    </row>
    <row r="608" spans="10:10" ht="15.75" customHeight="1" x14ac:dyDescent="0.25">
      <c r="J608" s="400"/>
    </row>
    <row r="609" spans="10:10" ht="15.75" customHeight="1" x14ac:dyDescent="0.25">
      <c r="J609" s="400"/>
    </row>
    <row r="610" spans="10:10" ht="15.75" customHeight="1" x14ac:dyDescent="0.25">
      <c r="J610" s="400"/>
    </row>
    <row r="611" spans="10:10" ht="15.75" customHeight="1" x14ac:dyDescent="0.25">
      <c r="J611" s="400"/>
    </row>
    <row r="612" spans="10:10" ht="15.75" customHeight="1" x14ac:dyDescent="0.25">
      <c r="J612" s="400"/>
    </row>
    <row r="613" spans="10:10" ht="15.75" customHeight="1" x14ac:dyDescent="0.25">
      <c r="J613" s="400"/>
    </row>
    <row r="614" spans="10:10" ht="15.75" customHeight="1" x14ac:dyDescent="0.25">
      <c r="J614" s="400"/>
    </row>
    <row r="615" spans="10:10" ht="15.75" customHeight="1" x14ac:dyDescent="0.25">
      <c r="J615" s="400"/>
    </row>
    <row r="616" spans="10:10" ht="15.75" customHeight="1" x14ac:dyDescent="0.25">
      <c r="J616" s="400"/>
    </row>
    <row r="617" spans="10:10" ht="15.75" customHeight="1" x14ac:dyDescent="0.25">
      <c r="J617" s="400"/>
    </row>
    <row r="618" spans="10:10" ht="15.75" customHeight="1" x14ac:dyDescent="0.25">
      <c r="J618" s="400"/>
    </row>
    <row r="619" spans="10:10" ht="15.75" customHeight="1" x14ac:dyDescent="0.25">
      <c r="J619" s="400"/>
    </row>
    <row r="620" spans="10:10" ht="15.75" customHeight="1" x14ac:dyDescent="0.25">
      <c r="J620" s="400"/>
    </row>
    <row r="621" spans="10:10" ht="15.75" customHeight="1" x14ac:dyDescent="0.25">
      <c r="J621" s="400"/>
    </row>
    <row r="622" spans="10:10" ht="15.75" customHeight="1" x14ac:dyDescent="0.25">
      <c r="J622" s="400"/>
    </row>
    <row r="623" spans="10:10" ht="15.75" customHeight="1" x14ac:dyDescent="0.25">
      <c r="J623" s="400"/>
    </row>
    <row r="624" spans="10:10" ht="15.75" customHeight="1" x14ac:dyDescent="0.25">
      <c r="J624" s="400"/>
    </row>
    <row r="625" spans="10:10" ht="15.75" customHeight="1" x14ac:dyDescent="0.25">
      <c r="J625" s="400"/>
    </row>
    <row r="626" spans="10:10" ht="15.75" customHeight="1" x14ac:dyDescent="0.25">
      <c r="J626" s="400"/>
    </row>
    <row r="627" spans="10:10" ht="15.75" customHeight="1" x14ac:dyDescent="0.25">
      <c r="J627" s="400"/>
    </row>
    <row r="628" spans="10:10" ht="15.75" customHeight="1" x14ac:dyDescent="0.25">
      <c r="J628" s="400"/>
    </row>
    <row r="629" spans="10:10" ht="15.75" customHeight="1" x14ac:dyDescent="0.25">
      <c r="J629" s="400"/>
    </row>
    <row r="630" spans="10:10" ht="15.75" customHeight="1" x14ac:dyDescent="0.25">
      <c r="J630" s="400"/>
    </row>
    <row r="631" spans="10:10" ht="15.75" customHeight="1" x14ac:dyDescent="0.25">
      <c r="J631" s="400"/>
    </row>
    <row r="632" spans="10:10" ht="15.75" customHeight="1" x14ac:dyDescent="0.25">
      <c r="J632" s="400"/>
    </row>
    <row r="633" spans="10:10" ht="15.75" customHeight="1" x14ac:dyDescent="0.25">
      <c r="J633" s="400"/>
    </row>
    <row r="634" spans="10:10" ht="15.75" customHeight="1" x14ac:dyDescent="0.25">
      <c r="J634" s="400"/>
    </row>
    <row r="635" spans="10:10" ht="15.75" customHeight="1" x14ac:dyDescent="0.25">
      <c r="J635" s="400"/>
    </row>
    <row r="636" spans="10:10" ht="15.75" customHeight="1" x14ac:dyDescent="0.25">
      <c r="J636" s="400"/>
    </row>
    <row r="637" spans="10:10" ht="15.75" customHeight="1" x14ac:dyDescent="0.25">
      <c r="J637" s="400"/>
    </row>
    <row r="638" spans="10:10" ht="15.75" customHeight="1" x14ac:dyDescent="0.25">
      <c r="J638" s="400"/>
    </row>
    <row r="639" spans="10:10" ht="15.75" customHeight="1" x14ac:dyDescent="0.25">
      <c r="J639" s="400"/>
    </row>
    <row r="640" spans="10:10" ht="15.75" customHeight="1" x14ac:dyDescent="0.25">
      <c r="J640" s="400"/>
    </row>
    <row r="641" spans="10:10" ht="15.75" customHeight="1" x14ac:dyDescent="0.25">
      <c r="J641" s="400"/>
    </row>
    <row r="642" spans="10:10" ht="15.75" customHeight="1" x14ac:dyDescent="0.25">
      <c r="J642" s="400"/>
    </row>
    <row r="643" spans="10:10" ht="15.75" customHeight="1" x14ac:dyDescent="0.25">
      <c r="J643" s="400"/>
    </row>
    <row r="644" spans="10:10" ht="15.75" customHeight="1" x14ac:dyDescent="0.25">
      <c r="J644" s="400"/>
    </row>
    <row r="645" spans="10:10" ht="15.75" customHeight="1" x14ac:dyDescent="0.25">
      <c r="J645" s="400"/>
    </row>
    <row r="646" spans="10:10" ht="15.75" customHeight="1" x14ac:dyDescent="0.25">
      <c r="J646" s="400"/>
    </row>
    <row r="647" spans="10:10" ht="15.75" customHeight="1" x14ac:dyDescent="0.25">
      <c r="J647" s="400"/>
    </row>
    <row r="648" spans="10:10" ht="15.75" customHeight="1" x14ac:dyDescent="0.25">
      <c r="J648" s="400"/>
    </row>
    <row r="649" spans="10:10" ht="15.75" customHeight="1" x14ac:dyDescent="0.25">
      <c r="J649" s="400"/>
    </row>
    <row r="650" spans="10:10" ht="15.75" customHeight="1" x14ac:dyDescent="0.25">
      <c r="J650" s="400"/>
    </row>
    <row r="651" spans="10:10" ht="15.75" customHeight="1" x14ac:dyDescent="0.25">
      <c r="J651" s="400"/>
    </row>
    <row r="652" spans="10:10" ht="15.75" customHeight="1" x14ac:dyDescent="0.25">
      <c r="J652" s="400"/>
    </row>
    <row r="653" spans="10:10" ht="15.75" customHeight="1" x14ac:dyDescent="0.25">
      <c r="J653" s="400"/>
    </row>
    <row r="654" spans="10:10" ht="15.75" customHeight="1" x14ac:dyDescent="0.25">
      <c r="J654" s="400"/>
    </row>
    <row r="655" spans="10:10" ht="15.75" customHeight="1" x14ac:dyDescent="0.25">
      <c r="J655" s="400"/>
    </row>
    <row r="656" spans="10:10" ht="15.75" customHeight="1" x14ac:dyDescent="0.25">
      <c r="J656" s="400"/>
    </row>
    <row r="657" spans="10:10" ht="15.75" customHeight="1" x14ac:dyDescent="0.25">
      <c r="J657" s="400"/>
    </row>
    <row r="658" spans="10:10" ht="15.75" customHeight="1" x14ac:dyDescent="0.25">
      <c r="J658" s="400"/>
    </row>
    <row r="659" spans="10:10" ht="15.75" customHeight="1" x14ac:dyDescent="0.25">
      <c r="J659" s="400"/>
    </row>
    <row r="660" spans="10:10" ht="15.75" customHeight="1" x14ac:dyDescent="0.25">
      <c r="J660" s="400"/>
    </row>
    <row r="661" spans="10:10" ht="15.75" customHeight="1" x14ac:dyDescent="0.25">
      <c r="J661" s="400"/>
    </row>
    <row r="662" spans="10:10" ht="15.75" customHeight="1" x14ac:dyDescent="0.25">
      <c r="J662" s="400"/>
    </row>
    <row r="663" spans="10:10" ht="15.75" customHeight="1" x14ac:dyDescent="0.25">
      <c r="J663" s="400"/>
    </row>
    <row r="664" spans="10:10" ht="15.75" customHeight="1" x14ac:dyDescent="0.25">
      <c r="J664" s="400"/>
    </row>
    <row r="665" spans="10:10" ht="15.75" customHeight="1" x14ac:dyDescent="0.25">
      <c r="J665" s="400"/>
    </row>
    <row r="666" spans="10:10" ht="15.75" customHeight="1" x14ac:dyDescent="0.25">
      <c r="J666" s="400"/>
    </row>
    <row r="667" spans="10:10" ht="15.75" customHeight="1" x14ac:dyDescent="0.25">
      <c r="J667" s="400"/>
    </row>
    <row r="668" spans="10:10" ht="15.75" customHeight="1" x14ac:dyDescent="0.25">
      <c r="J668" s="400"/>
    </row>
    <row r="669" spans="10:10" ht="15.75" customHeight="1" x14ac:dyDescent="0.25">
      <c r="J669" s="400"/>
    </row>
    <row r="670" spans="10:10" ht="15.75" customHeight="1" x14ac:dyDescent="0.25">
      <c r="J670" s="400"/>
    </row>
    <row r="671" spans="10:10" ht="15.75" customHeight="1" x14ac:dyDescent="0.25">
      <c r="J671" s="400"/>
    </row>
    <row r="672" spans="10:10" ht="15.75" customHeight="1" x14ac:dyDescent="0.25">
      <c r="J672" s="400"/>
    </row>
    <row r="673" spans="10:10" ht="15.75" customHeight="1" x14ac:dyDescent="0.25">
      <c r="J673" s="400"/>
    </row>
    <row r="674" spans="10:10" ht="15.75" customHeight="1" x14ac:dyDescent="0.25">
      <c r="J674" s="400"/>
    </row>
    <row r="675" spans="10:10" ht="15.75" customHeight="1" x14ac:dyDescent="0.25">
      <c r="J675" s="400"/>
    </row>
    <row r="676" spans="10:10" ht="15.75" customHeight="1" x14ac:dyDescent="0.25">
      <c r="J676" s="400"/>
    </row>
    <row r="677" spans="10:10" ht="15.75" customHeight="1" x14ac:dyDescent="0.25">
      <c r="J677" s="400"/>
    </row>
    <row r="678" spans="10:10" ht="15.75" customHeight="1" x14ac:dyDescent="0.25">
      <c r="J678" s="400"/>
    </row>
    <row r="679" spans="10:10" ht="15.75" customHeight="1" x14ac:dyDescent="0.25">
      <c r="J679" s="400"/>
    </row>
    <row r="680" spans="10:10" ht="15.75" customHeight="1" x14ac:dyDescent="0.25">
      <c r="J680" s="400"/>
    </row>
    <row r="681" spans="10:10" ht="15.75" customHeight="1" x14ac:dyDescent="0.25">
      <c r="J681" s="400"/>
    </row>
    <row r="682" spans="10:10" ht="15.75" customHeight="1" x14ac:dyDescent="0.25">
      <c r="J682" s="400"/>
    </row>
    <row r="683" spans="10:10" ht="15.75" customHeight="1" x14ac:dyDescent="0.25">
      <c r="J683" s="400"/>
    </row>
    <row r="684" spans="10:10" ht="15.75" customHeight="1" x14ac:dyDescent="0.25">
      <c r="J684" s="400"/>
    </row>
    <row r="685" spans="10:10" ht="15.75" customHeight="1" x14ac:dyDescent="0.25">
      <c r="J685" s="400"/>
    </row>
    <row r="686" spans="10:10" ht="15.75" customHeight="1" x14ac:dyDescent="0.25">
      <c r="J686" s="400"/>
    </row>
    <row r="687" spans="10:10" ht="15.75" customHeight="1" x14ac:dyDescent="0.25">
      <c r="J687" s="400"/>
    </row>
    <row r="688" spans="10:10" ht="15.75" customHeight="1" x14ac:dyDescent="0.25">
      <c r="J688" s="400"/>
    </row>
    <row r="689" spans="10:10" ht="15.75" customHeight="1" x14ac:dyDescent="0.25">
      <c r="J689" s="400"/>
    </row>
    <row r="690" spans="10:10" ht="15.75" customHeight="1" x14ac:dyDescent="0.25">
      <c r="J690" s="400"/>
    </row>
    <row r="691" spans="10:10" ht="15.75" customHeight="1" x14ac:dyDescent="0.25">
      <c r="J691" s="400"/>
    </row>
    <row r="692" spans="10:10" ht="15.75" customHeight="1" x14ac:dyDescent="0.25">
      <c r="J692" s="400"/>
    </row>
    <row r="693" spans="10:10" ht="15.75" customHeight="1" x14ac:dyDescent="0.25">
      <c r="J693" s="400"/>
    </row>
    <row r="694" spans="10:10" ht="15.75" customHeight="1" x14ac:dyDescent="0.25">
      <c r="J694" s="400"/>
    </row>
    <row r="695" spans="10:10" ht="15.75" customHeight="1" x14ac:dyDescent="0.25">
      <c r="J695" s="400"/>
    </row>
    <row r="696" spans="10:10" ht="15.75" customHeight="1" x14ac:dyDescent="0.25">
      <c r="J696" s="400"/>
    </row>
    <row r="697" spans="10:10" ht="15.75" customHeight="1" x14ac:dyDescent="0.25">
      <c r="J697" s="400"/>
    </row>
    <row r="698" spans="10:10" ht="15.75" customHeight="1" x14ac:dyDescent="0.25">
      <c r="J698" s="400"/>
    </row>
    <row r="699" spans="10:10" ht="15.75" customHeight="1" x14ac:dyDescent="0.25">
      <c r="J699" s="400"/>
    </row>
    <row r="700" spans="10:10" ht="15.75" customHeight="1" x14ac:dyDescent="0.25">
      <c r="J700" s="400"/>
    </row>
    <row r="701" spans="10:10" ht="15.75" customHeight="1" x14ac:dyDescent="0.25">
      <c r="J701" s="400"/>
    </row>
    <row r="702" spans="10:10" ht="15.75" customHeight="1" x14ac:dyDescent="0.25">
      <c r="J702" s="400"/>
    </row>
    <row r="703" spans="10:10" ht="15.75" customHeight="1" x14ac:dyDescent="0.25">
      <c r="J703" s="400"/>
    </row>
    <row r="704" spans="10:10" ht="15.75" customHeight="1" x14ac:dyDescent="0.25">
      <c r="J704" s="400"/>
    </row>
    <row r="705" spans="10:10" ht="15.75" customHeight="1" x14ac:dyDescent="0.25">
      <c r="J705" s="400"/>
    </row>
    <row r="706" spans="10:10" ht="15.75" customHeight="1" x14ac:dyDescent="0.25">
      <c r="J706" s="400"/>
    </row>
    <row r="707" spans="10:10" ht="15.75" customHeight="1" x14ac:dyDescent="0.25">
      <c r="J707" s="400"/>
    </row>
    <row r="708" spans="10:10" ht="15.75" customHeight="1" x14ac:dyDescent="0.25">
      <c r="J708" s="400"/>
    </row>
    <row r="709" spans="10:10" ht="15.75" customHeight="1" x14ac:dyDescent="0.25">
      <c r="J709" s="400"/>
    </row>
    <row r="710" spans="10:10" ht="15.75" customHeight="1" x14ac:dyDescent="0.25">
      <c r="J710" s="400"/>
    </row>
    <row r="711" spans="10:10" ht="15.75" customHeight="1" x14ac:dyDescent="0.25">
      <c r="J711" s="400"/>
    </row>
    <row r="712" spans="10:10" ht="15.75" customHeight="1" x14ac:dyDescent="0.25">
      <c r="J712" s="400"/>
    </row>
    <row r="713" spans="10:10" ht="15.75" customHeight="1" x14ac:dyDescent="0.25">
      <c r="J713" s="400"/>
    </row>
    <row r="714" spans="10:10" ht="15.75" customHeight="1" x14ac:dyDescent="0.25">
      <c r="J714" s="400"/>
    </row>
    <row r="715" spans="10:10" ht="15.75" customHeight="1" x14ac:dyDescent="0.25">
      <c r="J715" s="400"/>
    </row>
    <row r="716" spans="10:10" ht="15.75" customHeight="1" x14ac:dyDescent="0.25">
      <c r="J716" s="400"/>
    </row>
    <row r="717" spans="10:10" ht="15.75" customHeight="1" x14ac:dyDescent="0.25">
      <c r="J717" s="400"/>
    </row>
    <row r="718" spans="10:10" ht="15.75" customHeight="1" x14ac:dyDescent="0.25">
      <c r="J718" s="400"/>
    </row>
    <row r="719" spans="10:10" ht="15.75" customHeight="1" x14ac:dyDescent="0.25">
      <c r="J719" s="400"/>
    </row>
    <row r="720" spans="10:10" ht="15.75" customHeight="1" x14ac:dyDescent="0.25">
      <c r="J720" s="400"/>
    </row>
    <row r="721" spans="10:10" ht="15.75" customHeight="1" x14ac:dyDescent="0.25">
      <c r="J721" s="400"/>
    </row>
    <row r="722" spans="10:10" ht="15.75" customHeight="1" x14ac:dyDescent="0.25">
      <c r="J722" s="400"/>
    </row>
    <row r="723" spans="10:10" ht="15.75" customHeight="1" x14ac:dyDescent="0.25">
      <c r="J723" s="400"/>
    </row>
    <row r="724" spans="10:10" ht="15.75" customHeight="1" x14ac:dyDescent="0.25">
      <c r="J724" s="400"/>
    </row>
    <row r="725" spans="10:10" ht="15.75" customHeight="1" x14ac:dyDescent="0.25">
      <c r="J725" s="400"/>
    </row>
    <row r="726" spans="10:10" ht="15.75" customHeight="1" x14ac:dyDescent="0.25">
      <c r="J726" s="400"/>
    </row>
    <row r="727" spans="10:10" ht="15.75" customHeight="1" x14ac:dyDescent="0.25">
      <c r="J727" s="400"/>
    </row>
    <row r="728" spans="10:10" ht="15.75" customHeight="1" x14ac:dyDescent="0.25">
      <c r="J728" s="400"/>
    </row>
    <row r="729" spans="10:10" ht="15.75" customHeight="1" x14ac:dyDescent="0.25">
      <c r="J729" s="400"/>
    </row>
    <row r="730" spans="10:10" ht="15.75" customHeight="1" x14ac:dyDescent="0.25">
      <c r="J730" s="400"/>
    </row>
    <row r="731" spans="10:10" ht="15.75" customHeight="1" x14ac:dyDescent="0.25">
      <c r="J731" s="400"/>
    </row>
    <row r="732" spans="10:10" ht="15.75" customHeight="1" x14ac:dyDescent="0.25">
      <c r="J732" s="400"/>
    </row>
    <row r="733" spans="10:10" ht="15.75" customHeight="1" x14ac:dyDescent="0.25">
      <c r="J733" s="400"/>
    </row>
    <row r="734" spans="10:10" ht="15.75" customHeight="1" x14ac:dyDescent="0.25">
      <c r="J734" s="400"/>
    </row>
    <row r="735" spans="10:10" ht="15.75" customHeight="1" x14ac:dyDescent="0.25">
      <c r="J735" s="400"/>
    </row>
    <row r="736" spans="10:10" ht="15.75" customHeight="1" x14ac:dyDescent="0.25">
      <c r="J736" s="400"/>
    </row>
    <row r="737" spans="10:10" ht="15.75" customHeight="1" x14ac:dyDescent="0.25">
      <c r="J737" s="400"/>
    </row>
    <row r="738" spans="10:10" ht="15.75" customHeight="1" x14ac:dyDescent="0.25">
      <c r="J738" s="400"/>
    </row>
    <row r="739" spans="10:10" ht="15.75" customHeight="1" x14ac:dyDescent="0.25">
      <c r="J739" s="400"/>
    </row>
    <row r="740" spans="10:10" ht="15.75" customHeight="1" x14ac:dyDescent="0.25">
      <c r="J740" s="400"/>
    </row>
    <row r="741" spans="10:10" ht="15.75" customHeight="1" x14ac:dyDescent="0.25">
      <c r="J741" s="400"/>
    </row>
    <row r="742" spans="10:10" ht="15.75" customHeight="1" x14ac:dyDescent="0.25">
      <c r="J742" s="400"/>
    </row>
    <row r="743" spans="10:10" ht="15.75" customHeight="1" x14ac:dyDescent="0.25">
      <c r="J743" s="400"/>
    </row>
    <row r="744" spans="10:10" ht="15.75" customHeight="1" x14ac:dyDescent="0.25">
      <c r="J744" s="400"/>
    </row>
    <row r="745" spans="10:10" ht="15.75" customHeight="1" x14ac:dyDescent="0.25">
      <c r="J745" s="400"/>
    </row>
    <row r="746" spans="10:10" ht="15.75" customHeight="1" x14ac:dyDescent="0.25">
      <c r="J746" s="400"/>
    </row>
    <row r="747" spans="10:10" ht="15.75" customHeight="1" x14ac:dyDescent="0.25">
      <c r="J747" s="400"/>
    </row>
    <row r="748" spans="10:10" ht="15.75" customHeight="1" x14ac:dyDescent="0.25">
      <c r="J748" s="400"/>
    </row>
    <row r="749" spans="10:10" ht="15.75" customHeight="1" x14ac:dyDescent="0.25">
      <c r="J749" s="400"/>
    </row>
    <row r="750" spans="10:10" ht="15.75" customHeight="1" x14ac:dyDescent="0.25">
      <c r="J750" s="400"/>
    </row>
    <row r="751" spans="10:10" ht="15.75" customHeight="1" x14ac:dyDescent="0.25">
      <c r="J751" s="400"/>
    </row>
    <row r="752" spans="10:10" ht="15.75" customHeight="1" x14ac:dyDescent="0.25">
      <c r="J752" s="400"/>
    </row>
    <row r="753" spans="10:10" ht="15.75" customHeight="1" x14ac:dyDescent="0.25">
      <c r="J753" s="400"/>
    </row>
    <row r="754" spans="10:10" ht="15.75" customHeight="1" x14ac:dyDescent="0.25">
      <c r="J754" s="400"/>
    </row>
    <row r="755" spans="10:10" ht="15.75" customHeight="1" x14ac:dyDescent="0.25">
      <c r="J755" s="400"/>
    </row>
    <row r="756" spans="10:10" ht="15.75" customHeight="1" x14ac:dyDescent="0.25">
      <c r="J756" s="400"/>
    </row>
    <row r="757" spans="10:10" ht="15.75" customHeight="1" x14ac:dyDescent="0.25">
      <c r="J757" s="400"/>
    </row>
    <row r="758" spans="10:10" ht="15.75" customHeight="1" x14ac:dyDescent="0.25">
      <c r="J758" s="400"/>
    </row>
    <row r="759" spans="10:10" ht="15.75" customHeight="1" x14ac:dyDescent="0.25">
      <c r="J759" s="400"/>
    </row>
    <row r="760" spans="10:10" ht="15.75" customHeight="1" x14ac:dyDescent="0.25">
      <c r="J760" s="400"/>
    </row>
    <row r="761" spans="10:10" ht="15.75" customHeight="1" x14ac:dyDescent="0.25">
      <c r="J761" s="400"/>
    </row>
    <row r="762" spans="10:10" ht="15.75" customHeight="1" x14ac:dyDescent="0.25">
      <c r="J762" s="400"/>
    </row>
    <row r="763" spans="10:10" ht="15.75" customHeight="1" x14ac:dyDescent="0.25">
      <c r="J763" s="400"/>
    </row>
    <row r="764" spans="10:10" ht="15.75" customHeight="1" x14ac:dyDescent="0.25">
      <c r="J764" s="400"/>
    </row>
    <row r="765" spans="10:10" ht="15.75" customHeight="1" x14ac:dyDescent="0.25">
      <c r="J765" s="400"/>
    </row>
    <row r="766" spans="10:10" ht="15.75" customHeight="1" x14ac:dyDescent="0.25">
      <c r="J766" s="400"/>
    </row>
    <row r="767" spans="10:10" ht="15.75" customHeight="1" x14ac:dyDescent="0.25">
      <c r="J767" s="400"/>
    </row>
    <row r="768" spans="10:10" ht="15.75" customHeight="1" x14ac:dyDescent="0.25">
      <c r="J768" s="400"/>
    </row>
    <row r="769" spans="10:10" ht="15.75" customHeight="1" x14ac:dyDescent="0.25">
      <c r="J769" s="400"/>
    </row>
    <row r="770" spans="10:10" ht="15.75" customHeight="1" x14ac:dyDescent="0.25">
      <c r="J770" s="400"/>
    </row>
    <row r="771" spans="10:10" ht="15.75" customHeight="1" x14ac:dyDescent="0.25">
      <c r="J771" s="400"/>
    </row>
    <row r="772" spans="10:10" ht="15.75" customHeight="1" x14ac:dyDescent="0.25">
      <c r="J772" s="400"/>
    </row>
    <row r="773" spans="10:10" ht="15.75" customHeight="1" x14ac:dyDescent="0.25">
      <c r="J773" s="400"/>
    </row>
    <row r="774" spans="10:10" ht="15.75" customHeight="1" x14ac:dyDescent="0.25">
      <c r="J774" s="400"/>
    </row>
    <row r="775" spans="10:10" ht="15.75" customHeight="1" x14ac:dyDescent="0.25">
      <c r="J775" s="400"/>
    </row>
    <row r="776" spans="10:10" ht="15.75" customHeight="1" x14ac:dyDescent="0.25">
      <c r="J776" s="400"/>
    </row>
    <row r="777" spans="10:10" ht="15.75" customHeight="1" x14ac:dyDescent="0.25">
      <c r="J777" s="400"/>
    </row>
    <row r="778" spans="10:10" ht="15.75" customHeight="1" x14ac:dyDescent="0.25">
      <c r="J778" s="400"/>
    </row>
    <row r="779" spans="10:10" ht="15.75" customHeight="1" x14ac:dyDescent="0.25">
      <c r="J779" s="400"/>
    </row>
    <row r="780" spans="10:10" ht="15.75" customHeight="1" x14ac:dyDescent="0.25">
      <c r="J780" s="400"/>
    </row>
    <row r="781" spans="10:10" ht="15.75" customHeight="1" x14ac:dyDescent="0.25">
      <c r="J781" s="400"/>
    </row>
    <row r="782" spans="10:10" ht="15.75" customHeight="1" x14ac:dyDescent="0.25">
      <c r="J782" s="400"/>
    </row>
    <row r="783" spans="10:10" ht="15.75" customHeight="1" x14ac:dyDescent="0.25">
      <c r="J783" s="400"/>
    </row>
    <row r="784" spans="10:10" ht="15.75" customHeight="1" x14ac:dyDescent="0.25">
      <c r="J784" s="400"/>
    </row>
    <row r="785" spans="10:10" ht="15.75" customHeight="1" x14ac:dyDescent="0.25">
      <c r="J785" s="400"/>
    </row>
    <row r="786" spans="10:10" ht="15.75" customHeight="1" x14ac:dyDescent="0.25">
      <c r="J786" s="400"/>
    </row>
    <row r="787" spans="10:10" ht="15.75" customHeight="1" x14ac:dyDescent="0.25">
      <c r="J787" s="400"/>
    </row>
    <row r="788" spans="10:10" ht="15.75" customHeight="1" x14ac:dyDescent="0.25">
      <c r="J788" s="400"/>
    </row>
    <row r="789" spans="10:10" ht="15.75" customHeight="1" x14ac:dyDescent="0.25">
      <c r="J789" s="400"/>
    </row>
    <row r="790" spans="10:10" ht="15.75" customHeight="1" x14ac:dyDescent="0.25">
      <c r="J790" s="400"/>
    </row>
    <row r="791" spans="10:10" ht="15.75" customHeight="1" x14ac:dyDescent="0.25">
      <c r="J791" s="400"/>
    </row>
    <row r="792" spans="10:10" ht="15.75" customHeight="1" x14ac:dyDescent="0.25">
      <c r="J792" s="400"/>
    </row>
    <row r="793" spans="10:10" ht="15.75" customHeight="1" x14ac:dyDescent="0.25">
      <c r="J793" s="400"/>
    </row>
    <row r="794" spans="10:10" ht="15.75" customHeight="1" x14ac:dyDescent="0.25">
      <c r="J794" s="400"/>
    </row>
    <row r="795" spans="10:10" ht="15.75" customHeight="1" x14ac:dyDescent="0.25">
      <c r="J795" s="400"/>
    </row>
    <row r="796" spans="10:10" ht="15.75" customHeight="1" x14ac:dyDescent="0.25">
      <c r="J796" s="400"/>
    </row>
    <row r="797" spans="10:10" ht="15.75" customHeight="1" x14ac:dyDescent="0.25">
      <c r="J797" s="400"/>
    </row>
    <row r="798" spans="10:10" ht="15.75" customHeight="1" x14ac:dyDescent="0.25">
      <c r="J798" s="400"/>
    </row>
    <row r="799" spans="10:10" ht="15.75" customHeight="1" x14ac:dyDescent="0.25">
      <c r="J799" s="400"/>
    </row>
    <row r="800" spans="10:10" ht="15.75" customHeight="1" x14ac:dyDescent="0.25">
      <c r="J800" s="400"/>
    </row>
    <row r="801" spans="10:10" ht="15.75" customHeight="1" x14ac:dyDescent="0.25">
      <c r="J801" s="400"/>
    </row>
    <row r="802" spans="10:10" ht="15.75" customHeight="1" x14ac:dyDescent="0.25">
      <c r="J802" s="400"/>
    </row>
    <row r="803" spans="10:10" ht="15.75" customHeight="1" x14ac:dyDescent="0.25">
      <c r="J803" s="400"/>
    </row>
    <row r="804" spans="10:10" ht="15.75" customHeight="1" x14ac:dyDescent="0.25">
      <c r="J804" s="400"/>
    </row>
    <row r="805" spans="10:10" ht="15.75" customHeight="1" x14ac:dyDescent="0.25">
      <c r="J805" s="400"/>
    </row>
    <row r="806" spans="10:10" ht="15.75" customHeight="1" x14ac:dyDescent="0.25">
      <c r="J806" s="400"/>
    </row>
    <row r="807" spans="10:10" ht="15.75" customHeight="1" x14ac:dyDescent="0.25">
      <c r="J807" s="400"/>
    </row>
    <row r="808" spans="10:10" ht="15.75" customHeight="1" x14ac:dyDescent="0.25">
      <c r="J808" s="400"/>
    </row>
    <row r="809" spans="10:10" ht="15.75" customHeight="1" x14ac:dyDescent="0.25">
      <c r="J809" s="400"/>
    </row>
    <row r="810" spans="10:10" ht="15.75" customHeight="1" x14ac:dyDescent="0.25">
      <c r="J810" s="400"/>
    </row>
    <row r="811" spans="10:10" ht="15.75" customHeight="1" x14ac:dyDescent="0.25">
      <c r="J811" s="400"/>
    </row>
    <row r="812" spans="10:10" ht="15.75" customHeight="1" x14ac:dyDescent="0.25">
      <c r="J812" s="400"/>
    </row>
    <row r="813" spans="10:10" ht="15.75" customHeight="1" x14ac:dyDescent="0.25">
      <c r="J813" s="400"/>
    </row>
    <row r="814" spans="10:10" ht="15.75" customHeight="1" x14ac:dyDescent="0.25">
      <c r="J814" s="400"/>
    </row>
    <row r="815" spans="10:10" ht="15.75" customHeight="1" x14ac:dyDescent="0.25">
      <c r="J815" s="400"/>
    </row>
    <row r="816" spans="10:10" ht="15.75" customHeight="1" x14ac:dyDescent="0.25">
      <c r="J816" s="400"/>
    </row>
    <row r="817" spans="10:10" ht="15.75" customHeight="1" x14ac:dyDescent="0.25">
      <c r="J817" s="400"/>
    </row>
    <row r="818" spans="10:10" ht="15.75" customHeight="1" x14ac:dyDescent="0.25">
      <c r="J818" s="400"/>
    </row>
    <row r="819" spans="10:10" ht="15.75" customHeight="1" x14ac:dyDescent="0.25">
      <c r="J819" s="400"/>
    </row>
    <row r="820" spans="10:10" ht="15.75" customHeight="1" x14ac:dyDescent="0.25">
      <c r="J820" s="400"/>
    </row>
    <row r="821" spans="10:10" ht="15.75" customHeight="1" x14ac:dyDescent="0.25">
      <c r="J821" s="400"/>
    </row>
    <row r="822" spans="10:10" ht="15.75" customHeight="1" x14ac:dyDescent="0.25">
      <c r="J822" s="400"/>
    </row>
    <row r="823" spans="10:10" ht="15.75" customHeight="1" x14ac:dyDescent="0.25">
      <c r="J823" s="400"/>
    </row>
    <row r="824" spans="10:10" ht="15.75" customHeight="1" x14ac:dyDescent="0.25">
      <c r="J824" s="400"/>
    </row>
    <row r="825" spans="10:10" ht="15.75" customHeight="1" x14ac:dyDescent="0.25">
      <c r="J825" s="400"/>
    </row>
    <row r="826" spans="10:10" ht="15.75" customHeight="1" x14ac:dyDescent="0.25">
      <c r="J826" s="400"/>
    </row>
    <row r="827" spans="10:10" ht="15.75" customHeight="1" x14ac:dyDescent="0.25">
      <c r="J827" s="400"/>
    </row>
    <row r="828" spans="10:10" ht="15.75" customHeight="1" x14ac:dyDescent="0.25">
      <c r="J828" s="400"/>
    </row>
    <row r="829" spans="10:10" ht="15.75" customHeight="1" x14ac:dyDescent="0.25">
      <c r="J829" s="400"/>
    </row>
    <row r="830" spans="10:10" ht="15.75" customHeight="1" x14ac:dyDescent="0.25">
      <c r="J830" s="400"/>
    </row>
    <row r="831" spans="10:10" ht="15.75" customHeight="1" x14ac:dyDescent="0.25">
      <c r="J831" s="400"/>
    </row>
    <row r="832" spans="10:10" ht="15.75" customHeight="1" x14ac:dyDescent="0.25">
      <c r="J832" s="400"/>
    </row>
    <row r="833" spans="10:10" ht="15.75" customHeight="1" x14ac:dyDescent="0.25">
      <c r="J833" s="400"/>
    </row>
    <row r="834" spans="10:10" ht="15.75" customHeight="1" x14ac:dyDescent="0.25">
      <c r="J834" s="400"/>
    </row>
    <row r="835" spans="10:10" ht="15.75" customHeight="1" x14ac:dyDescent="0.25">
      <c r="J835" s="400"/>
    </row>
    <row r="836" spans="10:10" ht="15.75" customHeight="1" x14ac:dyDescent="0.25">
      <c r="J836" s="400"/>
    </row>
    <row r="837" spans="10:10" ht="15.75" customHeight="1" x14ac:dyDescent="0.25">
      <c r="J837" s="400"/>
    </row>
    <row r="838" spans="10:10" ht="15.75" customHeight="1" x14ac:dyDescent="0.25">
      <c r="J838" s="400"/>
    </row>
    <row r="839" spans="10:10" ht="15.75" customHeight="1" x14ac:dyDescent="0.25">
      <c r="J839" s="400"/>
    </row>
    <row r="840" spans="10:10" ht="15.75" customHeight="1" x14ac:dyDescent="0.25">
      <c r="J840" s="400"/>
    </row>
    <row r="841" spans="10:10" ht="15.75" customHeight="1" x14ac:dyDescent="0.25">
      <c r="J841" s="400"/>
    </row>
    <row r="842" spans="10:10" ht="15.75" customHeight="1" x14ac:dyDescent="0.25">
      <c r="J842" s="400"/>
    </row>
    <row r="843" spans="10:10" ht="15.75" customHeight="1" x14ac:dyDescent="0.25">
      <c r="J843" s="400"/>
    </row>
    <row r="844" spans="10:10" ht="15.75" customHeight="1" x14ac:dyDescent="0.25">
      <c r="J844" s="400"/>
    </row>
    <row r="845" spans="10:10" ht="15.75" customHeight="1" x14ac:dyDescent="0.25">
      <c r="J845" s="400"/>
    </row>
    <row r="846" spans="10:10" ht="15.75" customHeight="1" x14ac:dyDescent="0.25">
      <c r="J846" s="400"/>
    </row>
    <row r="847" spans="10:10" ht="15.75" customHeight="1" x14ac:dyDescent="0.25">
      <c r="J847" s="400"/>
    </row>
    <row r="848" spans="10:10" ht="15.75" customHeight="1" x14ac:dyDescent="0.25">
      <c r="J848" s="400"/>
    </row>
    <row r="849" spans="10:10" ht="15.75" customHeight="1" x14ac:dyDescent="0.25">
      <c r="J849" s="400"/>
    </row>
    <row r="850" spans="10:10" ht="15.75" customHeight="1" x14ac:dyDescent="0.25">
      <c r="J850" s="400"/>
    </row>
    <row r="851" spans="10:10" ht="15.75" customHeight="1" x14ac:dyDescent="0.25">
      <c r="J851" s="400"/>
    </row>
    <row r="852" spans="10:10" ht="15.75" customHeight="1" x14ac:dyDescent="0.25">
      <c r="J852" s="400"/>
    </row>
    <row r="853" spans="10:10" ht="15.75" customHeight="1" x14ac:dyDescent="0.25">
      <c r="J853" s="400"/>
    </row>
    <row r="854" spans="10:10" ht="15.75" customHeight="1" x14ac:dyDescent="0.25">
      <c r="J854" s="400"/>
    </row>
    <row r="855" spans="10:10" ht="15.75" customHeight="1" x14ac:dyDescent="0.25">
      <c r="J855" s="400"/>
    </row>
    <row r="856" spans="10:10" ht="15.75" customHeight="1" x14ac:dyDescent="0.25">
      <c r="J856" s="400"/>
    </row>
    <row r="857" spans="10:10" ht="15.75" customHeight="1" x14ac:dyDescent="0.25">
      <c r="J857" s="400"/>
    </row>
    <row r="858" spans="10:10" ht="15.75" customHeight="1" x14ac:dyDescent="0.25">
      <c r="J858" s="400"/>
    </row>
    <row r="859" spans="10:10" ht="15.75" customHeight="1" x14ac:dyDescent="0.25">
      <c r="J859" s="400"/>
    </row>
    <row r="860" spans="10:10" ht="15.75" customHeight="1" x14ac:dyDescent="0.25">
      <c r="J860" s="400"/>
    </row>
    <row r="861" spans="10:10" ht="15.75" customHeight="1" x14ac:dyDescent="0.25">
      <c r="J861" s="400"/>
    </row>
    <row r="862" spans="10:10" ht="15.75" customHeight="1" x14ac:dyDescent="0.25">
      <c r="J862" s="400"/>
    </row>
    <row r="863" spans="10:10" ht="15.75" customHeight="1" x14ac:dyDescent="0.25">
      <c r="J863" s="400"/>
    </row>
    <row r="864" spans="10:10" ht="15.75" customHeight="1" x14ac:dyDescent="0.25">
      <c r="J864" s="400"/>
    </row>
    <row r="865" spans="10:10" ht="15.75" customHeight="1" x14ac:dyDescent="0.25">
      <c r="J865" s="400"/>
    </row>
    <row r="866" spans="10:10" ht="15.75" customHeight="1" x14ac:dyDescent="0.25">
      <c r="J866" s="400"/>
    </row>
    <row r="867" spans="10:10" ht="15.75" customHeight="1" x14ac:dyDescent="0.25">
      <c r="J867" s="400"/>
    </row>
    <row r="868" spans="10:10" ht="15.75" customHeight="1" x14ac:dyDescent="0.25">
      <c r="J868" s="400"/>
    </row>
    <row r="869" spans="10:10" ht="15.75" customHeight="1" x14ac:dyDescent="0.25">
      <c r="J869" s="400"/>
    </row>
    <row r="870" spans="10:10" ht="15.75" customHeight="1" x14ac:dyDescent="0.25">
      <c r="J870" s="400"/>
    </row>
    <row r="871" spans="10:10" ht="15.75" customHeight="1" x14ac:dyDescent="0.25">
      <c r="J871" s="400"/>
    </row>
    <row r="872" spans="10:10" ht="15.75" customHeight="1" x14ac:dyDescent="0.25">
      <c r="J872" s="400"/>
    </row>
    <row r="873" spans="10:10" ht="15.75" customHeight="1" x14ac:dyDescent="0.25">
      <c r="J873" s="400"/>
    </row>
    <row r="874" spans="10:10" ht="15.75" customHeight="1" x14ac:dyDescent="0.25">
      <c r="J874" s="400"/>
    </row>
    <row r="875" spans="10:10" ht="15.75" customHeight="1" x14ac:dyDescent="0.25">
      <c r="J875" s="400"/>
    </row>
    <row r="876" spans="10:10" ht="15.75" customHeight="1" x14ac:dyDescent="0.25">
      <c r="J876" s="400"/>
    </row>
    <row r="877" spans="10:10" ht="15.75" customHeight="1" x14ac:dyDescent="0.25">
      <c r="J877" s="400"/>
    </row>
    <row r="878" spans="10:10" ht="15.75" customHeight="1" x14ac:dyDescent="0.25">
      <c r="J878" s="400"/>
    </row>
    <row r="879" spans="10:10" ht="15.75" customHeight="1" x14ac:dyDescent="0.25">
      <c r="J879" s="400"/>
    </row>
    <row r="880" spans="10:10" ht="15.75" customHeight="1" x14ac:dyDescent="0.25">
      <c r="J880" s="400"/>
    </row>
    <row r="881" spans="10:10" ht="15.75" customHeight="1" x14ac:dyDescent="0.25">
      <c r="J881" s="400"/>
    </row>
    <row r="882" spans="10:10" ht="15.75" customHeight="1" x14ac:dyDescent="0.25">
      <c r="J882" s="400"/>
    </row>
    <row r="883" spans="10:10" ht="15.75" customHeight="1" x14ac:dyDescent="0.25">
      <c r="J883" s="400"/>
    </row>
    <row r="884" spans="10:10" ht="15.75" customHeight="1" x14ac:dyDescent="0.25">
      <c r="J884" s="400"/>
    </row>
    <row r="885" spans="10:10" ht="15.75" customHeight="1" x14ac:dyDescent="0.25">
      <c r="J885" s="400"/>
    </row>
    <row r="886" spans="10:10" ht="15.75" customHeight="1" x14ac:dyDescent="0.25">
      <c r="J886" s="400"/>
    </row>
    <row r="887" spans="10:10" ht="15.75" customHeight="1" x14ac:dyDescent="0.25">
      <c r="J887" s="400"/>
    </row>
    <row r="888" spans="10:10" ht="15.75" customHeight="1" x14ac:dyDescent="0.25">
      <c r="J888" s="400"/>
    </row>
    <row r="889" spans="10:10" ht="15.75" customHeight="1" x14ac:dyDescent="0.25">
      <c r="J889" s="400"/>
    </row>
    <row r="890" spans="10:10" ht="15.75" customHeight="1" x14ac:dyDescent="0.25">
      <c r="J890" s="400"/>
    </row>
    <row r="891" spans="10:10" ht="15.75" customHeight="1" x14ac:dyDescent="0.25">
      <c r="J891" s="400"/>
    </row>
    <row r="892" spans="10:10" ht="15.75" customHeight="1" x14ac:dyDescent="0.25">
      <c r="J892" s="400"/>
    </row>
    <row r="893" spans="10:10" ht="15.75" customHeight="1" x14ac:dyDescent="0.25">
      <c r="J893" s="400"/>
    </row>
    <row r="894" spans="10:10" ht="15.75" customHeight="1" x14ac:dyDescent="0.25">
      <c r="J894" s="400"/>
    </row>
    <row r="895" spans="10:10" ht="15.75" customHeight="1" x14ac:dyDescent="0.25">
      <c r="J895" s="400"/>
    </row>
    <row r="896" spans="10:10" ht="15.75" customHeight="1" x14ac:dyDescent="0.25">
      <c r="J896" s="400"/>
    </row>
    <row r="897" spans="10:10" ht="15.75" customHeight="1" x14ac:dyDescent="0.25">
      <c r="J897" s="400"/>
    </row>
    <row r="898" spans="10:10" ht="15.75" customHeight="1" x14ac:dyDescent="0.25">
      <c r="J898" s="400"/>
    </row>
    <row r="899" spans="10:10" ht="15.75" customHeight="1" x14ac:dyDescent="0.25">
      <c r="J899" s="400"/>
    </row>
    <row r="900" spans="10:10" ht="15.75" customHeight="1" x14ac:dyDescent="0.25">
      <c r="J900" s="400"/>
    </row>
    <row r="901" spans="10:10" ht="15.75" customHeight="1" x14ac:dyDescent="0.25">
      <c r="J901" s="400"/>
    </row>
  </sheetData>
  <mergeCells count="134">
    <mergeCell ref="I84:I85"/>
    <mergeCell ref="J84:J85"/>
    <mergeCell ref="F89:F90"/>
    <mergeCell ref="E89:E90"/>
    <mergeCell ref="H89:H90"/>
    <mergeCell ref="I89:I90"/>
    <mergeCell ref="J89:J90"/>
    <mergeCell ref="F79:F82"/>
    <mergeCell ref="G79:G82"/>
    <mergeCell ref="H79:H82"/>
    <mergeCell ref="I79:I82"/>
    <mergeCell ref="J79:J82"/>
    <mergeCell ref="I66:I67"/>
    <mergeCell ref="J66:J67"/>
    <mergeCell ref="E71:E72"/>
    <mergeCell ref="F71:F72"/>
    <mergeCell ref="G71:G72"/>
    <mergeCell ref="H71:H72"/>
    <mergeCell ref="I71:I72"/>
    <mergeCell ref="J71:J72"/>
    <mergeCell ref="G62:G65"/>
    <mergeCell ref="D84:D85"/>
    <mergeCell ref="E84:E85"/>
    <mergeCell ref="F84:F85"/>
    <mergeCell ref="G84:G85"/>
    <mergeCell ref="H84:H85"/>
    <mergeCell ref="E66:E67"/>
    <mergeCell ref="F66:F67"/>
    <mergeCell ref="G66:G67"/>
    <mergeCell ref="H66:H67"/>
    <mergeCell ref="B34:B35"/>
    <mergeCell ref="B36:B37"/>
    <mergeCell ref="C36:C37"/>
    <mergeCell ref="D36:D37"/>
    <mergeCell ref="E36:E37"/>
    <mergeCell ref="F36:F37"/>
    <mergeCell ref="B40:B41"/>
    <mergeCell ref="C40:C41"/>
    <mergeCell ref="D40:D41"/>
    <mergeCell ref="B38:B39"/>
    <mergeCell ref="E38:E39"/>
    <mergeCell ref="F38:F39"/>
    <mergeCell ref="E40:E41"/>
    <mergeCell ref="B30:B31"/>
    <mergeCell ref="H2:J2"/>
    <mergeCell ref="B4:J4"/>
    <mergeCell ref="B5:J5"/>
    <mergeCell ref="B6:J6"/>
    <mergeCell ref="B7:J7"/>
    <mergeCell ref="B9:D9"/>
    <mergeCell ref="E9:J9"/>
    <mergeCell ref="C19:C22"/>
    <mergeCell ref="C34:C35"/>
    <mergeCell ref="D34:D35"/>
    <mergeCell ref="E23:E26"/>
    <mergeCell ref="E34:E35"/>
    <mergeCell ref="E42:E46"/>
    <mergeCell ref="F42:F46"/>
    <mergeCell ref="D30:D31"/>
    <mergeCell ref="C30:C31"/>
    <mergeCell ref="C38:C39"/>
    <mergeCell ref="D38:D39"/>
    <mergeCell ref="I48:I57"/>
    <mergeCell ref="J48:J57"/>
    <mergeCell ref="E48:E57"/>
    <mergeCell ref="G48:G57"/>
    <mergeCell ref="H48:H57"/>
    <mergeCell ref="F48:F57"/>
    <mergeCell ref="B93:D93"/>
    <mergeCell ref="E93:J93"/>
    <mergeCell ref="E73:E78"/>
    <mergeCell ref="F73:F78"/>
    <mergeCell ref="G73:G78"/>
    <mergeCell ref="H73:H78"/>
    <mergeCell ref="I73:I78"/>
    <mergeCell ref="J73:J78"/>
    <mergeCell ref="E79:E82"/>
    <mergeCell ref="G89:G90"/>
    <mergeCell ref="B58:B61"/>
    <mergeCell ref="C58:C61"/>
    <mergeCell ref="D58:D61"/>
    <mergeCell ref="E58:E61"/>
    <mergeCell ref="G58:G61"/>
    <mergeCell ref="B91:C91"/>
    <mergeCell ref="B62:B65"/>
    <mergeCell ref="C62:C65"/>
    <mergeCell ref="D62:D65"/>
    <mergeCell ref="E62:E65"/>
    <mergeCell ref="I42:I46"/>
    <mergeCell ref="J42:J46"/>
    <mergeCell ref="G30:G31"/>
    <mergeCell ref="E30:E31"/>
    <mergeCell ref="G42:G46"/>
    <mergeCell ref="H42:H46"/>
    <mergeCell ref="G40:G41"/>
    <mergeCell ref="F34:F35"/>
    <mergeCell ref="I20:I21"/>
    <mergeCell ref="J20:J21"/>
    <mergeCell ref="I24:I25"/>
    <mergeCell ref="J24:J25"/>
    <mergeCell ref="I12:I13"/>
    <mergeCell ref="J12:J13"/>
    <mergeCell ref="I16:I17"/>
    <mergeCell ref="J16:J17"/>
    <mergeCell ref="B96:C96"/>
    <mergeCell ref="B98:D98"/>
    <mergeCell ref="B101:C101"/>
    <mergeCell ref="E98:J98"/>
    <mergeCell ref="H12:H13"/>
    <mergeCell ref="H16:H17"/>
    <mergeCell ref="F16:F17"/>
    <mergeCell ref="H20:H21"/>
    <mergeCell ref="F20:F21"/>
    <mergeCell ref="H24:H25"/>
    <mergeCell ref="B19:B22"/>
    <mergeCell ref="E11:E14"/>
    <mergeCell ref="E15:E18"/>
    <mergeCell ref="E19:E22"/>
    <mergeCell ref="B23:B26"/>
    <mergeCell ref="C23:C26"/>
    <mergeCell ref="D23:D26"/>
    <mergeCell ref="B11:B14"/>
    <mergeCell ref="C11:C14"/>
    <mergeCell ref="D11:D14"/>
    <mergeCell ref="B15:B18"/>
    <mergeCell ref="C15:C18"/>
    <mergeCell ref="D15:D18"/>
    <mergeCell ref="G11:G14"/>
    <mergeCell ref="G15:G18"/>
    <mergeCell ref="G19:G22"/>
    <mergeCell ref="G23:G26"/>
    <mergeCell ref="F12:F13"/>
    <mergeCell ref="D19:D22"/>
    <mergeCell ref="F24:F25"/>
  </mergeCells>
  <pageMargins left="0.70866141732283472" right="0.70866141732283472" top="0.74803149606299213" bottom="0.74803149606299213" header="0" footer="0"/>
  <pageSetup scale="76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dcterms:created xsi:type="dcterms:W3CDTF">2020-11-14T13:09:40Z</dcterms:created>
  <dcterms:modified xsi:type="dcterms:W3CDTF">2021-11-03T13:13:22Z</dcterms:modified>
</cp:coreProperties>
</file>