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6600" activeTab="1"/>
  </bookViews>
  <sheets>
    <sheet name="Фінансування" sheetId="1" r:id="rId1"/>
    <sheet name="Кошторис  витрат" sheetId="2" r:id="rId2"/>
  </sheets>
  <calcPr calcId="124519"/>
  <extLst>
    <ext uri="GoogleSheetsCustomDataVersion1">
      <go:sheetsCustomData xmlns:go="http://customooxmlschemas.google.com/" r:id="" roundtripDataSignature="AMtx7mh0TNhMAAD4YV5W2P4N4VUvtlbscA=="/>
    </ext>
  </extLst>
</workbook>
</file>

<file path=xl/calcChain.xml><?xml version="1.0" encoding="utf-8"?>
<calcChain xmlns="http://schemas.openxmlformats.org/spreadsheetml/2006/main">
  <c r="J205" i="2"/>
  <c r="M205"/>
  <c r="P205"/>
  <c r="S205"/>
  <c r="V205"/>
  <c r="W205"/>
  <c r="X205"/>
  <c r="Y205" s="1"/>
  <c r="Z205" s="1"/>
  <c r="J206"/>
  <c r="M206"/>
  <c r="P206"/>
  <c r="S206"/>
  <c r="V206"/>
  <c r="W206"/>
  <c r="X206"/>
  <c r="Y206" s="1"/>
  <c r="Z206" s="1"/>
  <c r="J207"/>
  <c r="M207"/>
  <c r="P207"/>
  <c r="S207"/>
  <c r="V207"/>
  <c r="W207"/>
  <c r="X207"/>
  <c r="Y207" s="1"/>
  <c r="Z207" s="1"/>
  <c r="J208"/>
  <c r="M208"/>
  <c r="P208"/>
  <c r="S208"/>
  <c r="V208"/>
  <c r="W208"/>
  <c r="X208"/>
  <c r="Y208" s="1"/>
  <c r="Z208" s="1"/>
  <c r="J209"/>
  <c r="M209"/>
  <c r="P209"/>
  <c r="S209"/>
  <c r="V209"/>
  <c r="W209"/>
  <c r="X209"/>
  <c r="Y209"/>
  <c r="Z209" s="1"/>
  <c r="G205"/>
  <c r="G206"/>
  <c r="G207"/>
  <c r="G208"/>
  <c r="G209"/>
  <c r="J106"/>
  <c r="M106"/>
  <c r="P106"/>
  <c r="S106"/>
  <c r="V106"/>
  <c r="W106"/>
  <c r="X106"/>
  <c r="Y106" s="1"/>
  <c r="Z106" s="1"/>
  <c r="J107"/>
  <c r="M107"/>
  <c r="P107"/>
  <c r="S107"/>
  <c r="V107"/>
  <c r="W107"/>
  <c r="X107"/>
  <c r="Y107" s="1"/>
  <c r="Z107" s="1"/>
  <c r="J108"/>
  <c r="M108"/>
  <c r="P108"/>
  <c r="S108"/>
  <c r="V108"/>
  <c r="W108"/>
  <c r="X108"/>
  <c r="Y108"/>
  <c r="Z108" s="1"/>
  <c r="J109"/>
  <c r="M109"/>
  <c r="P109"/>
  <c r="S109"/>
  <c r="V109"/>
  <c r="W109"/>
  <c r="X109"/>
  <c r="Y109"/>
  <c r="Z109" s="1"/>
  <c r="J110"/>
  <c r="M110"/>
  <c r="P110"/>
  <c r="S110"/>
  <c r="V110"/>
  <c r="W110"/>
  <c r="X110"/>
  <c r="Y110"/>
  <c r="Z110" s="1"/>
  <c r="J111"/>
  <c r="M111"/>
  <c r="P111"/>
  <c r="S111"/>
  <c r="V111"/>
  <c r="W111"/>
  <c r="X111"/>
  <c r="Y111"/>
  <c r="Z111" s="1"/>
  <c r="J112"/>
  <c r="M112"/>
  <c r="P112"/>
  <c r="S112"/>
  <c r="V112"/>
  <c r="W112"/>
  <c r="X112"/>
  <c r="Y112"/>
  <c r="Z112" s="1"/>
  <c r="J113"/>
  <c r="M113"/>
  <c r="P113"/>
  <c r="S113"/>
  <c r="V113"/>
  <c r="W113"/>
  <c r="X113"/>
  <c r="Y113" s="1"/>
  <c r="Z113" s="1"/>
  <c r="J114"/>
  <c r="M114"/>
  <c r="P114"/>
  <c r="S114"/>
  <c r="V114"/>
  <c r="W114"/>
  <c r="X114"/>
  <c r="Y114" s="1"/>
  <c r="Z114" s="1"/>
  <c r="J115"/>
  <c r="M115"/>
  <c r="P115"/>
  <c r="S115"/>
  <c r="V115"/>
  <c r="W115"/>
  <c r="X115"/>
  <c r="Y115" s="1"/>
  <c r="Z115" s="1"/>
  <c r="J116"/>
  <c r="M116"/>
  <c r="P116"/>
  <c r="S116"/>
  <c r="V116"/>
  <c r="W116"/>
  <c r="X116"/>
  <c r="Y116" s="1"/>
  <c r="Z116" s="1"/>
  <c r="J117"/>
  <c r="M117"/>
  <c r="P117"/>
  <c r="S117"/>
  <c r="V117"/>
  <c r="W117"/>
  <c r="X117"/>
  <c r="Y117" s="1"/>
  <c r="Z117" s="1"/>
  <c r="J118"/>
  <c r="M118"/>
  <c r="P118"/>
  <c r="S118"/>
  <c r="V118"/>
  <c r="W118"/>
  <c r="X118"/>
  <c r="Y118" s="1"/>
  <c r="Z118" s="1"/>
  <c r="J119"/>
  <c r="M119"/>
  <c r="P119"/>
  <c r="S119"/>
  <c r="V119"/>
  <c r="W119"/>
  <c r="X119"/>
  <c r="Y119"/>
  <c r="Z119" s="1"/>
  <c r="J120"/>
  <c r="M120"/>
  <c r="P120"/>
  <c r="S120"/>
  <c r="V120"/>
  <c r="W120"/>
  <c r="X120"/>
  <c r="Y120"/>
  <c r="Z120" s="1"/>
  <c r="J121"/>
  <c r="M121"/>
  <c r="P121"/>
  <c r="S121"/>
  <c r="V121"/>
  <c r="W121"/>
  <c r="X121"/>
  <c r="Y121" s="1"/>
  <c r="Z121" s="1"/>
  <c r="J122"/>
  <c r="M122"/>
  <c r="P122"/>
  <c r="S122"/>
  <c r="V122"/>
  <c r="W122"/>
  <c r="X122"/>
  <c r="Y122" s="1"/>
  <c r="Z122" s="1"/>
  <c r="J123"/>
  <c r="M123"/>
  <c r="P123"/>
  <c r="S123"/>
  <c r="V123"/>
  <c r="W123"/>
  <c r="X123"/>
  <c r="Y123" s="1"/>
  <c r="Z123" s="1"/>
  <c r="J124"/>
  <c r="M124"/>
  <c r="P124"/>
  <c r="S124"/>
  <c r="V124"/>
  <c r="W124"/>
  <c r="X124"/>
  <c r="Y124" s="1"/>
  <c r="Z124" s="1"/>
  <c r="J125"/>
  <c r="M125"/>
  <c r="P125"/>
  <c r="S125"/>
  <c r="V125"/>
  <c r="W125"/>
  <c r="X125"/>
  <c r="Y125"/>
  <c r="Z125" s="1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W56"/>
  <c r="W57"/>
  <c r="W58"/>
  <c r="W59"/>
  <c r="W60"/>
  <c r="W61"/>
  <c r="V56"/>
  <c r="V57"/>
  <c r="V58"/>
  <c r="V59"/>
  <c r="V60"/>
  <c r="V61"/>
  <c r="S56"/>
  <c r="S57"/>
  <c r="S58"/>
  <c r="S59"/>
  <c r="S60"/>
  <c r="S61"/>
  <c r="P56"/>
  <c r="P57"/>
  <c r="P58"/>
  <c r="P59"/>
  <c r="P60"/>
  <c r="P61"/>
  <c r="M56"/>
  <c r="M57"/>
  <c r="M58"/>
  <c r="M59"/>
  <c r="M60"/>
  <c r="M61"/>
  <c r="J56"/>
  <c r="X56" s="1"/>
  <c r="Y56" s="1"/>
  <c r="Z56" s="1"/>
  <c r="J57"/>
  <c r="X57" s="1"/>
  <c r="Y57" s="1"/>
  <c r="Z57" s="1"/>
  <c r="J58"/>
  <c r="X58" s="1"/>
  <c r="Y58" s="1"/>
  <c r="Z58" s="1"/>
  <c r="J59"/>
  <c r="X59" s="1"/>
  <c r="Y59" s="1"/>
  <c r="Z59" s="1"/>
  <c r="J60"/>
  <c r="X60" s="1"/>
  <c r="Y60" s="1"/>
  <c r="Z60" s="1"/>
  <c r="J61"/>
  <c r="X61" s="1"/>
  <c r="Y61" s="1"/>
  <c r="Z61" s="1"/>
  <c r="G56"/>
  <c r="G57"/>
  <c r="G58"/>
  <c r="G59"/>
  <c r="G60"/>
  <c r="G61"/>
  <c r="W16"/>
  <c r="W17"/>
  <c r="W18"/>
  <c r="W19"/>
  <c r="V16"/>
  <c r="V17"/>
  <c r="V18"/>
  <c r="V19"/>
  <c r="S16"/>
  <c r="S17"/>
  <c r="S18"/>
  <c r="S19"/>
  <c r="P16"/>
  <c r="P17"/>
  <c r="P18"/>
  <c r="P19"/>
  <c r="M16"/>
  <c r="M17"/>
  <c r="M18"/>
  <c r="M19"/>
  <c r="J16"/>
  <c r="X16" s="1"/>
  <c r="Y16" s="1"/>
  <c r="Z16" s="1"/>
  <c r="J17"/>
  <c r="X17" s="1"/>
  <c r="Y17" s="1"/>
  <c r="Z17" s="1"/>
  <c r="J18"/>
  <c r="X18" s="1"/>
  <c r="Y18" s="1"/>
  <c r="Z18" s="1"/>
  <c r="J19"/>
  <c r="X19" s="1"/>
  <c r="Y19" s="1"/>
  <c r="Z19" s="1"/>
  <c r="G16"/>
  <c r="G17"/>
  <c r="G18"/>
  <c r="G19"/>
  <c r="V211" l="1"/>
  <c r="S211"/>
  <c r="P211"/>
  <c r="M211"/>
  <c r="J211"/>
  <c r="X211" s="1"/>
  <c r="G211"/>
  <c r="W211" s="1"/>
  <c r="V210"/>
  <c r="S210"/>
  <c r="P210"/>
  <c r="M210"/>
  <c r="J210"/>
  <c r="X210" s="1"/>
  <c r="G210"/>
  <c r="W210" s="1"/>
  <c r="Y210" s="1"/>
  <c r="Z210" s="1"/>
  <c r="V204"/>
  <c r="S204"/>
  <c r="P204"/>
  <c r="M204"/>
  <c r="J204"/>
  <c r="X204" s="1"/>
  <c r="G204"/>
  <c r="W204" s="1"/>
  <c r="Y204" s="1"/>
  <c r="Z204" s="1"/>
  <c r="V203"/>
  <c r="S203"/>
  <c r="P203"/>
  <c r="M203"/>
  <c r="J203"/>
  <c r="X203" s="1"/>
  <c r="G203"/>
  <c r="W203" s="1"/>
  <c r="Y203" s="1"/>
  <c r="Z203" s="1"/>
  <c r="V202"/>
  <c r="S202"/>
  <c r="P202"/>
  <c r="M202"/>
  <c r="J202"/>
  <c r="X202" s="1"/>
  <c r="G202"/>
  <c r="W202" s="1"/>
  <c r="Y202" s="1"/>
  <c r="Z202" s="1"/>
  <c r="V201"/>
  <c r="S201"/>
  <c r="P201"/>
  <c r="M201"/>
  <c r="J201"/>
  <c r="X201" s="1"/>
  <c r="G201"/>
  <c r="W201" s="1"/>
  <c r="Y201" s="1"/>
  <c r="Z201" s="1"/>
  <c r="V200"/>
  <c r="S200"/>
  <c r="P200"/>
  <c r="M200"/>
  <c r="J200"/>
  <c r="X200" s="1"/>
  <c r="G200"/>
  <c r="W200" s="1"/>
  <c r="Y200" s="1"/>
  <c r="Z200" s="1"/>
  <c r="V199"/>
  <c r="S199"/>
  <c r="P199"/>
  <c r="M199"/>
  <c r="J199"/>
  <c r="X199" s="1"/>
  <c r="X198" s="1"/>
  <c r="G199"/>
  <c r="W199" s="1"/>
  <c r="V198"/>
  <c r="V212" s="1"/>
  <c r="T198"/>
  <c r="T212" s="1"/>
  <c r="S198"/>
  <c r="S212" s="1"/>
  <c r="Q198"/>
  <c r="Q212" s="1"/>
  <c r="P198"/>
  <c r="P212" s="1"/>
  <c r="N198"/>
  <c r="N212" s="1"/>
  <c r="M198"/>
  <c r="M212" s="1"/>
  <c r="K198"/>
  <c r="K212" s="1"/>
  <c r="J198"/>
  <c r="J212" s="1"/>
  <c r="H198"/>
  <c r="H212" s="1"/>
  <c r="E198"/>
  <c r="E212" s="1"/>
  <c r="V197"/>
  <c r="S197"/>
  <c r="P197"/>
  <c r="M197"/>
  <c r="J197"/>
  <c r="X197" s="1"/>
  <c r="G197"/>
  <c r="W197" s="1"/>
  <c r="Y197" s="1"/>
  <c r="Z197" s="1"/>
  <c r="V196"/>
  <c r="S196"/>
  <c r="P196"/>
  <c r="M196"/>
  <c r="J196"/>
  <c r="X196" s="1"/>
  <c r="G196"/>
  <c r="W196" s="1"/>
  <c r="Y196" s="1"/>
  <c r="Z196" s="1"/>
  <c r="V195"/>
  <c r="S195"/>
  <c r="P195"/>
  <c r="M195"/>
  <c r="J195"/>
  <c r="X195" s="1"/>
  <c r="X194" s="1"/>
  <c r="G195"/>
  <c r="W195" s="1"/>
  <c r="V194"/>
  <c r="T194"/>
  <c r="S194"/>
  <c r="Q194"/>
  <c r="P194"/>
  <c r="N194"/>
  <c r="M194"/>
  <c r="K194"/>
  <c r="J194"/>
  <c r="H194"/>
  <c r="G194"/>
  <c r="E194"/>
  <c r="V193"/>
  <c r="S193"/>
  <c r="P193"/>
  <c r="M193"/>
  <c r="J193"/>
  <c r="X193" s="1"/>
  <c r="G193"/>
  <c r="W193" s="1"/>
  <c r="Y193" s="1"/>
  <c r="Z193" s="1"/>
  <c r="V192"/>
  <c r="S192"/>
  <c r="P192"/>
  <c r="M192"/>
  <c r="J192"/>
  <c r="X192" s="1"/>
  <c r="G192"/>
  <c r="W192" s="1"/>
  <c r="Y192" s="1"/>
  <c r="Z192" s="1"/>
  <c r="V191"/>
  <c r="S191"/>
  <c r="P191"/>
  <c r="M191"/>
  <c r="J191"/>
  <c r="X191" s="1"/>
  <c r="G191"/>
  <c r="W191" s="1"/>
  <c r="Y191" s="1"/>
  <c r="Z191" s="1"/>
  <c r="V190"/>
  <c r="S190"/>
  <c r="P190"/>
  <c r="M190"/>
  <c r="J190"/>
  <c r="X190" s="1"/>
  <c r="X189" s="1"/>
  <c r="G190"/>
  <c r="W190" s="1"/>
  <c r="V189"/>
  <c r="T189"/>
  <c r="S189"/>
  <c r="Q189"/>
  <c r="P189"/>
  <c r="N189"/>
  <c r="M189"/>
  <c r="K189"/>
  <c r="J189"/>
  <c r="H189"/>
  <c r="G189"/>
  <c r="E189"/>
  <c r="V188"/>
  <c r="S188"/>
  <c r="P188"/>
  <c r="M188"/>
  <c r="J188"/>
  <c r="X188" s="1"/>
  <c r="G188"/>
  <c r="W188" s="1"/>
  <c r="Y188" s="1"/>
  <c r="Z188" s="1"/>
  <c r="V187"/>
  <c r="S187"/>
  <c r="P187"/>
  <c r="M187"/>
  <c r="J187"/>
  <c r="X187" s="1"/>
  <c r="G187"/>
  <c r="W187" s="1"/>
  <c r="Y187" s="1"/>
  <c r="Z187" s="1"/>
  <c r="V186"/>
  <c r="S186"/>
  <c r="P186"/>
  <c r="M186"/>
  <c r="J186"/>
  <c r="X186" s="1"/>
  <c r="G186"/>
  <c r="W186" s="1"/>
  <c r="Y186" s="1"/>
  <c r="Z186" s="1"/>
  <c r="V185"/>
  <c r="S185"/>
  <c r="P185"/>
  <c r="M185"/>
  <c r="J185"/>
  <c r="X185" s="1"/>
  <c r="X184" s="1"/>
  <c r="G185"/>
  <c r="W185" s="1"/>
  <c r="V184"/>
  <c r="T184"/>
  <c r="S184"/>
  <c r="Q184"/>
  <c r="P184"/>
  <c r="N184"/>
  <c r="M184"/>
  <c r="K184"/>
  <c r="J184"/>
  <c r="H184"/>
  <c r="G184"/>
  <c r="E184"/>
  <c r="T182"/>
  <c r="Q182"/>
  <c r="N182"/>
  <c r="K182"/>
  <c r="H182"/>
  <c r="E182"/>
  <c r="V181"/>
  <c r="S181"/>
  <c r="P181"/>
  <c r="M181"/>
  <c r="J181"/>
  <c r="X181" s="1"/>
  <c r="G181"/>
  <c r="W181" s="1"/>
  <c r="Y181" s="1"/>
  <c r="Z181" s="1"/>
  <c r="V180"/>
  <c r="S180"/>
  <c r="P180"/>
  <c r="M180"/>
  <c r="J180"/>
  <c r="X180" s="1"/>
  <c r="G180"/>
  <c r="W180" s="1"/>
  <c r="Y180" s="1"/>
  <c r="Z180" s="1"/>
  <c r="V179"/>
  <c r="S179"/>
  <c r="P179"/>
  <c r="M179"/>
  <c r="J179"/>
  <c r="X179" s="1"/>
  <c r="G179"/>
  <c r="W179" s="1"/>
  <c r="Y179" s="1"/>
  <c r="Z179" s="1"/>
  <c r="V178"/>
  <c r="V182" s="1"/>
  <c r="S178"/>
  <c r="S182" s="1"/>
  <c r="P178"/>
  <c r="P182" s="1"/>
  <c r="M178"/>
  <c r="M182" s="1"/>
  <c r="J178"/>
  <c r="J182" s="1"/>
  <c r="G178"/>
  <c r="W178" s="1"/>
  <c r="T176"/>
  <c r="Q176"/>
  <c r="N176"/>
  <c r="K176"/>
  <c r="H176"/>
  <c r="E176"/>
  <c r="V175"/>
  <c r="S175"/>
  <c r="P175"/>
  <c r="M175"/>
  <c r="J175"/>
  <c r="X175" s="1"/>
  <c r="G175"/>
  <c r="W175" s="1"/>
  <c r="Y175" s="1"/>
  <c r="Z175" s="1"/>
  <c r="V174"/>
  <c r="V176" s="1"/>
  <c r="S174"/>
  <c r="S176" s="1"/>
  <c r="P174"/>
  <c r="P176" s="1"/>
  <c r="M174"/>
  <c r="M176" s="1"/>
  <c r="J174"/>
  <c r="J176" s="1"/>
  <c r="G174"/>
  <c r="W174" s="1"/>
  <c r="T172"/>
  <c r="Q172"/>
  <c r="N172"/>
  <c r="K172"/>
  <c r="H172"/>
  <c r="E172"/>
  <c r="V171"/>
  <c r="S171"/>
  <c r="P171"/>
  <c r="M171"/>
  <c r="J171"/>
  <c r="X171" s="1"/>
  <c r="G171"/>
  <c r="W171" s="1"/>
  <c r="Y171" s="1"/>
  <c r="Z171" s="1"/>
  <c r="V170"/>
  <c r="S170"/>
  <c r="P170"/>
  <c r="M170"/>
  <c r="J170"/>
  <c r="X170" s="1"/>
  <c r="G170"/>
  <c r="W170" s="1"/>
  <c r="Y170" s="1"/>
  <c r="Z170" s="1"/>
  <c r="V169"/>
  <c r="S169"/>
  <c r="P169"/>
  <c r="M169"/>
  <c r="J169"/>
  <c r="X169" s="1"/>
  <c r="G169"/>
  <c r="W169" s="1"/>
  <c r="Y169" s="1"/>
  <c r="Z169" s="1"/>
  <c r="V168"/>
  <c r="S168"/>
  <c r="P168"/>
  <c r="M168"/>
  <c r="J168"/>
  <c r="X168" s="1"/>
  <c r="G168"/>
  <c r="W168" s="1"/>
  <c r="Y168" s="1"/>
  <c r="Z168" s="1"/>
  <c r="V167"/>
  <c r="V172" s="1"/>
  <c r="S167"/>
  <c r="S172" s="1"/>
  <c r="P167"/>
  <c r="P172" s="1"/>
  <c r="M167"/>
  <c r="M172" s="1"/>
  <c r="J167"/>
  <c r="J172" s="1"/>
  <c r="G167"/>
  <c r="W167" s="1"/>
  <c r="T165"/>
  <c r="Q165"/>
  <c r="N165"/>
  <c r="K165"/>
  <c r="H165"/>
  <c r="E165"/>
  <c r="V164"/>
  <c r="S164"/>
  <c r="P164"/>
  <c r="M164"/>
  <c r="J164"/>
  <c r="X164" s="1"/>
  <c r="G164"/>
  <c r="W164" s="1"/>
  <c r="Y164" s="1"/>
  <c r="Z164" s="1"/>
  <c r="V163"/>
  <c r="S163"/>
  <c r="P163"/>
  <c r="M163"/>
  <c r="J163"/>
  <c r="X163" s="1"/>
  <c r="G163"/>
  <c r="W163" s="1"/>
  <c r="Y163" s="1"/>
  <c r="Z163" s="1"/>
  <c r="V162"/>
  <c r="S162"/>
  <c r="P162"/>
  <c r="M162"/>
  <c r="J162"/>
  <c r="X162" s="1"/>
  <c r="G162"/>
  <c r="W162" s="1"/>
  <c r="Y162" s="1"/>
  <c r="Z162" s="1"/>
  <c r="V161"/>
  <c r="S161"/>
  <c r="P161"/>
  <c r="M161"/>
  <c r="J161"/>
  <c r="X161" s="1"/>
  <c r="G161"/>
  <c r="W161" s="1"/>
  <c r="V160"/>
  <c r="S160"/>
  <c r="P160"/>
  <c r="M160"/>
  <c r="J160"/>
  <c r="X160" s="1"/>
  <c r="G160"/>
  <c r="W160" s="1"/>
  <c r="Y160" s="1"/>
  <c r="Z160" s="1"/>
  <c r="V159"/>
  <c r="V165" s="1"/>
  <c r="S159"/>
  <c r="S165" s="1"/>
  <c r="P159"/>
  <c r="P165" s="1"/>
  <c r="M159"/>
  <c r="M165" s="1"/>
  <c r="J159"/>
  <c r="J165" s="1"/>
  <c r="G159"/>
  <c r="W159" s="1"/>
  <c r="T157"/>
  <c r="Q157"/>
  <c r="N157"/>
  <c r="K157"/>
  <c r="H157"/>
  <c r="E157"/>
  <c r="V156"/>
  <c r="S156"/>
  <c r="P156"/>
  <c r="M156"/>
  <c r="J156"/>
  <c r="X156" s="1"/>
  <c r="G156"/>
  <c r="W156" s="1"/>
  <c r="Y156" s="1"/>
  <c r="Z156" s="1"/>
  <c r="V155"/>
  <c r="S155"/>
  <c r="P155"/>
  <c r="M155"/>
  <c r="J155"/>
  <c r="X155" s="1"/>
  <c r="G155"/>
  <c r="W155" s="1"/>
  <c r="Y155" s="1"/>
  <c r="Z155" s="1"/>
  <c r="V154"/>
  <c r="S154"/>
  <c r="P154"/>
  <c r="M154"/>
  <c r="J154"/>
  <c r="X154" s="1"/>
  <c r="G154"/>
  <c r="W154" s="1"/>
  <c r="Y154" s="1"/>
  <c r="Z154" s="1"/>
  <c r="V153"/>
  <c r="S153"/>
  <c r="P153"/>
  <c r="M153"/>
  <c r="J153"/>
  <c r="X153" s="1"/>
  <c r="G153"/>
  <c r="W153" s="1"/>
  <c r="Y153" s="1"/>
  <c r="Z153" s="1"/>
  <c r="V152"/>
  <c r="S152"/>
  <c r="P152"/>
  <c r="M152"/>
  <c r="J152"/>
  <c r="X152" s="1"/>
  <c r="G152"/>
  <c r="W152" s="1"/>
  <c r="Y152" s="1"/>
  <c r="Z152" s="1"/>
  <c r="V151"/>
  <c r="V157" s="1"/>
  <c r="S151"/>
  <c r="S157" s="1"/>
  <c r="P151"/>
  <c r="P157" s="1"/>
  <c r="M151"/>
  <c r="M157" s="1"/>
  <c r="J151"/>
  <c r="J157" s="1"/>
  <c r="G151"/>
  <c r="W151" s="1"/>
  <c r="T149"/>
  <c r="Q149"/>
  <c r="N149"/>
  <c r="K149"/>
  <c r="H149"/>
  <c r="E149"/>
  <c r="V148"/>
  <c r="S148"/>
  <c r="P148"/>
  <c r="M148"/>
  <c r="J148"/>
  <c r="X148" s="1"/>
  <c r="G148"/>
  <c r="W148" s="1"/>
  <c r="Y148" s="1"/>
  <c r="Z148" s="1"/>
  <c r="V147"/>
  <c r="S147"/>
  <c r="P147"/>
  <c r="M147"/>
  <c r="J147"/>
  <c r="X147" s="1"/>
  <c r="G147"/>
  <c r="W147" s="1"/>
  <c r="Y147" s="1"/>
  <c r="Z147" s="1"/>
  <c r="V146"/>
  <c r="S146"/>
  <c r="P146"/>
  <c r="M146"/>
  <c r="J146"/>
  <c r="X146" s="1"/>
  <c r="G146"/>
  <c r="W146" s="1"/>
  <c r="Y146" s="1"/>
  <c r="Z146" s="1"/>
  <c r="V145"/>
  <c r="S145"/>
  <c r="P145"/>
  <c r="M145"/>
  <c r="J145"/>
  <c r="X145" s="1"/>
  <c r="G145"/>
  <c r="W145" s="1"/>
  <c r="Y145" s="1"/>
  <c r="Z145" s="1"/>
  <c r="V144"/>
  <c r="S144"/>
  <c r="P144"/>
  <c r="M144"/>
  <c r="J144"/>
  <c r="X144" s="1"/>
  <c r="G144"/>
  <c r="W144" s="1"/>
  <c r="V143"/>
  <c r="S143"/>
  <c r="P143"/>
  <c r="M143"/>
  <c r="J143"/>
  <c r="X143" s="1"/>
  <c r="G143"/>
  <c r="W143" s="1"/>
  <c r="V142"/>
  <c r="S142"/>
  <c r="P142"/>
  <c r="M142"/>
  <c r="J142"/>
  <c r="X142" s="1"/>
  <c r="G142"/>
  <c r="W142" s="1"/>
  <c r="V141"/>
  <c r="S141"/>
  <c r="P141"/>
  <c r="M141"/>
  <c r="J141"/>
  <c r="X141" s="1"/>
  <c r="G141"/>
  <c r="W141" s="1"/>
  <c r="V140"/>
  <c r="S140"/>
  <c r="P140"/>
  <c r="M140"/>
  <c r="J140"/>
  <c r="X140" s="1"/>
  <c r="G140"/>
  <c r="W140" s="1"/>
  <c r="V139"/>
  <c r="S139"/>
  <c r="P139"/>
  <c r="M139"/>
  <c r="J139"/>
  <c r="X139" s="1"/>
  <c r="G139"/>
  <c r="W139" s="1"/>
  <c r="V138"/>
  <c r="V149" s="1"/>
  <c r="S138"/>
  <c r="S149" s="1"/>
  <c r="P138"/>
  <c r="P149" s="1"/>
  <c r="M138"/>
  <c r="M149" s="1"/>
  <c r="J138"/>
  <c r="J149" s="1"/>
  <c r="G138"/>
  <c r="W138" s="1"/>
  <c r="V135"/>
  <c r="S135"/>
  <c r="P135"/>
  <c r="M135"/>
  <c r="J135"/>
  <c r="X135" s="1"/>
  <c r="G135"/>
  <c r="W135" s="1"/>
  <c r="V134"/>
  <c r="S134"/>
  <c r="P134"/>
  <c r="M134"/>
  <c r="J134"/>
  <c r="X134" s="1"/>
  <c r="G134"/>
  <c r="W134" s="1"/>
  <c r="V133"/>
  <c r="S133"/>
  <c r="P133"/>
  <c r="M133"/>
  <c r="J133"/>
  <c r="X133" s="1"/>
  <c r="X132" s="1"/>
  <c r="G133"/>
  <c r="W133" s="1"/>
  <c r="V132"/>
  <c r="T132"/>
  <c r="S132"/>
  <c r="Q132"/>
  <c r="P132"/>
  <c r="N132"/>
  <c r="M132"/>
  <c r="K132"/>
  <c r="J132"/>
  <c r="H132"/>
  <c r="E132"/>
  <c r="V131"/>
  <c r="S131"/>
  <c r="P131"/>
  <c r="M131"/>
  <c r="J131"/>
  <c r="X131" s="1"/>
  <c r="G131"/>
  <c r="W131" s="1"/>
  <c r="Y131" s="1"/>
  <c r="Z131" s="1"/>
  <c r="V130"/>
  <c r="S130"/>
  <c r="P130"/>
  <c r="M130"/>
  <c r="J130"/>
  <c r="X130" s="1"/>
  <c r="G130"/>
  <c r="W130" s="1"/>
  <c r="Y130" s="1"/>
  <c r="Z130" s="1"/>
  <c r="V129"/>
  <c r="S129"/>
  <c r="P129"/>
  <c r="M129"/>
  <c r="J129"/>
  <c r="X129" s="1"/>
  <c r="X128" s="1"/>
  <c r="G129"/>
  <c r="W129" s="1"/>
  <c r="V128"/>
  <c r="T128"/>
  <c r="S128"/>
  <c r="Q128"/>
  <c r="P128"/>
  <c r="N128"/>
  <c r="M128"/>
  <c r="K128"/>
  <c r="J128"/>
  <c r="H128"/>
  <c r="E128"/>
  <c r="V127"/>
  <c r="S127"/>
  <c r="P127"/>
  <c r="M127"/>
  <c r="J127"/>
  <c r="X127" s="1"/>
  <c r="G127"/>
  <c r="W127" s="1"/>
  <c r="V126"/>
  <c r="S126"/>
  <c r="P126"/>
  <c r="M126"/>
  <c r="J126"/>
  <c r="X126" s="1"/>
  <c r="G126"/>
  <c r="W126" s="1"/>
  <c r="V105"/>
  <c r="S105"/>
  <c r="P105"/>
  <c r="M105"/>
  <c r="J105"/>
  <c r="X105" s="1"/>
  <c r="X104" s="1"/>
  <c r="G105"/>
  <c r="W105" s="1"/>
  <c r="V104"/>
  <c r="T104"/>
  <c r="S104"/>
  <c r="Q104"/>
  <c r="P104"/>
  <c r="N104"/>
  <c r="M104"/>
  <c r="K104"/>
  <c r="J104"/>
  <c r="H104"/>
  <c r="E104"/>
  <c r="V101"/>
  <c r="S101"/>
  <c r="P101"/>
  <c r="M101"/>
  <c r="J101"/>
  <c r="X101" s="1"/>
  <c r="G101"/>
  <c r="W101" s="1"/>
  <c r="Y101" s="1"/>
  <c r="Z101" s="1"/>
  <c r="V100"/>
  <c r="S100"/>
  <c r="P100"/>
  <c r="M100"/>
  <c r="J100"/>
  <c r="X100" s="1"/>
  <c r="G100"/>
  <c r="W100" s="1"/>
  <c r="Y100" s="1"/>
  <c r="Z100" s="1"/>
  <c r="V99"/>
  <c r="S99"/>
  <c r="P99"/>
  <c r="M99"/>
  <c r="J99"/>
  <c r="X99" s="1"/>
  <c r="X98" s="1"/>
  <c r="G99"/>
  <c r="W99" s="1"/>
  <c r="V98"/>
  <c r="T98"/>
  <c r="S98"/>
  <c r="Q98"/>
  <c r="P98"/>
  <c r="N98"/>
  <c r="M98"/>
  <c r="K98"/>
  <c r="J98"/>
  <c r="H98"/>
  <c r="G98"/>
  <c r="E98"/>
  <c r="V97"/>
  <c r="S97"/>
  <c r="P97"/>
  <c r="M97"/>
  <c r="J97"/>
  <c r="X97" s="1"/>
  <c r="G97"/>
  <c r="W97" s="1"/>
  <c r="Y97" s="1"/>
  <c r="Z97" s="1"/>
  <c r="V96"/>
  <c r="S96"/>
  <c r="P96"/>
  <c r="M96"/>
  <c r="J96"/>
  <c r="X96" s="1"/>
  <c r="G96"/>
  <c r="W96" s="1"/>
  <c r="Y96" s="1"/>
  <c r="Z96" s="1"/>
  <c r="V95"/>
  <c r="S95"/>
  <c r="P95"/>
  <c r="M95"/>
  <c r="J95"/>
  <c r="X95" s="1"/>
  <c r="X94" s="1"/>
  <c r="G95"/>
  <c r="W95" s="1"/>
  <c r="V94"/>
  <c r="T94"/>
  <c r="S94"/>
  <c r="Q94"/>
  <c r="P94"/>
  <c r="N94"/>
  <c r="M94"/>
  <c r="K94"/>
  <c r="J94"/>
  <c r="H94"/>
  <c r="G94"/>
  <c r="E94"/>
  <c r="V93"/>
  <c r="S93"/>
  <c r="P93"/>
  <c r="M93"/>
  <c r="J93"/>
  <c r="X93" s="1"/>
  <c r="G93"/>
  <c r="W93" s="1"/>
  <c r="Y93" s="1"/>
  <c r="Z93" s="1"/>
  <c r="V92"/>
  <c r="S92"/>
  <c r="P92"/>
  <c r="M92"/>
  <c r="J92"/>
  <c r="X92" s="1"/>
  <c r="G92"/>
  <c r="W92" s="1"/>
  <c r="Y92" s="1"/>
  <c r="Z92" s="1"/>
  <c r="V91"/>
  <c r="S91"/>
  <c r="P91"/>
  <c r="M91"/>
  <c r="J91"/>
  <c r="X91" s="1"/>
  <c r="X90" s="1"/>
  <c r="X102" s="1"/>
  <c r="G91"/>
  <c r="W91" s="1"/>
  <c r="V90"/>
  <c r="V102" s="1"/>
  <c r="T90"/>
  <c r="S90"/>
  <c r="S102" s="1"/>
  <c r="Q90"/>
  <c r="P90"/>
  <c r="P102" s="1"/>
  <c r="N90"/>
  <c r="M90"/>
  <c r="M102" s="1"/>
  <c r="K90"/>
  <c r="J90"/>
  <c r="J102" s="1"/>
  <c r="H90"/>
  <c r="G90"/>
  <c r="G102" s="1"/>
  <c r="E90"/>
  <c r="V87"/>
  <c r="S87"/>
  <c r="P87"/>
  <c r="M87"/>
  <c r="J87"/>
  <c r="X87" s="1"/>
  <c r="G87"/>
  <c r="W87" s="1"/>
  <c r="Y87" s="1"/>
  <c r="Z87" s="1"/>
  <c r="V86"/>
  <c r="S86"/>
  <c r="P86"/>
  <c r="M86"/>
  <c r="J86"/>
  <c r="X86" s="1"/>
  <c r="G86"/>
  <c r="W86" s="1"/>
  <c r="Y86" s="1"/>
  <c r="Z86" s="1"/>
  <c r="V85"/>
  <c r="S85"/>
  <c r="P85"/>
  <c r="M85"/>
  <c r="J85"/>
  <c r="X85" s="1"/>
  <c r="X84" s="1"/>
  <c r="G85"/>
  <c r="W85" s="1"/>
  <c r="V84"/>
  <c r="T84"/>
  <c r="S84"/>
  <c r="Q84"/>
  <c r="P84"/>
  <c r="N84"/>
  <c r="M84"/>
  <c r="K84"/>
  <c r="J84"/>
  <c r="H84"/>
  <c r="G84"/>
  <c r="E84"/>
  <c r="V83"/>
  <c r="S83"/>
  <c r="P83"/>
  <c r="M83"/>
  <c r="J83"/>
  <c r="X83" s="1"/>
  <c r="G83"/>
  <c r="W83" s="1"/>
  <c r="Y83" s="1"/>
  <c r="Z83" s="1"/>
  <c r="V82"/>
  <c r="S82"/>
  <c r="P82"/>
  <c r="M82"/>
  <c r="J82"/>
  <c r="X82" s="1"/>
  <c r="G82"/>
  <c r="W82" s="1"/>
  <c r="Y82" s="1"/>
  <c r="Z82" s="1"/>
  <c r="V81"/>
  <c r="S81"/>
  <c r="S80" s="1"/>
  <c r="P81"/>
  <c r="M81"/>
  <c r="M80" s="1"/>
  <c r="J81"/>
  <c r="X81" s="1"/>
  <c r="X80" s="1"/>
  <c r="G81"/>
  <c r="W81" s="1"/>
  <c r="V80"/>
  <c r="T80"/>
  <c r="Q80"/>
  <c r="P80"/>
  <c r="N80"/>
  <c r="K80"/>
  <c r="J80"/>
  <c r="H80"/>
  <c r="E80"/>
  <c r="V79"/>
  <c r="S79"/>
  <c r="P79"/>
  <c r="M79"/>
  <c r="J79"/>
  <c r="X79" s="1"/>
  <c r="G79"/>
  <c r="W79" s="1"/>
  <c r="V78"/>
  <c r="S78"/>
  <c r="P78"/>
  <c r="M78"/>
  <c r="J78"/>
  <c r="X78" s="1"/>
  <c r="G78"/>
  <c r="W78" s="1"/>
  <c r="V77"/>
  <c r="S77"/>
  <c r="S76" s="1"/>
  <c r="P77"/>
  <c r="M77"/>
  <c r="M76" s="1"/>
  <c r="J77"/>
  <c r="X77" s="1"/>
  <c r="X76" s="1"/>
  <c r="G77"/>
  <c r="W77" s="1"/>
  <c r="V76"/>
  <c r="T76"/>
  <c r="Q76"/>
  <c r="P76"/>
  <c r="N76"/>
  <c r="K76"/>
  <c r="J76"/>
  <c r="H76"/>
  <c r="E76"/>
  <c r="V75"/>
  <c r="S75"/>
  <c r="P75"/>
  <c r="M75"/>
  <c r="J75"/>
  <c r="X75" s="1"/>
  <c r="G75"/>
  <c r="W75" s="1"/>
  <c r="Y75" s="1"/>
  <c r="Z75" s="1"/>
  <c r="V74"/>
  <c r="S74"/>
  <c r="P74"/>
  <c r="M74"/>
  <c r="J74"/>
  <c r="X74" s="1"/>
  <c r="G74"/>
  <c r="W74" s="1"/>
  <c r="Y74" s="1"/>
  <c r="Z74" s="1"/>
  <c r="V73"/>
  <c r="S73"/>
  <c r="S72" s="1"/>
  <c r="P73"/>
  <c r="M73"/>
  <c r="M72" s="1"/>
  <c r="J73"/>
  <c r="X73" s="1"/>
  <c r="X72" s="1"/>
  <c r="G73"/>
  <c r="W73" s="1"/>
  <c r="V72"/>
  <c r="T72"/>
  <c r="Q72"/>
  <c r="P72"/>
  <c r="N72"/>
  <c r="K72"/>
  <c r="J72"/>
  <c r="H72"/>
  <c r="E72"/>
  <c r="V71"/>
  <c r="S71"/>
  <c r="P71"/>
  <c r="M71"/>
  <c r="J71"/>
  <c r="X71" s="1"/>
  <c r="G71"/>
  <c r="W71" s="1"/>
  <c r="V70"/>
  <c r="S70"/>
  <c r="P70"/>
  <c r="M70"/>
  <c r="J70"/>
  <c r="X70" s="1"/>
  <c r="G70"/>
  <c r="W70" s="1"/>
  <c r="V69"/>
  <c r="S69"/>
  <c r="S68" s="1"/>
  <c r="P69"/>
  <c r="M69"/>
  <c r="M68" s="1"/>
  <c r="J69"/>
  <c r="X69" s="1"/>
  <c r="X68" s="1"/>
  <c r="G69"/>
  <c r="W69" s="1"/>
  <c r="V68"/>
  <c r="T68"/>
  <c r="Q68"/>
  <c r="P68"/>
  <c r="N68"/>
  <c r="K68"/>
  <c r="J68"/>
  <c r="H68"/>
  <c r="E68"/>
  <c r="V65"/>
  <c r="S65"/>
  <c r="P65"/>
  <c r="X65" s="1"/>
  <c r="M65"/>
  <c r="W65" s="1"/>
  <c r="Y65" s="1"/>
  <c r="Z65" s="1"/>
  <c r="V64"/>
  <c r="S64"/>
  <c r="S63" s="1"/>
  <c r="P64"/>
  <c r="X64" s="1"/>
  <c r="X63" s="1"/>
  <c r="M64"/>
  <c r="W64" s="1"/>
  <c r="V63"/>
  <c r="T63"/>
  <c r="Q63"/>
  <c r="P63"/>
  <c r="N63"/>
  <c r="K63"/>
  <c r="V62"/>
  <c r="S62"/>
  <c r="P62"/>
  <c r="M62"/>
  <c r="J62"/>
  <c r="X62" s="1"/>
  <c r="G62"/>
  <c r="W62" s="1"/>
  <c r="V55"/>
  <c r="S55"/>
  <c r="P55"/>
  <c r="M55"/>
  <c r="J55"/>
  <c r="X55" s="1"/>
  <c r="G55"/>
  <c r="W55" s="1"/>
  <c r="V54"/>
  <c r="S54"/>
  <c r="S53" s="1"/>
  <c r="P54"/>
  <c r="M54"/>
  <c r="M53" s="1"/>
  <c r="J54"/>
  <c r="X54" s="1"/>
  <c r="X53" s="1"/>
  <c r="G54"/>
  <c r="W54" s="1"/>
  <c r="V53"/>
  <c r="T53"/>
  <c r="Q53"/>
  <c r="P53"/>
  <c r="N53"/>
  <c r="K53"/>
  <c r="J53"/>
  <c r="J66" s="1"/>
  <c r="H53"/>
  <c r="H66" s="1"/>
  <c r="E53"/>
  <c r="E66" s="1"/>
  <c r="V50"/>
  <c r="S50"/>
  <c r="P50"/>
  <c r="M50"/>
  <c r="J50"/>
  <c r="X50" s="1"/>
  <c r="G50"/>
  <c r="W50" s="1"/>
  <c r="V49"/>
  <c r="S49"/>
  <c r="P49"/>
  <c r="M49"/>
  <c r="J49"/>
  <c r="X49" s="1"/>
  <c r="G49"/>
  <c r="W49" s="1"/>
  <c r="V48"/>
  <c r="S48"/>
  <c r="S47" s="1"/>
  <c r="P48"/>
  <c r="M48"/>
  <c r="M47" s="1"/>
  <c r="J48"/>
  <c r="X48" s="1"/>
  <c r="X47" s="1"/>
  <c r="G48"/>
  <c r="W48" s="1"/>
  <c r="V47"/>
  <c r="V51" s="1"/>
  <c r="T47"/>
  <c r="T51" s="1"/>
  <c r="Q47"/>
  <c r="Q51" s="1"/>
  <c r="P47"/>
  <c r="P51" s="1"/>
  <c r="N47"/>
  <c r="N51" s="1"/>
  <c r="K47"/>
  <c r="K51" s="1"/>
  <c r="J47"/>
  <c r="J51" s="1"/>
  <c r="H47"/>
  <c r="H51" s="1"/>
  <c r="E47"/>
  <c r="E51" s="1"/>
  <c r="V46"/>
  <c r="S46"/>
  <c r="P46"/>
  <c r="M46"/>
  <c r="J46"/>
  <c r="X46" s="1"/>
  <c r="G46"/>
  <c r="W46" s="1"/>
  <c r="Y46" s="1"/>
  <c r="Z46" s="1"/>
  <c r="V45"/>
  <c r="S45"/>
  <c r="P45"/>
  <c r="M45"/>
  <c r="J45"/>
  <c r="X45" s="1"/>
  <c r="G45"/>
  <c r="W45" s="1"/>
  <c r="Y45" s="1"/>
  <c r="Z45" s="1"/>
  <c r="V44"/>
  <c r="S44"/>
  <c r="S43" s="1"/>
  <c r="P44"/>
  <c r="M44"/>
  <c r="M43" s="1"/>
  <c r="J44"/>
  <c r="X44" s="1"/>
  <c r="X43" s="1"/>
  <c r="G44"/>
  <c r="W44" s="1"/>
  <c r="V43"/>
  <c r="T43"/>
  <c r="Q43"/>
  <c r="P43"/>
  <c r="N43"/>
  <c r="K43"/>
  <c r="J43"/>
  <c r="H43"/>
  <c r="E43"/>
  <c r="V42"/>
  <c r="S42"/>
  <c r="P42"/>
  <c r="M42"/>
  <c r="J42"/>
  <c r="X42" s="1"/>
  <c r="G42"/>
  <c r="W42" s="1"/>
  <c r="V41"/>
  <c r="S41"/>
  <c r="P41"/>
  <c r="M41"/>
  <c r="J41"/>
  <c r="X41" s="1"/>
  <c r="G41"/>
  <c r="W41" s="1"/>
  <c r="V40"/>
  <c r="S40"/>
  <c r="S39" s="1"/>
  <c r="P40"/>
  <c r="M40"/>
  <c r="M39" s="1"/>
  <c r="J40"/>
  <c r="X40" s="1"/>
  <c r="X39" s="1"/>
  <c r="G40"/>
  <c r="W40" s="1"/>
  <c r="V39"/>
  <c r="T39"/>
  <c r="Q39"/>
  <c r="P39"/>
  <c r="N39"/>
  <c r="K39"/>
  <c r="J39"/>
  <c r="H39"/>
  <c r="E39"/>
  <c r="V36"/>
  <c r="S36"/>
  <c r="P36"/>
  <c r="M36"/>
  <c r="J36"/>
  <c r="X36" s="1"/>
  <c r="G36"/>
  <c r="W36" s="1"/>
  <c r="Y36" s="1"/>
  <c r="Z36" s="1"/>
  <c r="V35"/>
  <c r="S35"/>
  <c r="P35"/>
  <c r="M35"/>
  <c r="J35"/>
  <c r="X35" s="1"/>
  <c r="G35"/>
  <c r="W35" s="1"/>
  <c r="Y35" s="1"/>
  <c r="Z35" s="1"/>
  <c r="V34"/>
  <c r="S34"/>
  <c r="S33" s="1"/>
  <c r="P34"/>
  <c r="M34"/>
  <c r="M33" s="1"/>
  <c r="J34"/>
  <c r="X34" s="1"/>
  <c r="X33" s="1"/>
  <c r="G34"/>
  <c r="W34" s="1"/>
  <c r="V33"/>
  <c r="T33"/>
  <c r="Q33"/>
  <c r="P33"/>
  <c r="N33"/>
  <c r="K33"/>
  <c r="J33"/>
  <c r="H33"/>
  <c r="E33"/>
  <c r="T32"/>
  <c r="V32" s="1"/>
  <c r="N32"/>
  <c r="P32" s="1"/>
  <c r="H32"/>
  <c r="J32" s="1"/>
  <c r="T31"/>
  <c r="V31" s="1"/>
  <c r="N31"/>
  <c r="P31" s="1"/>
  <c r="H31"/>
  <c r="J31" s="1"/>
  <c r="V28"/>
  <c r="S28"/>
  <c r="P28"/>
  <c r="M28"/>
  <c r="J28"/>
  <c r="X28" s="1"/>
  <c r="G28"/>
  <c r="W28" s="1"/>
  <c r="V27"/>
  <c r="S27"/>
  <c r="P27"/>
  <c r="M27"/>
  <c r="J27"/>
  <c r="X27" s="1"/>
  <c r="G27"/>
  <c r="W27" s="1"/>
  <c r="V26"/>
  <c r="S26"/>
  <c r="S25" s="1"/>
  <c r="Q32" s="1"/>
  <c r="S32" s="1"/>
  <c r="P26"/>
  <c r="M26"/>
  <c r="M25" s="1"/>
  <c r="K32" s="1"/>
  <c r="M32" s="1"/>
  <c r="J26"/>
  <c r="X26" s="1"/>
  <c r="X25" s="1"/>
  <c r="G26"/>
  <c r="W26" s="1"/>
  <c r="V25"/>
  <c r="T25"/>
  <c r="Q25"/>
  <c r="P25"/>
  <c r="N25"/>
  <c r="K25"/>
  <c r="J25"/>
  <c r="H25"/>
  <c r="E25"/>
  <c r="V24"/>
  <c r="S24"/>
  <c r="P24"/>
  <c r="M24"/>
  <c r="J24"/>
  <c r="X24" s="1"/>
  <c r="G24"/>
  <c r="W24" s="1"/>
  <c r="Y24" s="1"/>
  <c r="Z24" s="1"/>
  <c r="V23"/>
  <c r="S23"/>
  <c r="P23"/>
  <c r="M23"/>
  <c r="J23"/>
  <c r="X23" s="1"/>
  <c r="G23"/>
  <c r="W23" s="1"/>
  <c r="Y23" s="1"/>
  <c r="Z23" s="1"/>
  <c r="V22"/>
  <c r="S22"/>
  <c r="S21" s="1"/>
  <c r="Q31" s="1"/>
  <c r="S31" s="1"/>
  <c r="P22"/>
  <c r="M22"/>
  <c r="M21" s="1"/>
  <c r="K31" s="1"/>
  <c r="M31" s="1"/>
  <c r="J22"/>
  <c r="X22" s="1"/>
  <c r="X21" s="1"/>
  <c r="G22"/>
  <c r="W22" s="1"/>
  <c r="V21"/>
  <c r="T21"/>
  <c r="Q21"/>
  <c r="P21"/>
  <c r="N21"/>
  <c r="K21"/>
  <c r="J21"/>
  <c r="H21"/>
  <c r="E21"/>
  <c r="V20"/>
  <c r="S20"/>
  <c r="P20"/>
  <c r="M20"/>
  <c r="J20"/>
  <c r="X20" s="1"/>
  <c r="G20"/>
  <c r="W20" s="1"/>
  <c r="V15"/>
  <c r="S15"/>
  <c r="P15"/>
  <c r="M15"/>
  <c r="J15"/>
  <c r="X15" s="1"/>
  <c r="G15"/>
  <c r="W15" s="1"/>
  <c r="V14"/>
  <c r="S14"/>
  <c r="S13" s="1"/>
  <c r="P14"/>
  <c r="M14"/>
  <c r="M13" s="1"/>
  <c r="J14"/>
  <c r="X14" s="1"/>
  <c r="X13" s="1"/>
  <c r="G14"/>
  <c r="G13" s="1"/>
  <c r="V13"/>
  <c r="T13"/>
  <c r="Q13"/>
  <c r="P13"/>
  <c r="N30" s="1"/>
  <c r="N13"/>
  <c r="K13"/>
  <c r="J13"/>
  <c r="H30" s="1"/>
  <c r="H13"/>
  <c r="E13"/>
  <c r="A5"/>
  <c r="A4"/>
  <c r="A3"/>
  <c r="A2"/>
  <c r="H30" i="1"/>
  <c r="G30"/>
  <c r="F30"/>
  <c r="E30"/>
  <c r="D30"/>
  <c r="N29"/>
  <c r="K29" s="1"/>
  <c r="J29"/>
  <c r="J28"/>
  <c r="J30" s="1"/>
  <c r="J27"/>
  <c r="I29" l="1"/>
  <c r="Y211" i="2"/>
  <c r="Z211" s="1"/>
  <c r="Y161"/>
  <c r="Z161" s="1"/>
  <c r="Y139"/>
  <c r="Z139" s="1"/>
  <c r="Y140"/>
  <c r="Z140" s="1"/>
  <c r="Y141"/>
  <c r="Z141" s="1"/>
  <c r="Y142"/>
  <c r="Z142" s="1"/>
  <c r="Y143"/>
  <c r="Z143" s="1"/>
  <c r="Y144"/>
  <c r="Z144" s="1"/>
  <c r="Y134"/>
  <c r="Z134" s="1"/>
  <c r="Y135"/>
  <c r="Z135" s="1"/>
  <c r="Y126"/>
  <c r="Z126" s="1"/>
  <c r="Y127"/>
  <c r="Z127" s="1"/>
  <c r="G198"/>
  <c r="G212" s="1"/>
  <c r="G132"/>
  <c r="G128"/>
  <c r="J136"/>
  <c r="M136"/>
  <c r="P136"/>
  <c r="S136"/>
  <c r="V136"/>
  <c r="K136"/>
  <c r="N136"/>
  <c r="Q136"/>
  <c r="T136"/>
  <c r="H136"/>
  <c r="E136"/>
  <c r="G104"/>
  <c r="V66"/>
  <c r="T66"/>
  <c r="Q66"/>
  <c r="Y55"/>
  <c r="Z55" s="1"/>
  <c r="Y62"/>
  <c r="Z62" s="1"/>
  <c r="P66"/>
  <c r="N66"/>
  <c r="K66"/>
  <c r="T30"/>
  <c r="P30"/>
  <c r="N29"/>
  <c r="J30"/>
  <c r="H29"/>
  <c r="E30"/>
  <c r="K30"/>
  <c r="Q30"/>
  <c r="Y26"/>
  <c r="Z26" s="1"/>
  <c r="W25"/>
  <c r="Y25" s="1"/>
  <c r="Z25" s="1"/>
  <c r="X31"/>
  <c r="Y40"/>
  <c r="Z40" s="1"/>
  <c r="W39"/>
  <c r="Y39" s="1"/>
  <c r="Z39" s="1"/>
  <c r="Y48"/>
  <c r="Z48" s="1"/>
  <c r="W47"/>
  <c r="Y69"/>
  <c r="Z69" s="1"/>
  <c r="W68"/>
  <c r="Y68" s="1"/>
  <c r="Z68" s="1"/>
  <c r="Y77"/>
  <c r="Z77" s="1"/>
  <c r="W76"/>
  <c r="Y76" s="1"/>
  <c r="Z76" s="1"/>
  <c r="Y15"/>
  <c r="Z15" s="1"/>
  <c r="Y20"/>
  <c r="Z20" s="1"/>
  <c r="Y27"/>
  <c r="Z27" s="1"/>
  <c r="Y28"/>
  <c r="Z28" s="1"/>
  <c r="P29"/>
  <c r="P37" s="1"/>
  <c r="P213" s="1"/>
  <c r="P215" s="1"/>
  <c r="Y41"/>
  <c r="Z41" s="1"/>
  <c r="Y42"/>
  <c r="Z42" s="1"/>
  <c r="M51"/>
  <c r="S51"/>
  <c r="Y49"/>
  <c r="Z49" s="1"/>
  <c r="Y50"/>
  <c r="Z50" s="1"/>
  <c r="X66"/>
  <c r="Y70"/>
  <c r="Z70" s="1"/>
  <c r="Y71"/>
  <c r="Z71" s="1"/>
  <c r="Y78"/>
  <c r="Z78" s="1"/>
  <c r="Y79"/>
  <c r="Z79" s="1"/>
  <c r="Y22"/>
  <c r="Z22" s="1"/>
  <c r="W21"/>
  <c r="Y21" s="1"/>
  <c r="Z21" s="1"/>
  <c r="J29"/>
  <c r="X32"/>
  <c r="Y34"/>
  <c r="Z34" s="1"/>
  <c r="W33"/>
  <c r="Y33" s="1"/>
  <c r="Z33" s="1"/>
  <c r="Y44"/>
  <c r="Z44" s="1"/>
  <c r="W43"/>
  <c r="Y43" s="1"/>
  <c r="Z43" s="1"/>
  <c r="Y54"/>
  <c r="Z54" s="1"/>
  <c r="W53"/>
  <c r="Y53" s="1"/>
  <c r="Z53" s="1"/>
  <c r="Y64"/>
  <c r="Z64" s="1"/>
  <c r="W63"/>
  <c r="Y73"/>
  <c r="Z73" s="1"/>
  <c r="W72"/>
  <c r="Y72" s="1"/>
  <c r="Z72" s="1"/>
  <c r="Y81"/>
  <c r="Z81" s="1"/>
  <c r="W80"/>
  <c r="Y80" s="1"/>
  <c r="Z80" s="1"/>
  <c r="J37"/>
  <c r="X51"/>
  <c r="S66"/>
  <c r="W14"/>
  <c r="B29" i="1"/>
  <c r="G21" i="2"/>
  <c r="E31" s="1"/>
  <c r="G31" s="1"/>
  <c r="W31" s="1"/>
  <c r="Y31" s="1"/>
  <c r="Z31" s="1"/>
  <c r="G25"/>
  <c r="E32" s="1"/>
  <c r="G32" s="1"/>
  <c r="W32" s="1"/>
  <c r="Y32" s="1"/>
  <c r="Z32" s="1"/>
  <c r="G33"/>
  <c r="G39"/>
  <c r="G43"/>
  <c r="G47"/>
  <c r="G51" s="1"/>
  <c r="G53"/>
  <c r="G66" s="1"/>
  <c r="M63"/>
  <c r="M66" s="1"/>
  <c r="G68"/>
  <c r="G72"/>
  <c r="G76"/>
  <c r="G80"/>
  <c r="G88" s="1"/>
  <c r="J88"/>
  <c r="M88"/>
  <c r="P88"/>
  <c r="S88"/>
  <c r="V88"/>
  <c r="X88"/>
  <c r="X136"/>
  <c r="X212"/>
  <c r="Y85"/>
  <c r="Z85" s="1"/>
  <c r="W84"/>
  <c r="Y91"/>
  <c r="Z91" s="1"/>
  <c r="W90"/>
  <c r="Y95"/>
  <c r="Z95" s="1"/>
  <c r="W94"/>
  <c r="Y94" s="1"/>
  <c r="Z94" s="1"/>
  <c r="Y99"/>
  <c r="Z99" s="1"/>
  <c r="W98"/>
  <c r="Y98" s="1"/>
  <c r="Z98" s="1"/>
  <c r="Y105"/>
  <c r="Z105" s="1"/>
  <c r="W104"/>
  <c r="Y104" s="1"/>
  <c r="Z104" s="1"/>
  <c r="Y129"/>
  <c r="Z129" s="1"/>
  <c r="W128"/>
  <c r="Y128" s="1"/>
  <c r="Z128" s="1"/>
  <c r="Y133"/>
  <c r="Z133" s="1"/>
  <c r="W132"/>
  <c r="W149"/>
  <c r="W157"/>
  <c r="W165"/>
  <c r="W172"/>
  <c r="W176"/>
  <c r="W182"/>
  <c r="Y185"/>
  <c r="Z185" s="1"/>
  <c r="W184"/>
  <c r="Y184" s="1"/>
  <c r="Z184" s="1"/>
  <c r="Y190"/>
  <c r="Z190" s="1"/>
  <c r="W189"/>
  <c r="Y189" s="1"/>
  <c r="Z189" s="1"/>
  <c r="Y195"/>
  <c r="Z195" s="1"/>
  <c r="W194"/>
  <c r="Y194" s="1"/>
  <c r="Z194" s="1"/>
  <c r="Y199"/>
  <c r="Z199" s="1"/>
  <c r="W198"/>
  <c r="E88"/>
  <c r="H88"/>
  <c r="K88"/>
  <c r="N88"/>
  <c r="Q88"/>
  <c r="T88"/>
  <c r="X138"/>
  <c r="X149" s="1"/>
  <c r="G149"/>
  <c r="X151"/>
  <c r="X157" s="1"/>
  <c r="G157"/>
  <c r="X159"/>
  <c r="X165" s="1"/>
  <c r="G165"/>
  <c r="X167"/>
  <c r="X172" s="1"/>
  <c r="G172"/>
  <c r="X174"/>
  <c r="X176" s="1"/>
  <c r="G176"/>
  <c r="X178"/>
  <c r="X182" s="1"/>
  <c r="G182"/>
  <c r="G136" l="1"/>
  <c r="V30"/>
  <c r="T29"/>
  <c r="W212"/>
  <c r="Y212" s="1"/>
  <c r="Z212" s="1"/>
  <c r="Y198"/>
  <c r="Z198" s="1"/>
  <c r="W136"/>
  <c r="Y136" s="1"/>
  <c r="Z136" s="1"/>
  <c r="Y132"/>
  <c r="Z132" s="1"/>
  <c r="W102"/>
  <c r="Y102" s="1"/>
  <c r="Z102" s="1"/>
  <c r="Y90"/>
  <c r="Z90" s="1"/>
  <c r="W88"/>
  <c r="Y88" s="1"/>
  <c r="Z88" s="1"/>
  <c r="Y84"/>
  <c r="Z84" s="1"/>
  <c r="Y178"/>
  <c r="Z178" s="1"/>
  <c r="Y174"/>
  <c r="Z174" s="1"/>
  <c r="Y167"/>
  <c r="Z167" s="1"/>
  <c r="Y159"/>
  <c r="Z159" s="1"/>
  <c r="Y151"/>
  <c r="Z151" s="1"/>
  <c r="Y138"/>
  <c r="Z138" s="1"/>
  <c r="Y14"/>
  <c r="Z14" s="1"/>
  <c r="W13"/>
  <c r="W66"/>
  <c r="Y66" s="1"/>
  <c r="Z66" s="1"/>
  <c r="Y63"/>
  <c r="Z63" s="1"/>
  <c r="W51"/>
  <c r="Y51" s="1"/>
  <c r="Z51" s="1"/>
  <c r="Y47"/>
  <c r="Z47" s="1"/>
  <c r="Q29"/>
  <c r="S30"/>
  <c r="S29" s="1"/>
  <c r="S37" s="1"/>
  <c r="S213" s="1"/>
  <c r="L27" i="1" s="1"/>
  <c r="K29" i="2"/>
  <c r="M30"/>
  <c r="M29" s="1"/>
  <c r="M37" s="1"/>
  <c r="M213" s="1"/>
  <c r="M215" s="1"/>
  <c r="E29"/>
  <c r="G30"/>
  <c r="Y182"/>
  <c r="Z182" s="1"/>
  <c r="Y176"/>
  <c r="Z176" s="1"/>
  <c r="Y172"/>
  <c r="Z172" s="1"/>
  <c r="Y165"/>
  <c r="Z165" s="1"/>
  <c r="Y157"/>
  <c r="Z157" s="1"/>
  <c r="Y149"/>
  <c r="Z149" s="1"/>
  <c r="J213"/>
  <c r="C28" i="1" s="1"/>
  <c r="V29" i="2" l="1"/>
  <c r="V37" s="1"/>
  <c r="V213" s="1"/>
  <c r="L28" i="1" s="1"/>
  <c r="X30" i="2"/>
  <c r="X29" s="1"/>
  <c r="X37" s="1"/>
  <c r="X213" s="1"/>
  <c r="W30"/>
  <c r="G29"/>
  <c r="G37" s="1"/>
  <c r="G213" s="1"/>
  <c r="C27" i="1" s="1"/>
  <c r="S215" i="2"/>
  <c r="Y13"/>
  <c r="Z13" s="1"/>
  <c r="J215"/>
  <c r="C30" i="1"/>
  <c r="N28"/>
  <c r="B28" s="1"/>
  <c r="B30" s="1"/>
  <c r="V215" i="2" l="1"/>
  <c r="L30" i="1"/>
  <c r="X215" i="2"/>
  <c r="N30" i="1"/>
  <c r="I28"/>
  <c r="I30" s="1"/>
  <c r="M29"/>
  <c r="M30" s="1"/>
  <c r="K28"/>
  <c r="K30" s="1"/>
  <c r="Y30" i="2"/>
  <c r="Z30" s="1"/>
  <c r="W29"/>
  <c r="G215"/>
  <c r="N27" i="1"/>
  <c r="I27" l="1"/>
  <c r="K27"/>
  <c r="Y29" i="2"/>
  <c r="Z29" s="1"/>
  <c r="W37"/>
  <c r="B27" i="1"/>
  <c r="W213" i="2" l="1"/>
  <c r="W215" s="1"/>
  <c r="Y37"/>
  <c r="Y213" l="1"/>
  <c r="Z213" s="1"/>
  <c r="Z37"/>
</calcChain>
</file>

<file path=xl/sharedStrings.xml><?xml version="1.0" encoding="utf-8"?>
<sst xmlns="http://schemas.openxmlformats.org/spreadsheetml/2006/main" count="778" uniqueCount="422">
  <si>
    <t xml:space="preserve">
</t>
  </si>
  <si>
    <t>Додаток №______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</si>
  <si>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</si>
  <si>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</si>
  <si>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</si>
  <si>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</si>
  <si>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</si>
  <si>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</si>
  <si>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</si>
  <si>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</si>
  <si>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</si>
  <si>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</si>
  <si>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</si>
  <si>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</si>
  <si>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</si>
  <si>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</si>
  <si>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</si>
  <si>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</si>
  <si>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</si>
  <si>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</si>
  <si>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</si>
  <si>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</si>
  <si>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</si>
  <si>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</si>
  <si>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</si>
  <si>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</si>
  <si>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</si>
  <si>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</si>
  <si>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</si>
  <si>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</si>
  <si>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</si>
  <si>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</si>
  <si>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</si>
  <si>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</si>
  <si>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</si>
  <si>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</si>
  <si>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</si>
  <si>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</si>
  <si>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</si>
  <si>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</si>
  <si>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</si>
  <si>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</si>
  <si>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</si>
  <si>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</si>
  <si>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</si>
  <si>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</si>
  <si>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</si>
  <si>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</si>
  <si>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</si>
  <si>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</si>
  <si>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</si>
  <si>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</si>
  <si>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</si>
  <si>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</si>
  <si>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</si>
  <si>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</si>
  <si>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</si>
  <si>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</si>
  <si>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</si>
  <si>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</si>
  <si>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</si>
  <si>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</si>
  <si>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</si>
  <si>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</si>
  <si>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</si>
  <si>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</si>
  <si>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</si>
  <si>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</si>
  <si>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</si>
  <si>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</si>
  <si>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</si>
  <si>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</si>
  <si>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</si>
  <si>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</si>
  <si>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</si>
  <si>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</si>
  <si>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</si>
  <si>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</si>
  <si>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</si>
  <si>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</si>
  <si>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</si>
  <si>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</si>
  <si>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</si>
  <si>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</si>
  <si>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</si>
  <si>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</si>
  <si>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</si>
  <si>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</si>
  <si>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</si>
  <si>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</si>
  <si>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</si>
  <si>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</si>
  <si>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</si>
  <si>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</si>
  <si>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</si>
  <si>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</si>
  <si>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</si>
  <si>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</si>
  <si>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</si>
  <si>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</si>
  <si>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</si>
  <si>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</si>
  <si>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</si>
  <si>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</si>
  <si>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</si>
  <si>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</si>
  <si>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</si>
  <si>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</si>
  <si>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</si>
  <si>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</si>
  <si>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</si>
  <si>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</si>
  <si>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</si>
  <si>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</si>
  <si>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</si>
  <si>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</si>
  <si>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</si>
  <si>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</si>
  <si>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</si>
  <si>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</si>
  <si>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</si>
  <si>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</si>
  <si>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</si>
  <si>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</si>
  <si>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</si>
  <si>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</si>
  <si>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</si>
  <si>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</si>
  <si>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</si>
  <si>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</si>
  <si>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</si>
  <si>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</si>
  <si>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</si>
  <si>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</si>
  <si>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</si>
  <si>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</si>
  <si>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</si>
  <si>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</si>
  <si>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</si>
  <si>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</si>
  <si>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</si>
  <si>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</si>
  <si>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</si>
  <si>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</si>
  <si>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</si>
  <si>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</si>
  <si>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</si>
  <si>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</si>
  <si>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</si>
  <si>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</si>
  <si>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</si>
  <si>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</si>
  <si>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</si>
  <si>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</si>
  <si>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</si>
  <si>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</si>
  <si>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</si>
  <si>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</si>
  <si>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</si>
  <si>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</si>
  <si>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</si>
  <si>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</si>
  <si>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</si>
  <si>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</si>
  <si>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</si>
  <si>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</si>
  <si>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</si>
  <si>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</si>
  <si>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</si>
  <si>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</si>
  <si>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</si>
  <si>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</si>
  <si>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</si>
  <si>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</si>
  <si>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</si>
  <si>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</si>
  <si>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</si>
  <si>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</si>
  <si>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</si>
  <si>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</si>
  <si>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</si>
  <si>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</si>
  <si>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</si>
  <si>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</si>
  <si>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</si>
  <si>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</si>
  <si>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</si>
  <si>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</si>
  <si>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</si>
  <si>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</si>
  <si>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</si>
  <si>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</si>
  <si>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</si>
  <si>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</si>
  <si>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</si>
  <si>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</si>
  <si>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</si>
  <si>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</si>
  <si>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</si>
  <si>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</si>
  <si>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</si>
  <si>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</si>
  <si>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</si>
  <si>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</si>
  <si>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</si>
  <si>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</si>
  <si>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</si>
  <si>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</si>
  <si>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</si>
  <si>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</si>
  <si>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</si>
  <si>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</si>
  <si>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</si>
  <si>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</si>
  <si>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</si>
  <si>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</si>
  <si>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</si>
  <si>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</si>
  <si>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</si>
  <si>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</si>
  <si>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</si>
  <si>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</si>
  <si>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</si>
  <si>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</si>
  <si>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</si>
  <si>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</si>
  <si>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</si>
  <si>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</si>
  <si>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</si>
  <si>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</si>
  <si>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</si>
  <si>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</si>
  <si>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</si>
  <si>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</si>
  <si>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</si>
  <si>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</si>
  <si>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</si>
  <si>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</si>
  <si>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</si>
  <si>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</si>
  <si>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</si>
  <si>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</si>
  <si>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</si>
  <si>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</si>
  <si>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</si>
  <si>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</si>
  <si>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</si>
  <si>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</si>
  <si>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</si>
  <si>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</si>
  <si>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</si>
  <si>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</si>
  <si>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</si>
  <si>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</si>
  <si>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</si>
  <si>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</si>
  <si>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</si>
  <si>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</si>
  <si>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</si>
  <si>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</si>
  <si>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</si>
  <si>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</si>
  <si>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</si>
  <si>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</si>
  <si>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</si>
  <si>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</si>
  <si>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</si>
  <si>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</si>
  <si>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</si>
  <si>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</si>
  <si>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</si>
  <si>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</si>
  <si>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</si>
  <si>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</si>
  <si>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</si>
  <si>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</si>
  <si>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</si>
  <si>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</si>
  <si>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</si>
  <si>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</si>
  <si>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</si>
  <si>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</si>
  <si>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</si>
  <si>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</si>
  <si>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</si>
  <si>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</si>
  <si>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</si>
  <si>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</si>
  <si>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</si>
  <si>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</si>
  <si>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</si>
  <si>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</si>
  <si>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</si>
  <si>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</si>
  <si>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</si>
  <si>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</si>
  <si>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</si>
  <si>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</si>
  <si>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</si>
  <si>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</si>
  <si>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</si>
  <si>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</si>
  <si>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</si>
  <si>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</si>
  <si>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</si>
  <si>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</si>
  <si>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</si>
  <si>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</si>
  <si>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</si>
  <si>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</si>
  <si>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</si>
  <si>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</si>
  <si>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</si>
  <si>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</si>
  <si>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</si>
  <si>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</si>
  <si>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</si>
  <si>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</si>
  <si>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</si>
  <si>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</si>
  <si>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Назва конкурсної програми: Інклюзивне мистецтво</t>
  </si>
  <si>
    <t>Назва ЛОТ-у: Інклюзивне суспільство</t>
  </si>
  <si>
    <t>Назва Грантоотримувача: Хмельницька обласна бібліотека для дітей імені Т.Г. Шевченка</t>
  </si>
  <si>
    <t>Назва проєкту: Інклюзивний креативний простір “FreeDreams”</t>
  </si>
  <si>
    <r>
      <t>до Договору про надання гранту №_</t>
    </r>
    <r>
      <rPr>
        <u/>
        <sz val="10"/>
        <color theme="1"/>
        <rFont val="Arial"/>
        <family val="2"/>
        <charset val="204"/>
      </rPr>
      <t>4INC31-29295</t>
    </r>
    <r>
      <rPr>
        <sz val="10"/>
        <color theme="1"/>
        <rFont val="Arial"/>
        <family val="2"/>
        <charset val="204"/>
      </rPr>
      <t>____________</t>
    </r>
  </si>
  <si>
    <r>
      <t>від "_</t>
    </r>
    <r>
      <rPr>
        <u/>
        <sz val="10"/>
        <color theme="1"/>
        <rFont val="Arial"/>
        <family val="2"/>
        <charset val="204"/>
      </rPr>
      <t>22</t>
    </r>
    <r>
      <rPr>
        <sz val="10"/>
        <color theme="1"/>
        <rFont val="Arial"/>
        <family val="2"/>
        <charset val="204"/>
      </rPr>
      <t>_" __</t>
    </r>
    <r>
      <rPr>
        <u/>
        <sz val="10"/>
        <color theme="1"/>
        <rFont val="Arial"/>
        <family val="2"/>
        <charset val="204"/>
      </rPr>
      <t>липня</t>
    </r>
    <r>
      <rPr>
        <sz val="10"/>
        <color theme="1"/>
        <rFont val="Arial"/>
        <family val="2"/>
        <charset val="204"/>
      </rPr>
      <t>__ 2021 року</t>
    </r>
  </si>
  <si>
    <t>Лучинська Оксана Іллівна, завідуюча відділом роботи з користувачами-учнями 5-9 класів, координатор проекту</t>
  </si>
  <si>
    <t>Галушкіна Сабіна Олександрівна, бібліотекар І категорії відділу роботи з користувачами-учнями 5-9 класів, менеджер майданчиків</t>
  </si>
  <si>
    <t>Цісарук Олена Миколаївна, провідний бібліотекар відділу інновацій, реклами та організації дозвілля, піар-менеджер</t>
  </si>
  <si>
    <t>1.1.4</t>
  </si>
  <si>
    <t>Богданова Олена Григорівна, заступник директора по господарській роботі, менеджер із закупівлі товарів і послуг</t>
  </si>
  <si>
    <t>1.1.5</t>
  </si>
  <si>
    <t>Лифар Оксана Петрівна, заступник директора з наукової роботи, ризик-менеджер</t>
  </si>
  <si>
    <t>1.1.6</t>
  </si>
  <si>
    <t>Бондаренко Юлія Віталіївна, головний бухгалтер, бухгалтер проекту</t>
  </si>
  <si>
    <t>1.1.7</t>
  </si>
  <si>
    <t>Главацька Анна Ігорівна, бібліотекар, арт-менеджер</t>
  </si>
  <si>
    <t>Магнітно-маркерний фліпчартBuromax 70х100 см BM.0010</t>
  </si>
  <si>
    <t>Планшет Lenovo TAB M10 TB-X505L LTE Black (ZA4H0012UA)</t>
  </si>
  <si>
    <t>Штатив hamaflex для смартфонів і GoPro, 26 см</t>
  </si>
  <si>
    <t>3.1.4</t>
  </si>
  <si>
    <t>Фотобокс ЛайткубPuluz PU5030 31x31х32 см</t>
  </si>
  <si>
    <t>3.1.5</t>
  </si>
  <si>
    <t>ВИСТАВКОВА СТІЙКА, СТЕНД ПІД ПОЛІГРАФІЮ (БУКЛЕТНИЦЯ) – STEND06 (1900х520) 4 кармана</t>
  </si>
  <si>
    <t>3.1.6</t>
  </si>
  <si>
    <t>ВИСТАВКОВА СТІЙКА, СТЕНД ПІД ПОЛІГРАФІЮ (БУКЛЕТНИЦЯ) – STEND04 (1790х560) 6 карманів</t>
  </si>
  <si>
    <t>3.1.7</t>
  </si>
  <si>
    <t>Розподілювач кімнати</t>
  </si>
  <si>
    <t>3.1.8</t>
  </si>
  <si>
    <t>Окуляри віртуальної реальності BoboVR Z6 з пультом (White)</t>
  </si>
  <si>
    <t>3.1.9</t>
  </si>
  <si>
    <t>Мобільний стенд ролл-ап</t>
  </si>
  <si>
    <t>Контрастна смуга на ступені</t>
  </si>
  <si>
    <t>Папір офісний А4</t>
  </si>
  <si>
    <t xml:space="preserve">Міні-маркер для магнітно-маркерних дощок </t>
  </si>
  <si>
    <t>6.1.4</t>
  </si>
  <si>
    <t>бейджі</t>
  </si>
  <si>
    <t>6.1.5</t>
  </si>
  <si>
    <t>БЛОКНОТ для фліпчарту</t>
  </si>
  <si>
    <t>6.1.6</t>
  </si>
  <si>
    <t xml:space="preserve">ПАПІР КОЛ. A4 80г/м </t>
  </si>
  <si>
    <t>6.1.7</t>
  </si>
  <si>
    <t>Фотобумага  260 г/м, А4</t>
  </si>
  <si>
    <t>6.1.8</t>
  </si>
  <si>
    <t>Фон акриловый для предметної зйомки  30 см</t>
  </si>
  <si>
    <t>6.1.9</t>
  </si>
  <si>
    <t>Засіб дезінфекційний  1000 мл</t>
  </si>
  <si>
    <t>6.1.10</t>
  </si>
  <si>
    <t>DELFI «ProfiLatex», фарба, 14 кг.</t>
  </si>
  <si>
    <t>6.1.11</t>
  </si>
  <si>
    <t xml:space="preserve">Грунт адгезионнийFARBEX«Бетон-Контакт», 14 кг. </t>
  </si>
  <si>
    <t>6.1.12</t>
  </si>
  <si>
    <t xml:space="preserve">Ванночка для фарби </t>
  </si>
  <si>
    <t>6.1.13</t>
  </si>
  <si>
    <t>Валик</t>
  </si>
  <si>
    <t>6.1.14</t>
  </si>
  <si>
    <t>Пензлик</t>
  </si>
  <si>
    <t>6.1.15</t>
  </si>
  <si>
    <t>Пензлик Круглий 25мм</t>
  </si>
  <si>
    <t>6.1.16</t>
  </si>
  <si>
    <t>Щітка</t>
  </si>
  <si>
    <t>6.1.17</t>
  </si>
  <si>
    <t>Захисна плівка</t>
  </si>
  <si>
    <t>6.1.18</t>
  </si>
  <si>
    <t>Малярна стрічна</t>
  </si>
  <si>
    <t>6.1.19</t>
  </si>
  <si>
    <t xml:space="preserve">Картон для трафаретів </t>
  </si>
  <si>
    <t>6.1.20</t>
  </si>
  <si>
    <t>Акрил</t>
  </si>
  <si>
    <t>6.1.21</t>
  </si>
  <si>
    <t xml:space="preserve">Аерозольна краска для стін </t>
  </si>
  <si>
    <t>6.1.22</t>
  </si>
  <si>
    <t>Одноразовий посуд для змішування фарб (набір)</t>
  </si>
  <si>
    <t>6.1.23</t>
  </si>
  <si>
    <t>Чорнило для заправки кольорового картриджу</t>
  </si>
  <si>
    <t>Під-
стаття:</t>
  </si>
  <si>
    <t>Накопичувач Apacer AH33A 32 ГБ USB 2.0 silver (AP32GAH33AS-1)</t>
  </si>
  <si>
    <t>Тактильна Табличка з шрифтом БРАЙЛЯ</t>
  </si>
  <si>
    <t>Тактильна Кнопка виклику зі шрифтом Брайля</t>
  </si>
  <si>
    <t>Ігри для незрячих та слабозрячих</t>
  </si>
  <si>
    <t>Рекламні витрати (розміщення реклами на Лед-екранах)</t>
  </si>
  <si>
    <t>дні</t>
  </si>
  <si>
    <t>Поштові витрати (кур'єрська доставка потрібного обладнання та документів )</t>
  </si>
  <si>
    <t xml:space="preserve">Заправка картриджа для принтера чорна </t>
  </si>
  <si>
    <t>Послуга установки банеру</t>
  </si>
  <si>
    <t>Послуга з проведення навчання  IT технологіям</t>
  </si>
  <si>
    <t>13.4.9</t>
  </si>
  <si>
    <t>Послуга проведення розвиваючих тренінгів для молоді</t>
  </si>
  <si>
    <t>13.4.10</t>
  </si>
  <si>
    <t>Каритун Оксана Анатоліївна, проведення психологічних тренінгів (договір ЦПХ)</t>
  </si>
  <si>
    <t>13.4.11</t>
  </si>
  <si>
    <t>Радушинська Оксана Петрівна, проведення тренінгів з журналістики (договір ЦПХ)</t>
  </si>
  <si>
    <t>13.4.12</t>
  </si>
  <si>
    <t xml:space="preserve"> Аніськов Сергій  Миколайович, проведення тренінгів з фотомистецтва (договір ЦПХ)</t>
  </si>
  <si>
    <t>13.4.13</t>
  </si>
  <si>
    <t>тренінг</t>
  </si>
  <si>
    <t>заміна на Захожу О.О.</t>
  </si>
  <si>
    <r>
      <t>за період з _</t>
    </r>
    <r>
      <rPr>
        <b/>
        <u/>
        <sz val="12"/>
        <color theme="1"/>
        <rFont val="Arial"/>
        <family val="2"/>
        <charset val="204"/>
      </rPr>
      <t>22 липня</t>
    </r>
    <r>
      <rPr>
        <b/>
        <sz val="12"/>
        <color theme="1"/>
        <rFont val="Arial"/>
        <family val="2"/>
        <charset val="204"/>
      </rPr>
      <t>_ по _</t>
    </r>
    <r>
      <rPr>
        <b/>
        <u/>
        <sz val="12"/>
        <color theme="1"/>
        <rFont val="Arial"/>
        <family val="2"/>
        <charset val="204"/>
      </rPr>
      <t>30 жовтня</t>
    </r>
    <r>
      <rPr>
        <b/>
        <sz val="12"/>
        <color theme="1"/>
        <rFont val="Arial"/>
        <family val="2"/>
        <charset val="204"/>
      </rPr>
      <t>_ 2021 року</t>
    </r>
  </si>
  <si>
    <t>Дата початку проєкту: 22 липня 2021 року</t>
  </si>
  <si>
    <t>Дата завершення проєкту: 30 жовтня 2021 року</t>
  </si>
  <si>
    <t>головний бухгалтер</t>
  </si>
  <si>
    <t>Бондаренко Ю.В.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</si>
</sst>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d\.m"/>
  </numFmts>
  <fonts count="42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rgb="FFC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6" tint="0.79998168889431442"/>
        <bgColor indexed="64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8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49" fontId="2" fillId="6" borderId="51" xfId="0" applyNumberFormat="1" applyFont="1" applyFill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4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19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4" fillId="0" borderId="74" xfId="0" applyFont="1" applyBorder="1" applyAlignment="1">
      <alignment vertical="top" wrapText="1"/>
    </xf>
    <xf numFmtId="4" fontId="14" fillId="0" borderId="75" xfId="0" applyNumberFormat="1" applyFont="1" applyBorder="1" applyAlignment="1">
      <alignment horizontal="right" vertical="top"/>
    </xf>
    <xf numFmtId="165" fontId="19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4" fontId="14" fillId="5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14" fillId="7" borderId="42" xfId="0" applyNumberFormat="1" applyFont="1" applyFill="1" applyBorder="1" applyAlignment="1">
      <alignment horizontal="right" vertical="center"/>
    </xf>
    <xf numFmtId="0" fontId="20" fillId="6" borderId="52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center" vertical="top"/>
    </xf>
    <xf numFmtId="4" fontId="14" fillId="7" borderId="47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4" fillId="5" borderId="57" xfId="0" applyNumberFormat="1" applyFont="1" applyFill="1" applyBorder="1" applyAlignment="1">
      <alignment horizontal="right" vertical="top"/>
    </xf>
    <xf numFmtId="4" fontId="14" fillId="6" borderId="90" xfId="0" applyNumberFormat="1" applyFont="1" applyFill="1" applyBorder="1" applyAlignment="1">
      <alignment horizontal="right" vertical="top"/>
    </xf>
    <xf numFmtId="0" fontId="4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4" fillId="0" borderId="73" xfId="0" applyFont="1" applyBorder="1" applyAlignment="1">
      <alignment horizontal="center" vertical="top"/>
    </xf>
    <xf numFmtId="0" fontId="19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2" xfId="0" applyFont="1" applyFill="1" applyBorder="1" applyAlignment="1">
      <alignment horizontal="left" vertical="top" wrapText="1"/>
    </xf>
    <xf numFmtId="0" fontId="20" fillId="6" borderId="67" xfId="0" applyFont="1" applyFill="1" applyBorder="1" applyAlignment="1">
      <alignment horizontal="left" vertical="top" wrapText="1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4" fontId="14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5" xfId="0" applyNumberFormat="1" applyFont="1" applyBorder="1" applyAlignment="1">
      <alignment horizontal="right" vertical="top"/>
    </xf>
    <xf numFmtId="0" fontId="3" fillId="5" borderId="81" xfId="0" applyFont="1" applyFill="1" applyBorder="1" applyAlignment="1">
      <alignment vertical="center"/>
    </xf>
    <xf numFmtId="49" fontId="3" fillId="0" borderId="26" xfId="0" applyNumberFormat="1" applyFont="1" applyBorder="1" applyAlignment="1">
      <alignment horizontal="center" vertical="top"/>
    </xf>
    <xf numFmtId="0" fontId="1" fillId="0" borderId="91" xfId="0" applyFont="1" applyBorder="1" applyAlignment="1">
      <alignment vertical="top" wrapText="1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49" fontId="3" fillId="0" borderId="64" xfId="0" applyNumberFormat="1" applyFont="1" applyBorder="1" applyAlignment="1">
      <alignment horizontal="center" vertical="top"/>
    </xf>
    <xf numFmtId="0" fontId="4" fillId="0" borderId="94" xfId="0" applyFont="1" applyBorder="1" applyAlignment="1">
      <alignment vertical="top" wrapText="1"/>
    </xf>
    <xf numFmtId="4" fontId="2" fillId="7" borderId="47" xfId="0" applyNumberFormat="1" applyFont="1" applyFill="1" applyBorder="1" applyAlignment="1">
      <alignment horizontal="right" vertical="center"/>
    </xf>
    <xf numFmtId="4" fontId="14" fillId="5" borderId="81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6" fontId="3" fillId="0" borderId="51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4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4" fontId="14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4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4" fontId="2" fillId="6" borderId="106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49" fontId="3" fillId="6" borderId="107" xfId="0" applyNumberFormat="1" applyFont="1" applyFill="1" applyBorder="1" applyAlignment="1">
      <alignment horizontal="center" vertical="top"/>
    </xf>
    <xf numFmtId="0" fontId="2" fillId="6" borderId="105" xfId="0" applyFont="1" applyFill="1" applyBorder="1" applyAlignment="1">
      <alignment vertical="top" wrapText="1"/>
    </xf>
    <xf numFmtId="0" fontId="19" fillId="6" borderId="67" xfId="0" applyFont="1" applyFill="1" applyBorder="1" applyAlignment="1">
      <alignment horizontal="left" vertical="top" wrapText="1"/>
    </xf>
    <xf numFmtId="165" fontId="19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0" fontId="2" fillId="4" borderId="80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0" fontId="34" fillId="0" borderId="59" xfId="0" applyFont="1" applyBorder="1" applyAlignment="1">
      <alignment vertical="top" wrapText="1"/>
    </xf>
    <xf numFmtId="0" fontId="33" fillId="5" borderId="48" xfId="0" applyFont="1" applyFill="1" applyBorder="1" applyAlignment="1">
      <alignment vertical="center"/>
    </xf>
    <xf numFmtId="165" fontId="33" fillId="6" borderId="50" xfId="0" applyNumberFormat="1" applyFont="1" applyFill="1" applyBorder="1" applyAlignment="1">
      <alignment vertical="top"/>
    </xf>
    <xf numFmtId="165" fontId="33" fillId="0" borderId="58" xfId="0" applyNumberFormat="1" applyFont="1" applyBorder="1" applyAlignment="1">
      <alignment vertical="top"/>
    </xf>
    <xf numFmtId="165" fontId="33" fillId="0" borderId="62" xfId="0" applyNumberFormat="1" applyFont="1" applyBorder="1" applyAlignment="1">
      <alignment vertical="top"/>
    </xf>
    <xf numFmtId="165" fontId="33" fillId="0" borderId="71" xfId="0" applyNumberFormat="1" applyFont="1" applyBorder="1" applyAlignment="1">
      <alignment vertical="top"/>
    </xf>
    <xf numFmtId="165" fontId="33" fillId="0" borderId="73" xfId="0" applyNumberFormat="1" applyFont="1" applyBorder="1" applyAlignment="1">
      <alignment vertical="top"/>
    </xf>
    <xf numFmtId="0" fontId="33" fillId="5" borderId="79" xfId="0" applyFont="1" applyFill="1" applyBorder="1" applyAlignment="1">
      <alignment vertical="center"/>
    </xf>
    <xf numFmtId="0" fontId="33" fillId="5" borderId="45" xfId="0" applyFont="1" applyFill="1" applyBorder="1" applyAlignment="1">
      <alignment vertical="center"/>
    </xf>
    <xf numFmtId="165" fontId="33" fillId="0" borderId="24" xfId="0" applyNumberFormat="1" applyFont="1" applyBorder="1" applyAlignment="1">
      <alignment vertical="top"/>
    </xf>
    <xf numFmtId="165" fontId="33" fillId="0" borderId="63" xfId="0" applyNumberFormat="1" applyFont="1" applyBorder="1" applyAlignment="1">
      <alignment vertical="top"/>
    </xf>
    <xf numFmtId="165" fontId="33" fillId="0" borderId="97" xfId="0" applyNumberFormat="1" applyFont="1" applyBorder="1" applyAlignment="1">
      <alignment vertical="top"/>
    </xf>
    <xf numFmtId="165" fontId="33" fillId="0" borderId="23" xfId="0" applyNumberFormat="1" applyFont="1" applyBorder="1" applyAlignment="1">
      <alignment vertical="top"/>
    </xf>
    <xf numFmtId="165" fontId="33" fillId="0" borderId="27" xfId="0" applyNumberFormat="1" applyFont="1" applyBorder="1" applyAlignment="1">
      <alignment vertical="top"/>
    </xf>
    <xf numFmtId="4" fontId="36" fillId="0" borderId="24" xfId="0" applyNumberFormat="1" applyFont="1" applyBorder="1" applyAlignment="1">
      <alignment horizontal="right" vertical="top"/>
    </xf>
    <xf numFmtId="4" fontId="36" fillId="0" borderId="26" xfId="0" applyNumberFormat="1" applyFont="1" applyBorder="1" applyAlignment="1">
      <alignment horizontal="right" vertical="top"/>
    </xf>
    <xf numFmtId="4" fontId="36" fillId="0" borderId="63" xfId="0" applyNumberFormat="1" applyFont="1" applyBorder="1" applyAlignment="1">
      <alignment horizontal="right" vertical="top"/>
    </xf>
    <xf numFmtId="4" fontId="36" fillId="0" borderId="64" xfId="0" applyNumberFormat="1" applyFont="1" applyBorder="1" applyAlignment="1">
      <alignment horizontal="right" vertical="top"/>
    </xf>
    <xf numFmtId="49" fontId="37" fillId="0" borderId="23" xfId="0" applyNumberFormat="1" applyFont="1" applyBorder="1" applyAlignment="1">
      <alignment horizontal="center" vertical="top"/>
    </xf>
    <xf numFmtId="0" fontId="36" fillId="0" borderId="59" xfId="0" applyFont="1" applyBorder="1" applyAlignment="1">
      <alignment vertical="top" wrapText="1"/>
    </xf>
    <xf numFmtId="49" fontId="37" fillId="0" borderId="27" xfId="0" applyNumberFormat="1" applyFont="1" applyBorder="1" applyAlignment="1">
      <alignment horizontal="center" vertical="top"/>
    </xf>
    <xf numFmtId="0" fontId="36" fillId="0" borderId="74" xfId="0" applyFont="1" applyBorder="1" applyAlignment="1">
      <alignment vertical="top" wrapText="1"/>
    </xf>
    <xf numFmtId="4" fontId="33" fillId="2" borderId="40" xfId="0" applyNumberFormat="1" applyFont="1" applyFill="1" applyBorder="1" applyAlignment="1">
      <alignment horizontal="center" vertical="center" wrapText="1"/>
    </xf>
    <xf numFmtId="4" fontId="33" fillId="2" borderId="41" xfId="0" applyNumberFormat="1" applyFont="1" applyFill="1" applyBorder="1" applyAlignment="1">
      <alignment horizontal="center" vertical="center" wrapText="1"/>
    </xf>
    <xf numFmtId="4" fontId="33" fillId="2" borderId="42" xfId="0" applyNumberFormat="1" applyFont="1" applyFill="1" applyBorder="1" applyAlignment="1">
      <alignment horizontal="center" vertical="center" wrapText="1"/>
    </xf>
    <xf numFmtId="164" fontId="33" fillId="2" borderId="43" xfId="0" applyNumberFormat="1" applyFont="1" applyFill="1" applyBorder="1" applyAlignment="1">
      <alignment horizontal="center" vertical="center" wrapText="1"/>
    </xf>
    <xf numFmtId="164" fontId="33" fillId="2" borderId="44" xfId="0" applyNumberFormat="1" applyFont="1" applyFill="1" applyBorder="1" applyAlignment="1">
      <alignment horizontal="center" vertical="center" wrapText="1"/>
    </xf>
    <xf numFmtId="10" fontId="39" fillId="6" borderId="57" xfId="0" applyNumberFormat="1" applyFont="1" applyFill="1" applyBorder="1" applyAlignment="1">
      <alignment horizontal="right" vertical="top"/>
    </xf>
    <xf numFmtId="10" fontId="39" fillId="0" borderId="61" xfId="0" applyNumberFormat="1" applyFont="1" applyBorder="1" applyAlignment="1">
      <alignment horizontal="right" vertical="top"/>
    </xf>
    <xf numFmtId="4" fontId="36" fillId="6" borderId="70" xfId="0" applyNumberFormat="1" applyFont="1" applyFill="1" applyBorder="1" applyAlignment="1">
      <alignment horizontal="right" vertical="top"/>
    </xf>
    <xf numFmtId="4" fontId="33" fillId="6" borderId="70" xfId="0" applyNumberFormat="1" applyFont="1" applyFill="1" applyBorder="1" applyAlignment="1">
      <alignment horizontal="right" vertical="top"/>
    </xf>
    <xf numFmtId="4" fontId="33" fillId="7" borderId="42" xfId="0" applyNumberFormat="1" applyFont="1" applyFill="1" applyBorder="1" applyAlignment="1">
      <alignment horizontal="right" vertical="center"/>
    </xf>
    <xf numFmtId="4" fontId="39" fillId="5" borderId="46" xfId="0" applyNumberFormat="1" applyFont="1" applyFill="1" applyBorder="1" applyAlignment="1">
      <alignment horizontal="right" vertical="center"/>
    </xf>
    <xf numFmtId="4" fontId="33" fillId="6" borderId="84" xfId="0" applyNumberFormat="1" applyFont="1" applyFill="1" applyBorder="1" applyAlignment="1">
      <alignment horizontal="right" vertical="top"/>
    </xf>
    <xf numFmtId="4" fontId="39" fillId="6" borderId="69" xfId="0" applyNumberFormat="1" applyFont="1" applyFill="1" applyBorder="1" applyAlignment="1">
      <alignment horizontal="right" vertical="top"/>
    </xf>
    <xf numFmtId="4" fontId="33" fillId="6" borderId="69" xfId="0" applyNumberFormat="1" applyFont="1" applyFill="1" applyBorder="1" applyAlignment="1">
      <alignment horizontal="right" vertical="top"/>
    </xf>
    <xf numFmtId="4" fontId="39" fillId="7" borderId="42" xfId="0" applyNumberFormat="1" applyFont="1" applyFill="1" applyBorder="1" applyAlignment="1">
      <alignment horizontal="right" vertical="center"/>
    </xf>
    <xf numFmtId="4" fontId="39" fillId="7" borderId="15" xfId="0" applyNumberFormat="1" applyFont="1" applyFill="1" applyBorder="1" applyAlignment="1">
      <alignment horizontal="right" vertical="top"/>
    </xf>
    <xf numFmtId="4" fontId="39" fillId="6" borderId="90" xfId="0" applyNumberFormat="1" applyFont="1" applyFill="1" applyBorder="1" applyAlignment="1">
      <alignment horizontal="right" vertical="top"/>
    </xf>
    <xf numFmtId="10" fontId="39" fillId="0" borderId="75" xfId="0" applyNumberFormat="1" applyFont="1" applyBorder="1" applyAlignment="1">
      <alignment horizontal="right" vertical="top"/>
    </xf>
    <xf numFmtId="4" fontId="39" fillId="7" borderId="49" xfId="0" applyNumberFormat="1" applyFont="1" applyFill="1" applyBorder="1" applyAlignment="1">
      <alignment horizontal="right" vertical="center"/>
    </xf>
    <xf numFmtId="4" fontId="39" fillId="5" borderId="44" xfId="0" applyNumberFormat="1" applyFont="1" applyFill="1" applyBorder="1" applyAlignment="1">
      <alignment horizontal="right" vertical="center"/>
    </xf>
    <xf numFmtId="10" fontId="39" fillId="0" borderId="92" xfId="0" applyNumberFormat="1" applyFont="1" applyBorder="1" applyAlignment="1">
      <alignment horizontal="right" vertical="top"/>
    </xf>
    <xf numFmtId="10" fontId="39" fillId="0" borderId="95" xfId="0" applyNumberFormat="1" applyFont="1" applyBorder="1" applyAlignment="1">
      <alignment horizontal="right" vertical="top"/>
    </xf>
    <xf numFmtId="4" fontId="39" fillId="5" borderId="81" xfId="0" applyNumberFormat="1" applyFont="1" applyFill="1" applyBorder="1" applyAlignment="1">
      <alignment horizontal="right" vertical="center"/>
    </xf>
    <xf numFmtId="4" fontId="33" fillId="6" borderId="56" xfId="0" applyNumberFormat="1" applyFont="1" applyFill="1" applyBorder="1" applyAlignment="1">
      <alignment horizontal="right" vertical="top"/>
    </xf>
    <xf numFmtId="10" fontId="39" fillId="4" borderId="57" xfId="0" applyNumberFormat="1" applyFont="1" applyFill="1" applyBorder="1" applyAlignment="1">
      <alignment horizontal="right" vertical="top"/>
    </xf>
    <xf numFmtId="165" fontId="35" fillId="6" borderId="50" xfId="0" applyNumberFormat="1" applyFont="1" applyFill="1" applyBorder="1" applyAlignment="1">
      <alignment vertical="top" wrapText="1"/>
    </xf>
    <xf numFmtId="4" fontId="36" fillId="0" borderId="28" xfId="0" applyNumberFormat="1" applyFont="1" applyBorder="1" applyAlignment="1">
      <alignment horizontal="right" vertical="top"/>
    </xf>
    <xf numFmtId="4" fontId="36" fillId="0" borderId="30" xfId="0" applyNumberFormat="1" applyFont="1" applyBorder="1" applyAlignment="1">
      <alignment horizontal="right" vertical="top"/>
    </xf>
    <xf numFmtId="0" fontId="36" fillId="0" borderId="23" xfId="0" applyFont="1" applyBorder="1" applyAlignment="1">
      <alignment horizontal="center" vertical="top"/>
    </xf>
    <xf numFmtId="4" fontId="36" fillId="0" borderId="60" xfId="0" applyNumberFormat="1" applyFont="1" applyBorder="1" applyAlignment="1">
      <alignment horizontal="right" vertical="top"/>
    </xf>
    <xf numFmtId="49" fontId="40" fillId="0" borderId="23" xfId="0" applyNumberFormat="1" applyFont="1" applyBorder="1" applyAlignment="1">
      <alignment horizontal="center" vertical="top"/>
    </xf>
    <xf numFmtId="0" fontId="36" fillId="0" borderId="58" xfId="0" applyFont="1" applyBorder="1" applyAlignment="1">
      <alignment horizontal="center" vertical="top"/>
    </xf>
    <xf numFmtId="0" fontId="36" fillId="0" borderId="71" xfId="0" applyFont="1" applyBorder="1" applyAlignment="1">
      <alignment horizontal="center" vertical="top"/>
    </xf>
    <xf numFmtId="0" fontId="41" fillId="8" borderId="72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33" fillId="2" borderId="4" xfId="0" applyNumberFormat="1" applyFont="1" applyFill="1" applyBorder="1" applyAlignment="1">
      <alignment horizontal="center" vertical="center"/>
    </xf>
    <xf numFmtId="0" fontId="38" fillId="0" borderId="5" xfId="0" applyFont="1" applyBorder="1"/>
    <xf numFmtId="0" fontId="38" fillId="0" borderId="6" xfId="0" applyFont="1" applyBorder="1"/>
    <xf numFmtId="164" fontId="33" fillId="2" borderId="4" xfId="0" applyNumberFormat="1" applyFont="1" applyFill="1" applyBorder="1" applyAlignment="1">
      <alignment horizontal="center" vertical="center" wrapText="1"/>
    </xf>
    <xf numFmtId="164" fontId="33" fillId="2" borderId="1" xfId="0" applyNumberFormat="1" applyFont="1" applyFill="1" applyBorder="1" applyAlignment="1">
      <alignment horizontal="center" vertical="center" wrapText="1"/>
    </xf>
    <xf numFmtId="0" fontId="38" fillId="0" borderId="7" xfId="0" applyFont="1" applyBorder="1"/>
    <xf numFmtId="0" fontId="38" fillId="0" borderId="13" xfId="0" applyFont="1" applyBorder="1"/>
    <xf numFmtId="4" fontId="33" fillId="2" borderId="4" xfId="0" applyNumberFormat="1" applyFont="1" applyFill="1" applyBorder="1" applyAlignment="1">
      <alignment horizontal="center" vertical="center" wrapText="1"/>
    </xf>
    <xf numFmtId="165" fontId="19" fillId="7" borderId="100" xfId="0" applyNumberFormat="1" applyFont="1" applyFill="1" applyBorder="1" applyAlignment="1">
      <alignment horizontal="left" vertical="center" wrapText="1"/>
    </xf>
    <xf numFmtId="0" fontId="10" fillId="0" borderId="101" xfId="0" applyFont="1" applyBorder="1"/>
    <xf numFmtId="0" fontId="10" fillId="0" borderId="102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08" xfId="0" applyFont="1" applyBorder="1"/>
    <xf numFmtId="4" fontId="4" fillId="0" borderId="62" xfId="0" applyNumberFormat="1" applyFont="1" applyBorder="1" applyAlignment="1">
      <alignment horizontal="right" vertical="center"/>
    </xf>
    <xf numFmtId="0" fontId="10" fillId="0" borderId="74" xfId="0" applyFont="1" applyBorder="1"/>
    <xf numFmtId="0" fontId="10" fillId="0" borderId="88" xfId="0" applyFont="1" applyBorder="1"/>
    <xf numFmtId="0" fontId="10" fillId="0" borderId="89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3" fillId="2" borderId="1" xfId="0" applyFont="1" applyFill="1" applyBorder="1" applyAlignment="1">
      <alignment horizontal="center" vertical="center" wrapText="1"/>
    </xf>
    <xf numFmtId="0" fontId="38" fillId="0" borderId="37" xfId="0" applyFont="1" applyBorder="1"/>
    <xf numFmtId="0" fontId="33" fillId="2" borderId="33" xfId="0" applyFont="1" applyFill="1" applyBorder="1" applyAlignment="1">
      <alignment horizontal="center" vertical="center"/>
    </xf>
    <xf numFmtId="0" fontId="38" fillId="0" borderId="35" xfId="0" applyFont="1" applyBorder="1"/>
    <xf numFmtId="0" fontId="38" fillId="0" borderId="38" xfId="0" applyFont="1" applyBorder="1"/>
    <xf numFmtId="0" fontId="33" fillId="2" borderId="34" xfId="0" applyFont="1" applyFill="1" applyBorder="1" applyAlignment="1">
      <alignment horizontal="center" vertical="center" wrapText="1"/>
    </xf>
    <xf numFmtId="0" fontId="38" fillId="0" borderId="36" xfId="0" applyFont="1" applyBorder="1"/>
    <xf numFmtId="0" fontId="38" fillId="0" borderId="39" xfId="0" applyFont="1" applyBorder="1"/>
    <xf numFmtId="0" fontId="1" fillId="0" borderId="52" xfId="0" applyFont="1" applyBorder="1" applyAlignment="1">
      <alignment wrapText="1"/>
    </xf>
    <xf numFmtId="0" fontId="2" fillId="0" borderId="52" xfId="0" applyFont="1" applyBorder="1" applyAlignment="1">
      <alignment horizontal="center"/>
    </xf>
    <xf numFmtId="0" fontId="1" fillId="0" borderId="52" xfId="0" applyFont="1" applyBorder="1"/>
    <xf numFmtId="0" fontId="1" fillId="0" borderId="44" xfId="0" applyFont="1" applyBorder="1" applyAlignment="1">
      <alignment horizontal="center"/>
    </xf>
    <xf numFmtId="4" fontId="1" fillId="0" borderId="52" xfId="0" applyNumberFormat="1" applyFont="1" applyBorder="1" applyAlignment="1">
      <alignment horizontal="right"/>
    </xf>
    <xf numFmtId="4" fontId="1" fillId="0" borderId="44" xfId="0" applyNumberFormat="1" applyFont="1" applyBorder="1" applyAlignment="1">
      <alignment horizontal="right"/>
    </xf>
    <xf numFmtId="4" fontId="2" fillId="0" borderId="52" xfId="0" applyNumberFormat="1" applyFont="1" applyBorder="1" applyAlignment="1">
      <alignment horizontal="right"/>
    </xf>
    <xf numFmtId="0" fontId="21" fillId="0" borderId="44" xfId="0" applyFont="1" applyBorder="1" applyAlignment="1">
      <alignment wrapText="1"/>
    </xf>
    <xf numFmtId="0" fontId="22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left" wrapText="1"/>
    </xf>
    <xf numFmtId="0" fontId="21" fillId="0" borderId="44" xfId="0" applyFont="1" applyBorder="1" applyAlignment="1">
      <alignment horizontal="center"/>
    </xf>
    <xf numFmtId="4" fontId="21" fillId="0" borderId="44" xfId="0" applyNumberFormat="1" applyFont="1" applyBorder="1" applyAlignment="1">
      <alignment horizontal="left"/>
    </xf>
    <xf numFmtId="4" fontId="21" fillId="0" borderId="44" xfId="0" applyNumberFormat="1" applyFont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0" fontId="21" fillId="0" borderId="44" xfId="0" applyFont="1" applyBorder="1" applyAlignment="1">
      <alignment horizontal="center" wrapText="1"/>
    </xf>
    <xf numFmtId="0" fontId="1" fillId="0" borderId="44" xfId="0" applyFont="1" applyBorder="1"/>
    <xf numFmtId="0" fontId="2" fillId="0" borderId="44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4" fontId="2" fillId="0" borderId="44" xfId="0" applyNumberFormat="1" applyFont="1" applyBorder="1" applyAlignment="1">
      <alignment horizontal="right"/>
    </xf>
    <xf numFmtId="4" fontId="24" fillId="0" borderId="44" xfId="0" applyNumberFormat="1" applyFont="1" applyBorder="1" applyAlignment="1">
      <alignment horizontal="right"/>
    </xf>
    <xf numFmtId="0" fontId="25" fillId="0" borderId="44" xfId="0" applyFont="1" applyBorder="1" applyAlignment="1">
      <alignment horizontal="center" wrapText="1"/>
    </xf>
    <xf numFmtId="4" fontId="23" fillId="0" borderId="4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A25" workbookViewId="0">
      <selection activeCell="K34" sqref="K34"/>
    </sheetView>
  </sheetViews>
  <sheetFormatPr defaultColWidth="12.625" defaultRowHeight="15" customHeight="1"/>
  <cols>
    <col min="1" max="1" width="16" customWidth="1"/>
    <col min="2" max="2" width="14.5" customWidth="1"/>
    <col min="3" max="8" width="20.375" customWidth="1"/>
    <col min="9" max="9" width="14.5" customWidth="1"/>
    <col min="10" max="10" width="20.375" customWidth="1"/>
    <col min="11" max="11" width="14.5" customWidth="1"/>
    <col min="12" max="12" width="20.375" customWidth="1"/>
    <col min="13" max="13" width="14.5" customWidth="1"/>
    <col min="14" max="14" width="20.375" customWidth="1"/>
    <col min="15" max="23" width="4.875" customWidth="1"/>
    <col min="24" max="26" width="9.625" customWidth="1"/>
    <col min="27" max="31" width="11" customWidth="1"/>
  </cols>
  <sheetData>
    <row r="1" spans="1:31" ht="15" customHeight="1">
      <c r="A1" s="360" t="s">
        <v>0</v>
      </c>
      <c r="B1" s="35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361" t="s">
        <v>324</v>
      </c>
      <c r="I2" s="355"/>
      <c r="J2" s="3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361" t="s">
        <v>325</v>
      </c>
      <c r="I3" s="355"/>
      <c r="J3" s="35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320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321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322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323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418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419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>
      <c r="A18" s="8"/>
      <c r="B18" s="362" t="s">
        <v>2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>
      <c r="A19" s="8"/>
      <c r="B19" s="362" t="s">
        <v>3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>
      <c r="A20" s="8"/>
      <c r="B20" s="363" t="s">
        <v>417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364"/>
      <c r="B23" s="356" t="s">
        <v>4</v>
      </c>
      <c r="C23" s="357"/>
      <c r="D23" s="367" t="s">
        <v>5</v>
      </c>
      <c r="E23" s="368"/>
      <c r="F23" s="368"/>
      <c r="G23" s="368"/>
      <c r="H23" s="368"/>
      <c r="I23" s="368"/>
      <c r="J23" s="369"/>
      <c r="K23" s="356" t="s">
        <v>6</v>
      </c>
      <c r="L23" s="357"/>
      <c r="M23" s="356" t="s">
        <v>7</v>
      </c>
      <c r="N23" s="35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365"/>
      <c r="B24" s="358"/>
      <c r="C24" s="359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70" t="s">
        <v>13</v>
      </c>
      <c r="J24" s="359"/>
      <c r="K24" s="358"/>
      <c r="L24" s="359"/>
      <c r="M24" s="358"/>
      <c r="N24" s="359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>
      <c r="A25" s="366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31</v>
      </c>
      <c r="B27" s="33">
        <f t="shared" ref="B27:B29" si="0">C27/N27</f>
        <v>1</v>
      </c>
      <c r="C27" s="34">
        <f>'Кошторис  витрат'!G213</f>
        <v>255809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витрат'!S213</f>
        <v>0</v>
      </c>
      <c r="M27" s="38">
        <v>1</v>
      </c>
      <c r="N27" s="39">
        <f t="shared" ref="N27:N29" si="4">C27+J27+L27</f>
        <v>255809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32</v>
      </c>
      <c r="B28" s="41">
        <f t="shared" si="0"/>
        <v>1</v>
      </c>
      <c r="C28" s="42">
        <f>'Кошторис  витрат'!J213</f>
        <v>245423.39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витрат'!V213</f>
        <v>0</v>
      </c>
      <c r="M28" s="46">
        <v>1</v>
      </c>
      <c r="N28" s="47">
        <f t="shared" si="4"/>
        <v>245423.39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33</v>
      </c>
      <c r="B29" s="49">
        <f t="shared" si="0"/>
        <v>1</v>
      </c>
      <c r="C29" s="50">
        <v>191856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0.78173478086175885</v>
      </c>
      <c r="N29" s="55">
        <f t="shared" si="4"/>
        <v>191856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34</v>
      </c>
      <c r="B30" s="57">
        <f t="shared" ref="B30:N30" si="5">B28-B29</f>
        <v>0</v>
      </c>
      <c r="C30" s="58">
        <f t="shared" si="5"/>
        <v>53567.390000000014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0.21826521913824115</v>
      </c>
      <c r="N30" s="64">
        <f t="shared" si="5"/>
        <v>53567.390000000014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5"/>
      <c r="B32" s="65" t="s">
        <v>35</v>
      </c>
      <c r="C32" s="371" t="s">
        <v>420</v>
      </c>
      <c r="D32" s="372"/>
      <c r="E32" s="372"/>
      <c r="F32" s="65"/>
      <c r="G32" s="66"/>
      <c r="H32" s="66"/>
      <c r="I32" s="67"/>
      <c r="J32" s="371" t="s">
        <v>421</v>
      </c>
      <c r="K32" s="372"/>
      <c r="L32" s="372"/>
      <c r="M32" s="372"/>
      <c r="N32" s="37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36</v>
      </c>
      <c r="E33" s="5"/>
      <c r="F33" s="69"/>
      <c r="G33" s="354" t="s">
        <v>37</v>
      </c>
      <c r="H33" s="355"/>
      <c r="I33" s="13"/>
      <c r="J33" s="354" t="s">
        <v>38</v>
      </c>
      <c r="K33" s="355"/>
      <c r="L33" s="355"/>
      <c r="M33" s="355"/>
      <c r="N33" s="35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35"/>
  <sheetViews>
    <sheetView tabSelected="1" workbookViewId="0">
      <pane ySplit="10" topLeftCell="A218" activePane="bottomLeft" state="frozen"/>
      <selection pane="bottomLeft" activeCell="G223" sqref="G223"/>
    </sheetView>
  </sheetViews>
  <sheetFormatPr defaultColWidth="12.625" defaultRowHeight="15" customHeight="1" outlineLevelCol="1"/>
  <cols>
    <col min="1" max="1" width="5.625" customWidth="1"/>
    <col min="2" max="2" width="4.875" customWidth="1"/>
    <col min="3" max="3" width="33.875" customWidth="1"/>
    <col min="4" max="4" width="6.625" customWidth="1"/>
    <col min="5" max="5" width="8" customWidth="1"/>
    <col min="6" max="6" width="7.875" customWidth="1"/>
    <col min="7" max="7" width="9.5" customWidth="1"/>
    <col min="8" max="8" width="8" customWidth="1"/>
    <col min="9" max="9" width="7.875" customWidth="1"/>
    <col min="10" max="10" width="9.5" customWidth="1"/>
    <col min="11" max="11" width="8" customWidth="1" outlineLevel="1"/>
    <col min="12" max="12" width="7.875" customWidth="1" outlineLevel="1"/>
    <col min="13" max="13" width="8.25" customWidth="1" outlineLevel="1"/>
    <col min="14" max="14" width="8.625" customWidth="1" outlineLevel="1"/>
    <col min="15" max="15" width="8.875" customWidth="1" outlineLevel="1"/>
    <col min="16" max="16" width="8.25" customWidth="1" outlineLevel="1"/>
    <col min="17" max="17" width="8" customWidth="1" outlineLevel="1"/>
    <col min="18" max="18" width="7.875" customWidth="1" outlineLevel="1"/>
    <col min="19" max="19" width="8.25" customWidth="1" outlineLevel="1"/>
    <col min="20" max="20" width="8" customWidth="1" outlineLevel="1"/>
    <col min="21" max="21" width="7.875" customWidth="1" outlineLevel="1"/>
    <col min="22" max="22" width="8.25" customWidth="1" outlineLevel="1"/>
    <col min="23" max="23" width="9.125" customWidth="1"/>
    <col min="24" max="24" width="9.875" customWidth="1"/>
    <col min="25" max="25" width="8.875" customWidth="1"/>
    <col min="26" max="26" width="7" customWidth="1"/>
    <col min="27" max="27" width="8.5" customWidth="1"/>
    <col min="28" max="28" width="14" customWidth="1"/>
    <col min="29" max="33" width="5.125" customWidth="1"/>
  </cols>
  <sheetData>
    <row r="1" spans="1:33" ht="15.75">
      <c r="A1" s="392" t="s">
        <v>39</v>
      </c>
      <c r="B1" s="355"/>
      <c r="C1" s="355"/>
      <c r="D1" s="355"/>
      <c r="E1" s="355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6.5" customHeight="1">
      <c r="A2" s="72" t="str">
        <f>Фінансування!A12</f>
        <v>Назва Грантоотримувача: Хмельницька обласна бібліотека для дітей імені Т.Г. Шевченка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1.25" customHeight="1">
      <c r="A3" s="3" t="str">
        <f>Фінансування!A13</f>
        <v>Назва проєкту: Інклюзивний креативний простір “FreeDreams”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3.5" customHeight="1">
      <c r="A4" s="3" t="str">
        <f>Фінансування!A14</f>
        <v>Дата початку проєкту: 22 липня 2021 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 customHeight="1">
      <c r="A5" s="3" t="str">
        <f>Фінансування!A15</f>
        <v>Дата завершення проєкту: 30 жовтня 2021 року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8.25" customHeight="1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17.25" customHeight="1">
      <c r="A7" s="393" t="s">
        <v>40</v>
      </c>
      <c r="B7" s="395" t="s">
        <v>41</v>
      </c>
      <c r="C7" s="398" t="s">
        <v>42</v>
      </c>
      <c r="D7" s="398" t="s">
        <v>43</v>
      </c>
      <c r="E7" s="373" t="s">
        <v>44</v>
      </c>
      <c r="F7" s="374"/>
      <c r="G7" s="374"/>
      <c r="H7" s="374"/>
      <c r="I7" s="374"/>
      <c r="J7" s="375"/>
      <c r="K7" s="373" t="s">
        <v>45</v>
      </c>
      <c r="L7" s="374"/>
      <c r="M7" s="374"/>
      <c r="N7" s="374"/>
      <c r="O7" s="374"/>
      <c r="P7" s="375"/>
      <c r="Q7" s="373" t="s">
        <v>46</v>
      </c>
      <c r="R7" s="374"/>
      <c r="S7" s="374"/>
      <c r="T7" s="374"/>
      <c r="U7" s="374"/>
      <c r="V7" s="375"/>
      <c r="W7" s="376" t="s">
        <v>47</v>
      </c>
      <c r="X7" s="374"/>
      <c r="Y7" s="374"/>
      <c r="Z7" s="375"/>
      <c r="AA7" s="377" t="s">
        <v>48</v>
      </c>
      <c r="AB7" s="1"/>
      <c r="AC7" s="1"/>
      <c r="AD7" s="1"/>
      <c r="AE7" s="1"/>
      <c r="AF7" s="1"/>
      <c r="AG7" s="1"/>
    </row>
    <row r="8" spans="1:33" ht="28.5" customHeight="1">
      <c r="A8" s="378"/>
      <c r="B8" s="396"/>
      <c r="C8" s="399"/>
      <c r="D8" s="399"/>
      <c r="E8" s="380" t="s">
        <v>49</v>
      </c>
      <c r="F8" s="374"/>
      <c r="G8" s="375"/>
      <c r="H8" s="380" t="s">
        <v>50</v>
      </c>
      <c r="I8" s="374"/>
      <c r="J8" s="375"/>
      <c r="K8" s="380" t="s">
        <v>49</v>
      </c>
      <c r="L8" s="374"/>
      <c r="M8" s="375"/>
      <c r="N8" s="380" t="s">
        <v>50</v>
      </c>
      <c r="O8" s="374"/>
      <c r="P8" s="375"/>
      <c r="Q8" s="380" t="s">
        <v>49</v>
      </c>
      <c r="R8" s="374"/>
      <c r="S8" s="375"/>
      <c r="T8" s="380" t="s">
        <v>50</v>
      </c>
      <c r="U8" s="374"/>
      <c r="V8" s="375"/>
      <c r="W8" s="377" t="s">
        <v>51</v>
      </c>
      <c r="X8" s="377" t="s">
        <v>52</v>
      </c>
      <c r="Y8" s="376" t="s">
        <v>53</v>
      </c>
      <c r="Z8" s="375"/>
      <c r="AA8" s="378"/>
      <c r="AB8" s="1"/>
      <c r="AC8" s="1"/>
      <c r="AD8" s="1"/>
      <c r="AE8" s="1"/>
      <c r="AF8" s="1"/>
      <c r="AG8" s="1"/>
    </row>
    <row r="9" spans="1:33" ht="51.75" customHeight="1">
      <c r="A9" s="394"/>
      <c r="B9" s="397"/>
      <c r="C9" s="400"/>
      <c r="D9" s="400"/>
      <c r="E9" s="320" t="s">
        <v>54</v>
      </c>
      <c r="F9" s="321" t="s">
        <v>55</v>
      </c>
      <c r="G9" s="322" t="s">
        <v>56</v>
      </c>
      <c r="H9" s="320" t="s">
        <v>54</v>
      </c>
      <c r="I9" s="321" t="s">
        <v>55</v>
      </c>
      <c r="J9" s="322" t="s">
        <v>57</v>
      </c>
      <c r="K9" s="320" t="s">
        <v>54</v>
      </c>
      <c r="L9" s="321" t="s">
        <v>58</v>
      </c>
      <c r="M9" s="322" t="s">
        <v>59</v>
      </c>
      <c r="N9" s="320" t="s">
        <v>54</v>
      </c>
      <c r="O9" s="321" t="s">
        <v>58</v>
      </c>
      <c r="P9" s="322" t="s">
        <v>60</v>
      </c>
      <c r="Q9" s="320" t="s">
        <v>54</v>
      </c>
      <c r="R9" s="321" t="s">
        <v>58</v>
      </c>
      <c r="S9" s="322" t="s">
        <v>61</v>
      </c>
      <c r="T9" s="320" t="s">
        <v>54</v>
      </c>
      <c r="U9" s="321" t="s">
        <v>58</v>
      </c>
      <c r="V9" s="322" t="s">
        <v>62</v>
      </c>
      <c r="W9" s="379"/>
      <c r="X9" s="379"/>
      <c r="Y9" s="323" t="s">
        <v>63</v>
      </c>
      <c r="Z9" s="324" t="s">
        <v>14</v>
      </c>
      <c r="AA9" s="379"/>
      <c r="AB9" s="1"/>
      <c r="AC9" s="1"/>
      <c r="AD9" s="1"/>
      <c r="AE9" s="1"/>
      <c r="AF9" s="1"/>
      <c r="AG9" s="1"/>
    </row>
    <row r="10" spans="1:33" ht="15" customHeight="1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18" customHeight="1">
      <c r="A11" s="88" t="s">
        <v>64</v>
      </c>
      <c r="B11" s="89"/>
      <c r="C11" s="90" t="s">
        <v>65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19.5" customHeight="1">
      <c r="A12" s="299" t="s">
        <v>66</v>
      </c>
      <c r="B12" s="96">
        <v>1</v>
      </c>
      <c r="C12" s="97" t="s">
        <v>67</v>
      </c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100"/>
      <c r="Y12" s="100"/>
      <c r="Z12" s="100"/>
      <c r="AA12" s="101"/>
      <c r="AB12" s="6"/>
      <c r="AC12" s="7"/>
      <c r="AD12" s="7"/>
      <c r="AE12" s="7"/>
      <c r="AF12" s="7"/>
      <c r="AG12" s="7"/>
    </row>
    <row r="13" spans="1:33" ht="38.25">
      <c r="A13" s="345" t="s">
        <v>395</v>
      </c>
      <c r="B13" s="102" t="s">
        <v>68</v>
      </c>
      <c r="C13" s="103" t="s">
        <v>69</v>
      </c>
      <c r="D13" s="104"/>
      <c r="E13" s="105">
        <f>SUM(E14:E20)</f>
        <v>25</v>
      </c>
      <c r="F13" s="106"/>
      <c r="G13" s="107">
        <f t="shared" ref="G13:H13" si="0">SUM(G14:G20)</f>
        <v>67000</v>
      </c>
      <c r="H13" s="105">
        <f t="shared" si="0"/>
        <v>25</v>
      </c>
      <c r="I13" s="106"/>
      <c r="J13" s="107">
        <f t="shared" ref="J13:K13" si="1">SUM(J14:J20)</f>
        <v>67000</v>
      </c>
      <c r="K13" s="105">
        <f t="shared" si="1"/>
        <v>0</v>
      </c>
      <c r="L13" s="106"/>
      <c r="M13" s="107">
        <f t="shared" ref="M13:N13" si="2">SUM(M14:M20)</f>
        <v>0</v>
      </c>
      <c r="N13" s="105">
        <f t="shared" si="2"/>
        <v>0</v>
      </c>
      <c r="O13" s="106"/>
      <c r="P13" s="107">
        <f t="shared" ref="P13:Q13" si="3">SUM(P14:P20)</f>
        <v>0</v>
      </c>
      <c r="Q13" s="105">
        <f t="shared" si="3"/>
        <v>0</v>
      </c>
      <c r="R13" s="106"/>
      <c r="S13" s="107">
        <f t="shared" ref="S13:T13" si="4">SUM(S14:S20)</f>
        <v>0</v>
      </c>
      <c r="T13" s="105">
        <f t="shared" si="4"/>
        <v>0</v>
      </c>
      <c r="U13" s="106"/>
      <c r="V13" s="107">
        <f t="shared" ref="V13:X13" si="5">SUM(V14:V20)</f>
        <v>0</v>
      </c>
      <c r="W13" s="107">
        <f t="shared" si="5"/>
        <v>67000</v>
      </c>
      <c r="X13" s="107">
        <f t="shared" si="5"/>
        <v>67000</v>
      </c>
      <c r="Y13" s="108">
        <f t="shared" ref="Y13:Y37" si="6">W13-X13</f>
        <v>0</v>
      </c>
      <c r="Z13" s="325">
        <f t="shared" ref="Z13:Z37" si="7">Y13/W13</f>
        <v>0</v>
      </c>
      <c r="AA13" s="109"/>
      <c r="AB13" s="110"/>
      <c r="AC13" s="110"/>
      <c r="AD13" s="110"/>
      <c r="AE13" s="110"/>
      <c r="AF13" s="110"/>
      <c r="AG13" s="110"/>
    </row>
    <row r="14" spans="1:33" ht="36">
      <c r="A14" s="301" t="s">
        <v>70</v>
      </c>
      <c r="B14" s="111" t="s">
        <v>71</v>
      </c>
      <c r="C14" s="298" t="s">
        <v>326</v>
      </c>
      <c r="D14" s="113" t="s">
        <v>73</v>
      </c>
      <c r="E14" s="312">
        <v>4</v>
      </c>
      <c r="F14" s="313">
        <v>3000</v>
      </c>
      <c r="G14" s="116">
        <f t="shared" ref="G14:G20" si="8">E14*F14</f>
        <v>12000</v>
      </c>
      <c r="H14" s="312">
        <v>4</v>
      </c>
      <c r="I14" s="313">
        <v>3000</v>
      </c>
      <c r="J14" s="116">
        <f t="shared" ref="J14:J20" si="9">H14*I14</f>
        <v>12000</v>
      </c>
      <c r="K14" s="114"/>
      <c r="L14" s="115"/>
      <c r="M14" s="116">
        <f t="shared" ref="M14:M20" si="10">K14*L14</f>
        <v>0</v>
      </c>
      <c r="N14" s="114"/>
      <c r="O14" s="115"/>
      <c r="P14" s="116">
        <f t="shared" ref="P14:P20" si="11">N14*O14</f>
        <v>0</v>
      </c>
      <c r="Q14" s="114"/>
      <c r="R14" s="115"/>
      <c r="S14" s="116">
        <f t="shared" ref="S14:S20" si="12">Q14*R14</f>
        <v>0</v>
      </c>
      <c r="T14" s="114"/>
      <c r="U14" s="115"/>
      <c r="V14" s="116">
        <f t="shared" ref="V14:V20" si="13">T14*U14</f>
        <v>0</v>
      </c>
      <c r="W14" s="117">
        <f t="shared" ref="W14:W20" si="14">G14+M14+S14</f>
        <v>12000</v>
      </c>
      <c r="X14" s="118">
        <f t="shared" ref="X14:X20" si="15">J14+P14+V14</f>
        <v>12000</v>
      </c>
      <c r="Y14" s="118">
        <f t="shared" si="6"/>
        <v>0</v>
      </c>
      <c r="Z14" s="326">
        <f t="shared" si="7"/>
        <v>0</v>
      </c>
      <c r="AA14" s="119"/>
      <c r="AB14" s="120"/>
      <c r="AC14" s="121"/>
      <c r="AD14" s="121"/>
      <c r="AE14" s="121"/>
      <c r="AF14" s="121"/>
      <c r="AG14" s="121"/>
    </row>
    <row r="15" spans="1:33" ht="37.5" customHeight="1">
      <c r="A15" s="301" t="s">
        <v>70</v>
      </c>
      <c r="B15" s="111" t="s">
        <v>74</v>
      </c>
      <c r="C15" s="298" t="s">
        <v>327</v>
      </c>
      <c r="D15" s="113" t="s">
        <v>73</v>
      </c>
      <c r="E15" s="312">
        <v>4</v>
      </c>
      <c r="F15" s="313">
        <v>2000</v>
      </c>
      <c r="G15" s="116">
        <f t="shared" si="8"/>
        <v>8000</v>
      </c>
      <c r="H15" s="312">
        <v>4</v>
      </c>
      <c r="I15" s="313">
        <v>2000</v>
      </c>
      <c r="J15" s="116">
        <f t="shared" si="9"/>
        <v>8000</v>
      </c>
      <c r="K15" s="114"/>
      <c r="L15" s="115"/>
      <c r="M15" s="116">
        <f t="shared" si="10"/>
        <v>0</v>
      </c>
      <c r="N15" s="114"/>
      <c r="O15" s="115"/>
      <c r="P15" s="116">
        <f t="shared" si="11"/>
        <v>0</v>
      </c>
      <c r="Q15" s="114"/>
      <c r="R15" s="115"/>
      <c r="S15" s="116">
        <f t="shared" si="12"/>
        <v>0</v>
      </c>
      <c r="T15" s="114"/>
      <c r="U15" s="115"/>
      <c r="V15" s="116">
        <f t="shared" si="13"/>
        <v>0</v>
      </c>
      <c r="W15" s="117">
        <f t="shared" si="14"/>
        <v>8000</v>
      </c>
      <c r="X15" s="118">
        <f t="shared" si="15"/>
        <v>8000</v>
      </c>
      <c r="Y15" s="118">
        <f t="shared" si="6"/>
        <v>0</v>
      </c>
      <c r="Z15" s="326">
        <f t="shared" si="7"/>
        <v>0</v>
      </c>
      <c r="AA15" s="119"/>
      <c r="AB15" s="121"/>
      <c r="AC15" s="121"/>
      <c r="AD15" s="121"/>
      <c r="AE15" s="121"/>
      <c r="AF15" s="121"/>
      <c r="AG15" s="121"/>
    </row>
    <row r="16" spans="1:33" ht="36">
      <c r="A16" s="301" t="s">
        <v>70</v>
      </c>
      <c r="B16" s="122" t="s">
        <v>75</v>
      </c>
      <c r="C16" s="298" t="s">
        <v>328</v>
      </c>
      <c r="D16" s="113" t="s">
        <v>73</v>
      </c>
      <c r="E16" s="312">
        <v>4</v>
      </c>
      <c r="F16" s="313">
        <v>3000</v>
      </c>
      <c r="G16" s="116">
        <f t="shared" si="8"/>
        <v>12000</v>
      </c>
      <c r="H16" s="312">
        <v>4</v>
      </c>
      <c r="I16" s="313">
        <v>3000</v>
      </c>
      <c r="J16" s="116">
        <f t="shared" si="9"/>
        <v>12000</v>
      </c>
      <c r="K16" s="124"/>
      <c r="L16" s="125"/>
      <c r="M16" s="116">
        <f t="shared" si="10"/>
        <v>0</v>
      </c>
      <c r="N16" s="124"/>
      <c r="O16" s="125"/>
      <c r="P16" s="116">
        <f t="shared" si="11"/>
        <v>0</v>
      </c>
      <c r="Q16" s="124"/>
      <c r="R16" s="115"/>
      <c r="S16" s="116">
        <f t="shared" si="12"/>
        <v>0</v>
      </c>
      <c r="T16" s="124"/>
      <c r="U16" s="115"/>
      <c r="V16" s="116">
        <f t="shared" si="13"/>
        <v>0</v>
      </c>
      <c r="W16" s="117">
        <f t="shared" ref="W16:W19" si="16">G16+M16+S16</f>
        <v>12000</v>
      </c>
      <c r="X16" s="118">
        <f t="shared" ref="X16:X19" si="17">J16+P16+V16</f>
        <v>12000</v>
      </c>
      <c r="Y16" s="118">
        <f t="shared" ref="Y16:Y19" si="18">W16-X16</f>
        <v>0</v>
      </c>
      <c r="Z16" s="326">
        <f t="shared" ref="Z16:Z19" si="19">Y16/W16</f>
        <v>0</v>
      </c>
      <c r="AA16" s="128"/>
      <c r="AB16" s="121"/>
      <c r="AC16" s="121"/>
      <c r="AD16" s="121"/>
      <c r="AE16" s="121"/>
      <c r="AF16" s="121"/>
      <c r="AG16" s="121"/>
    </row>
    <row r="17" spans="1:33" ht="36">
      <c r="A17" s="301" t="s">
        <v>70</v>
      </c>
      <c r="B17" s="122" t="s">
        <v>329</v>
      </c>
      <c r="C17" s="298" t="s">
        <v>330</v>
      </c>
      <c r="D17" s="113" t="s">
        <v>73</v>
      </c>
      <c r="E17" s="312">
        <v>3</v>
      </c>
      <c r="F17" s="313">
        <v>3000</v>
      </c>
      <c r="G17" s="116">
        <f t="shared" si="8"/>
        <v>9000</v>
      </c>
      <c r="H17" s="312">
        <v>3</v>
      </c>
      <c r="I17" s="313">
        <v>3000</v>
      </c>
      <c r="J17" s="116">
        <f t="shared" si="9"/>
        <v>9000</v>
      </c>
      <c r="K17" s="124"/>
      <c r="L17" s="125"/>
      <c r="M17" s="116">
        <f t="shared" si="10"/>
        <v>0</v>
      </c>
      <c r="N17" s="124"/>
      <c r="O17" s="125"/>
      <c r="P17" s="116">
        <f t="shared" si="11"/>
        <v>0</v>
      </c>
      <c r="Q17" s="124"/>
      <c r="R17" s="115"/>
      <c r="S17" s="116">
        <f t="shared" si="12"/>
        <v>0</v>
      </c>
      <c r="T17" s="124"/>
      <c r="U17" s="115"/>
      <c r="V17" s="116">
        <f t="shared" si="13"/>
        <v>0</v>
      </c>
      <c r="W17" s="117">
        <f t="shared" si="16"/>
        <v>9000</v>
      </c>
      <c r="X17" s="118">
        <f t="shared" si="17"/>
        <v>9000</v>
      </c>
      <c r="Y17" s="118">
        <f t="shared" si="18"/>
        <v>0</v>
      </c>
      <c r="Z17" s="326">
        <f t="shared" si="19"/>
        <v>0</v>
      </c>
      <c r="AA17" s="128"/>
      <c r="AB17" s="121"/>
      <c r="AC17" s="121"/>
      <c r="AD17" s="121"/>
      <c r="AE17" s="121"/>
      <c r="AF17" s="121"/>
      <c r="AG17" s="121"/>
    </row>
    <row r="18" spans="1:33" ht="26.25" customHeight="1">
      <c r="A18" s="301" t="s">
        <v>70</v>
      </c>
      <c r="B18" s="122" t="s">
        <v>331</v>
      </c>
      <c r="C18" s="298" t="s">
        <v>332</v>
      </c>
      <c r="D18" s="113" t="s">
        <v>73</v>
      </c>
      <c r="E18" s="312">
        <v>4</v>
      </c>
      <c r="F18" s="313">
        <v>2000</v>
      </c>
      <c r="G18" s="116">
        <f t="shared" si="8"/>
        <v>8000</v>
      </c>
      <c r="H18" s="312">
        <v>4</v>
      </c>
      <c r="I18" s="313">
        <v>2000</v>
      </c>
      <c r="J18" s="116">
        <f t="shared" si="9"/>
        <v>8000</v>
      </c>
      <c r="K18" s="124"/>
      <c r="L18" s="125"/>
      <c r="M18" s="116">
        <f t="shared" si="10"/>
        <v>0</v>
      </c>
      <c r="N18" s="124"/>
      <c r="O18" s="125"/>
      <c r="P18" s="116">
        <f t="shared" si="11"/>
        <v>0</v>
      </c>
      <c r="Q18" s="124"/>
      <c r="R18" s="115"/>
      <c r="S18" s="116">
        <f t="shared" si="12"/>
        <v>0</v>
      </c>
      <c r="T18" s="124"/>
      <c r="U18" s="115"/>
      <c r="V18" s="116">
        <f t="shared" si="13"/>
        <v>0</v>
      </c>
      <c r="W18" s="117">
        <f t="shared" si="16"/>
        <v>8000</v>
      </c>
      <c r="X18" s="118">
        <f t="shared" si="17"/>
        <v>8000</v>
      </c>
      <c r="Y18" s="118">
        <f t="shared" si="18"/>
        <v>0</v>
      </c>
      <c r="Z18" s="326">
        <f t="shared" si="19"/>
        <v>0</v>
      </c>
      <c r="AA18" s="128"/>
      <c r="AB18" s="121"/>
      <c r="AC18" s="121"/>
      <c r="AD18" s="121"/>
      <c r="AE18" s="121"/>
      <c r="AF18" s="121"/>
      <c r="AG18" s="121"/>
    </row>
    <row r="19" spans="1:33" ht="24">
      <c r="A19" s="301" t="s">
        <v>70</v>
      </c>
      <c r="B19" s="122" t="s">
        <v>333</v>
      </c>
      <c r="C19" s="298" t="s">
        <v>334</v>
      </c>
      <c r="D19" s="113" t="s">
        <v>73</v>
      </c>
      <c r="E19" s="312">
        <v>4</v>
      </c>
      <c r="F19" s="313">
        <v>3000</v>
      </c>
      <c r="G19" s="116">
        <f t="shared" si="8"/>
        <v>12000</v>
      </c>
      <c r="H19" s="312">
        <v>4</v>
      </c>
      <c r="I19" s="313">
        <v>3000</v>
      </c>
      <c r="J19" s="116">
        <f t="shared" si="9"/>
        <v>12000</v>
      </c>
      <c r="K19" s="124"/>
      <c r="L19" s="125"/>
      <c r="M19" s="116">
        <f t="shared" si="10"/>
        <v>0</v>
      </c>
      <c r="N19" s="124"/>
      <c r="O19" s="125"/>
      <c r="P19" s="116">
        <f t="shared" si="11"/>
        <v>0</v>
      </c>
      <c r="Q19" s="124"/>
      <c r="R19" s="115"/>
      <c r="S19" s="116">
        <f t="shared" si="12"/>
        <v>0</v>
      </c>
      <c r="T19" s="124"/>
      <c r="U19" s="115"/>
      <c r="V19" s="116">
        <f t="shared" si="13"/>
        <v>0</v>
      </c>
      <c r="W19" s="117">
        <f t="shared" si="16"/>
        <v>12000</v>
      </c>
      <c r="X19" s="118">
        <f t="shared" si="17"/>
        <v>12000</v>
      </c>
      <c r="Y19" s="118">
        <f t="shared" si="18"/>
        <v>0</v>
      </c>
      <c r="Z19" s="326">
        <f t="shared" si="19"/>
        <v>0</v>
      </c>
      <c r="AA19" s="128"/>
      <c r="AB19" s="121"/>
      <c r="AC19" s="121"/>
      <c r="AD19" s="121"/>
      <c r="AE19" s="121"/>
      <c r="AF19" s="121"/>
      <c r="AG19" s="121"/>
    </row>
    <row r="20" spans="1:33" ht="24">
      <c r="A20" s="302" t="s">
        <v>70</v>
      </c>
      <c r="B20" s="122" t="s">
        <v>335</v>
      </c>
      <c r="C20" s="298" t="s">
        <v>336</v>
      </c>
      <c r="D20" s="123" t="s">
        <v>73</v>
      </c>
      <c r="E20" s="314">
        <v>2</v>
      </c>
      <c r="F20" s="315">
        <v>3000</v>
      </c>
      <c r="G20" s="126">
        <f t="shared" si="8"/>
        <v>6000</v>
      </c>
      <c r="H20" s="314">
        <v>2</v>
      </c>
      <c r="I20" s="315">
        <v>3000</v>
      </c>
      <c r="J20" s="126">
        <f t="shared" si="9"/>
        <v>6000</v>
      </c>
      <c r="K20" s="124"/>
      <c r="L20" s="125"/>
      <c r="M20" s="126">
        <f t="shared" si="10"/>
        <v>0</v>
      </c>
      <c r="N20" s="124"/>
      <c r="O20" s="125"/>
      <c r="P20" s="126">
        <f t="shared" si="11"/>
        <v>0</v>
      </c>
      <c r="Q20" s="124"/>
      <c r="R20" s="115"/>
      <c r="S20" s="126">
        <f t="shared" si="12"/>
        <v>0</v>
      </c>
      <c r="T20" s="124"/>
      <c r="U20" s="115"/>
      <c r="V20" s="126">
        <f t="shared" si="13"/>
        <v>0</v>
      </c>
      <c r="W20" s="127">
        <f t="shared" si="14"/>
        <v>6000</v>
      </c>
      <c r="X20" s="118">
        <f t="shared" si="15"/>
        <v>6000</v>
      </c>
      <c r="Y20" s="118">
        <f t="shared" si="6"/>
        <v>0</v>
      </c>
      <c r="Z20" s="326">
        <f t="shared" si="7"/>
        <v>0</v>
      </c>
      <c r="AA20" s="128"/>
      <c r="AB20" s="121"/>
      <c r="AC20" s="121"/>
      <c r="AD20" s="121"/>
      <c r="AE20" s="121"/>
      <c r="AF20" s="121"/>
      <c r="AG20" s="121"/>
    </row>
    <row r="21" spans="1:33" ht="21" customHeight="1">
      <c r="A21" s="345" t="s">
        <v>395</v>
      </c>
      <c r="B21" s="102" t="s">
        <v>76</v>
      </c>
      <c r="C21" s="129" t="s">
        <v>77</v>
      </c>
      <c r="D21" s="130"/>
      <c r="E21" s="131">
        <f>SUM(E22:E24)</f>
        <v>0</v>
      </c>
      <c r="F21" s="132"/>
      <c r="G21" s="133">
        <f t="shared" ref="G21:H21" si="20">SUM(G22:G24)</f>
        <v>0</v>
      </c>
      <c r="H21" s="131">
        <f t="shared" si="20"/>
        <v>0</v>
      </c>
      <c r="I21" s="132"/>
      <c r="J21" s="133">
        <f t="shared" ref="J21:K21" si="21">SUM(J22:J24)</f>
        <v>0</v>
      </c>
      <c r="K21" s="131">
        <f t="shared" si="21"/>
        <v>0</v>
      </c>
      <c r="L21" s="132"/>
      <c r="M21" s="133">
        <f t="shared" ref="M21:N21" si="22">SUM(M22:M24)</f>
        <v>0</v>
      </c>
      <c r="N21" s="131">
        <f t="shared" si="22"/>
        <v>0</v>
      </c>
      <c r="O21" s="132"/>
      <c r="P21" s="133">
        <f t="shared" ref="P21:Q21" si="23">SUM(P22:P24)</f>
        <v>0</v>
      </c>
      <c r="Q21" s="131">
        <f t="shared" si="23"/>
        <v>0</v>
      </c>
      <c r="R21" s="132"/>
      <c r="S21" s="133">
        <f t="shared" ref="S21:T21" si="24">SUM(S22:S24)</f>
        <v>0</v>
      </c>
      <c r="T21" s="131">
        <f t="shared" si="24"/>
        <v>0</v>
      </c>
      <c r="U21" s="132"/>
      <c r="V21" s="133">
        <f t="shared" ref="V21:X21" si="25">SUM(V22:V24)</f>
        <v>0</v>
      </c>
      <c r="W21" s="133">
        <f t="shared" si="25"/>
        <v>0</v>
      </c>
      <c r="X21" s="134">
        <f t="shared" si="25"/>
        <v>0</v>
      </c>
      <c r="Y21" s="134">
        <f t="shared" si="6"/>
        <v>0</v>
      </c>
      <c r="Z21" s="327" t="e">
        <f t="shared" si="7"/>
        <v>#DIV/0!</v>
      </c>
      <c r="AA21" s="135"/>
      <c r="AB21" s="110"/>
      <c r="AC21" s="110"/>
      <c r="AD21" s="110"/>
      <c r="AE21" s="110"/>
      <c r="AF21" s="110"/>
      <c r="AG21" s="110"/>
    </row>
    <row r="22" spans="1:33" ht="18" customHeight="1">
      <c r="A22" s="301" t="s">
        <v>70</v>
      </c>
      <c r="B22" s="111" t="s">
        <v>78</v>
      </c>
      <c r="C22" s="112" t="s">
        <v>72</v>
      </c>
      <c r="D22" s="113" t="s">
        <v>73</v>
      </c>
      <c r="E22" s="114"/>
      <c r="F22" s="115"/>
      <c r="G22" s="116">
        <f t="shared" ref="G22:G24" si="26">E22*F22</f>
        <v>0</v>
      </c>
      <c r="H22" s="114"/>
      <c r="I22" s="115"/>
      <c r="J22" s="116">
        <f t="shared" ref="J22:J24" si="27">H22*I22</f>
        <v>0</v>
      </c>
      <c r="K22" s="114"/>
      <c r="L22" s="115"/>
      <c r="M22" s="116">
        <f t="shared" ref="M22:M24" si="28">K22*L22</f>
        <v>0</v>
      </c>
      <c r="N22" s="114"/>
      <c r="O22" s="115"/>
      <c r="P22" s="116">
        <f t="shared" ref="P22:P24" si="29">N22*O22</f>
        <v>0</v>
      </c>
      <c r="Q22" s="114"/>
      <c r="R22" s="115"/>
      <c r="S22" s="116">
        <f t="shared" ref="S22:S24" si="30">Q22*R22</f>
        <v>0</v>
      </c>
      <c r="T22" s="114"/>
      <c r="U22" s="115"/>
      <c r="V22" s="116">
        <f t="shared" ref="V22:V24" si="31">T22*U22</f>
        <v>0</v>
      </c>
      <c r="W22" s="117">
        <f t="shared" ref="W22:W24" si="32">G22+M22+S22</f>
        <v>0</v>
      </c>
      <c r="X22" s="118">
        <f t="shared" ref="X22:X24" si="33">J22+P22+V22</f>
        <v>0</v>
      </c>
      <c r="Y22" s="118">
        <f t="shared" si="6"/>
        <v>0</v>
      </c>
      <c r="Z22" s="326" t="e">
        <f t="shared" si="7"/>
        <v>#DIV/0!</v>
      </c>
      <c r="AA22" s="119"/>
      <c r="AB22" s="121"/>
      <c r="AC22" s="121"/>
      <c r="AD22" s="121"/>
      <c r="AE22" s="121"/>
      <c r="AF22" s="121"/>
      <c r="AG22" s="121"/>
    </row>
    <row r="23" spans="1:33" ht="18" customHeight="1">
      <c r="A23" s="301" t="s">
        <v>70</v>
      </c>
      <c r="B23" s="111" t="s">
        <v>79</v>
      </c>
      <c r="C23" s="112" t="s">
        <v>72</v>
      </c>
      <c r="D23" s="113" t="s">
        <v>73</v>
      </c>
      <c r="E23" s="114"/>
      <c r="F23" s="115"/>
      <c r="G23" s="116">
        <f t="shared" si="26"/>
        <v>0</v>
      </c>
      <c r="H23" s="114"/>
      <c r="I23" s="115"/>
      <c r="J23" s="116">
        <f t="shared" si="27"/>
        <v>0</v>
      </c>
      <c r="K23" s="114"/>
      <c r="L23" s="115"/>
      <c r="M23" s="116">
        <f t="shared" si="28"/>
        <v>0</v>
      </c>
      <c r="N23" s="114"/>
      <c r="O23" s="115"/>
      <c r="P23" s="116">
        <f t="shared" si="29"/>
        <v>0</v>
      </c>
      <c r="Q23" s="114"/>
      <c r="R23" s="115"/>
      <c r="S23" s="116">
        <f t="shared" si="30"/>
        <v>0</v>
      </c>
      <c r="T23" s="114"/>
      <c r="U23" s="115"/>
      <c r="V23" s="116">
        <f t="shared" si="31"/>
        <v>0</v>
      </c>
      <c r="W23" s="117">
        <f t="shared" si="32"/>
        <v>0</v>
      </c>
      <c r="X23" s="118">
        <f t="shared" si="33"/>
        <v>0</v>
      </c>
      <c r="Y23" s="118">
        <f t="shared" si="6"/>
        <v>0</v>
      </c>
      <c r="Z23" s="326" t="e">
        <f t="shared" si="7"/>
        <v>#DIV/0!</v>
      </c>
      <c r="AA23" s="119"/>
      <c r="AB23" s="121"/>
      <c r="AC23" s="121"/>
      <c r="AD23" s="121"/>
      <c r="AE23" s="121"/>
      <c r="AF23" s="121"/>
      <c r="AG23" s="121"/>
    </row>
    <row r="24" spans="1:33" ht="18" customHeight="1">
      <c r="A24" s="303" t="s">
        <v>70</v>
      </c>
      <c r="B24" s="122" t="s">
        <v>80</v>
      </c>
      <c r="C24" s="112" t="s">
        <v>72</v>
      </c>
      <c r="D24" s="136" t="s">
        <v>73</v>
      </c>
      <c r="E24" s="137"/>
      <c r="F24" s="138"/>
      <c r="G24" s="139">
        <f t="shared" si="26"/>
        <v>0</v>
      </c>
      <c r="H24" s="137"/>
      <c r="I24" s="138"/>
      <c r="J24" s="139">
        <f t="shared" si="27"/>
        <v>0</v>
      </c>
      <c r="K24" s="137"/>
      <c r="L24" s="138"/>
      <c r="M24" s="139">
        <f t="shared" si="28"/>
        <v>0</v>
      </c>
      <c r="N24" s="137"/>
      <c r="O24" s="138"/>
      <c r="P24" s="139">
        <f t="shared" si="29"/>
        <v>0</v>
      </c>
      <c r="Q24" s="137"/>
      <c r="R24" s="138"/>
      <c r="S24" s="139">
        <f t="shared" si="30"/>
        <v>0</v>
      </c>
      <c r="T24" s="137"/>
      <c r="U24" s="138"/>
      <c r="V24" s="139">
        <f t="shared" si="31"/>
        <v>0</v>
      </c>
      <c r="W24" s="127">
        <f t="shared" si="32"/>
        <v>0</v>
      </c>
      <c r="X24" s="118">
        <f t="shared" si="33"/>
        <v>0</v>
      </c>
      <c r="Y24" s="118">
        <f t="shared" si="6"/>
        <v>0</v>
      </c>
      <c r="Z24" s="326" t="e">
        <f t="shared" si="7"/>
        <v>#DIV/0!</v>
      </c>
      <c r="AA24" s="140"/>
      <c r="AB24" s="121"/>
      <c r="AC24" s="121"/>
      <c r="AD24" s="121"/>
      <c r="AE24" s="121"/>
      <c r="AF24" s="121"/>
      <c r="AG24" s="121"/>
    </row>
    <row r="25" spans="1:33" ht="21" customHeight="1">
      <c r="A25" s="345" t="s">
        <v>395</v>
      </c>
      <c r="B25" s="102" t="s">
        <v>81</v>
      </c>
      <c r="C25" s="141" t="s">
        <v>82</v>
      </c>
      <c r="D25" s="130"/>
      <c r="E25" s="131">
        <f>SUM(E26:E28)</f>
        <v>0</v>
      </c>
      <c r="F25" s="132"/>
      <c r="G25" s="133">
        <f t="shared" ref="G25:H25" si="34">SUM(G26:G28)</f>
        <v>0</v>
      </c>
      <c r="H25" s="131">
        <f t="shared" si="34"/>
        <v>0</v>
      </c>
      <c r="I25" s="132"/>
      <c r="J25" s="133">
        <f t="shared" ref="J25:K25" si="35">SUM(J26:J28)</f>
        <v>0</v>
      </c>
      <c r="K25" s="131">
        <f t="shared" si="35"/>
        <v>0</v>
      </c>
      <c r="L25" s="132"/>
      <c r="M25" s="133">
        <f t="shared" ref="M25:N25" si="36">SUM(M26:M28)</f>
        <v>0</v>
      </c>
      <c r="N25" s="131">
        <f t="shared" si="36"/>
        <v>0</v>
      </c>
      <c r="O25" s="132"/>
      <c r="P25" s="133">
        <f t="shared" ref="P25:Q25" si="37">SUM(P26:P28)</f>
        <v>0</v>
      </c>
      <c r="Q25" s="131">
        <f t="shared" si="37"/>
        <v>0</v>
      </c>
      <c r="R25" s="132"/>
      <c r="S25" s="133">
        <f t="shared" ref="S25:T25" si="38">SUM(S26:S28)</f>
        <v>0</v>
      </c>
      <c r="T25" s="131">
        <f t="shared" si="38"/>
        <v>0</v>
      </c>
      <c r="U25" s="132"/>
      <c r="V25" s="133">
        <f t="shared" ref="V25:X25" si="39">SUM(V26:V28)</f>
        <v>0</v>
      </c>
      <c r="W25" s="133">
        <f t="shared" si="39"/>
        <v>0</v>
      </c>
      <c r="X25" s="133">
        <f t="shared" si="39"/>
        <v>0</v>
      </c>
      <c r="Y25" s="108">
        <f t="shared" si="6"/>
        <v>0</v>
      </c>
      <c r="Z25" s="325" t="e">
        <f t="shared" si="7"/>
        <v>#DIV/0!</v>
      </c>
      <c r="AA25" s="135"/>
      <c r="AB25" s="110"/>
      <c r="AC25" s="110"/>
      <c r="AD25" s="110"/>
      <c r="AE25" s="110"/>
      <c r="AF25" s="110"/>
      <c r="AG25" s="110"/>
    </row>
    <row r="26" spans="1:33" ht="27" customHeight="1">
      <c r="A26" s="301" t="s">
        <v>70</v>
      </c>
      <c r="B26" s="111" t="s">
        <v>83</v>
      </c>
      <c r="C26" s="112" t="s">
        <v>84</v>
      </c>
      <c r="D26" s="113" t="s">
        <v>73</v>
      </c>
      <c r="E26" s="114"/>
      <c r="F26" s="115"/>
      <c r="G26" s="116">
        <f t="shared" ref="G26:G28" si="40">E26*F26</f>
        <v>0</v>
      </c>
      <c r="H26" s="114"/>
      <c r="I26" s="115"/>
      <c r="J26" s="116">
        <f t="shared" ref="J26:J28" si="41">H26*I26</f>
        <v>0</v>
      </c>
      <c r="K26" s="114"/>
      <c r="L26" s="115"/>
      <c r="M26" s="116">
        <f t="shared" ref="M26:M28" si="42">K26*L26</f>
        <v>0</v>
      </c>
      <c r="N26" s="114"/>
      <c r="O26" s="115"/>
      <c r="P26" s="116">
        <f t="shared" ref="P26:P28" si="43">N26*O26</f>
        <v>0</v>
      </c>
      <c r="Q26" s="114"/>
      <c r="R26" s="115"/>
      <c r="S26" s="116">
        <f t="shared" ref="S26:S28" si="44">Q26*R26</f>
        <v>0</v>
      </c>
      <c r="T26" s="114"/>
      <c r="U26" s="115"/>
      <c r="V26" s="116">
        <f t="shared" ref="V26:V28" si="45">T26*U26</f>
        <v>0</v>
      </c>
      <c r="W26" s="117">
        <f t="shared" ref="W26:W28" si="46">G26+M26+S26</f>
        <v>0</v>
      </c>
      <c r="X26" s="118">
        <f t="shared" ref="X26:X28" si="47">J26+P26+V26</f>
        <v>0</v>
      </c>
      <c r="Y26" s="118">
        <f t="shared" si="6"/>
        <v>0</v>
      </c>
      <c r="Z26" s="326" t="e">
        <f t="shared" si="7"/>
        <v>#DIV/0!</v>
      </c>
      <c r="AA26" s="119"/>
      <c r="AB26" s="121"/>
      <c r="AC26" s="121"/>
      <c r="AD26" s="121"/>
      <c r="AE26" s="121"/>
      <c r="AF26" s="121"/>
      <c r="AG26" s="121"/>
    </row>
    <row r="27" spans="1:33" ht="26.25" customHeight="1">
      <c r="A27" s="301" t="s">
        <v>70</v>
      </c>
      <c r="B27" s="111" t="s">
        <v>85</v>
      </c>
      <c r="C27" s="112" t="s">
        <v>84</v>
      </c>
      <c r="D27" s="113" t="s">
        <v>73</v>
      </c>
      <c r="E27" s="114"/>
      <c r="F27" s="115"/>
      <c r="G27" s="116">
        <f t="shared" si="40"/>
        <v>0</v>
      </c>
      <c r="H27" s="114"/>
      <c r="I27" s="115"/>
      <c r="J27" s="116">
        <f t="shared" si="41"/>
        <v>0</v>
      </c>
      <c r="K27" s="114"/>
      <c r="L27" s="115"/>
      <c r="M27" s="116">
        <f t="shared" si="42"/>
        <v>0</v>
      </c>
      <c r="N27" s="114"/>
      <c r="O27" s="115"/>
      <c r="P27" s="116">
        <f t="shared" si="43"/>
        <v>0</v>
      </c>
      <c r="Q27" s="114"/>
      <c r="R27" s="115"/>
      <c r="S27" s="116">
        <f t="shared" si="44"/>
        <v>0</v>
      </c>
      <c r="T27" s="114"/>
      <c r="U27" s="115"/>
      <c r="V27" s="116">
        <f t="shared" si="45"/>
        <v>0</v>
      </c>
      <c r="W27" s="117">
        <f t="shared" si="46"/>
        <v>0</v>
      </c>
      <c r="X27" s="118">
        <f t="shared" si="47"/>
        <v>0</v>
      </c>
      <c r="Y27" s="118">
        <f t="shared" si="6"/>
        <v>0</v>
      </c>
      <c r="Z27" s="326" t="e">
        <f t="shared" si="7"/>
        <v>#DIV/0!</v>
      </c>
      <c r="AA27" s="119"/>
      <c r="AB27" s="121"/>
      <c r="AC27" s="121"/>
      <c r="AD27" s="121"/>
      <c r="AE27" s="121"/>
      <c r="AF27" s="121"/>
      <c r="AG27" s="121"/>
    </row>
    <row r="28" spans="1:33" ht="26.25" customHeight="1">
      <c r="A28" s="302" t="s">
        <v>70</v>
      </c>
      <c r="B28" s="142" t="s">
        <v>86</v>
      </c>
      <c r="C28" s="112" t="s">
        <v>84</v>
      </c>
      <c r="D28" s="123" t="s">
        <v>73</v>
      </c>
      <c r="E28" s="124"/>
      <c r="F28" s="125"/>
      <c r="G28" s="126">
        <f t="shared" si="40"/>
        <v>0</v>
      </c>
      <c r="H28" s="124"/>
      <c r="I28" s="125"/>
      <c r="J28" s="126">
        <f t="shared" si="41"/>
        <v>0</v>
      </c>
      <c r="K28" s="137"/>
      <c r="L28" s="138"/>
      <c r="M28" s="139">
        <f t="shared" si="42"/>
        <v>0</v>
      </c>
      <c r="N28" s="137"/>
      <c r="O28" s="138"/>
      <c r="P28" s="139">
        <f t="shared" si="43"/>
        <v>0</v>
      </c>
      <c r="Q28" s="137"/>
      <c r="R28" s="138"/>
      <c r="S28" s="139">
        <f t="shared" si="44"/>
        <v>0</v>
      </c>
      <c r="T28" s="137"/>
      <c r="U28" s="138"/>
      <c r="V28" s="139">
        <f t="shared" si="45"/>
        <v>0</v>
      </c>
      <c r="W28" s="127">
        <f t="shared" si="46"/>
        <v>0</v>
      </c>
      <c r="X28" s="118">
        <f t="shared" si="47"/>
        <v>0</v>
      </c>
      <c r="Y28" s="118">
        <f t="shared" si="6"/>
        <v>0</v>
      </c>
      <c r="Z28" s="326" t="e">
        <f t="shared" si="7"/>
        <v>#DIV/0!</v>
      </c>
      <c r="AA28" s="140"/>
      <c r="AB28" s="121"/>
      <c r="AC28" s="121"/>
      <c r="AD28" s="121"/>
      <c r="AE28" s="121"/>
      <c r="AF28" s="121"/>
      <c r="AG28" s="121"/>
    </row>
    <row r="29" spans="1:33" ht="27.75" customHeight="1">
      <c r="A29" s="300" t="s">
        <v>66</v>
      </c>
      <c r="B29" s="143" t="s">
        <v>87</v>
      </c>
      <c r="C29" s="129" t="s">
        <v>88</v>
      </c>
      <c r="D29" s="130"/>
      <c r="E29" s="131">
        <f>SUM(E30:E32)</f>
        <v>67000</v>
      </c>
      <c r="F29" s="132"/>
      <c r="G29" s="133">
        <f t="shared" ref="G29:H29" si="48">SUM(G30:G32)</f>
        <v>14740</v>
      </c>
      <c r="H29" s="131">
        <f t="shared" si="48"/>
        <v>67000</v>
      </c>
      <c r="I29" s="132"/>
      <c r="J29" s="133">
        <f t="shared" ref="J29:K29" si="49">SUM(J30:J32)</f>
        <v>14740</v>
      </c>
      <c r="K29" s="131">
        <f t="shared" si="49"/>
        <v>0</v>
      </c>
      <c r="L29" s="132"/>
      <c r="M29" s="133">
        <f t="shared" ref="M29:N29" si="50">SUM(M30:M32)</f>
        <v>0</v>
      </c>
      <c r="N29" s="131">
        <f t="shared" si="50"/>
        <v>0</v>
      </c>
      <c r="O29" s="132"/>
      <c r="P29" s="133">
        <f t="shared" ref="P29:Q29" si="51">SUM(P30:P32)</f>
        <v>0</v>
      </c>
      <c r="Q29" s="131">
        <f t="shared" si="51"/>
        <v>0</v>
      </c>
      <c r="R29" s="132"/>
      <c r="S29" s="133">
        <f t="shared" ref="S29:T29" si="52">SUM(S30:S32)</f>
        <v>0</v>
      </c>
      <c r="T29" s="131">
        <f t="shared" si="52"/>
        <v>0</v>
      </c>
      <c r="U29" s="132"/>
      <c r="V29" s="133">
        <f t="shared" ref="V29:X29" si="53">SUM(V30:V32)</f>
        <v>0</v>
      </c>
      <c r="W29" s="133">
        <f t="shared" si="53"/>
        <v>14740</v>
      </c>
      <c r="X29" s="133">
        <f t="shared" si="53"/>
        <v>14740</v>
      </c>
      <c r="Y29" s="108">
        <f t="shared" si="6"/>
        <v>0</v>
      </c>
      <c r="Z29" s="325">
        <f t="shared" si="7"/>
        <v>0</v>
      </c>
      <c r="AA29" s="135"/>
      <c r="AB29" s="7"/>
      <c r="AC29" s="7"/>
      <c r="AD29" s="7"/>
      <c r="AE29" s="7"/>
      <c r="AF29" s="7"/>
      <c r="AG29" s="7"/>
    </row>
    <row r="30" spans="1:33" ht="17.25" customHeight="1">
      <c r="A30" s="304" t="s">
        <v>70</v>
      </c>
      <c r="B30" s="144" t="s">
        <v>89</v>
      </c>
      <c r="C30" s="112" t="s">
        <v>90</v>
      </c>
      <c r="D30" s="145"/>
      <c r="E30" s="146">
        <f>G13</f>
        <v>67000</v>
      </c>
      <c r="F30" s="147">
        <v>0.22</v>
      </c>
      <c r="G30" s="148">
        <f t="shared" ref="G30:G32" si="54">E30*F30</f>
        <v>14740</v>
      </c>
      <c r="H30" s="146">
        <f>J13</f>
        <v>67000</v>
      </c>
      <c r="I30" s="147">
        <v>0.22</v>
      </c>
      <c r="J30" s="148">
        <f t="shared" ref="J30:J32" si="55">H30*I30</f>
        <v>14740</v>
      </c>
      <c r="K30" s="146">
        <f>M13</f>
        <v>0</v>
      </c>
      <c r="L30" s="147">
        <v>0.22</v>
      </c>
      <c r="M30" s="148">
        <f t="shared" ref="M30:M32" si="56">K30*L30</f>
        <v>0</v>
      </c>
      <c r="N30" s="146">
        <f>P13</f>
        <v>0</v>
      </c>
      <c r="O30" s="147">
        <v>0.22</v>
      </c>
      <c r="P30" s="148">
        <f t="shared" ref="P30:P32" si="57">N30*O30</f>
        <v>0</v>
      </c>
      <c r="Q30" s="146">
        <f>S13</f>
        <v>0</v>
      </c>
      <c r="R30" s="147">
        <v>0.22</v>
      </c>
      <c r="S30" s="148">
        <f t="shared" ref="S30:S32" si="58">Q30*R30</f>
        <v>0</v>
      </c>
      <c r="T30" s="146">
        <f>V13</f>
        <v>0</v>
      </c>
      <c r="U30" s="147">
        <v>0.22</v>
      </c>
      <c r="V30" s="148">
        <f t="shared" ref="V30:V32" si="59">T30*U30</f>
        <v>0</v>
      </c>
      <c r="W30" s="118">
        <f t="shared" ref="W30:W32" si="60">G30+M30+S30</f>
        <v>14740</v>
      </c>
      <c r="X30" s="118">
        <f t="shared" ref="X30:X32" si="61">J30+P30+V30</f>
        <v>14740</v>
      </c>
      <c r="Y30" s="118">
        <f t="shared" si="6"/>
        <v>0</v>
      </c>
      <c r="Z30" s="326">
        <f t="shared" si="7"/>
        <v>0</v>
      </c>
      <c r="AA30" s="149"/>
      <c r="AB30" s="120"/>
      <c r="AC30" s="121"/>
      <c r="AD30" s="121"/>
      <c r="AE30" s="121"/>
      <c r="AF30" s="121"/>
      <c r="AG30" s="121"/>
    </row>
    <row r="31" spans="1:33" ht="17.25" customHeight="1">
      <c r="A31" s="301" t="s">
        <v>70</v>
      </c>
      <c r="B31" s="111" t="s">
        <v>91</v>
      </c>
      <c r="C31" s="112" t="s">
        <v>92</v>
      </c>
      <c r="D31" s="113"/>
      <c r="E31" s="114">
        <f>G21</f>
        <v>0</v>
      </c>
      <c r="F31" s="115">
        <v>0.22</v>
      </c>
      <c r="G31" s="116">
        <f t="shared" si="54"/>
        <v>0</v>
      </c>
      <c r="H31" s="114">
        <f>J21</f>
        <v>0</v>
      </c>
      <c r="I31" s="115">
        <v>0.22</v>
      </c>
      <c r="J31" s="116">
        <f t="shared" si="55"/>
        <v>0</v>
      </c>
      <c r="K31" s="114">
        <f>M21</f>
        <v>0</v>
      </c>
      <c r="L31" s="115">
        <v>0.22</v>
      </c>
      <c r="M31" s="116">
        <f t="shared" si="56"/>
        <v>0</v>
      </c>
      <c r="N31" s="114">
        <f>P21</f>
        <v>0</v>
      </c>
      <c r="O31" s="115">
        <v>0.22</v>
      </c>
      <c r="P31" s="116">
        <f t="shared" si="57"/>
        <v>0</v>
      </c>
      <c r="Q31" s="114">
        <f>S21</f>
        <v>0</v>
      </c>
      <c r="R31" s="115">
        <v>0.22</v>
      </c>
      <c r="S31" s="116">
        <f t="shared" si="58"/>
        <v>0</v>
      </c>
      <c r="T31" s="114">
        <f>V21</f>
        <v>0</v>
      </c>
      <c r="U31" s="115">
        <v>0.22</v>
      </c>
      <c r="V31" s="116">
        <f t="shared" si="59"/>
        <v>0</v>
      </c>
      <c r="W31" s="117">
        <f t="shared" si="60"/>
        <v>0</v>
      </c>
      <c r="X31" s="118">
        <f t="shared" si="61"/>
        <v>0</v>
      </c>
      <c r="Y31" s="118">
        <f t="shared" si="6"/>
        <v>0</v>
      </c>
      <c r="Z31" s="326" t="e">
        <f t="shared" si="7"/>
        <v>#DIV/0!</v>
      </c>
      <c r="AA31" s="119"/>
      <c r="AB31" s="121"/>
      <c r="AC31" s="121"/>
      <c r="AD31" s="121"/>
      <c r="AE31" s="121"/>
      <c r="AF31" s="121"/>
      <c r="AG31" s="121"/>
    </row>
    <row r="32" spans="1:33" ht="15.75" customHeight="1">
      <c r="A32" s="302" t="s">
        <v>70</v>
      </c>
      <c r="B32" s="142" t="s">
        <v>93</v>
      </c>
      <c r="C32" s="150" t="s">
        <v>82</v>
      </c>
      <c r="D32" s="123"/>
      <c r="E32" s="124">
        <f>G25</f>
        <v>0</v>
      </c>
      <c r="F32" s="125">
        <v>0.22</v>
      </c>
      <c r="G32" s="126">
        <f t="shared" si="54"/>
        <v>0</v>
      </c>
      <c r="H32" s="124">
        <f>J25</f>
        <v>0</v>
      </c>
      <c r="I32" s="125">
        <v>0.22</v>
      </c>
      <c r="J32" s="126">
        <f t="shared" si="55"/>
        <v>0</v>
      </c>
      <c r="K32" s="124">
        <f>M25</f>
        <v>0</v>
      </c>
      <c r="L32" s="125">
        <v>0.22</v>
      </c>
      <c r="M32" s="126">
        <f t="shared" si="56"/>
        <v>0</v>
      </c>
      <c r="N32" s="124">
        <f>P25</f>
        <v>0</v>
      </c>
      <c r="O32" s="125">
        <v>0.22</v>
      </c>
      <c r="P32" s="126">
        <f t="shared" si="57"/>
        <v>0</v>
      </c>
      <c r="Q32" s="124">
        <f>S25</f>
        <v>0</v>
      </c>
      <c r="R32" s="125">
        <v>0.22</v>
      </c>
      <c r="S32" s="126">
        <f t="shared" si="58"/>
        <v>0</v>
      </c>
      <c r="T32" s="124">
        <f>V25</f>
        <v>0</v>
      </c>
      <c r="U32" s="125">
        <v>0.22</v>
      </c>
      <c r="V32" s="126">
        <f t="shared" si="59"/>
        <v>0</v>
      </c>
      <c r="W32" s="127">
        <f t="shared" si="60"/>
        <v>0</v>
      </c>
      <c r="X32" s="118">
        <f t="shared" si="61"/>
        <v>0</v>
      </c>
      <c r="Y32" s="118">
        <f t="shared" si="6"/>
        <v>0</v>
      </c>
      <c r="Z32" s="326" t="e">
        <f t="shared" si="7"/>
        <v>#DIV/0!</v>
      </c>
      <c r="AA32" s="128"/>
      <c r="AB32" s="121"/>
      <c r="AC32" s="121"/>
      <c r="AD32" s="121"/>
      <c r="AE32" s="121"/>
      <c r="AF32" s="121"/>
      <c r="AG32" s="121"/>
    </row>
    <row r="33" spans="1:33" ht="24.75" customHeight="1">
      <c r="A33" s="345" t="s">
        <v>395</v>
      </c>
      <c r="B33" s="143" t="s">
        <v>94</v>
      </c>
      <c r="C33" s="129" t="s">
        <v>95</v>
      </c>
      <c r="D33" s="130"/>
      <c r="E33" s="131">
        <f>SUM(E34:E36)</f>
        <v>0</v>
      </c>
      <c r="F33" s="132"/>
      <c r="G33" s="133">
        <f t="shared" ref="G33:H33" si="62">SUM(G34:G36)</f>
        <v>0</v>
      </c>
      <c r="H33" s="131">
        <f t="shared" si="62"/>
        <v>0</v>
      </c>
      <c r="I33" s="132"/>
      <c r="J33" s="133">
        <f t="shared" ref="J33:K33" si="63">SUM(J34:J36)</f>
        <v>0</v>
      </c>
      <c r="K33" s="131">
        <f t="shared" si="63"/>
        <v>0</v>
      </c>
      <c r="L33" s="132"/>
      <c r="M33" s="133">
        <f t="shared" ref="M33:N33" si="64">SUM(M34:M36)</f>
        <v>0</v>
      </c>
      <c r="N33" s="131">
        <f t="shared" si="64"/>
        <v>0</v>
      </c>
      <c r="O33" s="132"/>
      <c r="P33" s="133">
        <f t="shared" ref="P33:Q33" si="65">SUM(P34:P36)</f>
        <v>0</v>
      </c>
      <c r="Q33" s="131">
        <f t="shared" si="65"/>
        <v>0</v>
      </c>
      <c r="R33" s="132"/>
      <c r="S33" s="133">
        <f t="shared" ref="S33:T33" si="66">SUM(S34:S36)</f>
        <v>0</v>
      </c>
      <c r="T33" s="131">
        <f t="shared" si="66"/>
        <v>0</v>
      </c>
      <c r="U33" s="132"/>
      <c r="V33" s="133">
        <f t="shared" ref="V33:X33" si="67">SUM(V34:V36)</f>
        <v>0</v>
      </c>
      <c r="W33" s="133">
        <f t="shared" si="67"/>
        <v>0</v>
      </c>
      <c r="X33" s="133">
        <f t="shared" si="67"/>
        <v>0</v>
      </c>
      <c r="Y33" s="133">
        <f t="shared" si="6"/>
        <v>0</v>
      </c>
      <c r="Z33" s="328" t="e">
        <f t="shared" si="7"/>
        <v>#DIV/0!</v>
      </c>
      <c r="AA33" s="135"/>
      <c r="AB33" s="7"/>
      <c r="AC33" s="7"/>
      <c r="AD33" s="7"/>
      <c r="AE33" s="7"/>
      <c r="AF33" s="7"/>
      <c r="AG33" s="7"/>
    </row>
    <row r="34" spans="1:33" ht="27" customHeight="1">
      <c r="A34" s="301" t="s">
        <v>70</v>
      </c>
      <c r="B34" s="144" t="s">
        <v>96</v>
      </c>
      <c r="C34" s="112" t="s">
        <v>84</v>
      </c>
      <c r="D34" s="113" t="s">
        <v>73</v>
      </c>
      <c r="E34" s="114"/>
      <c r="F34" s="115"/>
      <c r="G34" s="116">
        <f t="shared" ref="G34:G36" si="68">E34*F34</f>
        <v>0</v>
      </c>
      <c r="H34" s="114"/>
      <c r="I34" s="115"/>
      <c r="J34" s="116">
        <f t="shared" ref="J34:J36" si="69">H34*I34</f>
        <v>0</v>
      </c>
      <c r="K34" s="114"/>
      <c r="L34" s="115"/>
      <c r="M34" s="116">
        <f t="shared" ref="M34:M36" si="70">K34*L34</f>
        <v>0</v>
      </c>
      <c r="N34" s="114"/>
      <c r="O34" s="115"/>
      <c r="P34" s="116">
        <f t="shared" ref="P34:P36" si="71">N34*O34</f>
        <v>0</v>
      </c>
      <c r="Q34" s="114"/>
      <c r="R34" s="115"/>
      <c r="S34" s="116">
        <f t="shared" ref="S34:S36" si="72">Q34*R34</f>
        <v>0</v>
      </c>
      <c r="T34" s="114"/>
      <c r="U34" s="115"/>
      <c r="V34" s="116">
        <f t="shared" ref="V34:V36" si="73">T34*U34</f>
        <v>0</v>
      </c>
      <c r="W34" s="117">
        <f t="shared" ref="W34:W36" si="74">G34+M34+S34</f>
        <v>0</v>
      </c>
      <c r="X34" s="118">
        <f t="shared" ref="X34:X36" si="75">J34+P34+V34</f>
        <v>0</v>
      </c>
      <c r="Y34" s="118">
        <f t="shared" si="6"/>
        <v>0</v>
      </c>
      <c r="Z34" s="326" t="e">
        <f t="shared" si="7"/>
        <v>#DIV/0!</v>
      </c>
      <c r="AA34" s="119"/>
      <c r="AB34" s="7"/>
      <c r="AC34" s="7"/>
      <c r="AD34" s="7"/>
      <c r="AE34" s="7"/>
      <c r="AF34" s="7"/>
      <c r="AG34" s="7"/>
    </row>
    <row r="35" spans="1:33" ht="26.25" customHeight="1">
      <c r="A35" s="301" t="s">
        <v>70</v>
      </c>
      <c r="B35" s="111" t="s">
        <v>97</v>
      </c>
      <c r="C35" s="112" t="s">
        <v>84</v>
      </c>
      <c r="D35" s="113" t="s">
        <v>73</v>
      </c>
      <c r="E35" s="114"/>
      <c r="F35" s="115"/>
      <c r="G35" s="116">
        <f t="shared" si="68"/>
        <v>0</v>
      </c>
      <c r="H35" s="114"/>
      <c r="I35" s="115"/>
      <c r="J35" s="116">
        <f t="shared" si="69"/>
        <v>0</v>
      </c>
      <c r="K35" s="114"/>
      <c r="L35" s="115"/>
      <c r="M35" s="116">
        <f t="shared" si="70"/>
        <v>0</v>
      </c>
      <c r="N35" s="114"/>
      <c r="O35" s="115"/>
      <c r="P35" s="116">
        <f t="shared" si="71"/>
        <v>0</v>
      </c>
      <c r="Q35" s="114"/>
      <c r="R35" s="115"/>
      <c r="S35" s="116">
        <f t="shared" si="72"/>
        <v>0</v>
      </c>
      <c r="T35" s="114"/>
      <c r="U35" s="115"/>
      <c r="V35" s="116">
        <f t="shared" si="73"/>
        <v>0</v>
      </c>
      <c r="W35" s="117">
        <f t="shared" si="74"/>
        <v>0</v>
      </c>
      <c r="X35" s="118">
        <f t="shared" si="75"/>
        <v>0</v>
      </c>
      <c r="Y35" s="118">
        <f t="shared" si="6"/>
        <v>0</v>
      </c>
      <c r="Z35" s="326" t="e">
        <f t="shared" si="7"/>
        <v>#DIV/0!</v>
      </c>
      <c r="AA35" s="119"/>
      <c r="AB35" s="7"/>
      <c r="AC35" s="7"/>
      <c r="AD35" s="7"/>
      <c r="AE35" s="7"/>
      <c r="AF35" s="7"/>
      <c r="AG35" s="7"/>
    </row>
    <row r="36" spans="1:33" ht="28.5" customHeight="1">
      <c r="A36" s="302" t="s">
        <v>70</v>
      </c>
      <c r="B36" s="122" t="s">
        <v>98</v>
      </c>
      <c r="C36" s="151" t="s">
        <v>84</v>
      </c>
      <c r="D36" s="123" t="s">
        <v>73</v>
      </c>
      <c r="E36" s="124"/>
      <c r="F36" s="125"/>
      <c r="G36" s="126">
        <f t="shared" si="68"/>
        <v>0</v>
      </c>
      <c r="H36" s="124"/>
      <c r="I36" s="125"/>
      <c r="J36" s="126">
        <f t="shared" si="69"/>
        <v>0</v>
      </c>
      <c r="K36" s="137"/>
      <c r="L36" s="138"/>
      <c r="M36" s="139">
        <f t="shared" si="70"/>
        <v>0</v>
      </c>
      <c r="N36" s="137"/>
      <c r="O36" s="138"/>
      <c r="P36" s="139">
        <f t="shared" si="71"/>
        <v>0</v>
      </c>
      <c r="Q36" s="137"/>
      <c r="R36" s="138"/>
      <c r="S36" s="139">
        <f t="shared" si="72"/>
        <v>0</v>
      </c>
      <c r="T36" s="137"/>
      <c r="U36" s="138"/>
      <c r="V36" s="139">
        <f t="shared" si="73"/>
        <v>0</v>
      </c>
      <c r="W36" s="127">
        <f t="shared" si="74"/>
        <v>0</v>
      </c>
      <c r="X36" s="118">
        <f t="shared" si="75"/>
        <v>0</v>
      </c>
      <c r="Y36" s="152">
        <f t="shared" si="6"/>
        <v>0</v>
      </c>
      <c r="Z36" s="326" t="e">
        <f t="shared" si="7"/>
        <v>#DIV/0!</v>
      </c>
      <c r="AA36" s="140"/>
      <c r="AB36" s="7"/>
      <c r="AC36" s="7"/>
      <c r="AD36" s="7"/>
      <c r="AE36" s="7"/>
      <c r="AF36" s="7"/>
      <c r="AG36" s="7"/>
    </row>
    <row r="37" spans="1:33" ht="22.5" customHeight="1">
      <c r="A37" s="153" t="s">
        <v>99</v>
      </c>
      <c r="B37" s="154"/>
      <c r="C37" s="155"/>
      <c r="D37" s="156"/>
      <c r="E37" s="157"/>
      <c r="F37" s="158"/>
      <c r="G37" s="159">
        <f>G13+G21+G25+G29+G33</f>
        <v>81740</v>
      </c>
      <c r="H37" s="157"/>
      <c r="I37" s="158"/>
      <c r="J37" s="159">
        <f>J13+J21+J25+J29+J33</f>
        <v>81740</v>
      </c>
      <c r="K37" s="157"/>
      <c r="L37" s="160"/>
      <c r="M37" s="159">
        <f>M13+M21+M25+M29+M33</f>
        <v>0</v>
      </c>
      <c r="N37" s="157"/>
      <c r="O37" s="160"/>
      <c r="P37" s="159">
        <f>P13+P21+P25+P29+P33</f>
        <v>0</v>
      </c>
      <c r="Q37" s="157"/>
      <c r="R37" s="160"/>
      <c r="S37" s="159">
        <f>S13+S21+S25+S29+S33</f>
        <v>0</v>
      </c>
      <c r="T37" s="157"/>
      <c r="U37" s="160"/>
      <c r="V37" s="159">
        <f t="shared" ref="V37:X37" si="76">V13+V21+V25+V29+V33</f>
        <v>0</v>
      </c>
      <c r="W37" s="159">
        <f t="shared" si="76"/>
        <v>81740</v>
      </c>
      <c r="X37" s="161">
        <f t="shared" si="76"/>
        <v>81740</v>
      </c>
      <c r="Y37" s="162">
        <f t="shared" si="6"/>
        <v>0</v>
      </c>
      <c r="Z37" s="329">
        <f t="shared" si="7"/>
        <v>0</v>
      </c>
      <c r="AA37" s="163"/>
      <c r="AB37" s="6"/>
      <c r="AC37" s="7"/>
      <c r="AD37" s="7"/>
      <c r="AE37" s="7"/>
      <c r="AF37" s="7"/>
      <c r="AG37" s="7"/>
    </row>
    <row r="38" spans="1:33" ht="21" customHeight="1">
      <c r="A38" s="305" t="s">
        <v>66</v>
      </c>
      <c r="B38" s="165">
        <v>2</v>
      </c>
      <c r="C38" s="166" t="s">
        <v>100</v>
      </c>
      <c r="D38" s="16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X38" s="100"/>
      <c r="Y38" s="168"/>
      <c r="Z38" s="330"/>
      <c r="AA38" s="101"/>
      <c r="AB38" s="7"/>
      <c r="AC38" s="7"/>
      <c r="AD38" s="7"/>
      <c r="AE38" s="7"/>
      <c r="AF38" s="7"/>
      <c r="AG38" s="7"/>
    </row>
    <row r="39" spans="1:33" ht="27.75" customHeight="1">
      <c r="A39" s="345" t="s">
        <v>395</v>
      </c>
      <c r="B39" s="143" t="s">
        <v>101</v>
      </c>
      <c r="C39" s="103" t="s">
        <v>102</v>
      </c>
      <c r="D39" s="104"/>
      <c r="E39" s="105">
        <f>SUM(E40:E42)</f>
        <v>0</v>
      </c>
      <c r="F39" s="106"/>
      <c r="G39" s="107">
        <f t="shared" ref="G39:H39" si="77">SUM(G40:G42)</f>
        <v>0</v>
      </c>
      <c r="H39" s="105">
        <f t="shared" si="77"/>
        <v>0</v>
      </c>
      <c r="I39" s="106"/>
      <c r="J39" s="107">
        <f t="shared" ref="J39:K39" si="78">SUM(J40:J42)</f>
        <v>0</v>
      </c>
      <c r="K39" s="105">
        <f t="shared" si="78"/>
        <v>0</v>
      </c>
      <c r="L39" s="106"/>
      <c r="M39" s="107">
        <f t="shared" ref="M39:N39" si="79">SUM(M40:M42)</f>
        <v>0</v>
      </c>
      <c r="N39" s="105">
        <f t="shared" si="79"/>
        <v>0</v>
      </c>
      <c r="O39" s="106"/>
      <c r="P39" s="107">
        <f t="shared" ref="P39:Q39" si="80">SUM(P40:P42)</f>
        <v>0</v>
      </c>
      <c r="Q39" s="105">
        <f t="shared" si="80"/>
        <v>0</v>
      </c>
      <c r="R39" s="106"/>
      <c r="S39" s="107">
        <f t="shared" ref="S39:T39" si="81">SUM(S40:S42)</f>
        <v>0</v>
      </c>
      <c r="T39" s="105">
        <f t="shared" si="81"/>
        <v>0</v>
      </c>
      <c r="U39" s="106"/>
      <c r="V39" s="107">
        <f t="shared" ref="V39:X39" si="82">SUM(V40:V42)</f>
        <v>0</v>
      </c>
      <c r="W39" s="107">
        <f t="shared" si="82"/>
        <v>0</v>
      </c>
      <c r="X39" s="169">
        <f t="shared" si="82"/>
        <v>0</v>
      </c>
      <c r="Y39" s="132">
        <f t="shared" ref="Y39:Y51" si="83">W39-X39</f>
        <v>0</v>
      </c>
      <c r="Z39" s="331" t="e">
        <f t="shared" ref="Z39:Z51" si="84">Y39/W39</f>
        <v>#DIV/0!</v>
      </c>
      <c r="AA39" s="109"/>
      <c r="AB39" s="170"/>
      <c r="AC39" s="110"/>
      <c r="AD39" s="110"/>
      <c r="AE39" s="110"/>
      <c r="AF39" s="110"/>
      <c r="AG39" s="110"/>
    </row>
    <row r="40" spans="1:33" ht="26.25" customHeight="1">
      <c r="A40" s="301" t="s">
        <v>70</v>
      </c>
      <c r="B40" s="111" t="s">
        <v>103</v>
      </c>
      <c r="C40" s="112" t="s">
        <v>104</v>
      </c>
      <c r="D40" s="113" t="s">
        <v>105</v>
      </c>
      <c r="E40" s="114"/>
      <c r="F40" s="115"/>
      <c r="G40" s="116">
        <f t="shared" ref="G40:G42" si="85">E40*F40</f>
        <v>0</v>
      </c>
      <c r="H40" s="114"/>
      <c r="I40" s="115"/>
      <c r="J40" s="116">
        <f t="shared" ref="J40:J42" si="86">H40*I40</f>
        <v>0</v>
      </c>
      <c r="K40" s="114"/>
      <c r="L40" s="115"/>
      <c r="M40" s="116">
        <f t="shared" ref="M40:M42" si="87">K40*L40</f>
        <v>0</v>
      </c>
      <c r="N40" s="114"/>
      <c r="O40" s="115"/>
      <c r="P40" s="116">
        <f t="shared" ref="P40:P42" si="88">N40*O40</f>
        <v>0</v>
      </c>
      <c r="Q40" s="114"/>
      <c r="R40" s="115"/>
      <c r="S40" s="116">
        <f t="shared" ref="S40:S42" si="89">Q40*R40</f>
        <v>0</v>
      </c>
      <c r="T40" s="114"/>
      <c r="U40" s="115"/>
      <c r="V40" s="116">
        <f t="shared" ref="V40:V42" si="90">T40*U40</f>
        <v>0</v>
      </c>
      <c r="W40" s="117">
        <f t="shared" ref="W40:W42" si="91">G40+M40+S40</f>
        <v>0</v>
      </c>
      <c r="X40" s="118">
        <f t="shared" ref="X40:X42" si="92">J40+P40+V40</f>
        <v>0</v>
      </c>
      <c r="Y40" s="118">
        <f t="shared" si="83"/>
        <v>0</v>
      </c>
      <c r="Z40" s="326" t="e">
        <f t="shared" si="84"/>
        <v>#DIV/0!</v>
      </c>
      <c r="AA40" s="119"/>
      <c r="AB40" s="121"/>
      <c r="AC40" s="121"/>
      <c r="AD40" s="121"/>
      <c r="AE40" s="121"/>
      <c r="AF40" s="121"/>
      <c r="AG40" s="121"/>
    </row>
    <row r="41" spans="1:33" ht="27.75" customHeight="1">
      <c r="A41" s="301" t="s">
        <v>70</v>
      </c>
      <c r="B41" s="111" t="s">
        <v>106</v>
      </c>
      <c r="C41" s="112" t="s">
        <v>104</v>
      </c>
      <c r="D41" s="113" t="s">
        <v>105</v>
      </c>
      <c r="E41" s="114"/>
      <c r="F41" s="115"/>
      <c r="G41" s="116">
        <f t="shared" si="85"/>
        <v>0</v>
      </c>
      <c r="H41" s="114"/>
      <c r="I41" s="115"/>
      <c r="J41" s="116">
        <f t="shared" si="86"/>
        <v>0</v>
      </c>
      <c r="K41" s="114"/>
      <c r="L41" s="115"/>
      <c r="M41" s="116">
        <f t="shared" si="87"/>
        <v>0</v>
      </c>
      <c r="N41" s="114"/>
      <c r="O41" s="115"/>
      <c r="P41" s="116">
        <f t="shared" si="88"/>
        <v>0</v>
      </c>
      <c r="Q41" s="114"/>
      <c r="R41" s="115"/>
      <c r="S41" s="116">
        <f t="shared" si="89"/>
        <v>0</v>
      </c>
      <c r="T41" s="114"/>
      <c r="U41" s="115"/>
      <c r="V41" s="116">
        <f t="shared" si="90"/>
        <v>0</v>
      </c>
      <c r="W41" s="117">
        <f t="shared" si="91"/>
        <v>0</v>
      </c>
      <c r="X41" s="118">
        <f t="shared" si="92"/>
        <v>0</v>
      </c>
      <c r="Y41" s="118">
        <f t="shared" si="83"/>
        <v>0</v>
      </c>
      <c r="Z41" s="326" t="e">
        <f t="shared" si="84"/>
        <v>#DIV/0!</v>
      </c>
      <c r="AA41" s="119"/>
      <c r="AB41" s="121"/>
      <c r="AC41" s="121"/>
      <c r="AD41" s="121"/>
      <c r="AE41" s="121"/>
      <c r="AF41" s="121"/>
      <c r="AG41" s="121"/>
    </row>
    <row r="42" spans="1:33" ht="27" customHeight="1">
      <c r="A42" s="303" t="s">
        <v>70</v>
      </c>
      <c r="B42" s="142" t="s">
        <v>107</v>
      </c>
      <c r="C42" s="112" t="s">
        <v>104</v>
      </c>
      <c r="D42" s="136" t="s">
        <v>105</v>
      </c>
      <c r="E42" s="137"/>
      <c r="F42" s="138"/>
      <c r="G42" s="139">
        <f t="shared" si="85"/>
        <v>0</v>
      </c>
      <c r="H42" s="137"/>
      <c r="I42" s="138"/>
      <c r="J42" s="139">
        <f t="shared" si="86"/>
        <v>0</v>
      </c>
      <c r="K42" s="137"/>
      <c r="L42" s="138"/>
      <c r="M42" s="139">
        <f t="shared" si="87"/>
        <v>0</v>
      </c>
      <c r="N42" s="137"/>
      <c r="O42" s="138"/>
      <c r="P42" s="139">
        <f t="shared" si="88"/>
        <v>0</v>
      </c>
      <c r="Q42" s="137"/>
      <c r="R42" s="138"/>
      <c r="S42" s="139">
        <f t="shared" si="89"/>
        <v>0</v>
      </c>
      <c r="T42" s="137"/>
      <c r="U42" s="138"/>
      <c r="V42" s="139">
        <f t="shared" si="90"/>
        <v>0</v>
      </c>
      <c r="W42" s="127">
        <f t="shared" si="91"/>
        <v>0</v>
      </c>
      <c r="X42" s="118">
        <f t="shared" si="92"/>
        <v>0</v>
      </c>
      <c r="Y42" s="118">
        <f t="shared" si="83"/>
        <v>0</v>
      </c>
      <c r="Z42" s="326" t="e">
        <f t="shared" si="84"/>
        <v>#DIV/0!</v>
      </c>
      <c r="AA42" s="140"/>
      <c r="AB42" s="121"/>
      <c r="AC42" s="121"/>
      <c r="AD42" s="121"/>
      <c r="AE42" s="121"/>
      <c r="AF42" s="121"/>
      <c r="AG42" s="121"/>
    </row>
    <row r="43" spans="1:33" ht="27" customHeight="1">
      <c r="A43" s="345" t="s">
        <v>395</v>
      </c>
      <c r="B43" s="143" t="s">
        <v>108</v>
      </c>
      <c r="C43" s="141" t="s">
        <v>109</v>
      </c>
      <c r="D43" s="130"/>
      <c r="E43" s="131">
        <f>SUM(E44:E46)</f>
        <v>0</v>
      </c>
      <c r="F43" s="132"/>
      <c r="G43" s="133">
        <f t="shared" ref="G43:H43" si="93">SUM(G44:G46)</f>
        <v>0</v>
      </c>
      <c r="H43" s="131">
        <f t="shared" si="93"/>
        <v>0</v>
      </c>
      <c r="I43" s="132"/>
      <c r="J43" s="133">
        <f t="shared" ref="J43:K43" si="94">SUM(J44:J46)</f>
        <v>0</v>
      </c>
      <c r="K43" s="131">
        <f t="shared" si="94"/>
        <v>0</v>
      </c>
      <c r="L43" s="132"/>
      <c r="M43" s="133">
        <f t="shared" ref="M43:N43" si="95">SUM(M44:M46)</f>
        <v>0</v>
      </c>
      <c r="N43" s="131">
        <f t="shared" si="95"/>
        <v>0</v>
      </c>
      <c r="O43" s="132"/>
      <c r="P43" s="133">
        <f t="shared" ref="P43:Q43" si="96">SUM(P44:P46)</f>
        <v>0</v>
      </c>
      <c r="Q43" s="131">
        <f t="shared" si="96"/>
        <v>0</v>
      </c>
      <c r="R43" s="132"/>
      <c r="S43" s="133">
        <f t="shared" ref="S43:T43" si="97">SUM(S44:S46)</f>
        <v>0</v>
      </c>
      <c r="T43" s="131">
        <f t="shared" si="97"/>
        <v>0</v>
      </c>
      <c r="U43" s="132"/>
      <c r="V43" s="133">
        <f t="shared" ref="V43:X43" si="98">SUM(V44:V46)</f>
        <v>0</v>
      </c>
      <c r="W43" s="133">
        <f t="shared" si="98"/>
        <v>0</v>
      </c>
      <c r="X43" s="133">
        <f t="shared" si="98"/>
        <v>0</v>
      </c>
      <c r="Y43" s="171">
        <f t="shared" si="83"/>
        <v>0</v>
      </c>
      <c r="Z43" s="332" t="e">
        <f t="shared" si="84"/>
        <v>#DIV/0!</v>
      </c>
      <c r="AA43" s="135"/>
      <c r="AB43" s="110"/>
      <c r="AC43" s="110"/>
      <c r="AD43" s="110"/>
      <c r="AE43" s="110"/>
      <c r="AF43" s="110"/>
      <c r="AG43" s="110"/>
    </row>
    <row r="44" spans="1:33" ht="26.25" customHeight="1">
      <c r="A44" s="301" t="s">
        <v>70</v>
      </c>
      <c r="B44" s="111" t="s">
        <v>110</v>
      </c>
      <c r="C44" s="112" t="s">
        <v>111</v>
      </c>
      <c r="D44" s="113" t="s">
        <v>112</v>
      </c>
      <c r="E44" s="114"/>
      <c r="F44" s="115"/>
      <c r="G44" s="116">
        <f t="shared" ref="G44:G46" si="99">E44*F44</f>
        <v>0</v>
      </c>
      <c r="H44" s="114"/>
      <c r="I44" s="115"/>
      <c r="J44" s="116">
        <f t="shared" ref="J44:J46" si="100">H44*I44</f>
        <v>0</v>
      </c>
      <c r="K44" s="114"/>
      <c r="L44" s="115"/>
      <c r="M44" s="116">
        <f t="shared" ref="M44:M46" si="101">K44*L44</f>
        <v>0</v>
      </c>
      <c r="N44" s="114"/>
      <c r="O44" s="115"/>
      <c r="P44" s="116">
        <f t="shared" ref="P44:P46" si="102">N44*O44</f>
        <v>0</v>
      </c>
      <c r="Q44" s="114"/>
      <c r="R44" s="115"/>
      <c r="S44" s="116">
        <f t="shared" ref="S44:S46" si="103">Q44*R44</f>
        <v>0</v>
      </c>
      <c r="T44" s="114"/>
      <c r="U44" s="115"/>
      <c r="V44" s="116">
        <f t="shared" ref="V44:V46" si="104">T44*U44</f>
        <v>0</v>
      </c>
      <c r="W44" s="117">
        <f t="shared" ref="W44:W46" si="105">G44+M44+S44</f>
        <v>0</v>
      </c>
      <c r="X44" s="118">
        <f t="shared" ref="X44:X46" si="106">J44+P44+V44</f>
        <v>0</v>
      </c>
      <c r="Y44" s="118">
        <f t="shared" si="83"/>
        <v>0</v>
      </c>
      <c r="Z44" s="326" t="e">
        <f t="shared" si="84"/>
        <v>#DIV/0!</v>
      </c>
      <c r="AA44" s="119"/>
      <c r="AB44" s="121"/>
      <c r="AC44" s="121"/>
      <c r="AD44" s="121"/>
      <c r="AE44" s="121"/>
      <c r="AF44" s="121"/>
      <c r="AG44" s="121"/>
    </row>
    <row r="45" spans="1:33" ht="27.75" customHeight="1">
      <c r="A45" s="301" t="s">
        <v>70</v>
      </c>
      <c r="B45" s="111" t="s">
        <v>113</v>
      </c>
      <c r="C45" s="172" t="s">
        <v>111</v>
      </c>
      <c r="D45" s="113" t="s">
        <v>112</v>
      </c>
      <c r="E45" s="114"/>
      <c r="F45" s="115"/>
      <c r="G45" s="116">
        <f t="shared" si="99"/>
        <v>0</v>
      </c>
      <c r="H45" s="114"/>
      <c r="I45" s="115"/>
      <c r="J45" s="116">
        <f t="shared" si="100"/>
        <v>0</v>
      </c>
      <c r="K45" s="114"/>
      <c r="L45" s="115"/>
      <c r="M45" s="116">
        <f t="shared" si="101"/>
        <v>0</v>
      </c>
      <c r="N45" s="114"/>
      <c r="O45" s="115"/>
      <c r="P45" s="116">
        <f t="shared" si="102"/>
        <v>0</v>
      </c>
      <c r="Q45" s="114"/>
      <c r="R45" s="115"/>
      <c r="S45" s="116">
        <f t="shared" si="103"/>
        <v>0</v>
      </c>
      <c r="T45" s="114"/>
      <c r="U45" s="115"/>
      <c r="V45" s="116">
        <f t="shared" si="104"/>
        <v>0</v>
      </c>
      <c r="W45" s="117">
        <f t="shared" si="105"/>
        <v>0</v>
      </c>
      <c r="X45" s="118">
        <f t="shared" si="106"/>
        <v>0</v>
      </c>
      <c r="Y45" s="118">
        <f t="shared" si="83"/>
        <v>0</v>
      </c>
      <c r="Z45" s="326" t="e">
        <f t="shared" si="84"/>
        <v>#DIV/0!</v>
      </c>
      <c r="AA45" s="119"/>
      <c r="AB45" s="121"/>
      <c r="AC45" s="121"/>
      <c r="AD45" s="121"/>
      <c r="AE45" s="121"/>
      <c r="AF45" s="121"/>
      <c r="AG45" s="121"/>
    </row>
    <row r="46" spans="1:33" ht="28.5" customHeight="1">
      <c r="A46" s="303" t="s">
        <v>70</v>
      </c>
      <c r="B46" s="142" t="s">
        <v>114</v>
      </c>
      <c r="C46" s="173" t="s">
        <v>111</v>
      </c>
      <c r="D46" s="136" t="s">
        <v>112</v>
      </c>
      <c r="E46" s="137"/>
      <c r="F46" s="138"/>
      <c r="G46" s="139">
        <f t="shared" si="99"/>
        <v>0</v>
      </c>
      <c r="H46" s="137"/>
      <c r="I46" s="138"/>
      <c r="J46" s="139">
        <f t="shared" si="100"/>
        <v>0</v>
      </c>
      <c r="K46" s="137"/>
      <c r="L46" s="138"/>
      <c r="M46" s="139">
        <f t="shared" si="101"/>
        <v>0</v>
      </c>
      <c r="N46" s="137"/>
      <c r="O46" s="138"/>
      <c r="P46" s="139">
        <f t="shared" si="102"/>
        <v>0</v>
      </c>
      <c r="Q46" s="137"/>
      <c r="R46" s="138"/>
      <c r="S46" s="139">
        <f t="shared" si="103"/>
        <v>0</v>
      </c>
      <c r="T46" s="137"/>
      <c r="U46" s="138"/>
      <c r="V46" s="139">
        <f t="shared" si="104"/>
        <v>0</v>
      </c>
      <c r="W46" s="127">
        <f t="shared" si="105"/>
        <v>0</v>
      </c>
      <c r="X46" s="118">
        <f t="shared" si="106"/>
        <v>0</v>
      </c>
      <c r="Y46" s="118">
        <f t="shared" si="83"/>
        <v>0</v>
      </c>
      <c r="Z46" s="326" t="e">
        <f t="shared" si="84"/>
        <v>#DIV/0!</v>
      </c>
      <c r="AA46" s="140"/>
      <c r="AB46" s="121"/>
      <c r="AC46" s="121"/>
      <c r="AD46" s="121"/>
      <c r="AE46" s="121"/>
      <c r="AF46" s="121"/>
      <c r="AG46" s="121"/>
    </row>
    <row r="47" spans="1:33" ht="24.75" customHeight="1">
      <c r="A47" s="345" t="s">
        <v>395</v>
      </c>
      <c r="B47" s="143" t="s">
        <v>115</v>
      </c>
      <c r="C47" s="141" t="s">
        <v>116</v>
      </c>
      <c r="D47" s="130"/>
      <c r="E47" s="131">
        <f>SUM(E48:E50)</f>
        <v>0</v>
      </c>
      <c r="F47" s="132"/>
      <c r="G47" s="133">
        <f t="shared" ref="G47:H47" si="107">SUM(G48:G50)</f>
        <v>0</v>
      </c>
      <c r="H47" s="131">
        <f t="shared" si="107"/>
        <v>0</v>
      </c>
      <c r="I47" s="132"/>
      <c r="J47" s="133">
        <f t="shared" ref="J47:K47" si="108">SUM(J48:J50)</f>
        <v>0</v>
      </c>
      <c r="K47" s="131">
        <f t="shared" si="108"/>
        <v>0</v>
      </c>
      <c r="L47" s="132"/>
      <c r="M47" s="133">
        <f t="shared" ref="M47:N47" si="109">SUM(M48:M50)</f>
        <v>0</v>
      </c>
      <c r="N47" s="131">
        <f t="shared" si="109"/>
        <v>0</v>
      </c>
      <c r="O47" s="132"/>
      <c r="P47" s="133">
        <f t="shared" ref="P47:Q47" si="110">SUM(P48:P50)</f>
        <v>0</v>
      </c>
      <c r="Q47" s="131">
        <f t="shared" si="110"/>
        <v>0</v>
      </c>
      <c r="R47" s="132"/>
      <c r="S47" s="133">
        <f t="shared" ref="S47:T47" si="111">SUM(S48:S50)</f>
        <v>0</v>
      </c>
      <c r="T47" s="131">
        <f t="shared" si="111"/>
        <v>0</v>
      </c>
      <c r="U47" s="132"/>
      <c r="V47" s="133">
        <f t="shared" ref="V47:X47" si="112">SUM(V48:V50)</f>
        <v>0</v>
      </c>
      <c r="W47" s="133">
        <f t="shared" si="112"/>
        <v>0</v>
      </c>
      <c r="X47" s="133">
        <f t="shared" si="112"/>
        <v>0</v>
      </c>
      <c r="Y47" s="132">
        <f t="shared" si="83"/>
        <v>0</v>
      </c>
      <c r="Z47" s="333" t="e">
        <f t="shared" si="84"/>
        <v>#DIV/0!</v>
      </c>
      <c r="AA47" s="135"/>
      <c r="AB47" s="110"/>
      <c r="AC47" s="110"/>
      <c r="AD47" s="110"/>
      <c r="AE47" s="110"/>
      <c r="AF47" s="110"/>
      <c r="AG47" s="110"/>
    </row>
    <row r="48" spans="1:33" ht="28.5" customHeight="1">
      <c r="A48" s="301" t="s">
        <v>70</v>
      </c>
      <c r="B48" s="111" t="s">
        <v>117</v>
      </c>
      <c r="C48" s="112" t="s">
        <v>118</v>
      </c>
      <c r="D48" s="113" t="s">
        <v>112</v>
      </c>
      <c r="E48" s="114"/>
      <c r="F48" s="115"/>
      <c r="G48" s="116">
        <f t="shared" ref="G48:G50" si="113">E48*F48</f>
        <v>0</v>
      </c>
      <c r="H48" s="114"/>
      <c r="I48" s="115"/>
      <c r="J48" s="116">
        <f t="shared" ref="J48:J50" si="114">H48*I48</f>
        <v>0</v>
      </c>
      <c r="K48" s="114"/>
      <c r="L48" s="115"/>
      <c r="M48" s="116">
        <f t="shared" ref="M48:M50" si="115">K48*L48</f>
        <v>0</v>
      </c>
      <c r="N48" s="114"/>
      <c r="O48" s="115"/>
      <c r="P48" s="116">
        <f t="shared" ref="P48:P50" si="116">N48*O48</f>
        <v>0</v>
      </c>
      <c r="Q48" s="114"/>
      <c r="R48" s="115"/>
      <c r="S48" s="116">
        <f t="shared" ref="S48:S50" si="117">Q48*R48</f>
        <v>0</v>
      </c>
      <c r="T48" s="114"/>
      <c r="U48" s="115"/>
      <c r="V48" s="116">
        <f t="shared" ref="V48:V50" si="118">T48*U48</f>
        <v>0</v>
      </c>
      <c r="W48" s="117">
        <f t="shared" ref="W48:W50" si="119">G48+M48+S48</f>
        <v>0</v>
      </c>
      <c r="X48" s="118">
        <f t="shared" ref="X48:X50" si="120">J48+P48+V48</f>
        <v>0</v>
      </c>
      <c r="Y48" s="118">
        <f t="shared" si="83"/>
        <v>0</v>
      </c>
      <c r="Z48" s="326" t="e">
        <f t="shared" si="84"/>
        <v>#DIV/0!</v>
      </c>
      <c r="AA48" s="119"/>
      <c r="AB48" s="120"/>
      <c r="AC48" s="121"/>
      <c r="AD48" s="121"/>
      <c r="AE48" s="121"/>
      <c r="AF48" s="121"/>
      <c r="AG48" s="121"/>
    </row>
    <row r="49" spans="1:33" ht="27.75" customHeight="1">
      <c r="A49" s="301" t="s">
        <v>70</v>
      </c>
      <c r="B49" s="111" t="s">
        <v>119</v>
      </c>
      <c r="C49" s="112" t="s">
        <v>120</v>
      </c>
      <c r="D49" s="113" t="s">
        <v>112</v>
      </c>
      <c r="E49" s="114"/>
      <c r="F49" s="115"/>
      <c r="G49" s="116">
        <f t="shared" si="113"/>
        <v>0</v>
      </c>
      <c r="H49" s="114"/>
      <c r="I49" s="115"/>
      <c r="J49" s="116">
        <f t="shared" si="114"/>
        <v>0</v>
      </c>
      <c r="K49" s="114"/>
      <c r="L49" s="115"/>
      <c r="M49" s="116">
        <f t="shared" si="115"/>
        <v>0</v>
      </c>
      <c r="N49" s="114"/>
      <c r="O49" s="115"/>
      <c r="P49" s="116">
        <f t="shared" si="116"/>
        <v>0</v>
      </c>
      <c r="Q49" s="114"/>
      <c r="R49" s="115"/>
      <c r="S49" s="116">
        <f t="shared" si="117"/>
        <v>0</v>
      </c>
      <c r="T49" s="114"/>
      <c r="U49" s="115"/>
      <c r="V49" s="116">
        <f t="shared" si="118"/>
        <v>0</v>
      </c>
      <c r="W49" s="117">
        <f t="shared" si="119"/>
        <v>0</v>
      </c>
      <c r="X49" s="118">
        <f t="shared" si="120"/>
        <v>0</v>
      </c>
      <c r="Y49" s="118">
        <f t="shared" si="83"/>
        <v>0</v>
      </c>
      <c r="Z49" s="326" t="e">
        <f t="shared" si="84"/>
        <v>#DIV/0!</v>
      </c>
      <c r="AA49" s="119"/>
      <c r="AB49" s="121"/>
      <c r="AC49" s="121"/>
      <c r="AD49" s="121"/>
      <c r="AE49" s="121"/>
      <c r="AF49" s="121"/>
      <c r="AG49" s="121"/>
    </row>
    <row r="50" spans="1:33" ht="27.75" customHeight="1">
      <c r="A50" s="302" t="s">
        <v>70</v>
      </c>
      <c r="B50" s="122" t="s">
        <v>121</v>
      </c>
      <c r="C50" s="151" t="s">
        <v>118</v>
      </c>
      <c r="D50" s="123" t="s">
        <v>112</v>
      </c>
      <c r="E50" s="137"/>
      <c r="F50" s="138"/>
      <c r="G50" s="139">
        <f t="shared" si="113"/>
        <v>0</v>
      </c>
      <c r="H50" s="137"/>
      <c r="I50" s="138"/>
      <c r="J50" s="139">
        <f t="shared" si="114"/>
        <v>0</v>
      </c>
      <c r="K50" s="137"/>
      <c r="L50" s="138"/>
      <c r="M50" s="139">
        <f t="shared" si="115"/>
        <v>0</v>
      </c>
      <c r="N50" s="137"/>
      <c r="O50" s="138"/>
      <c r="P50" s="139">
        <f t="shared" si="116"/>
        <v>0</v>
      </c>
      <c r="Q50" s="137"/>
      <c r="R50" s="138"/>
      <c r="S50" s="139">
        <f t="shared" si="117"/>
        <v>0</v>
      </c>
      <c r="T50" s="137"/>
      <c r="U50" s="138"/>
      <c r="V50" s="139">
        <f t="shared" si="118"/>
        <v>0</v>
      </c>
      <c r="W50" s="127">
        <f t="shared" si="119"/>
        <v>0</v>
      </c>
      <c r="X50" s="118">
        <f t="shared" si="120"/>
        <v>0</v>
      </c>
      <c r="Y50" s="118">
        <f t="shared" si="83"/>
        <v>0</v>
      </c>
      <c r="Z50" s="326" t="e">
        <f t="shared" si="84"/>
        <v>#DIV/0!</v>
      </c>
      <c r="AA50" s="140"/>
      <c r="AB50" s="121"/>
      <c r="AC50" s="121"/>
      <c r="AD50" s="121"/>
      <c r="AE50" s="121"/>
      <c r="AF50" s="121"/>
      <c r="AG50" s="121"/>
    </row>
    <row r="51" spans="1:33" ht="27" customHeight="1">
      <c r="A51" s="153" t="s">
        <v>122</v>
      </c>
      <c r="B51" s="154"/>
      <c r="C51" s="155"/>
      <c r="D51" s="156"/>
      <c r="E51" s="160">
        <f>E47+E43+E39</f>
        <v>0</v>
      </c>
      <c r="F51" s="174"/>
      <c r="G51" s="159">
        <f t="shared" ref="G51:H51" si="121">G47+G43+G39</f>
        <v>0</v>
      </c>
      <c r="H51" s="160">
        <f t="shared" si="121"/>
        <v>0</v>
      </c>
      <c r="I51" s="174"/>
      <c r="J51" s="159">
        <f t="shared" ref="J51:K51" si="122">J47+J43+J39</f>
        <v>0</v>
      </c>
      <c r="K51" s="175">
        <f t="shared" si="122"/>
        <v>0</v>
      </c>
      <c r="L51" s="174"/>
      <c r="M51" s="159">
        <f t="shared" ref="M51:N51" si="123">M47+M43+M39</f>
        <v>0</v>
      </c>
      <c r="N51" s="175">
        <f t="shared" si="123"/>
        <v>0</v>
      </c>
      <c r="O51" s="174"/>
      <c r="P51" s="159">
        <f t="shared" ref="P51:Q51" si="124">P47+P43+P39</f>
        <v>0</v>
      </c>
      <c r="Q51" s="175">
        <f t="shared" si="124"/>
        <v>0</v>
      </c>
      <c r="R51" s="174"/>
      <c r="S51" s="159">
        <f t="shared" ref="S51:T51" si="125">S47+S43+S39</f>
        <v>0</v>
      </c>
      <c r="T51" s="175">
        <f t="shared" si="125"/>
        <v>0</v>
      </c>
      <c r="U51" s="174"/>
      <c r="V51" s="159">
        <f t="shared" ref="V51:X51" si="126">V47+V43+V39</f>
        <v>0</v>
      </c>
      <c r="W51" s="176">
        <f t="shared" si="126"/>
        <v>0</v>
      </c>
      <c r="X51" s="176">
        <f t="shared" si="126"/>
        <v>0</v>
      </c>
      <c r="Y51" s="176">
        <f t="shared" si="83"/>
        <v>0</v>
      </c>
      <c r="Z51" s="334" t="e">
        <f t="shared" si="84"/>
        <v>#DIV/0!</v>
      </c>
      <c r="AA51" s="163"/>
      <c r="AB51" s="7"/>
      <c r="AC51" s="7"/>
      <c r="AD51" s="7"/>
      <c r="AE51" s="7"/>
      <c r="AF51" s="7"/>
      <c r="AG51" s="7"/>
    </row>
    <row r="52" spans="1:33" ht="28.5" customHeight="1">
      <c r="A52" s="164" t="s">
        <v>66</v>
      </c>
      <c r="B52" s="165">
        <v>3</v>
      </c>
      <c r="C52" s="166" t="s">
        <v>123</v>
      </c>
      <c r="D52" s="167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00"/>
      <c r="X52" s="100"/>
      <c r="Y52" s="100"/>
      <c r="Z52" s="330"/>
      <c r="AA52" s="101"/>
      <c r="AB52" s="7"/>
      <c r="AC52" s="7"/>
      <c r="AD52" s="7"/>
      <c r="AE52" s="7"/>
      <c r="AF52" s="7"/>
      <c r="AG52" s="7"/>
    </row>
    <row r="53" spans="1:33" ht="50.25" customHeight="1">
      <c r="A53" s="345" t="s">
        <v>395</v>
      </c>
      <c r="B53" s="143" t="s">
        <v>124</v>
      </c>
      <c r="C53" s="103" t="s">
        <v>125</v>
      </c>
      <c r="D53" s="104"/>
      <c r="E53" s="105">
        <f>SUM(E54:E62)</f>
        <v>28</v>
      </c>
      <c r="F53" s="106"/>
      <c r="G53" s="107">
        <f t="shared" ref="G53:H53" si="127">SUM(G54:G62)</f>
        <v>87400</v>
      </c>
      <c r="H53" s="105">
        <f t="shared" si="127"/>
        <v>27</v>
      </c>
      <c r="I53" s="106"/>
      <c r="J53" s="107">
        <f t="shared" ref="J53:K53" si="128">SUM(J54:J62)</f>
        <v>82224</v>
      </c>
      <c r="K53" s="105">
        <f t="shared" si="128"/>
        <v>0</v>
      </c>
      <c r="L53" s="106"/>
      <c r="M53" s="107">
        <f t="shared" ref="M53:N53" si="129">SUM(M54:M62)</f>
        <v>0</v>
      </c>
      <c r="N53" s="105">
        <f t="shared" si="129"/>
        <v>0</v>
      </c>
      <c r="O53" s="106"/>
      <c r="P53" s="107">
        <f t="shared" ref="P53:Q53" si="130">SUM(P54:P62)</f>
        <v>0</v>
      </c>
      <c r="Q53" s="105">
        <f t="shared" si="130"/>
        <v>0</v>
      </c>
      <c r="R53" s="106"/>
      <c r="S53" s="107">
        <f t="shared" ref="S53:T53" si="131">SUM(S54:S62)</f>
        <v>0</v>
      </c>
      <c r="T53" s="105">
        <f t="shared" si="131"/>
        <v>0</v>
      </c>
      <c r="U53" s="106"/>
      <c r="V53" s="107">
        <f t="shared" ref="V53:X53" si="132">SUM(V54:V62)</f>
        <v>0</v>
      </c>
      <c r="W53" s="107">
        <f t="shared" si="132"/>
        <v>87400</v>
      </c>
      <c r="X53" s="107">
        <f t="shared" si="132"/>
        <v>82224</v>
      </c>
      <c r="Y53" s="108">
        <f t="shared" ref="Y53:Y66" si="133">W53-X53</f>
        <v>5176</v>
      </c>
      <c r="Z53" s="325">
        <f t="shared" ref="Z53:Z66" si="134">Y53/W53</f>
        <v>5.9221967963386725E-2</v>
      </c>
      <c r="AA53" s="109"/>
      <c r="AB53" s="110"/>
      <c r="AC53" s="110"/>
      <c r="AD53" s="110"/>
      <c r="AE53" s="110"/>
      <c r="AF53" s="110"/>
      <c r="AG53" s="110"/>
    </row>
    <row r="54" spans="1:33" ht="24.75" customHeight="1">
      <c r="A54" s="301" t="s">
        <v>70</v>
      </c>
      <c r="B54" s="316" t="s">
        <v>126</v>
      </c>
      <c r="C54" s="317" t="s">
        <v>337</v>
      </c>
      <c r="D54" s="113" t="s">
        <v>105</v>
      </c>
      <c r="E54" s="114">
        <v>2</v>
      </c>
      <c r="F54" s="115">
        <v>4300</v>
      </c>
      <c r="G54" s="116">
        <f t="shared" ref="G54:G62" si="135">E54*F54</f>
        <v>8600</v>
      </c>
      <c r="H54" s="312">
        <v>2</v>
      </c>
      <c r="I54" s="313">
        <v>4214</v>
      </c>
      <c r="J54" s="116">
        <f t="shared" ref="J54:J62" si="136">H54*I54</f>
        <v>8428</v>
      </c>
      <c r="K54" s="114"/>
      <c r="L54" s="115"/>
      <c r="M54" s="116">
        <f t="shared" ref="M54:M62" si="137">K54*L54</f>
        <v>0</v>
      </c>
      <c r="N54" s="114"/>
      <c r="O54" s="115"/>
      <c r="P54" s="116">
        <f t="shared" ref="P54:P62" si="138">N54*O54</f>
        <v>0</v>
      </c>
      <c r="Q54" s="114"/>
      <c r="R54" s="115"/>
      <c r="S54" s="116">
        <f t="shared" ref="S54:S62" si="139">Q54*R54</f>
        <v>0</v>
      </c>
      <c r="T54" s="114"/>
      <c r="U54" s="115"/>
      <c r="V54" s="116">
        <f t="shared" ref="V54:V62" si="140">T54*U54</f>
        <v>0</v>
      </c>
      <c r="W54" s="117">
        <f t="shared" ref="W54:W62" si="141">G54+M54+S54</f>
        <v>8600</v>
      </c>
      <c r="X54" s="118">
        <f t="shared" ref="X54:X62" si="142">J54+P54+V54</f>
        <v>8428</v>
      </c>
      <c r="Y54" s="118">
        <f t="shared" si="133"/>
        <v>172</v>
      </c>
      <c r="Z54" s="326">
        <f t="shared" si="134"/>
        <v>0.02</v>
      </c>
      <c r="AA54" s="119"/>
      <c r="AB54" s="121"/>
      <c r="AC54" s="121"/>
      <c r="AD54" s="121"/>
      <c r="AE54" s="121"/>
      <c r="AF54" s="121"/>
      <c r="AG54" s="121"/>
    </row>
    <row r="55" spans="1:33" ht="26.25" customHeight="1">
      <c r="A55" s="301" t="s">
        <v>70</v>
      </c>
      <c r="B55" s="316" t="s">
        <v>128</v>
      </c>
      <c r="C55" s="317" t="s">
        <v>338</v>
      </c>
      <c r="D55" s="113" t="s">
        <v>105</v>
      </c>
      <c r="E55" s="114">
        <v>5</v>
      </c>
      <c r="F55" s="115">
        <v>5000</v>
      </c>
      <c r="G55" s="116">
        <f t="shared" si="135"/>
        <v>25000</v>
      </c>
      <c r="H55" s="312">
        <v>5</v>
      </c>
      <c r="I55" s="313">
        <v>4999</v>
      </c>
      <c r="J55" s="116">
        <f t="shared" si="136"/>
        <v>24995</v>
      </c>
      <c r="K55" s="114"/>
      <c r="L55" s="115"/>
      <c r="M55" s="116">
        <f t="shared" si="137"/>
        <v>0</v>
      </c>
      <c r="N55" s="114"/>
      <c r="O55" s="115"/>
      <c r="P55" s="116">
        <f t="shared" si="138"/>
        <v>0</v>
      </c>
      <c r="Q55" s="114"/>
      <c r="R55" s="115"/>
      <c r="S55" s="116">
        <f t="shared" si="139"/>
        <v>0</v>
      </c>
      <c r="T55" s="114"/>
      <c r="U55" s="115"/>
      <c r="V55" s="116">
        <f t="shared" si="140"/>
        <v>0</v>
      </c>
      <c r="W55" s="117">
        <f t="shared" si="141"/>
        <v>25000</v>
      </c>
      <c r="X55" s="118">
        <f t="shared" si="142"/>
        <v>24995</v>
      </c>
      <c r="Y55" s="118">
        <f t="shared" si="133"/>
        <v>5</v>
      </c>
      <c r="Z55" s="326">
        <f t="shared" si="134"/>
        <v>2.0000000000000001E-4</v>
      </c>
      <c r="AA55" s="119"/>
      <c r="AB55" s="121"/>
      <c r="AC55" s="121"/>
      <c r="AD55" s="121"/>
      <c r="AE55" s="121"/>
      <c r="AF55" s="121"/>
      <c r="AG55" s="121"/>
    </row>
    <row r="56" spans="1:33" ht="24" customHeight="1">
      <c r="A56" s="301" t="s">
        <v>70</v>
      </c>
      <c r="B56" s="318" t="s">
        <v>130</v>
      </c>
      <c r="C56" s="319" t="s">
        <v>339</v>
      </c>
      <c r="D56" s="113" t="s">
        <v>105</v>
      </c>
      <c r="E56" s="124">
        <v>3</v>
      </c>
      <c r="F56" s="125">
        <v>800</v>
      </c>
      <c r="G56" s="116">
        <f t="shared" si="135"/>
        <v>2400</v>
      </c>
      <c r="H56" s="314">
        <v>3</v>
      </c>
      <c r="I56" s="315">
        <v>689</v>
      </c>
      <c r="J56" s="116">
        <f t="shared" si="136"/>
        <v>2067</v>
      </c>
      <c r="K56" s="124"/>
      <c r="L56" s="125"/>
      <c r="M56" s="116">
        <f t="shared" si="137"/>
        <v>0</v>
      </c>
      <c r="N56" s="124"/>
      <c r="O56" s="125"/>
      <c r="P56" s="116">
        <f t="shared" si="138"/>
        <v>0</v>
      </c>
      <c r="Q56" s="124"/>
      <c r="R56" s="125"/>
      <c r="S56" s="116">
        <f t="shared" si="139"/>
        <v>0</v>
      </c>
      <c r="T56" s="124"/>
      <c r="U56" s="125"/>
      <c r="V56" s="116">
        <f t="shared" si="140"/>
        <v>0</v>
      </c>
      <c r="W56" s="117">
        <f t="shared" ref="W56:W61" si="143">G56+M56+S56</f>
        <v>2400</v>
      </c>
      <c r="X56" s="118">
        <f t="shared" ref="X56:X61" si="144">J56+P56+V56</f>
        <v>2067</v>
      </c>
      <c r="Y56" s="118">
        <f t="shared" ref="Y56:Y61" si="145">W56-X56</f>
        <v>333</v>
      </c>
      <c r="Z56" s="326">
        <f t="shared" ref="Z56:Z61" si="146">Y56/W56</f>
        <v>0.13875000000000001</v>
      </c>
      <c r="AA56" s="128"/>
      <c r="AB56" s="121"/>
      <c r="AC56" s="121"/>
      <c r="AD56" s="121"/>
      <c r="AE56" s="121"/>
      <c r="AF56" s="121"/>
      <c r="AG56" s="121"/>
    </row>
    <row r="57" spans="1:33" ht="15.75" customHeight="1">
      <c r="A57" s="301" t="s">
        <v>70</v>
      </c>
      <c r="B57" s="318" t="s">
        <v>340</v>
      </c>
      <c r="C57" s="319" t="s">
        <v>341</v>
      </c>
      <c r="D57" s="113" t="s">
        <v>105</v>
      </c>
      <c r="E57" s="124">
        <v>1</v>
      </c>
      <c r="F57" s="125">
        <v>1000</v>
      </c>
      <c r="G57" s="116">
        <f t="shared" si="135"/>
        <v>1000</v>
      </c>
      <c r="H57" s="314">
        <v>1</v>
      </c>
      <c r="I57" s="315">
        <v>899</v>
      </c>
      <c r="J57" s="116">
        <f t="shared" si="136"/>
        <v>899</v>
      </c>
      <c r="K57" s="124"/>
      <c r="L57" s="125"/>
      <c r="M57" s="116">
        <f t="shared" si="137"/>
        <v>0</v>
      </c>
      <c r="N57" s="124"/>
      <c r="O57" s="125"/>
      <c r="P57" s="116">
        <f t="shared" si="138"/>
        <v>0</v>
      </c>
      <c r="Q57" s="124"/>
      <c r="R57" s="125"/>
      <c r="S57" s="116">
        <f t="shared" si="139"/>
        <v>0</v>
      </c>
      <c r="T57" s="124"/>
      <c r="U57" s="125"/>
      <c r="V57" s="116">
        <f t="shared" si="140"/>
        <v>0</v>
      </c>
      <c r="W57" s="117">
        <f t="shared" si="143"/>
        <v>1000</v>
      </c>
      <c r="X57" s="118">
        <f t="shared" si="144"/>
        <v>899</v>
      </c>
      <c r="Y57" s="118">
        <f t="shared" si="145"/>
        <v>101</v>
      </c>
      <c r="Z57" s="326">
        <f t="shared" si="146"/>
        <v>0.10100000000000001</v>
      </c>
      <c r="AA57" s="128"/>
      <c r="AB57" s="121"/>
      <c r="AC57" s="121"/>
      <c r="AD57" s="121"/>
      <c r="AE57" s="121"/>
      <c r="AF57" s="121"/>
      <c r="AG57" s="121"/>
    </row>
    <row r="58" spans="1:33" ht="36.75" customHeight="1">
      <c r="A58" s="301" t="s">
        <v>70</v>
      </c>
      <c r="B58" s="318" t="s">
        <v>342</v>
      </c>
      <c r="C58" s="319" t="s">
        <v>343</v>
      </c>
      <c r="D58" s="113" t="s">
        <v>105</v>
      </c>
      <c r="E58" s="124">
        <v>2</v>
      </c>
      <c r="F58" s="125">
        <v>3000</v>
      </c>
      <c r="G58" s="116">
        <f t="shared" si="135"/>
        <v>6000</v>
      </c>
      <c r="H58" s="314">
        <v>2</v>
      </c>
      <c r="I58" s="315">
        <v>3700</v>
      </c>
      <c r="J58" s="116">
        <f t="shared" si="136"/>
        <v>7400</v>
      </c>
      <c r="K58" s="124"/>
      <c r="L58" s="125"/>
      <c r="M58" s="116">
        <f t="shared" si="137"/>
        <v>0</v>
      </c>
      <c r="N58" s="124"/>
      <c r="O58" s="125"/>
      <c r="P58" s="116">
        <f t="shared" si="138"/>
        <v>0</v>
      </c>
      <c r="Q58" s="124"/>
      <c r="R58" s="125"/>
      <c r="S58" s="116">
        <f t="shared" si="139"/>
        <v>0</v>
      </c>
      <c r="T58" s="124"/>
      <c r="U58" s="125"/>
      <c r="V58" s="116">
        <f t="shared" si="140"/>
        <v>0</v>
      </c>
      <c r="W58" s="117">
        <f t="shared" si="143"/>
        <v>6000</v>
      </c>
      <c r="X58" s="118">
        <f t="shared" si="144"/>
        <v>7400</v>
      </c>
      <c r="Y58" s="118">
        <f t="shared" si="145"/>
        <v>-1400</v>
      </c>
      <c r="Z58" s="326">
        <f t="shared" si="146"/>
        <v>-0.23333333333333334</v>
      </c>
      <c r="AA58" s="128"/>
      <c r="AB58" s="121"/>
      <c r="AC58" s="121"/>
      <c r="AD58" s="121"/>
      <c r="AE58" s="121"/>
      <c r="AF58" s="121"/>
      <c r="AG58" s="121"/>
    </row>
    <row r="59" spans="1:33" ht="35.25" customHeight="1">
      <c r="A59" s="301" t="s">
        <v>70</v>
      </c>
      <c r="B59" s="318" t="s">
        <v>344</v>
      </c>
      <c r="C59" s="319" t="s">
        <v>345</v>
      </c>
      <c r="D59" s="113" t="s">
        <v>105</v>
      </c>
      <c r="E59" s="124">
        <v>2</v>
      </c>
      <c r="F59" s="125">
        <v>5300</v>
      </c>
      <c r="G59" s="116">
        <f t="shared" si="135"/>
        <v>10600</v>
      </c>
      <c r="H59" s="314">
        <v>2</v>
      </c>
      <c r="I59" s="315">
        <v>3450</v>
      </c>
      <c r="J59" s="116">
        <f t="shared" si="136"/>
        <v>6900</v>
      </c>
      <c r="K59" s="124"/>
      <c r="L59" s="125"/>
      <c r="M59" s="116">
        <f t="shared" si="137"/>
        <v>0</v>
      </c>
      <c r="N59" s="124"/>
      <c r="O59" s="125"/>
      <c r="P59" s="116">
        <f t="shared" si="138"/>
        <v>0</v>
      </c>
      <c r="Q59" s="124"/>
      <c r="R59" s="125"/>
      <c r="S59" s="116">
        <f t="shared" si="139"/>
        <v>0</v>
      </c>
      <c r="T59" s="124"/>
      <c r="U59" s="125"/>
      <c r="V59" s="116">
        <f t="shared" si="140"/>
        <v>0</v>
      </c>
      <c r="W59" s="117">
        <f t="shared" si="143"/>
        <v>10600</v>
      </c>
      <c r="X59" s="118">
        <f t="shared" si="144"/>
        <v>6900</v>
      </c>
      <c r="Y59" s="118">
        <f t="shared" si="145"/>
        <v>3700</v>
      </c>
      <c r="Z59" s="326">
        <f t="shared" si="146"/>
        <v>0.34905660377358488</v>
      </c>
      <c r="AA59" s="128"/>
      <c r="AB59" s="121"/>
      <c r="AC59" s="121"/>
      <c r="AD59" s="121"/>
      <c r="AE59" s="121"/>
      <c r="AF59" s="121"/>
      <c r="AG59" s="121"/>
    </row>
    <row r="60" spans="1:33" ht="15" customHeight="1">
      <c r="A60" s="301" t="s">
        <v>70</v>
      </c>
      <c r="B60" s="318" t="s">
        <v>346</v>
      </c>
      <c r="C60" s="319" t="s">
        <v>347</v>
      </c>
      <c r="D60" s="113" t="s">
        <v>105</v>
      </c>
      <c r="E60" s="124">
        <v>6</v>
      </c>
      <c r="F60" s="125">
        <v>3300</v>
      </c>
      <c r="G60" s="116">
        <f t="shared" si="135"/>
        <v>19800</v>
      </c>
      <c r="H60" s="314">
        <v>5</v>
      </c>
      <c r="I60" s="315">
        <v>3960</v>
      </c>
      <c r="J60" s="116">
        <f t="shared" si="136"/>
        <v>19800</v>
      </c>
      <c r="K60" s="124"/>
      <c r="L60" s="125"/>
      <c r="M60" s="116">
        <f t="shared" si="137"/>
        <v>0</v>
      </c>
      <c r="N60" s="124"/>
      <c r="O60" s="125"/>
      <c r="P60" s="116">
        <f t="shared" si="138"/>
        <v>0</v>
      </c>
      <c r="Q60" s="124"/>
      <c r="R60" s="125"/>
      <c r="S60" s="116">
        <f t="shared" si="139"/>
        <v>0</v>
      </c>
      <c r="T60" s="124"/>
      <c r="U60" s="125"/>
      <c r="V60" s="116">
        <f t="shared" si="140"/>
        <v>0</v>
      </c>
      <c r="W60" s="117">
        <f t="shared" si="143"/>
        <v>19800</v>
      </c>
      <c r="X60" s="118">
        <f t="shared" si="144"/>
        <v>19800</v>
      </c>
      <c r="Y60" s="118">
        <f t="shared" si="145"/>
        <v>0</v>
      </c>
      <c r="Z60" s="326">
        <f t="shared" si="146"/>
        <v>0</v>
      </c>
      <c r="AA60" s="128"/>
      <c r="AB60" s="121"/>
      <c r="AC60" s="121"/>
      <c r="AD60" s="121"/>
      <c r="AE60" s="121"/>
      <c r="AF60" s="121"/>
      <c r="AG60" s="121"/>
    </row>
    <row r="61" spans="1:33" ht="25.5" customHeight="1">
      <c r="A61" s="301" t="s">
        <v>70</v>
      </c>
      <c r="B61" s="318" t="s">
        <v>348</v>
      </c>
      <c r="C61" s="319" t="s">
        <v>349</v>
      </c>
      <c r="D61" s="113" t="s">
        <v>105</v>
      </c>
      <c r="E61" s="124">
        <v>5</v>
      </c>
      <c r="F61" s="125">
        <v>2000</v>
      </c>
      <c r="G61" s="116">
        <f t="shared" si="135"/>
        <v>10000</v>
      </c>
      <c r="H61" s="314">
        <v>5</v>
      </c>
      <c r="I61" s="315">
        <v>1659</v>
      </c>
      <c r="J61" s="116">
        <f t="shared" si="136"/>
        <v>8295</v>
      </c>
      <c r="K61" s="124"/>
      <c r="L61" s="125"/>
      <c r="M61" s="116">
        <f t="shared" si="137"/>
        <v>0</v>
      </c>
      <c r="N61" s="124"/>
      <c r="O61" s="125"/>
      <c r="P61" s="116">
        <f t="shared" si="138"/>
        <v>0</v>
      </c>
      <c r="Q61" s="124"/>
      <c r="R61" s="125"/>
      <c r="S61" s="116">
        <f t="shared" si="139"/>
        <v>0</v>
      </c>
      <c r="T61" s="124"/>
      <c r="U61" s="125"/>
      <c r="V61" s="116">
        <f t="shared" si="140"/>
        <v>0</v>
      </c>
      <c r="W61" s="117">
        <f t="shared" si="143"/>
        <v>10000</v>
      </c>
      <c r="X61" s="118">
        <f t="shared" si="144"/>
        <v>8295</v>
      </c>
      <c r="Y61" s="118">
        <f t="shared" si="145"/>
        <v>1705</v>
      </c>
      <c r="Z61" s="326">
        <f t="shared" si="146"/>
        <v>0.17050000000000001</v>
      </c>
      <c r="AA61" s="128"/>
      <c r="AB61" s="121"/>
      <c r="AC61" s="121"/>
      <c r="AD61" s="121"/>
      <c r="AE61" s="121"/>
      <c r="AF61" s="121"/>
      <c r="AG61" s="121"/>
    </row>
    <row r="62" spans="1:33" ht="16.5" customHeight="1">
      <c r="A62" s="302" t="s">
        <v>70</v>
      </c>
      <c r="B62" s="318" t="s">
        <v>350</v>
      </c>
      <c r="C62" s="319" t="s">
        <v>351</v>
      </c>
      <c r="D62" s="123" t="s">
        <v>105</v>
      </c>
      <c r="E62" s="124">
        <v>2</v>
      </c>
      <c r="F62" s="125">
        <v>2000</v>
      </c>
      <c r="G62" s="126">
        <f t="shared" si="135"/>
        <v>4000</v>
      </c>
      <c r="H62" s="312">
        <v>2</v>
      </c>
      <c r="I62" s="313">
        <v>1720</v>
      </c>
      <c r="J62" s="126">
        <f t="shared" si="136"/>
        <v>3440</v>
      </c>
      <c r="K62" s="124"/>
      <c r="L62" s="125"/>
      <c r="M62" s="126">
        <f t="shared" si="137"/>
        <v>0</v>
      </c>
      <c r="N62" s="124"/>
      <c r="O62" s="125"/>
      <c r="P62" s="126">
        <f t="shared" si="138"/>
        <v>0</v>
      </c>
      <c r="Q62" s="124"/>
      <c r="R62" s="125"/>
      <c r="S62" s="126">
        <f t="shared" si="139"/>
        <v>0</v>
      </c>
      <c r="T62" s="124"/>
      <c r="U62" s="125"/>
      <c r="V62" s="126">
        <f t="shared" si="140"/>
        <v>0</v>
      </c>
      <c r="W62" s="127">
        <f t="shared" si="141"/>
        <v>4000</v>
      </c>
      <c r="X62" s="118">
        <f t="shared" si="142"/>
        <v>3440</v>
      </c>
      <c r="Y62" s="118">
        <f t="shared" si="133"/>
        <v>560</v>
      </c>
      <c r="Z62" s="326">
        <f t="shared" si="134"/>
        <v>0.14000000000000001</v>
      </c>
      <c r="AA62" s="128"/>
      <c r="AB62" s="121"/>
      <c r="AC62" s="121"/>
      <c r="AD62" s="121"/>
      <c r="AE62" s="121"/>
      <c r="AF62" s="121"/>
      <c r="AG62" s="121"/>
    </row>
    <row r="63" spans="1:33" ht="52.5" customHeight="1">
      <c r="A63" s="345" t="s">
        <v>395</v>
      </c>
      <c r="B63" s="143" t="s">
        <v>131</v>
      </c>
      <c r="C63" s="129" t="s">
        <v>132</v>
      </c>
      <c r="D63" s="130"/>
      <c r="E63" s="131"/>
      <c r="F63" s="132"/>
      <c r="G63" s="133"/>
      <c r="H63" s="131"/>
      <c r="I63" s="132"/>
      <c r="J63" s="133"/>
      <c r="K63" s="131">
        <f>SUM(K64:K65)</f>
        <v>0</v>
      </c>
      <c r="L63" s="132"/>
      <c r="M63" s="133">
        <f t="shared" ref="M63:N63" si="147">SUM(M64:M65)</f>
        <v>0</v>
      </c>
      <c r="N63" s="131">
        <f t="shared" si="147"/>
        <v>0</v>
      </c>
      <c r="O63" s="132"/>
      <c r="P63" s="133">
        <f t="shared" ref="P63:Q63" si="148">SUM(P64:P65)</f>
        <v>0</v>
      </c>
      <c r="Q63" s="131">
        <f t="shared" si="148"/>
        <v>0</v>
      </c>
      <c r="R63" s="132"/>
      <c r="S63" s="133">
        <f t="shared" ref="S63:T63" si="149">SUM(S64:S65)</f>
        <v>0</v>
      </c>
      <c r="T63" s="131">
        <f t="shared" si="149"/>
        <v>0</v>
      </c>
      <c r="U63" s="132"/>
      <c r="V63" s="133">
        <f t="shared" ref="V63:X63" si="150">SUM(V64:V65)</f>
        <v>0</v>
      </c>
      <c r="W63" s="133">
        <f t="shared" si="150"/>
        <v>0</v>
      </c>
      <c r="X63" s="133">
        <f t="shared" si="150"/>
        <v>0</v>
      </c>
      <c r="Y63" s="133">
        <f t="shared" si="133"/>
        <v>0</v>
      </c>
      <c r="Z63" s="328" t="e">
        <f t="shared" si="134"/>
        <v>#DIV/0!</v>
      </c>
      <c r="AA63" s="135"/>
      <c r="AB63" s="110"/>
      <c r="AC63" s="110"/>
      <c r="AD63" s="110"/>
      <c r="AE63" s="110"/>
      <c r="AF63" s="110"/>
      <c r="AG63" s="110"/>
    </row>
    <row r="64" spans="1:33" ht="27.75" customHeight="1">
      <c r="A64" s="301" t="s">
        <v>70</v>
      </c>
      <c r="B64" s="111" t="s">
        <v>133</v>
      </c>
      <c r="C64" s="172" t="s">
        <v>134</v>
      </c>
      <c r="D64" s="113" t="s">
        <v>135</v>
      </c>
      <c r="E64" s="387" t="s">
        <v>136</v>
      </c>
      <c r="F64" s="388"/>
      <c r="G64" s="389"/>
      <c r="H64" s="387" t="s">
        <v>136</v>
      </c>
      <c r="I64" s="388"/>
      <c r="J64" s="389"/>
      <c r="K64" s="114"/>
      <c r="L64" s="115"/>
      <c r="M64" s="116">
        <f t="shared" ref="M64:M65" si="151">K64*L64</f>
        <v>0</v>
      </c>
      <c r="N64" s="114"/>
      <c r="O64" s="115"/>
      <c r="P64" s="116">
        <f t="shared" ref="P64:P65" si="152">N64*O64</f>
        <v>0</v>
      </c>
      <c r="Q64" s="114"/>
      <c r="R64" s="115"/>
      <c r="S64" s="116">
        <f t="shared" ref="S64:S65" si="153">Q64*R64</f>
        <v>0</v>
      </c>
      <c r="T64" s="114"/>
      <c r="U64" s="115"/>
      <c r="V64" s="116">
        <f t="shared" ref="V64:V65" si="154">T64*U64</f>
        <v>0</v>
      </c>
      <c r="W64" s="127">
        <f t="shared" ref="W64:W65" si="155">G64+M64+S64</f>
        <v>0</v>
      </c>
      <c r="X64" s="118">
        <f t="shared" ref="X64:X65" si="156">J64+P64+V64</f>
        <v>0</v>
      </c>
      <c r="Y64" s="118">
        <f t="shared" si="133"/>
        <v>0</v>
      </c>
      <c r="Z64" s="326" t="e">
        <f t="shared" si="134"/>
        <v>#DIV/0!</v>
      </c>
      <c r="AA64" s="119"/>
      <c r="AB64" s="121"/>
      <c r="AC64" s="121"/>
      <c r="AD64" s="121"/>
      <c r="AE64" s="121"/>
      <c r="AF64" s="121"/>
      <c r="AG64" s="121"/>
    </row>
    <row r="65" spans="1:33" ht="13.5" customHeight="1">
      <c r="A65" s="302" t="s">
        <v>70</v>
      </c>
      <c r="B65" s="122" t="s">
        <v>137</v>
      </c>
      <c r="C65" s="150" t="s">
        <v>138</v>
      </c>
      <c r="D65" s="123" t="s">
        <v>135</v>
      </c>
      <c r="E65" s="358"/>
      <c r="F65" s="390"/>
      <c r="G65" s="359"/>
      <c r="H65" s="358"/>
      <c r="I65" s="390"/>
      <c r="J65" s="359"/>
      <c r="K65" s="137"/>
      <c r="L65" s="138"/>
      <c r="M65" s="139">
        <f t="shared" si="151"/>
        <v>0</v>
      </c>
      <c r="N65" s="137"/>
      <c r="O65" s="138"/>
      <c r="P65" s="139">
        <f t="shared" si="152"/>
        <v>0</v>
      </c>
      <c r="Q65" s="137"/>
      <c r="R65" s="138"/>
      <c r="S65" s="139">
        <f t="shared" si="153"/>
        <v>0</v>
      </c>
      <c r="T65" s="137"/>
      <c r="U65" s="138"/>
      <c r="V65" s="139">
        <f t="shared" si="154"/>
        <v>0</v>
      </c>
      <c r="W65" s="127">
        <f t="shared" si="155"/>
        <v>0</v>
      </c>
      <c r="X65" s="118">
        <f t="shared" si="156"/>
        <v>0</v>
      </c>
      <c r="Y65" s="152">
        <f t="shared" si="133"/>
        <v>0</v>
      </c>
      <c r="Z65" s="326" t="e">
        <f t="shared" si="134"/>
        <v>#DIV/0!</v>
      </c>
      <c r="AA65" s="140"/>
      <c r="AB65" s="121"/>
      <c r="AC65" s="121"/>
      <c r="AD65" s="121"/>
      <c r="AE65" s="121"/>
      <c r="AF65" s="121"/>
      <c r="AG65" s="121"/>
    </row>
    <row r="66" spans="1:33" ht="22.5" customHeight="1">
      <c r="A66" s="153" t="s">
        <v>139</v>
      </c>
      <c r="B66" s="154"/>
      <c r="C66" s="155"/>
      <c r="D66" s="156"/>
      <c r="E66" s="160">
        <f>E53</f>
        <v>28</v>
      </c>
      <c r="F66" s="174"/>
      <c r="G66" s="159">
        <f t="shared" ref="G66:H66" si="157">G53</f>
        <v>87400</v>
      </c>
      <c r="H66" s="160">
        <f t="shared" si="157"/>
        <v>27</v>
      </c>
      <c r="I66" s="174"/>
      <c r="J66" s="159">
        <f>J53</f>
        <v>82224</v>
      </c>
      <c r="K66" s="175">
        <f>K63+K53</f>
        <v>0</v>
      </c>
      <c r="L66" s="174"/>
      <c r="M66" s="159">
        <f t="shared" ref="M66:N66" si="158">M63+M53</f>
        <v>0</v>
      </c>
      <c r="N66" s="175">
        <f t="shared" si="158"/>
        <v>0</v>
      </c>
      <c r="O66" s="174"/>
      <c r="P66" s="159">
        <f t="shared" ref="P66:Q66" si="159">P63+P53</f>
        <v>0</v>
      </c>
      <c r="Q66" s="175">
        <f t="shared" si="159"/>
        <v>0</v>
      </c>
      <c r="R66" s="174"/>
      <c r="S66" s="159">
        <f t="shared" ref="S66:T66" si="160">S63+S53</f>
        <v>0</v>
      </c>
      <c r="T66" s="175">
        <f t="shared" si="160"/>
        <v>0</v>
      </c>
      <c r="U66" s="174"/>
      <c r="V66" s="159">
        <f t="shared" ref="V66:X66" si="161">V63+V53</f>
        <v>0</v>
      </c>
      <c r="W66" s="176">
        <f t="shared" si="161"/>
        <v>87400</v>
      </c>
      <c r="X66" s="176">
        <f t="shared" si="161"/>
        <v>82224</v>
      </c>
      <c r="Y66" s="176">
        <f t="shared" si="133"/>
        <v>5176</v>
      </c>
      <c r="Z66" s="334">
        <f t="shared" si="134"/>
        <v>5.9221967963386725E-2</v>
      </c>
      <c r="AA66" s="163"/>
      <c r="AB66" s="121"/>
      <c r="AC66" s="121"/>
      <c r="AD66" s="121"/>
      <c r="AE66" s="7"/>
      <c r="AF66" s="7"/>
      <c r="AG66" s="7"/>
    </row>
    <row r="67" spans="1:33" ht="20.25" customHeight="1">
      <c r="A67" s="305" t="s">
        <v>66</v>
      </c>
      <c r="B67" s="165">
        <v>4</v>
      </c>
      <c r="C67" s="166" t="s">
        <v>140</v>
      </c>
      <c r="D67" s="167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100"/>
      <c r="X67" s="100"/>
      <c r="Y67" s="168"/>
      <c r="Z67" s="330"/>
      <c r="AA67" s="101"/>
      <c r="AB67" s="7"/>
      <c r="AC67" s="7"/>
      <c r="AD67" s="7"/>
      <c r="AE67" s="7"/>
      <c r="AF67" s="7"/>
      <c r="AG67" s="7"/>
    </row>
    <row r="68" spans="1:33" ht="22.5" customHeight="1">
      <c r="A68" s="345" t="s">
        <v>395</v>
      </c>
      <c r="B68" s="143" t="s">
        <v>141</v>
      </c>
      <c r="C68" s="177" t="s">
        <v>142</v>
      </c>
      <c r="D68" s="104"/>
      <c r="E68" s="105">
        <f>SUM(E69:E71)</f>
        <v>0</v>
      </c>
      <c r="F68" s="106"/>
      <c r="G68" s="107">
        <f t="shared" ref="G68:H68" si="162">SUM(G69:G71)</f>
        <v>0</v>
      </c>
      <c r="H68" s="105">
        <f t="shared" si="162"/>
        <v>0</v>
      </c>
      <c r="I68" s="106"/>
      <c r="J68" s="107">
        <f t="shared" ref="J68:K68" si="163">SUM(J69:J71)</f>
        <v>0</v>
      </c>
      <c r="K68" s="105">
        <f t="shared" si="163"/>
        <v>0</v>
      </c>
      <c r="L68" s="106"/>
      <c r="M68" s="107">
        <f t="shared" ref="M68:N68" si="164">SUM(M69:M71)</f>
        <v>0</v>
      </c>
      <c r="N68" s="105">
        <f t="shared" si="164"/>
        <v>0</v>
      </c>
      <c r="O68" s="106"/>
      <c r="P68" s="107">
        <f t="shared" ref="P68:Q68" si="165">SUM(P69:P71)</f>
        <v>0</v>
      </c>
      <c r="Q68" s="105">
        <f t="shared" si="165"/>
        <v>0</v>
      </c>
      <c r="R68" s="106"/>
      <c r="S68" s="107">
        <f t="shared" ref="S68:T68" si="166">SUM(S69:S71)</f>
        <v>0</v>
      </c>
      <c r="T68" s="105">
        <f t="shared" si="166"/>
        <v>0</v>
      </c>
      <c r="U68" s="106"/>
      <c r="V68" s="107">
        <f t="shared" ref="V68:X68" si="167">SUM(V69:V71)</f>
        <v>0</v>
      </c>
      <c r="W68" s="107">
        <f t="shared" si="167"/>
        <v>0</v>
      </c>
      <c r="X68" s="107">
        <f t="shared" si="167"/>
        <v>0</v>
      </c>
      <c r="Y68" s="178">
        <f t="shared" ref="Y68:Y88" si="168">W68-X68</f>
        <v>0</v>
      </c>
      <c r="Z68" s="325" t="e">
        <f t="shared" ref="Z68:Z88" si="169">Y68/W68</f>
        <v>#DIV/0!</v>
      </c>
      <c r="AA68" s="109"/>
      <c r="AB68" s="110"/>
      <c r="AC68" s="110"/>
      <c r="AD68" s="110"/>
      <c r="AE68" s="110"/>
      <c r="AF68" s="110"/>
      <c r="AG68" s="110"/>
    </row>
    <row r="69" spans="1:33" ht="28.5" customHeight="1">
      <c r="A69" s="301" t="s">
        <v>70</v>
      </c>
      <c r="B69" s="111" t="s">
        <v>143</v>
      </c>
      <c r="C69" s="172" t="s">
        <v>144</v>
      </c>
      <c r="D69" s="179" t="s">
        <v>145</v>
      </c>
      <c r="E69" s="180"/>
      <c r="F69" s="181"/>
      <c r="G69" s="182">
        <f t="shared" ref="G69:G71" si="170">E69*F69</f>
        <v>0</v>
      </c>
      <c r="H69" s="180"/>
      <c r="I69" s="181"/>
      <c r="J69" s="182">
        <f t="shared" ref="J69:J71" si="171">H69*I69</f>
        <v>0</v>
      </c>
      <c r="K69" s="114"/>
      <c r="L69" s="181"/>
      <c r="M69" s="116">
        <f t="shared" ref="M69:M71" si="172">K69*L69</f>
        <v>0</v>
      </c>
      <c r="N69" s="114"/>
      <c r="O69" s="181"/>
      <c r="P69" s="116">
        <f t="shared" ref="P69:P71" si="173">N69*O69</f>
        <v>0</v>
      </c>
      <c r="Q69" s="114"/>
      <c r="R69" s="181"/>
      <c r="S69" s="116">
        <f t="shared" ref="S69:S71" si="174">Q69*R69</f>
        <v>0</v>
      </c>
      <c r="T69" s="114"/>
      <c r="U69" s="181"/>
      <c r="V69" s="116">
        <f t="shared" ref="V69:V71" si="175">T69*U69</f>
        <v>0</v>
      </c>
      <c r="W69" s="117">
        <f t="shared" ref="W69:W71" si="176">G69+M69+S69</f>
        <v>0</v>
      </c>
      <c r="X69" s="118">
        <f t="shared" ref="X69:X71" si="177">J69+P69+V69</f>
        <v>0</v>
      </c>
      <c r="Y69" s="118">
        <f t="shared" si="168"/>
        <v>0</v>
      </c>
      <c r="Z69" s="326" t="e">
        <f t="shared" si="169"/>
        <v>#DIV/0!</v>
      </c>
      <c r="AA69" s="119"/>
      <c r="AB69" s="121"/>
      <c r="AC69" s="121"/>
      <c r="AD69" s="121"/>
      <c r="AE69" s="121"/>
      <c r="AF69" s="121"/>
      <c r="AG69" s="121"/>
    </row>
    <row r="70" spans="1:33" ht="27.75" customHeight="1">
      <c r="A70" s="301" t="s">
        <v>70</v>
      </c>
      <c r="B70" s="111" t="s">
        <v>146</v>
      </c>
      <c r="C70" s="172" t="s">
        <v>144</v>
      </c>
      <c r="D70" s="179" t="s">
        <v>145</v>
      </c>
      <c r="E70" s="180"/>
      <c r="F70" s="181"/>
      <c r="G70" s="182">
        <f t="shared" si="170"/>
        <v>0</v>
      </c>
      <c r="H70" s="180"/>
      <c r="I70" s="181"/>
      <c r="J70" s="182">
        <f t="shared" si="171"/>
        <v>0</v>
      </c>
      <c r="K70" s="114"/>
      <c r="L70" s="181"/>
      <c r="M70" s="116">
        <f t="shared" si="172"/>
        <v>0</v>
      </c>
      <c r="N70" s="114"/>
      <c r="O70" s="181"/>
      <c r="P70" s="116">
        <f t="shared" si="173"/>
        <v>0</v>
      </c>
      <c r="Q70" s="114"/>
      <c r="R70" s="181"/>
      <c r="S70" s="116">
        <f t="shared" si="174"/>
        <v>0</v>
      </c>
      <c r="T70" s="114"/>
      <c r="U70" s="181"/>
      <c r="V70" s="116">
        <f t="shared" si="175"/>
        <v>0</v>
      </c>
      <c r="W70" s="117">
        <f t="shared" si="176"/>
        <v>0</v>
      </c>
      <c r="X70" s="118">
        <f t="shared" si="177"/>
        <v>0</v>
      </c>
      <c r="Y70" s="118">
        <f t="shared" si="168"/>
        <v>0</v>
      </c>
      <c r="Z70" s="326" t="e">
        <f t="shared" si="169"/>
        <v>#DIV/0!</v>
      </c>
      <c r="AA70" s="119"/>
      <c r="AB70" s="121"/>
      <c r="AC70" s="121"/>
      <c r="AD70" s="121"/>
      <c r="AE70" s="121"/>
      <c r="AF70" s="121"/>
      <c r="AG70" s="121"/>
    </row>
    <row r="71" spans="1:33" ht="27" customHeight="1">
      <c r="A71" s="303" t="s">
        <v>70</v>
      </c>
      <c r="B71" s="122" t="s">
        <v>147</v>
      </c>
      <c r="C71" s="150" t="s">
        <v>144</v>
      </c>
      <c r="D71" s="179" t="s">
        <v>145</v>
      </c>
      <c r="E71" s="183"/>
      <c r="F71" s="184"/>
      <c r="G71" s="185">
        <f t="shared" si="170"/>
        <v>0</v>
      </c>
      <c r="H71" s="183"/>
      <c r="I71" s="184"/>
      <c r="J71" s="185">
        <f t="shared" si="171"/>
        <v>0</v>
      </c>
      <c r="K71" s="124"/>
      <c r="L71" s="184"/>
      <c r="M71" s="126">
        <f t="shared" si="172"/>
        <v>0</v>
      </c>
      <c r="N71" s="124"/>
      <c r="O71" s="184"/>
      <c r="P71" s="126">
        <f t="shared" si="173"/>
        <v>0</v>
      </c>
      <c r="Q71" s="124"/>
      <c r="R71" s="184"/>
      <c r="S71" s="126">
        <f t="shared" si="174"/>
        <v>0</v>
      </c>
      <c r="T71" s="124"/>
      <c r="U71" s="184"/>
      <c r="V71" s="126">
        <f t="shared" si="175"/>
        <v>0</v>
      </c>
      <c r="W71" s="127">
        <f t="shared" si="176"/>
        <v>0</v>
      </c>
      <c r="X71" s="118">
        <f t="shared" si="177"/>
        <v>0</v>
      </c>
      <c r="Y71" s="118">
        <f t="shared" si="168"/>
        <v>0</v>
      </c>
      <c r="Z71" s="326" t="e">
        <f t="shared" si="169"/>
        <v>#DIV/0!</v>
      </c>
      <c r="AA71" s="128"/>
      <c r="AB71" s="121"/>
      <c r="AC71" s="121"/>
      <c r="AD71" s="121"/>
      <c r="AE71" s="121"/>
      <c r="AF71" s="121"/>
      <c r="AG71" s="121"/>
    </row>
    <row r="72" spans="1:33" ht="28.5" customHeight="1">
      <c r="A72" s="345" t="s">
        <v>395</v>
      </c>
      <c r="B72" s="143" t="s">
        <v>148</v>
      </c>
      <c r="C72" s="141" t="s">
        <v>149</v>
      </c>
      <c r="D72" s="130"/>
      <c r="E72" s="131">
        <f>SUM(E73:E75)</f>
        <v>0</v>
      </c>
      <c r="F72" s="132"/>
      <c r="G72" s="133">
        <f t="shared" ref="G72:H72" si="178">SUM(G73:G75)</f>
        <v>0</v>
      </c>
      <c r="H72" s="131">
        <f t="shared" si="178"/>
        <v>0</v>
      </c>
      <c r="I72" s="132"/>
      <c r="J72" s="133">
        <f t="shared" ref="J72:K72" si="179">SUM(J73:J75)</f>
        <v>0</v>
      </c>
      <c r="K72" s="131">
        <f t="shared" si="179"/>
        <v>0</v>
      </c>
      <c r="L72" s="132"/>
      <c r="M72" s="133">
        <f t="shared" ref="M72:N72" si="180">SUM(M73:M75)</f>
        <v>0</v>
      </c>
      <c r="N72" s="131">
        <f t="shared" si="180"/>
        <v>0</v>
      </c>
      <c r="O72" s="132"/>
      <c r="P72" s="133">
        <f t="shared" ref="P72:Q72" si="181">SUM(P73:P75)</f>
        <v>0</v>
      </c>
      <c r="Q72" s="131">
        <f t="shared" si="181"/>
        <v>0</v>
      </c>
      <c r="R72" s="132"/>
      <c r="S72" s="133">
        <f t="shared" ref="S72:T72" si="182">SUM(S73:S75)</f>
        <v>0</v>
      </c>
      <c r="T72" s="131">
        <f t="shared" si="182"/>
        <v>0</v>
      </c>
      <c r="U72" s="132"/>
      <c r="V72" s="133">
        <f t="shared" ref="V72:X72" si="183">SUM(V73:V75)</f>
        <v>0</v>
      </c>
      <c r="W72" s="133">
        <f t="shared" si="183"/>
        <v>0</v>
      </c>
      <c r="X72" s="133">
        <f t="shared" si="183"/>
        <v>0</v>
      </c>
      <c r="Y72" s="133">
        <f t="shared" si="168"/>
        <v>0</v>
      </c>
      <c r="Z72" s="328" t="e">
        <f t="shared" si="169"/>
        <v>#DIV/0!</v>
      </c>
      <c r="AA72" s="135"/>
      <c r="AB72" s="110"/>
      <c r="AC72" s="110"/>
      <c r="AD72" s="110"/>
      <c r="AE72" s="110"/>
      <c r="AF72" s="110"/>
      <c r="AG72" s="110"/>
    </row>
    <row r="73" spans="1:33" ht="28.5" customHeight="1">
      <c r="A73" s="301" t="s">
        <v>70</v>
      </c>
      <c r="B73" s="111" t="s">
        <v>150</v>
      </c>
      <c r="C73" s="186" t="s">
        <v>151</v>
      </c>
      <c r="D73" s="187" t="s">
        <v>152</v>
      </c>
      <c r="E73" s="114"/>
      <c r="F73" s="115"/>
      <c r="G73" s="116">
        <f t="shared" ref="G73:G75" si="184">E73*F73</f>
        <v>0</v>
      </c>
      <c r="H73" s="114"/>
      <c r="I73" s="115"/>
      <c r="J73" s="116">
        <f t="shared" ref="J73:J75" si="185">H73*I73</f>
        <v>0</v>
      </c>
      <c r="K73" s="114"/>
      <c r="L73" s="115"/>
      <c r="M73" s="116">
        <f t="shared" ref="M73:M75" si="186">K73*L73</f>
        <v>0</v>
      </c>
      <c r="N73" s="114"/>
      <c r="O73" s="115"/>
      <c r="P73" s="116">
        <f t="shared" ref="P73:P75" si="187">N73*O73</f>
        <v>0</v>
      </c>
      <c r="Q73" s="114"/>
      <c r="R73" s="115"/>
      <c r="S73" s="116">
        <f t="shared" ref="S73:S75" si="188">Q73*R73</f>
        <v>0</v>
      </c>
      <c r="T73" s="114"/>
      <c r="U73" s="115"/>
      <c r="V73" s="116">
        <f t="shared" ref="V73:V75" si="189">T73*U73</f>
        <v>0</v>
      </c>
      <c r="W73" s="117">
        <f t="shared" ref="W73:W75" si="190">G73+M73+S73</f>
        <v>0</v>
      </c>
      <c r="X73" s="118">
        <f t="shared" ref="X73:X75" si="191">J73+P73+V73</f>
        <v>0</v>
      </c>
      <c r="Y73" s="118">
        <f t="shared" si="168"/>
        <v>0</v>
      </c>
      <c r="Z73" s="326" t="e">
        <f t="shared" si="169"/>
        <v>#DIV/0!</v>
      </c>
      <c r="AA73" s="119"/>
      <c r="AB73" s="121"/>
      <c r="AC73" s="121"/>
      <c r="AD73" s="121"/>
      <c r="AE73" s="121"/>
      <c r="AF73" s="121"/>
      <c r="AG73" s="121"/>
    </row>
    <row r="74" spans="1:33" ht="28.5" customHeight="1">
      <c r="A74" s="301" t="s">
        <v>70</v>
      </c>
      <c r="B74" s="111" t="s">
        <v>153</v>
      </c>
      <c r="C74" s="186" t="s">
        <v>127</v>
      </c>
      <c r="D74" s="187" t="s">
        <v>152</v>
      </c>
      <c r="E74" s="114"/>
      <c r="F74" s="115"/>
      <c r="G74" s="116">
        <f t="shared" si="184"/>
        <v>0</v>
      </c>
      <c r="H74" s="114"/>
      <c r="I74" s="115"/>
      <c r="J74" s="116">
        <f t="shared" si="185"/>
        <v>0</v>
      </c>
      <c r="K74" s="114"/>
      <c r="L74" s="115"/>
      <c r="M74" s="116">
        <f t="shared" si="186"/>
        <v>0</v>
      </c>
      <c r="N74" s="114"/>
      <c r="O74" s="115"/>
      <c r="P74" s="116">
        <f t="shared" si="187"/>
        <v>0</v>
      </c>
      <c r="Q74" s="114"/>
      <c r="R74" s="115"/>
      <c r="S74" s="116">
        <f t="shared" si="188"/>
        <v>0</v>
      </c>
      <c r="T74" s="114"/>
      <c r="U74" s="115"/>
      <c r="V74" s="116">
        <f t="shared" si="189"/>
        <v>0</v>
      </c>
      <c r="W74" s="117">
        <f t="shared" si="190"/>
        <v>0</v>
      </c>
      <c r="X74" s="118">
        <f t="shared" si="191"/>
        <v>0</v>
      </c>
      <c r="Y74" s="118">
        <f t="shared" si="168"/>
        <v>0</v>
      </c>
      <c r="Z74" s="326" t="e">
        <f t="shared" si="169"/>
        <v>#DIV/0!</v>
      </c>
      <c r="AA74" s="119"/>
      <c r="AB74" s="121"/>
      <c r="AC74" s="121"/>
      <c r="AD74" s="121"/>
      <c r="AE74" s="121"/>
      <c r="AF74" s="121"/>
      <c r="AG74" s="121"/>
    </row>
    <row r="75" spans="1:33" ht="28.5" customHeight="1">
      <c r="A75" s="302" t="s">
        <v>70</v>
      </c>
      <c r="B75" s="142" t="s">
        <v>154</v>
      </c>
      <c r="C75" s="188" t="s">
        <v>129</v>
      </c>
      <c r="D75" s="187" t="s">
        <v>152</v>
      </c>
      <c r="E75" s="124"/>
      <c r="F75" s="125"/>
      <c r="G75" s="126">
        <f t="shared" si="184"/>
        <v>0</v>
      </c>
      <c r="H75" s="124"/>
      <c r="I75" s="125"/>
      <c r="J75" s="126">
        <f t="shared" si="185"/>
        <v>0</v>
      </c>
      <c r="K75" s="124"/>
      <c r="L75" s="125"/>
      <c r="M75" s="126">
        <f t="shared" si="186"/>
        <v>0</v>
      </c>
      <c r="N75" s="124"/>
      <c r="O75" s="125"/>
      <c r="P75" s="126">
        <f t="shared" si="187"/>
        <v>0</v>
      </c>
      <c r="Q75" s="124"/>
      <c r="R75" s="125"/>
      <c r="S75" s="126">
        <f t="shared" si="188"/>
        <v>0</v>
      </c>
      <c r="T75" s="124"/>
      <c r="U75" s="125"/>
      <c r="V75" s="126">
        <f t="shared" si="189"/>
        <v>0</v>
      </c>
      <c r="W75" s="127">
        <f t="shared" si="190"/>
        <v>0</v>
      </c>
      <c r="X75" s="118">
        <f t="shared" si="191"/>
        <v>0</v>
      </c>
      <c r="Y75" s="118">
        <f t="shared" si="168"/>
        <v>0</v>
      </c>
      <c r="Z75" s="326" t="e">
        <f t="shared" si="169"/>
        <v>#DIV/0!</v>
      </c>
      <c r="AA75" s="128"/>
      <c r="AB75" s="121"/>
      <c r="AC75" s="121"/>
      <c r="AD75" s="121"/>
      <c r="AE75" s="121"/>
      <c r="AF75" s="121"/>
      <c r="AG75" s="121"/>
    </row>
    <row r="76" spans="1:33" ht="24.75" customHeight="1">
      <c r="A76" s="345" t="s">
        <v>395</v>
      </c>
      <c r="B76" s="143" t="s">
        <v>155</v>
      </c>
      <c r="C76" s="141" t="s">
        <v>156</v>
      </c>
      <c r="D76" s="130"/>
      <c r="E76" s="131">
        <f>SUM(E77:E79)</f>
        <v>0</v>
      </c>
      <c r="F76" s="132"/>
      <c r="G76" s="133">
        <f t="shared" ref="G76:H76" si="192">SUM(G77:G79)</f>
        <v>0</v>
      </c>
      <c r="H76" s="131">
        <f t="shared" si="192"/>
        <v>0</v>
      </c>
      <c r="I76" s="132"/>
      <c r="J76" s="133">
        <f t="shared" ref="J76:K76" si="193">SUM(J77:J79)</f>
        <v>0</v>
      </c>
      <c r="K76" s="131">
        <f t="shared" si="193"/>
        <v>0</v>
      </c>
      <c r="L76" s="132"/>
      <c r="M76" s="133">
        <f t="shared" ref="M76:N76" si="194">SUM(M77:M79)</f>
        <v>0</v>
      </c>
      <c r="N76" s="131">
        <f t="shared" si="194"/>
        <v>0</v>
      </c>
      <c r="O76" s="132"/>
      <c r="P76" s="133">
        <f t="shared" ref="P76:Q76" si="195">SUM(P77:P79)</f>
        <v>0</v>
      </c>
      <c r="Q76" s="131">
        <f t="shared" si="195"/>
        <v>0</v>
      </c>
      <c r="R76" s="132"/>
      <c r="S76" s="133">
        <f t="shared" ref="S76:T76" si="196">SUM(S77:S79)</f>
        <v>0</v>
      </c>
      <c r="T76" s="131">
        <f t="shared" si="196"/>
        <v>0</v>
      </c>
      <c r="U76" s="132"/>
      <c r="V76" s="133">
        <f t="shared" ref="V76:X76" si="197">SUM(V77:V79)</f>
        <v>0</v>
      </c>
      <c r="W76" s="133">
        <f t="shared" si="197"/>
        <v>0</v>
      </c>
      <c r="X76" s="133">
        <f t="shared" si="197"/>
        <v>0</v>
      </c>
      <c r="Y76" s="133">
        <f t="shared" si="168"/>
        <v>0</v>
      </c>
      <c r="Z76" s="328" t="e">
        <f t="shared" si="169"/>
        <v>#DIV/0!</v>
      </c>
      <c r="AA76" s="135"/>
      <c r="AB76" s="110"/>
      <c r="AC76" s="110"/>
      <c r="AD76" s="110"/>
      <c r="AE76" s="110"/>
      <c r="AF76" s="110"/>
      <c r="AG76" s="110"/>
    </row>
    <row r="77" spans="1:33" ht="40.5" customHeight="1">
      <c r="A77" s="301" t="s">
        <v>70</v>
      </c>
      <c r="B77" s="111" t="s">
        <v>157</v>
      </c>
      <c r="C77" s="186" t="s">
        <v>158</v>
      </c>
      <c r="D77" s="187" t="s">
        <v>159</v>
      </c>
      <c r="E77" s="114"/>
      <c r="F77" s="115"/>
      <c r="G77" s="116">
        <f t="shared" ref="G77:G79" si="198">E77*F77</f>
        <v>0</v>
      </c>
      <c r="H77" s="114"/>
      <c r="I77" s="115"/>
      <c r="J77" s="116">
        <f t="shared" ref="J77:J79" si="199">H77*I77</f>
        <v>0</v>
      </c>
      <c r="K77" s="114"/>
      <c r="L77" s="115"/>
      <c r="M77" s="116">
        <f t="shared" ref="M77:M79" si="200">K77*L77</f>
        <v>0</v>
      </c>
      <c r="N77" s="114"/>
      <c r="O77" s="115"/>
      <c r="P77" s="116">
        <f t="shared" ref="P77:P79" si="201">N77*O77</f>
        <v>0</v>
      </c>
      <c r="Q77" s="114"/>
      <c r="R77" s="115"/>
      <c r="S77" s="116">
        <f t="shared" ref="S77:S79" si="202">Q77*R77</f>
        <v>0</v>
      </c>
      <c r="T77" s="114"/>
      <c r="U77" s="115"/>
      <c r="V77" s="116">
        <f t="shared" ref="V77:V79" si="203">T77*U77</f>
        <v>0</v>
      </c>
      <c r="W77" s="117">
        <f t="shared" ref="W77:W79" si="204">G77+M77+S77</f>
        <v>0</v>
      </c>
      <c r="X77" s="118">
        <f t="shared" ref="X77:X79" si="205">J77+P77+V77</f>
        <v>0</v>
      </c>
      <c r="Y77" s="118">
        <f t="shared" si="168"/>
        <v>0</v>
      </c>
      <c r="Z77" s="326" t="e">
        <f t="shared" si="169"/>
        <v>#DIV/0!</v>
      </c>
      <c r="AA77" s="119"/>
      <c r="AB77" s="121"/>
      <c r="AC77" s="121"/>
      <c r="AD77" s="121"/>
      <c r="AE77" s="121"/>
      <c r="AF77" s="121"/>
      <c r="AG77" s="121"/>
    </row>
    <row r="78" spans="1:33" ht="40.5" customHeight="1">
      <c r="A78" s="301" t="s">
        <v>70</v>
      </c>
      <c r="B78" s="111" t="s">
        <v>160</v>
      </c>
      <c r="C78" s="186" t="s">
        <v>161</v>
      </c>
      <c r="D78" s="187" t="s">
        <v>159</v>
      </c>
      <c r="E78" s="114"/>
      <c r="F78" s="115"/>
      <c r="G78" s="116">
        <f t="shared" si="198"/>
        <v>0</v>
      </c>
      <c r="H78" s="114"/>
      <c r="I78" s="115"/>
      <c r="J78" s="116">
        <f t="shared" si="199"/>
        <v>0</v>
      </c>
      <c r="K78" s="114"/>
      <c r="L78" s="115"/>
      <c r="M78" s="116">
        <f t="shared" si="200"/>
        <v>0</v>
      </c>
      <c r="N78" s="114"/>
      <c r="O78" s="115"/>
      <c r="P78" s="116">
        <f t="shared" si="201"/>
        <v>0</v>
      </c>
      <c r="Q78" s="114"/>
      <c r="R78" s="115"/>
      <c r="S78" s="116">
        <f t="shared" si="202"/>
        <v>0</v>
      </c>
      <c r="T78" s="114"/>
      <c r="U78" s="115"/>
      <c r="V78" s="116">
        <f t="shared" si="203"/>
        <v>0</v>
      </c>
      <c r="W78" s="117">
        <f t="shared" si="204"/>
        <v>0</v>
      </c>
      <c r="X78" s="118">
        <f t="shared" si="205"/>
        <v>0</v>
      </c>
      <c r="Y78" s="118">
        <f t="shared" si="168"/>
        <v>0</v>
      </c>
      <c r="Z78" s="326" t="e">
        <f t="shared" si="169"/>
        <v>#DIV/0!</v>
      </c>
      <c r="AA78" s="119"/>
      <c r="AB78" s="121"/>
      <c r="AC78" s="121"/>
      <c r="AD78" s="121"/>
      <c r="AE78" s="121"/>
      <c r="AF78" s="121"/>
      <c r="AG78" s="121"/>
    </row>
    <row r="79" spans="1:33" ht="30" customHeight="1">
      <c r="A79" s="302" t="s">
        <v>70</v>
      </c>
      <c r="B79" s="142" t="s">
        <v>162</v>
      </c>
      <c r="C79" s="188" t="s">
        <v>163</v>
      </c>
      <c r="D79" s="189" t="s">
        <v>159</v>
      </c>
      <c r="E79" s="124"/>
      <c r="F79" s="125"/>
      <c r="G79" s="126">
        <f t="shared" si="198"/>
        <v>0</v>
      </c>
      <c r="H79" s="124"/>
      <c r="I79" s="125"/>
      <c r="J79" s="126">
        <f t="shared" si="199"/>
        <v>0</v>
      </c>
      <c r="K79" s="124"/>
      <c r="L79" s="125"/>
      <c r="M79" s="126">
        <f t="shared" si="200"/>
        <v>0</v>
      </c>
      <c r="N79" s="124"/>
      <c r="O79" s="125"/>
      <c r="P79" s="126">
        <f t="shared" si="201"/>
        <v>0</v>
      </c>
      <c r="Q79" s="124"/>
      <c r="R79" s="125"/>
      <c r="S79" s="126">
        <f t="shared" si="202"/>
        <v>0</v>
      </c>
      <c r="T79" s="124"/>
      <c r="U79" s="125"/>
      <c r="V79" s="126">
        <f t="shared" si="203"/>
        <v>0</v>
      </c>
      <c r="W79" s="127">
        <f t="shared" si="204"/>
        <v>0</v>
      </c>
      <c r="X79" s="118">
        <f t="shared" si="205"/>
        <v>0</v>
      </c>
      <c r="Y79" s="118">
        <f t="shared" si="168"/>
        <v>0</v>
      </c>
      <c r="Z79" s="326" t="e">
        <f t="shared" si="169"/>
        <v>#DIV/0!</v>
      </c>
      <c r="AA79" s="128"/>
      <c r="AB79" s="121"/>
      <c r="AC79" s="121"/>
      <c r="AD79" s="121"/>
      <c r="AE79" s="121"/>
      <c r="AF79" s="121"/>
      <c r="AG79" s="121"/>
    </row>
    <row r="80" spans="1:33" ht="28.5" customHeight="1">
      <c r="A80" s="345" t="s">
        <v>395</v>
      </c>
      <c r="B80" s="143" t="s">
        <v>164</v>
      </c>
      <c r="C80" s="141" t="s">
        <v>165</v>
      </c>
      <c r="D80" s="130"/>
      <c r="E80" s="131">
        <f>SUM(E81:E83)</f>
        <v>0</v>
      </c>
      <c r="F80" s="132"/>
      <c r="G80" s="133">
        <f t="shared" ref="G80:H80" si="206">SUM(G81:G83)</f>
        <v>0</v>
      </c>
      <c r="H80" s="131">
        <f t="shared" si="206"/>
        <v>0</v>
      </c>
      <c r="I80" s="132"/>
      <c r="J80" s="133">
        <f t="shared" ref="J80:K80" si="207">SUM(J81:J83)</f>
        <v>0</v>
      </c>
      <c r="K80" s="131">
        <f t="shared" si="207"/>
        <v>0</v>
      </c>
      <c r="L80" s="132"/>
      <c r="M80" s="133">
        <f t="shared" ref="M80:N80" si="208">SUM(M81:M83)</f>
        <v>0</v>
      </c>
      <c r="N80" s="131">
        <f t="shared" si="208"/>
        <v>0</v>
      </c>
      <c r="O80" s="132"/>
      <c r="P80" s="133">
        <f t="shared" ref="P80:Q80" si="209">SUM(P81:P83)</f>
        <v>0</v>
      </c>
      <c r="Q80" s="131">
        <f t="shared" si="209"/>
        <v>0</v>
      </c>
      <c r="R80" s="132"/>
      <c r="S80" s="133">
        <f t="shared" ref="S80:T80" si="210">SUM(S81:S83)</f>
        <v>0</v>
      </c>
      <c r="T80" s="131">
        <f t="shared" si="210"/>
        <v>0</v>
      </c>
      <c r="U80" s="132"/>
      <c r="V80" s="133">
        <f t="shared" ref="V80:X80" si="211">SUM(V81:V83)</f>
        <v>0</v>
      </c>
      <c r="W80" s="133">
        <f t="shared" si="211"/>
        <v>0</v>
      </c>
      <c r="X80" s="133">
        <f t="shared" si="211"/>
        <v>0</v>
      </c>
      <c r="Y80" s="133">
        <f t="shared" si="168"/>
        <v>0</v>
      </c>
      <c r="Z80" s="328" t="e">
        <f t="shared" si="169"/>
        <v>#DIV/0!</v>
      </c>
      <c r="AA80" s="135"/>
      <c r="AB80" s="110"/>
      <c r="AC80" s="110"/>
      <c r="AD80" s="110"/>
      <c r="AE80" s="110"/>
      <c r="AF80" s="110"/>
      <c r="AG80" s="110"/>
    </row>
    <row r="81" spans="1:33" ht="27.75" customHeight="1">
      <c r="A81" s="301" t="s">
        <v>70</v>
      </c>
      <c r="B81" s="111" t="s">
        <v>166</v>
      </c>
      <c r="C81" s="172" t="s">
        <v>167</v>
      </c>
      <c r="D81" s="187" t="s">
        <v>105</v>
      </c>
      <c r="E81" s="114"/>
      <c r="F81" s="115"/>
      <c r="G81" s="116">
        <f t="shared" ref="G81:G83" si="212">E81*F81</f>
        <v>0</v>
      </c>
      <c r="H81" s="114"/>
      <c r="I81" s="115"/>
      <c r="J81" s="116">
        <f t="shared" ref="J81:J83" si="213">H81*I81</f>
        <v>0</v>
      </c>
      <c r="K81" s="114"/>
      <c r="L81" s="115"/>
      <c r="M81" s="116">
        <f t="shared" ref="M81:M83" si="214">K81*L81</f>
        <v>0</v>
      </c>
      <c r="N81" s="114"/>
      <c r="O81" s="115"/>
      <c r="P81" s="116">
        <f t="shared" ref="P81:P83" si="215">N81*O81</f>
        <v>0</v>
      </c>
      <c r="Q81" s="114"/>
      <c r="R81" s="115"/>
      <c r="S81" s="116">
        <f t="shared" ref="S81:S83" si="216">Q81*R81</f>
        <v>0</v>
      </c>
      <c r="T81" s="114"/>
      <c r="U81" s="115"/>
      <c r="V81" s="116">
        <f t="shared" ref="V81:V83" si="217">T81*U81</f>
        <v>0</v>
      </c>
      <c r="W81" s="117">
        <f t="shared" ref="W81:W83" si="218">G81+M81+S81</f>
        <v>0</v>
      </c>
      <c r="X81" s="118">
        <f t="shared" ref="X81:X83" si="219">J81+P81+V81</f>
        <v>0</v>
      </c>
      <c r="Y81" s="118">
        <f t="shared" si="168"/>
        <v>0</v>
      </c>
      <c r="Z81" s="326" t="e">
        <f t="shared" si="169"/>
        <v>#DIV/0!</v>
      </c>
      <c r="AA81" s="119"/>
      <c r="AB81" s="121"/>
      <c r="AC81" s="121"/>
      <c r="AD81" s="121"/>
      <c r="AE81" s="121"/>
      <c r="AF81" s="121"/>
      <c r="AG81" s="121"/>
    </row>
    <row r="82" spans="1:33" ht="27" customHeight="1">
      <c r="A82" s="301" t="s">
        <v>70</v>
      </c>
      <c r="B82" s="111" t="s">
        <v>168</v>
      </c>
      <c r="C82" s="172" t="s">
        <v>167</v>
      </c>
      <c r="D82" s="187" t="s">
        <v>105</v>
      </c>
      <c r="E82" s="114"/>
      <c r="F82" s="115"/>
      <c r="G82" s="116">
        <f t="shared" si="212"/>
        <v>0</v>
      </c>
      <c r="H82" s="114"/>
      <c r="I82" s="115"/>
      <c r="J82" s="116">
        <f t="shared" si="213"/>
        <v>0</v>
      </c>
      <c r="K82" s="114"/>
      <c r="L82" s="115"/>
      <c r="M82" s="116">
        <f t="shared" si="214"/>
        <v>0</v>
      </c>
      <c r="N82" s="114"/>
      <c r="O82" s="115"/>
      <c r="P82" s="116">
        <f t="shared" si="215"/>
        <v>0</v>
      </c>
      <c r="Q82" s="114"/>
      <c r="R82" s="115"/>
      <c r="S82" s="116">
        <f t="shared" si="216"/>
        <v>0</v>
      </c>
      <c r="T82" s="114"/>
      <c r="U82" s="115"/>
      <c r="V82" s="116">
        <f t="shared" si="217"/>
        <v>0</v>
      </c>
      <c r="W82" s="117">
        <f t="shared" si="218"/>
        <v>0</v>
      </c>
      <c r="X82" s="118">
        <f t="shared" si="219"/>
        <v>0</v>
      </c>
      <c r="Y82" s="118">
        <f t="shared" si="168"/>
        <v>0</v>
      </c>
      <c r="Z82" s="326" t="e">
        <f t="shared" si="169"/>
        <v>#DIV/0!</v>
      </c>
      <c r="AA82" s="119"/>
      <c r="AB82" s="121"/>
      <c r="AC82" s="121"/>
      <c r="AD82" s="121"/>
      <c r="AE82" s="121"/>
      <c r="AF82" s="121"/>
      <c r="AG82" s="121"/>
    </row>
    <row r="83" spans="1:33" ht="28.5" customHeight="1">
      <c r="A83" s="302" t="s">
        <v>70</v>
      </c>
      <c r="B83" s="122" t="s">
        <v>169</v>
      </c>
      <c r="C83" s="150" t="s">
        <v>167</v>
      </c>
      <c r="D83" s="189" t="s">
        <v>105</v>
      </c>
      <c r="E83" s="124"/>
      <c r="F83" s="125"/>
      <c r="G83" s="126">
        <f t="shared" si="212"/>
        <v>0</v>
      </c>
      <c r="H83" s="124"/>
      <c r="I83" s="125"/>
      <c r="J83" s="126">
        <f t="shared" si="213"/>
        <v>0</v>
      </c>
      <c r="K83" s="124"/>
      <c r="L83" s="125"/>
      <c r="M83" s="126">
        <f t="shared" si="214"/>
        <v>0</v>
      </c>
      <c r="N83" s="124"/>
      <c r="O83" s="125"/>
      <c r="P83" s="126">
        <f t="shared" si="215"/>
        <v>0</v>
      </c>
      <c r="Q83" s="124"/>
      <c r="R83" s="125"/>
      <c r="S83" s="126">
        <f t="shared" si="216"/>
        <v>0</v>
      </c>
      <c r="T83" s="124"/>
      <c r="U83" s="125"/>
      <c r="V83" s="126">
        <f t="shared" si="217"/>
        <v>0</v>
      </c>
      <c r="W83" s="127">
        <f t="shared" si="218"/>
        <v>0</v>
      </c>
      <c r="X83" s="118">
        <f t="shared" si="219"/>
        <v>0</v>
      </c>
      <c r="Y83" s="118">
        <f t="shared" si="168"/>
        <v>0</v>
      </c>
      <c r="Z83" s="326" t="e">
        <f t="shared" si="169"/>
        <v>#DIV/0!</v>
      </c>
      <c r="AA83" s="128"/>
      <c r="AB83" s="121"/>
      <c r="AC83" s="121"/>
      <c r="AD83" s="121"/>
      <c r="AE83" s="121"/>
      <c r="AF83" s="121"/>
      <c r="AG83" s="121"/>
    </row>
    <row r="84" spans="1:33" ht="22.5" customHeight="1">
      <c r="A84" s="345" t="s">
        <v>395</v>
      </c>
      <c r="B84" s="143" t="s">
        <v>170</v>
      </c>
      <c r="C84" s="141" t="s">
        <v>171</v>
      </c>
      <c r="D84" s="130"/>
      <c r="E84" s="131">
        <f>SUM(E85:E87)</f>
        <v>0</v>
      </c>
      <c r="F84" s="132"/>
      <c r="G84" s="133">
        <f t="shared" ref="G84:H84" si="220">SUM(G85:G87)</f>
        <v>0</v>
      </c>
      <c r="H84" s="131">
        <f t="shared" si="220"/>
        <v>0</v>
      </c>
      <c r="I84" s="132"/>
      <c r="J84" s="133">
        <f t="shared" ref="J84:K84" si="221">SUM(J85:J87)</f>
        <v>0</v>
      </c>
      <c r="K84" s="131">
        <f t="shared" si="221"/>
        <v>0</v>
      </c>
      <c r="L84" s="132"/>
      <c r="M84" s="133">
        <f t="shared" ref="M84:N84" si="222">SUM(M85:M87)</f>
        <v>0</v>
      </c>
      <c r="N84" s="131">
        <f t="shared" si="222"/>
        <v>0</v>
      </c>
      <c r="O84" s="132"/>
      <c r="P84" s="133">
        <f t="shared" ref="P84:Q84" si="223">SUM(P85:P87)</f>
        <v>0</v>
      </c>
      <c r="Q84" s="131">
        <f t="shared" si="223"/>
        <v>0</v>
      </c>
      <c r="R84" s="132"/>
      <c r="S84" s="133">
        <f t="shared" ref="S84:T84" si="224">SUM(S85:S87)</f>
        <v>0</v>
      </c>
      <c r="T84" s="131">
        <f t="shared" si="224"/>
        <v>0</v>
      </c>
      <c r="U84" s="132"/>
      <c r="V84" s="133">
        <f t="shared" ref="V84:X84" si="225">SUM(V85:V87)</f>
        <v>0</v>
      </c>
      <c r="W84" s="133">
        <f t="shared" si="225"/>
        <v>0</v>
      </c>
      <c r="X84" s="133">
        <f t="shared" si="225"/>
        <v>0</v>
      </c>
      <c r="Y84" s="133">
        <f t="shared" si="168"/>
        <v>0</v>
      </c>
      <c r="Z84" s="328" t="e">
        <f t="shared" si="169"/>
        <v>#DIV/0!</v>
      </c>
      <c r="AA84" s="135"/>
      <c r="AB84" s="110"/>
      <c r="AC84" s="110"/>
      <c r="AD84" s="110"/>
      <c r="AE84" s="110"/>
      <c r="AF84" s="110"/>
      <c r="AG84" s="110"/>
    </row>
    <row r="85" spans="1:33" ht="27" customHeight="1">
      <c r="A85" s="301" t="s">
        <v>70</v>
      </c>
      <c r="B85" s="111" t="s">
        <v>172</v>
      </c>
      <c r="C85" s="172" t="s">
        <v>167</v>
      </c>
      <c r="D85" s="187" t="s">
        <v>105</v>
      </c>
      <c r="E85" s="114"/>
      <c r="F85" s="115"/>
      <c r="G85" s="116">
        <f t="shared" ref="G85:G87" si="226">E85*F85</f>
        <v>0</v>
      </c>
      <c r="H85" s="114"/>
      <c r="I85" s="115"/>
      <c r="J85" s="116">
        <f t="shared" ref="J85:J87" si="227">H85*I85</f>
        <v>0</v>
      </c>
      <c r="K85" s="114"/>
      <c r="L85" s="115"/>
      <c r="M85" s="116">
        <f t="shared" ref="M85:M87" si="228">K85*L85</f>
        <v>0</v>
      </c>
      <c r="N85" s="114"/>
      <c r="O85" s="115"/>
      <c r="P85" s="116">
        <f t="shared" ref="P85:P87" si="229">N85*O85</f>
        <v>0</v>
      </c>
      <c r="Q85" s="114"/>
      <c r="R85" s="115"/>
      <c r="S85" s="116">
        <f t="shared" ref="S85:S87" si="230">Q85*R85</f>
        <v>0</v>
      </c>
      <c r="T85" s="114"/>
      <c r="U85" s="115"/>
      <c r="V85" s="116">
        <f t="shared" ref="V85:V87" si="231">T85*U85</f>
        <v>0</v>
      </c>
      <c r="W85" s="117">
        <f t="shared" ref="W85:W87" si="232">G85+M85+S85</f>
        <v>0</v>
      </c>
      <c r="X85" s="118">
        <f t="shared" ref="X85:X87" si="233">J85+P85+V85</f>
        <v>0</v>
      </c>
      <c r="Y85" s="118">
        <f t="shared" si="168"/>
        <v>0</v>
      </c>
      <c r="Z85" s="326" t="e">
        <f t="shared" si="169"/>
        <v>#DIV/0!</v>
      </c>
      <c r="AA85" s="119"/>
      <c r="AB85" s="121"/>
      <c r="AC85" s="121"/>
      <c r="AD85" s="121"/>
      <c r="AE85" s="121"/>
      <c r="AF85" s="121"/>
      <c r="AG85" s="121"/>
    </row>
    <row r="86" spans="1:33" ht="25.5" customHeight="1">
      <c r="A86" s="301" t="s">
        <v>70</v>
      </c>
      <c r="B86" s="111" t="s">
        <v>173</v>
      </c>
      <c r="C86" s="172" t="s">
        <v>167</v>
      </c>
      <c r="D86" s="187" t="s">
        <v>105</v>
      </c>
      <c r="E86" s="114"/>
      <c r="F86" s="115"/>
      <c r="G86" s="116">
        <f t="shared" si="226"/>
        <v>0</v>
      </c>
      <c r="H86" s="114"/>
      <c r="I86" s="115"/>
      <c r="J86" s="116">
        <f t="shared" si="227"/>
        <v>0</v>
      </c>
      <c r="K86" s="114"/>
      <c r="L86" s="115"/>
      <c r="M86" s="116">
        <f t="shared" si="228"/>
        <v>0</v>
      </c>
      <c r="N86" s="114"/>
      <c r="O86" s="115"/>
      <c r="P86" s="116">
        <f t="shared" si="229"/>
        <v>0</v>
      </c>
      <c r="Q86" s="114"/>
      <c r="R86" s="115"/>
      <c r="S86" s="116">
        <f t="shared" si="230"/>
        <v>0</v>
      </c>
      <c r="T86" s="114"/>
      <c r="U86" s="115"/>
      <c r="V86" s="116">
        <f t="shared" si="231"/>
        <v>0</v>
      </c>
      <c r="W86" s="117">
        <f t="shared" si="232"/>
        <v>0</v>
      </c>
      <c r="X86" s="118">
        <f t="shared" si="233"/>
        <v>0</v>
      </c>
      <c r="Y86" s="118">
        <f t="shared" si="168"/>
        <v>0</v>
      </c>
      <c r="Z86" s="326" t="e">
        <f t="shared" si="169"/>
        <v>#DIV/0!</v>
      </c>
      <c r="AA86" s="119"/>
      <c r="AB86" s="121"/>
      <c r="AC86" s="121"/>
      <c r="AD86" s="121"/>
      <c r="AE86" s="121"/>
      <c r="AF86" s="121"/>
      <c r="AG86" s="121"/>
    </row>
    <row r="87" spans="1:33" ht="27.75" customHeight="1">
      <c r="A87" s="302" t="s">
        <v>70</v>
      </c>
      <c r="B87" s="142" t="s">
        <v>174</v>
      </c>
      <c r="C87" s="150" t="s">
        <v>167</v>
      </c>
      <c r="D87" s="189" t="s">
        <v>105</v>
      </c>
      <c r="E87" s="124"/>
      <c r="F87" s="125"/>
      <c r="G87" s="126">
        <f t="shared" si="226"/>
        <v>0</v>
      </c>
      <c r="H87" s="124"/>
      <c r="I87" s="125"/>
      <c r="J87" s="126">
        <f t="shared" si="227"/>
        <v>0</v>
      </c>
      <c r="K87" s="124"/>
      <c r="L87" s="125"/>
      <c r="M87" s="126">
        <f t="shared" si="228"/>
        <v>0</v>
      </c>
      <c r="N87" s="124"/>
      <c r="O87" s="125"/>
      <c r="P87" s="126">
        <f t="shared" si="229"/>
        <v>0</v>
      </c>
      <c r="Q87" s="124"/>
      <c r="R87" s="125"/>
      <c r="S87" s="126">
        <f t="shared" si="230"/>
        <v>0</v>
      </c>
      <c r="T87" s="124"/>
      <c r="U87" s="125"/>
      <c r="V87" s="126">
        <f t="shared" si="231"/>
        <v>0</v>
      </c>
      <c r="W87" s="127">
        <f t="shared" si="232"/>
        <v>0</v>
      </c>
      <c r="X87" s="118">
        <f t="shared" si="233"/>
        <v>0</v>
      </c>
      <c r="Y87" s="152">
        <f t="shared" si="168"/>
        <v>0</v>
      </c>
      <c r="Z87" s="326" t="e">
        <f t="shared" si="169"/>
        <v>#DIV/0!</v>
      </c>
      <c r="AA87" s="128"/>
      <c r="AB87" s="121"/>
      <c r="AC87" s="121"/>
      <c r="AD87" s="121"/>
      <c r="AE87" s="121"/>
      <c r="AF87" s="121"/>
      <c r="AG87" s="121"/>
    </row>
    <row r="88" spans="1:33" ht="20.25" customHeight="1">
      <c r="A88" s="153" t="s">
        <v>175</v>
      </c>
      <c r="B88" s="154"/>
      <c r="C88" s="155"/>
      <c r="D88" s="156"/>
      <c r="E88" s="160">
        <f>E84+E80+E76+E72+E68</f>
        <v>0</v>
      </c>
      <c r="F88" s="174"/>
      <c r="G88" s="159">
        <f t="shared" ref="G88:H88" si="234">G84+G80+G76+G72+G68</f>
        <v>0</v>
      </c>
      <c r="H88" s="160">
        <f t="shared" si="234"/>
        <v>0</v>
      </c>
      <c r="I88" s="174"/>
      <c r="J88" s="159">
        <f t="shared" ref="J88:K88" si="235">J84+J80+J76+J72+J68</f>
        <v>0</v>
      </c>
      <c r="K88" s="175">
        <f t="shared" si="235"/>
        <v>0</v>
      </c>
      <c r="L88" s="174"/>
      <c r="M88" s="159">
        <f t="shared" ref="M88:N88" si="236">M84+M80+M76+M72+M68</f>
        <v>0</v>
      </c>
      <c r="N88" s="175">
        <f t="shared" si="236"/>
        <v>0</v>
      </c>
      <c r="O88" s="174"/>
      <c r="P88" s="159">
        <f t="shared" ref="P88:Q88" si="237">P84+P80+P76+P72+P68</f>
        <v>0</v>
      </c>
      <c r="Q88" s="175">
        <f t="shared" si="237"/>
        <v>0</v>
      </c>
      <c r="R88" s="174"/>
      <c r="S88" s="159">
        <f t="shared" ref="S88:T88" si="238">S84+S80+S76+S72+S68</f>
        <v>0</v>
      </c>
      <c r="T88" s="175">
        <f t="shared" si="238"/>
        <v>0</v>
      </c>
      <c r="U88" s="174"/>
      <c r="V88" s="159">
        <f t="shared" ref="V88:X88" si="239">V84+V80+V76+V72+V68</f>
        <v>0</v>
      </c>
      <c r="W88" s="176">
        <f t="shared" si="239"/>
        <v>0</v>
      </c>
      <c r="X88" s="190">
        <f t="shared" si="239"/>
        <v>0</v>
      </c>
      <c r="Y88" s="191">
        <f t="shared" si="168"/>
        <v>0</v>
      </c>
      <c r="Z88" s="335" t="e">
        <f t="shared" si="169"/>
        <v>#DIV/0!</v>
      </c>
      <c r="AA88" s="163"/>
      <c r="AB88" s="7"/>
      <c r="AC88" s="7"/>
      <c r="AD88" s="7"/>
      <c r="AE88" s="7"/>
      <c r="AF88" s="7"/>
      <c r="AG88" s="7"/>
    </row>
    <row r="89" spans="1:33" ht="25.5" customHeight="1">
      <c r="A89" s="306" t="s">
        <v>66</v>
      </c>
      <c r="B89" s="192">
        <v>5</v>
      </c>
      <c r="C89" s="193" t="s">
        <v>176</v>
      </c>
      <c r="D89" s="98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00"/>
      <c r="X89" s="100"/>
      <c r="Y89" s="194"/>
      <c r="Z89" s="330"/>
      <c r="AA89" s="101"/>
      <c r="AB89" s="7"/>
      <c r="AC89" s="7"/>
      <c r="AD89" s="7"/>
      <c r="AE89" s="7"/>
      <c r="AF89" s="7"/>
      <c r="AG89" s="7"/>
    </row>
    <row r="90" spans="1:33" ht="22.5" customHeight="1">
      <c r="A90" s="345" t="s">
        <v>395</v>
      </c>
      <c r="B90" s="143" t="s">
        <v>177</v>
      </c>
      <c r="C90" s="129" t="s">
        <v>178</v>
      </c>
      <c r="D90" s="130"/>
      <c r="E90" s="131">
        <f>SUM(E91:E93)</f>
        <v>0</v>
      </c>
      <c r="F90" s="132"/>
      <c r="G90" s="133">
        <f t="shared" ref="G90:H90" si="240">SUM(G91:G93)</f>
        <v>0</v>
      </c>
      <c r="H90" s="131">
        <f t="shared" si="240"/>
        <v>0</v>
      </c>
      <c r="I90" s="132"/>
      <c r="J90" s="133">
        <f t="shared" ref="J90:K90" si="241">SUM(J91:J93)</f>
        <v>0</v>
      </c>
      <c r="K90" s="131">
        <f t="shared" si="241"/>
        <v>0</v>
      </c>
      <c r="L90" s="132"/>
      <c r="M90" s="133">
        <f t="shared" ref="M90:N90" si="242">SUM(M91:M93)</f>
        <v>0</v>
      </c>
      <c r="N90" s="131">
        <f t="shared" si="242"/>
        <v>0</v>
      </c>
      <c r="O90" s="132"/>
      <c r="P90" s="133">
        <f t="shared" ref="P90:Q90" si="243">SUM(P91:P93)</f>
        <v>0</v>
      </c>
      <c r="Q90" s="131">
        <f t="shared" si="243"/>
        <v>0</v>
      </c>
      <c r="R90" s="132"/>
      <c r="S90" s="133">
        <f t="shared" ref="S90:T90" si="244">SUM(S91:S93)</f>
        <v>0</v>
      </c>
      <c r="T90" s="131">
        <f t="shared" si="244"/>
        <v>0</v>
      </c>
      <c r="U90" s="132"/>
      <c r="V90" s="133">
        <f t="shared" ref="V90:X90" si="245">SUM(V91:V93)</f>
        <v>0</v>
      </c>
      <c r="W90" s="195">
        <f t="shared" si="245"/>
        <v>0</v>
      </c>
      <c r="X90" s="195">
        <f t="shared" si="245"/>
        <v>0</v>
      </c>
      <c r="Y90" s="195">
        <f t="shared" ref="Y90:Y102" si="246">W90-X90</f>
        <v>0</v>
      </c>
      <c r="Z90" s="325" t="e">
        <f t="shared" ref="Z90:Z102" si="247">Y90/W90</f>
        <v>#DIV/0!</v>
      </c>
      <c r="AA90" s="135"/>
      <c r="AB90" s="121"/>
      <c r="AC90" s="121"/>
      <c r="AD90" s="121"/>
      <c r="AE90" s="121"/>
      <c r="AF90" s="121"/>
      <c r="AG90" s="121"/>
    </row>
    <row r="91" spans="1:33" ht="25.5" customHeight="1">
      <c r="A91" s="301" t="s">
        <v>70</v>
      </c>
      <c r="B91" s="111" t="s">
        <v>179</v>
      </c>
      <c r="C91" s="196" t="s">
        <v>180</v>
      </c>
      <c r="D91" s="187" t="s">
        <v>181</v>
      </c>
      <c r="E91" s="114"/>
      <c r="F91" s="115"/>
      <c r="G91" s="116">
        <f t="shared" ref="G91:G93" si="248">E91*F91</f>
        <v>0</v>
      </c>
      <c r="H91" s="114"/>
      <c r="I91" s="115"/>
      <c r="J91" s="116">
        <f t="shared" ref="J91:J93" si="249">H91*I91</f>
        <v>0</v>
      </c>
      <c r="K91" s="114"/>
      <c r="L91" s="115"/>
      <c r="M91" s="116">
        <f t="shared" ref="M91:M93" si="250">K91*L91</f>
        <v>0</v>
      </c>
      <c r="N91" s="114"/>
      <c r="O91" s="115"/>
      <c r="P91" s="116">
        <f t="shared" ref="P91:P93" si="251">N91*O91</f>
        <v>0</v>
      </c>
      <c r="Q91" s="114"/>
      <c r="R91" s="115"/>
      <c r="S91" s="116">
        <f t="shared" ref="S91:S93" si="252">Q91*R91</f>
        <v>0</v>
      </c>
      <c r="T91" s="114"/>
      <c r="U91" s="115"/>
      <c r="V91" s="116">
        <f t="shared" ref="V91:V93" si="253">T91*U91</f>
        <v>0</v>
      </c>
      <c r="W91" s="117">
        <f t="shared" ref="W91:W93" si="254">G91+M91+S91</f>
        <v>0</v>
      </c>
      <c r="X91" s="118">
        <f t="shared" ref="X91:X93" si="255">J91+P91+V91</f>
        <v>0</v>
      </c>
      <c r="Y91" s="118">
        <f t="shared" si="246"/>
        <v>0</v>
      </c>
      <c r="Z91" s="326" t="e">
        <f t="shared" si="247"/>
        <v>#DIV/0!</v>
      </c>
      <c r="AA91" s="119"/>
      <c r="AB91" s="121"/>
      <c r="AC91" s="121"/>
      <c r="AD91" s="121"/>
      <c r="AE91" s="121"/>
      <c r="AF91" s="121"/>
      <c r="AG91" s="121"/>
    </row>
    <row r="92" spans="1:33" ht="27.75" customHeight="1">
      <c r="A92" s="301" t="s">
        <v>70</v>
      </c>
      <c r="B92" s="111" t="s">
        <v>182</v>
      </c>
      <c r="C92" s="196" t="s">
        <v>180</v>
      </c>
      <c r="D92" s="187" t="s">
        <v>181</v>
      </c>
      <c r="E92" s="114"/>
      <c r="F92" s="115"/>
      <c r="G92" s="116">
        <f t="shared" si="248"/>
        <v>0</v>
      </c>
      <c r="H92" s="114"/>
      <c r="I92" s="115"/>
      <c r="J92" s="116">
        <f t="shared" si="249"/>
        <v>0</v>
      </c>
      <c r="K92" s="114"/>
      <c r="L92" s="115"/>
      <c r="M92" s="116">
        <f t="shared" si="250"/>
        <v>0</v>
      </c>
      <c r="N92" s="114"/>
      <c r="O92" s="115"/>
      <c r="P92" s="116">
        <f t="shared" si="251"/>
        <v>0</v>
      </c>
      <c r="Q92" s="114"/>
      <c r="R92" s="115"/>
      <c r="S92" s="116">
        <f t="shared" si="252"/>
        <v>0</v>
      </c>
      <c r="T92" s="114"/>
      <c r="U92" s="115"/>
      <c r="V92" s="116">
        <f t="shared" si="253"/>
        <v>0</v>
      </c>
      <c r="W92" s="117">
        <f t="shared" si="254"/>
        <v>0</v>
      </c>
      <c r="X92" s="118">
        <f t="shared" si="255"/>
        <v>0</v>
      </c>
      <c r="Y92" s="118">
        <f t="shared" si="246"/>
        <v>0</v>
      </c>
      <c r="Z92" s="326" t="e">
        <f t="shared" si="247"/>
        <v>#DIV/0!</v>
      </c>
      <c r="AA92" s="119"/>
      <c r="AB92" s="121"/>
      <c r="AC92" s="121"/>
      <c r="AD92" s="121"/>
      <c r="AE92" s="121"/>
      <c r="AF92" s="121"/>
      <c r="AG92" s="121"/>
    </row>
    <row r="93" spans="1:33" ht="26.25" customHeight="1">
      <c r="A93" s="302" t="s">
        <v>70</v>
      </c>
      <c r="B93" s="122" t="s">
        <v>183</v>
      </c>
      <c r="C93" s="196" t="s">
        <v>180</v>
      </c>
      <c r="D93" s="189" t="s">
        <v>181</v>
      </c>
      <c r="E93" s="124"/>
      <c r="F93" s="125"/>
      <c r="G93" s="126">
        <f t="shared" si="248"/>
        <v>0</v>
      </c>
      <c r="H93" s="124"/>
      <c r="I93" s="125"/>
      <c r="J93" s="126">
        <f t="shared" si="249"/>
        <v>0</v>
      </c>
      <c r="K93" s="124"/>
      <c r="L93" s="125"/>
      <c r="M93" s="126">
        <f t="shared" si="250"/>
        <v>0</v>
      </c>
      <c r="N93" s="124"/>
      <c r="O93" s="125"/>
      <c r="P93" s="126">
        <f t="shared" si="251"/>
        <v>0</v>
      </c>
      <c r="Q93" s="124"/>
      <c r="R93" s="125"/>
      <c r="S93" s="126">
        <f t="shared" si="252"/>
        <v>0</v>
      </c>
      <c r="T93" s="124"/>
      <c r="U93" s="125"/>
      <c r="V93" s="126">
        <f t="shared" si="253"/>
        <v>0</v>
      </c>
      <c r="W93" s="127">
        <f t="shared" si="254"/>
        <v>0</v>
      </c>
      <c r="X93" s="118">
        <f t="shared" si="255"/>
        <v>0</v>
      </c>
      <c r="Y93" s="118">
        <f t="shared" si="246"/>
        <v>0</v>
      </c>
      <c r="Z93" s="326" t="e">
        <f t="shared" si="247"/>
        <v>#DIV/0!</v>
      </c>
      <c r="AA93" s="128"/>
      <c r="AB93" s="121"/>
      <c r="AC93" s="121"/>
      <c r="AD93" s="121"/>
      <c r="AE93" s="121"/>
      <c r="AF93" s="121"/>
      <c r="AG93" s="121"/>
    </row>
    <row r="94" spans="1:33" ht="22.5" customHeight="1">
      <c r="A94" s="345" t="s">
        <v>395</v>
      </c>
      <c r="B94" s="143" t="s">
        <v>184</v>
      </c>
      <c r="C94" s="129" t="s">
        <v>185</v>
      </c>
      <c r="D94" s="197"/>
      <c r="E94" s="198">
        <f>SUM(E95:E97)</f>
        <v>0</v>
      </c>
      <c r="F94" s="132"/>
      <c r="G94" s="133">
        <f t="shared" ref="G94:H94" si="256">SUM(G95:G97)</f>
        <v>0</v>
      </c>
      <c r="H94" s="198">
        <f t="shared" si="256"/>
        <v>0</v>
      </c>
      <c r="I94" s="132"/>
      <c r="J94" s="133">
        <f t="shared" ref="J94:K94" si="257">SUM(J95:J97)</f>
        <v>0</v>
      </c>
      <c r="K94" s="198">
        <f t="shared" si="257"/>
        <v>0</v>
      </c>
      <c r="L94" s="132"/>
      <c r="M94" s="133">
        <f t="shared" ref="M94:N94" si="258">SUM(M95:M97)</f>
        <v>0</v>
      </c>
      <c r="N94" s="198">
        <f t="shared" si="258"/>
        <v>0</v>
      </c>
      <c r="O94" s="132"/>
      <c r="P94" s="133">
        <f t="shared" ref="P94:Q94" si="259">SUM(P95:P97)</f>
        <v>0</v>
      </c>
      <c r="Q94" s="198">
        <f t="shared" si="259"/>
        <v>0</v>
      </c>
      <c r="R94" s="132"/>
      <c r="S94" s="133">
        <f t="shared" ref="S94:T94" si="260">SUM(S95:S97)</f>
        <v>0</v>
      </c>
      <c r="T94" s="198">
        <f t="shared" si="260"/>
        <v>0</v>
      </c>
      <c r="U94" s="132"/>
      <c r="V94" s="133">
        <f t="shared" ref="V94:X94" si="261">SUM(V95:V97)</f>
        <v>0</v>
      </c>
      <c r="W94" s="195">
        <f t="shared" si="261"/>
        <v>0</v>
      </c>
      <c r="X94" s="195">
        <f t="shared" si="261"/>
        <v>0</v>
      </c>
      <c r="Y94" s="195">
        <f t="shared" si="246"/>
        <v>0</v>
      </c>
      <c r="Z94" s="336" t="e">
        <f t="shared" si="247"/>
        <v>#DIV/0!</v>
      </c>
      <c r="AA94" s="135"/>
      <c r="AB94" s="121"/>
      <c r="AC94" s="121"/>
      <c r="AD94" s="121"/>
      <c r="AE94" s="121"/>
      <c r="AF94" s="121"/>
      <c r="AG94" s="121"/>
    </row>
    <row r="95" spans="1:33" ht="29.25" customHeight="1">
      <c r="A95" s="301" t="s">
        <v>70</v>
      </c>
      <c r="B95" s="111" t="s">
        <v>186</v>
      </c>
      <c r="C95" s="196" t="s">
        <v>187</v>
      </c>
      <c r="D95" s="199" t="s">
        <v>105</v>
      </c>
      <c r="E95" s="114"/>
      <c r="F95" s="115"/>
      <c r="G95" s="116">
        <f t="shared" ref="G95:G97" si="262">E95*F95</f>
        <v>0</v>
      </c>
      <c r="H95" s="114"/>
      <c r="I95" s="115"/>
      <c r="J95" s="116">
        <f t="shared" ref="J95:J97" si="263">H95*I95</f>
        <v>0</v>
      </c>
      <c r="K95" s="114"/>
      <c r="L95" s="115"/>
      <c r="M95" s="116">
        <f t="shared" ref="M95:M97" si="264">K95*L95</f>
        <v>0</v>
      </c>
      <c r="N95" s="114"/>
      <c r="O95" s="115"/>
      <c r="P95" s="116">
        <f t="shared" ref="P95:P97" si="265">N95*O95</f>
        <v>0</v>
      </c>
      <c r="Q95" s="114"/>
      <c r="R95" s="115"/>
      <c r="S95" s="116">
        <f t="shared" ref="S95:S97" si="266">Q95*R95</f>
        <v>0</v>
      </c>
      <c r="T95" s="114"/>
      <c r="U95" s="115"/>
      <c r="V95" s="116">
        <f t="shared" ref="V95:V97" si="267">T95*U95</f>
        <v>0</v>
      </c>
      <c r="W95" s="117">
        <f t="shared" ref="W95:W97" si="268">G95+M95+S95</f>
        <v>0</v>
      </c>
      <c r="X95" s="118">
        <f t="shared" ref="X95:X97" si="269">J95+P95+V95</f>
        <v>0</v>
      </c>
      <c r="Y95" s="118">
        <f t="shared" si="246"/>
        <v>0</v>
      </c>
      <c r="Z95" s="326" t="e">
        <f t="shared" si="247"/>
        <v>#DIV/0!</v>
      </c>
      <c r="AA95" s="119"/>
      <c r="AB95" s="121"/>
      <c r="AC95" s="121"/>
      <c r="AD95" s="121"/>
      <c r="AE95" s="121"/>
      <c r="AF95" s="121"/>
      <c r="AG95" s="121"/>
    </row>
    <row r="96" spans="1:33" ht="30" customHeight="1">
      <c r="A96" s="301" t="s">
        <v>70</v>
      </c>
      <c r="B96" s="111" t="s">
        <v>188</v>
      </c>
      <c r="C96" s="172" t="s">
        <v>187</v>
      </c>
      <c r="D96" s="187" t="s">
        <v>105</v>
      </c>
      <c r="E96" s="114"/>
      <c r="F96" s="115"/>
      <c r="G96" s="116">
        <f t="shared" si="262"/>
        <v>0</v>
      </c>
      <c r="H96" s="114"/>
      <c r="I96" s="115"/>
      <c r="J96" s="116">
        <f t="shared" si="263"/>
        <v>0</v>
      </c>
      <c r="K96" s="114"/>
      <c r="L96" s="115"/>
      <c r="M96" s="116">
        <f t="shared" si="264"/>
        <v>0</v>
      </c>
      <c r="N96" s="114"/>
      <c r="O96" s="115"/>
      <c r="P96" s="116">
        <f t="shared" si="265"/>
        <v>0</v>
      </c>
      <c r="Q96" s="114"/>
      <c r="R96" s="115"/>
      <c r="S96" s="116">
        <f t="shared" si="266"/>
        <v>0</v>
      </c>
      <c r="T96" s="114"/>
      <c r="U96" s="115"/>
      <c r="V96" s="116">
        <f t="shared" si="267"/>
        <v>0</v>
      </c>
      <c r="W96" s="117">
        <f t="shared" si="268"/>
        <v>0</v>
      </c>
      <c r="X96" s="118">
        <f t="shared" si="269"/>
        <v>0</v>
      </c>
      <c r="Y96" s="118">
        <f t="shared" si="246"/>
        <v>0</v>
      </c>
      <c r="Z96" s="326" t="e">
        <f t="shared" si="247"/>
        <v>#DIV/0!</v>
      </c>
      <c r="AA96" s="119"/>
      <c r="AB96" s="121"/>
      <c r="AC96" s="121"/>
      <c r="AD96" s="121"/>
      <c r="AE96" s="121"/>
      <c r="AF96" s="121"/>
      <c r="AG96" s="121"/>
    </row>
    <row r="97" spans="1:33" ht="30" customHeight="1">
      <c r="A97" s="302" t="s">
        <v>70</v>
      </c>
      <c r="B97" s="122" t="s">
        <v>189</v>
      </c>
      <c r="C97" s="150" t="s">
        <v>187</v>
      </c>
      <c r="D97" s="189" t="s">
        <v>105</v>
      </c>
      <c r="E97" s="124"/>
      <c r="F97" s="125"/>
      <c r="G97" s="126">
        <f t="shared" si="262"/>
        <v>0</v>
      </c>
      <c r="H97" s="124"/>
      <c r="I97" s="125"/>
      <c r="J97" s="126">
        <f t="shared" si="263"/>
        <v>0</v>
      </c>
      <c r="K97" s="124"/>
      <c r="L97" s="125"/>
      <c r="M97" s="126">
        <f t="shared" si="264"/>
        <v>0</v>
      </c>
      <c r="N97" s="124"/>
      <c r="O97" s="125"/>
      <c r="P97" s="126">
        <f t="shared" si="265"/>
        <v>0</v>
      </c>
      <c r="Q97" s="124"/>
      <c r="R97" s="125"/>
      <c r="S97" s="126">
        <f t="shared" si="266"/>
        <v>0</v>
      </c>
      <c r="T97" s="124"/>
      <c r="U97" s="125"/>
      <c r="V97" s="126">
        <f t="shared" si="267"/>
        <v>0</v>
      </c>
      <c r="W97" s="127">
        <f t="shared" si="268"/>
        <v>0</v>
      </c>
      <c r="X97" s="118">
        <f t="shared" si="269"/>
        <v>0</v>
      </c>
      <c r="Y97" s="118">
        <f t="shared" si="246"/>
        <v>0</v>
      </c>
      <c r="Z97" s="326" t="e">
        <f t="shared" si="247"/>
        <v>#DIV/0!</v>
      </c>
      <c r="AA97" s="128"/>
      <c r="AB97" s="121"/>
      <c r="AC97" s="121"/>
      <c r="AD97" s="121"/>
      <c r="AE97" s="121"/>
      <c r="AF97" s="121"/>
      <c r="AG97" s="121"/>
    </row>
    <row r="98" spans="1:33" ht="27" customHeight="1">
      <c r="A98" s="345" t="s">
        <v>395</v>
      </c>
      <c r="B98" s="143" t="s">
        <v>190</v>
      </c>
      <c r="C98" s="200" t="s">
        <v>191</v>
      </c>
      <c r="D98" s="201"/>
      <c r="E98" s="198">
        <f>SUM(E99:E101)</f>
        <v>0</v>
      </c>
      <c r="F98" s="132"/>
      <c r="G98" s="133">
        <f t="shared" ref="G98:H98" si="270">SUM(G99:G101)</f>
        <v>0</v>
      </c>
      <c r="H98" s="198">
        <f t="shared" si="270"/>
        <v>0</v>
      </c>
      <c r="I98" s="132"/>
      <c r="J98" s="133">
        <f t="shared" ref="J98:K98" si="271">SUM(J99:J101)</f>
        <v>0</v>
      </c>
      <c r="K98" s="198">
        <f t="shared" si="271"/>
        <v>0</v>
      </c>
      <c r="L98" s="132"/>
      <c r="M98" s="133">
        <f t="shared" ref="M98:N98" si="272">SUM(M99:M101)</f>
        <v>0</v>
      </c>
      <c r="N98" s="198">
        <f t="shared" si="272"/>
        <v>0</v>
      </c>
      <c r="O98" s="132"/>
      <c r="P98" s="133">
        <f t="shared" ref="P98:Q98" si="273">SUM(P99:P101)</f>
        <v>0</v>
      </c>
      <c r="Q98" s="198">
        <f t="shared" si="273"/>
        <v>0</v>
      </c>
      <c r="R98" s="132"/>
      <c r="S98" s="133">
        <f t="shared" ref="S98:T98" si="274">SUM(S99:S101)</f>
        <v>0</v>
      </c>
      <c r="T98" s="198">
        <f t="shared" si="274"/>
        <v>0</v>
      </c>
      <c r="U98" s="132"/>
      <c r="V98" s="133">
        <f t="shared" ref="V98:X98" si="275">SUM(V99:V101)</f>
        <v>0</v>
      </c>
      <c r="W98" s="195">
        <f t="shared" si="275"/>
        <v>0</v>
      </c>
      <c r="X98" s="195">
        <f t="shared" si="275"/>
        <v>0</v>
      </c>
      <c r="Y98" s="195">
        <f t="shared" si="246"/>
        <v>0</v>
      </c>
      <c r="Z98" s="336" t="e">
        <f t="shared" si="247"/>
        <v>#DIV/0!</v>
      </c>
      <c r="AA98" s="135"/>
      <c r="AB98" s="121"/>
      <c r="AC98" s="121"/>
      <c r="AD98" s="121"/>
      <c r="AE98" s="121"/>
      <c r="AF98" s="121"/>
      <c r="AG98" s="121"/>
    </row>
    <row r="99" spans="1:33" ht="26.25" customHeight="1">
      <c r="A99" s="301" t="s">
        <v>70</v>
      </c>
      <c r="B99" s="111" t="s">
        <v>192</v>
      </c>
      <c r="C99" s="202" t="s">
        <v>111</v>
      </c>
      <c r="D99" s="203" t="s">
        <v>112</v>
      </c>
      <c r="E99" s="114"/>
      <c r="F99" s="115"/>
      <c r="G99" s="116">
        <f t="shared" ref="G99:G101" si="276">E99*F99</f>
        <v>0</v>
      </c>
      <c r="H99" s="114"/>
      <c r="I99" s="115"/>
      <c r="J99" s="116">
        <f t="shared" ref="J99:J101" si="277">H99*I99</f>
        <v>0</v>
      </c>
      <c r="K99" s="114"/>
      <c r="L99" s="115"/>
      <c r="M99" s="116">
        <f t="shared" ref="M99:M101" si="278">K99*L99</f>
        <v>0</v>
      </c>
      <c r="N99" s="114"/>
      <c r="O99" s="115"/>
      <c r="P99" s="116">
        <f t="shared" ref="P99:P101" si="279">N99*O99</f>
        <v>0</v>
      </c>
      <c r="Q99" s="114"/>
      <c r="R99" s="115"/>
      <c r="S99" s="116">
        <f t="shared" ref="S99:S101" si="280">Q99*R99</f>
        <v>0</v>
      </c>
      <c r="T99" s="114"/>
      <c r="U99" s="115"/>
      <c r="V99" s="116">
        <f t="shared" ref="V99:V101" si="281">T99*U99</f>
        <v>0</v>
      </c>
      <c r="W99" s="117">
        <f t="shared" ref="W99:W101" si="282">G99+M99+S99</f>
        <v>0</v>
      </c>
      <c r="X99" s="118">
        <f t="shared" ref="X99:X101" si="283">J99+P99+V99</f>
        <v>0</v>
      </c>
      <c r="Y99" s="118">
        <f t="shared" si="246"/>
        <v>0</v>
      </c>
      <c r="Z99" s="326" t="e">
        <f t="shared" si="247"/>
        <v>#DIV/0!</v>
      </c>
      <c r="AA99" s="119"/>
      <c r="AB99" s="120"/>
      <c r="AC99" s="121"/>
      <c r="AD99" s="121"/>
      <c r="AE99" s="121"/>
      <c r="AF99" s="121"/>
      <c r="AG99" s="121"/>
    </row>
    <row r="100" spans="1:33" ht="27.75" customHeight="1">
      <c r="A100" s="301" t="s">
        <v>70</v>
      </c>
      <c r="B100" s="111" t="s">
        <v>193</v>
      </c>
      <c r="C100" s="202" t="s">
        <v>111</v>
      </c>
      <c r="D100" s="203" t="s">
        <v>112</v>
      </c>
      <c r="E100" s="114"/>
      <c r="F100" s="115"/>
      <c r="G100" s="116">
        <f t="shared" si="276"/>
        <v>0</v>
      </c>
      <c r="H100" s="114"/>
      <c r="I100" s="115"/>
      <c r="J100" s="116">
        <f t="shared" si="277"/>
        <v>0</v>
      </c>
      <c r="K100" s="114"/>
      <c r="L100" s="115"/>
      <c r="M100" s="116">
        <f t="shared" si="278"/>
        <v>0</v>
      </c>
      <c r="N100" s="114"/>
      <c r="O100" s="115"/>
      <c r="P100" s="116">
        <f t="shared" si="279"/>
        <v>0</v>
      </c>
      <c r="Q100" s="114"/>
      <c r="R100" s="115"/>
      <c r="S100" s="116">
        <f t="shared" si="280"/>
        <v>0</v>
      </c>
      <c r="T100" s="114"/>
      <c r="U100" s="115"/>
      <c r="V100" s="116">
        <f t="shared" si="281"/>
        <v>0</v>
      </c>
      <c r="W100" s="117">
        <f t="shared" si="282"/>
        <v>0</v>
      </c>
      <c r="X100" s="118">
        <f t="shared" si="283"/>
        <v>0</v>
      </c>
      <c r="Y100" s="118">
        <f t="shared" si="246"/>
        <v>0</v>
      </c>
      <c r="Z100" s="326" t="e">
        <f t="shared" si="247"/>
        <v>#DIV/0!</v>
      </c>
      <c r="AA100" s="119"/>
      <c r="AB100" s="121"/>
      <c r="AC100" s="121"/>
      <c r="AD100" s="121"/>
      <c r="AE100" s="121"/>
      <c r="AF100" s="121"/>
      <c r="AG100" s="121"/>
    </row>
    <row r="101" spans="1:33" ht="28.5" customHeight="1">
      <c r="A101" s="302" t="s">
        <v>70</v>
      </c>
      <c r="B101" s="122" t="s">
        <v>194</v>
      </c>
      <c r="C101" s="204" t="s">
        <v>111</v>
      </c>
      <c r="D101" s="203" t="s">
        <v>112</v>
      </c>
      <c r="E101" s="137"/>
      <c r="F101" s="138"/>
      <c r="G101" s="139">
        <f t="shared" si="276"/>
        <v>0</v>
      </c>
      <c r="H101" s="137"/>
      <c r="I101" s="138"/>
      <c r="J101" s="139">
        <f t="shared" si="277"/>
        <v>0</v>
      </c>
      <c r="K101" s="137"/>
      <c r="L101" s="138"/>
      <c r="M101" s="139">
        <f t="shared" si="278"/>
        <v>0</v>
      </c>
      <c r="N101" s="137"/>
      <c r="O101" s="138"/>
      <c r="P101" s="139">
        <f t="shared" si="279"/>
        <v>0</v>
      </c>
      <c r="Q101" s="137"/>
      <c r="R101" s="138"/>
      <c r="S101" s="139">
        <f t="shared" si="280"/>
        <v>0</v>
      </c>
      <c r="T101" s="137"/>
      <c r="U101" s="138"/>
      <c r="V101" s="139">
        <f t="shared" si="281"/>
        <v>0</v>
      </c>
      <c r="W101" s="127">
        <f t="shared" si="282"/>
        <v>0</v>
      </c>
      <c r="X101" s="118">
        <f t="shared" si="283"/>
        <v>0</v>
      </c>
      <c r="Y101" s="118">
        <f t="shared" si="246"/>
        <v>0</v>
      </c>
      <c r="Z101" s="326" t="e">
        <f t="shared" si="247"/>
        <v>#DIV/0!</v>
      </c>
      <c r="AA101" s="140"/>
      <c r="AB101" s="121"/>
      <c r="AC101" s="121"/>
      <c r="AD101" s="121"/>
      <c r="AE101" s="121"/>
      <c r="AF101" s="121"/>
      <c r="AG101" s="121"/>
    </row>
    <row r="102" spans="1:33" ht="44.25" customHeight="1">
      <c r="A102" s="391" t="s">
        <v>195</v>
      </c>
      <c r="B102" s="368"/>
      <c r="C102" s="368"/>
      <c r="D102" s="369"/>
      <c r="E102" s="174"/>
      <c r="F102" s="174"/>
      <c r="G102" s="159">
        <f>G90+G94+G98</f>
        <v>0</v>
      </c>
      <c r="H102" s="174"/>
      <c r="I102" s="174"/>
      <c r="J102" s="159">
        <f>J90+J94+J98</f>
        <v>0</v>
      </c>
      <c r="K102" s="174"/>
      <c r="L102" s="174"/>
      <c r="M102" s="159">
        <f>M90+M94+M98</f>
        <v>0</v>
      </c>
      <c r="N102" s="174"/>
      <c r="O102" s="174"/>
      <c r="P102" s="159">
        <f>P90+P94+P98</f>
        <v>0</v>
      </c>
      <c r="Q102" s="174"/>
      <c r="R102" s="174"/>
      <c r="S102" s="159">
        <f>S90+S94+S98</f>
        <v>0</v>
      </c>
      <c r="T102" s="174"/>
      <c r="U102" s="174"/>
      <c r="V102" s="159">
        <f t="shared" ref="V102:X102" si="284">V90+V94+V98</f>
        <v>0</v>
      </c>
      <c r="W102" s="176">
        <f t="shared" si="284"/>
        <v>0</v>
      </c>
      <c r="X102" s="176">
        <f t="shared" si="284"/>
        <v>0</v>
      </c>
      <c r="Y102" s="176">
        <f t="shared" si="246"/>
        <v>0</v>
      </c>
      <c r="Z102" s="334" t="e">
        <f t="shared" si="247"/>
        <v>#DIV/0!</v>
      </c>
      <c r="AA102" s="163"/>
      <c r="AB102" s="5"/>
      <c r="AC102" s="7"/>
      <c r="AD102" s="7"/>
      <c r="AE102" s="7"/>
      <c r="AF102" s="7"/>
      <c r="AG102" s="7"/>
    </row>
    <row r="103" spans="1:33" ht="24" customHeight="1">
      <c r="A103" s="305" t="s">
        <v>66</v>
      </c>
      <c r="B103" s="165">
        <v>6</v>
      </c>
      <c r="C103" s="166" t="s">
        <v>196</v>
      </c>
      <c r="D103" s="167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100"/>
      <c r="X103" s="100"/>
      <c r="Y103" s="194"/>
      <c r="Z103" s="330"/>
      <c r="AA103" s="101"/>
      <c r="AB103" s="7"/>
      <c r="AC103" s="7"/>
      <c r="AD103" s="7"/>
      <c r="AE103" s="7"/>
      <c r="AF103" s="7"/>
      <c r="AG103" s="7"/>
    </row>
    <row r="104" spans="1:33" ht="23.25" customHeight="1">
      <c r="A104" s="345" t="s">
        <v>395</v>
      </c>
      <c r="B104" s="143" t="s">
        <v>197</v>
      </c>
      <c r="C104" s="205" t="s">
        <v>198</v>
      </c>
      <c r="D104" s="104"/>
      <c r="E104" s="105">
        <f>SUM(E105:E127)</f>
        <v>101</v>
      </c>
      <c r="F104" s="106"/>
      <c r="G104" s="107">
        <f t="shared" ref="G104:H104" si="285">SUM(G105:G127)</f>
        <v>13020</v>
      </c>
      <c r="H104" s="105">
        <f t="shared" si="285"/>
        <v>116</v>
      </c>
      <c r="I104" s="106"/>
      <c r="J104" s="107">
        <f t="shared" ref="J104:K104" si="286">SUM(J105:J127)</f>
        <v>11896.27</v>
      </c>
      <c r="K104" s="105">
        <f t="shared" si="286"/>
        <v>0</v>
      </c>
      <c r="L104" s="106"/>
      <c r="M104" s="107">
        <f t="shared" ref="M104:N104" si="287">SUM(M105:M127)</f>
        <v>0</v>
      </c>
      <c r="N104" s="105">
        <f t="shared" si="287"/>
        <v>0</v>
      </c>
      <c r="O104" s="106"/>
      <c r="P104" s="107">
        <f t="shared" ref="P104:Q104" si="288">SUM(P105:P127)</f>
        <v>0</v>
      </c>
      <c r="Q104" s="105">
        <f t="shared" si="288"/>
        <v>0</v>
      </c>
      <c r="R104" s="106"/>
      <c r="S104" s="107">
        <f t="shared" ref="S104:T104" si="289">SUM(S105:S127)</f>
        <v>0</v>
      </c>
      <c r="T104" s="105">
        <f t="shared" si="289"/>
        <v>0</v>
      </c>
      <c r="U104" s="106"/>
      <c r="V104" s="107">
        <f t="shared" ref="V104:X104" si="290">SUM(V105:V127)</f>
        <v>0</v>
      </c>
      <c r="W104" s="107">
        <f t="shared" si="290"/>
        <v>13020</v>
      </c>
      <c r="X104" s="107">
        <f t="shared" si="290"/>
        <v>11896.27</v>
      </c>
      <c r="Y104" s="107">
        <f t="shared" ref="Y104:Y136" si="291">W104-X104</f>
        <v>1123.7299999999996</v>
      </c>
      <c r="Z104" s="325">
        <f t="shared" ref="Z104:Z136" si="292">Y104/W104</f>
        <v>8.630798771121348E-2</v>
      </c>
      <c r="AA104" s="109"/>
      <c r="AB104" s="110"/>
      <c r="AC104" s="110"/>
      <c r="AD104" s="110"/>
      <c r="AE104" s="110"/>
      <c r="AF104" s="110"/>
      <c r="AG104" s="110"/>
    </row>
    <row r="105" spans="1:33" ht="15.75" customHeight="1">
      <c r="A105" s="301" t="s">
        <v>70</v>
      </c>
      <c r="B105" s="316" t="s">
        <v>199</v>
      </c>
      <c r="C105" s="317" t="s">
        <v>352</v>
      </c>
      <c r="D105" s="113" t="s">
        <v>105</v>
      </c>
      <c r="E105" s="114">
        <v>6</v>
      </c>
      <c r="F105" s="115">
        <v>50</v>
      </c>
      <c r="G105" s="116">
        <f t="shared" ref="G105:G127" si="293">E105*F105</f>
        <v>300</v>
      </c>
      <c r="H105" s="312">
        <v>6</v>
      </c>
      <c r="I105" s="313">
        <v>50</v>
      </c>
      <c r="J105" s="116">
        <f t="shared" ref="J105:J127" si="294">H105*I105</f>
        <v>300</v>
      </c>
      <c r="K105" s="114"/>
      <c r="L105" s="115"/>
      <c r="M105" s="116">
        <f t="shared" ref="M105:M127" si="295">K105*L105</f>
        <v>0</v>
      </c>
      <c r="N105" s="114"/>
      <c r="O105" s="115"/>
      <c r="P105" s="116">
        <f t="shared" ref="P105:P127" si="296">N105*O105</f>
        <v>0</v>
      </c>
      <c r="Q105" s="114"/>
      <c r="R105" s="115"/>
      <c r="S105" s="116">
        <f t="shared" ref="S105:S127" si="297">Q105*R105</f>
        <v>0</v>
      </c>
      <c r="T105" s="114"/>
      <c r="U105" s="115"/>
      <c r="V105" s="116">
        <f t="shared" ref="V105:V127" si="298">T105*U105</f>
        <v>0</v>
      </c>
      <c r="W105" s="117">
        <f t="shared" ref="W105:W127" si="299">G105+M105+S105</f>
        <v>300</v>
      </c>
      <c r="X105" s="118">
        <f t="shared" ref="X105:X127" si="300">J105+P105+V105</f>
        <v>300</v>
      </c>
      <c r="Y105" s="118">
        <f t="shared" si="291"/>
        <v>0</v>
      </c>
      <c r="Z105" s="326">
        <f t="shared" si="292"/>
        <v>0</v>
      </c>
      <c r="AA105" s="119"/>
      <c r="AB105" s="121"/>
      <c r="AC105" s="121"/>
      <c r="AD105" s="121"/>
      <c r="AE105" s="121"/>
      <c r="AF105" s="121"/>
      <c r="AG105" s="121"/>
    </row>
    <row r="106" spans="1:33" ht="14.25" customHeight="1">
      <c r="A106" s="301" t="s">
        <v>70</v>
      </c>
      <c r="B106" s="316" t="s">
        <v>201</v>
      </c>
      <c r="C106" s="317" t="s">
        <v>353</v>
      </c>
      <c r="D106" s="113" t="s">
        <v>105</v>
      </c>
      <c r="E106" s="114">
        <v>15</v>
      </c>
      <c r="F106" s="115">
        <v>100</v>
      </c>
      <c r="G106" s="116">
        <f t="shared" si="293"/>
        <v>1500</v>
      </c>
      <c r="H106" s="312">
        <v>10</v>
      </c>
      <c r="I106" s="313">
        <v>91.5</v>
      </c>
      <c r="J106" s="116">
        <f t="shared" ref="J106:J125" si="301">H106*I106</f>
        <v>915</v>
      </c>
      <c r="K106" s="114"/>
      <c r="L106" s="115"/>
      <c r="M106" s="116">
        <f t="shared" ref="M106:M125" si="302">K106*L106</f>
        <v>0</v>
      </c>
      <c r="N106" s="114"/>
      <c r="O106" s="115"/>
      <c r="P106" s="116">
        <f t="shared" ref="P106:P125" si="303">N106*O106</f>
        <v>0</v>
      </c>
      <c r="Q106" s="114"/>
      <c r="R106" s="115"/>
      <c r="S106" s="116">
        <f t="shared" ref="S106:S125" si="304">Q106*R106</f>
        <v>0</v>
      </c>
      <c r="T106" s="114"/>
      <c r="U106" s="115"/>
      <c r="V106" s="116">
        <f t="shared" ref="V106:V125" si="305">T106*U106</f>
        <v>0</v>
      </c>
      <c r="W106" s="117">
        <f t="shared" ref="W106:W125" si="306">G106+M106+S106</f>
        <v>1500</v>
      </c>
      <c r="X106" s="118">
        <f t="shared" ref="X106:X125" si="307">J106+P106+V106</f>
        <v>915</v>
      </c>
      <c r="Y106" s="118">
        <f t="shared" ref="Y106:Y125" si="308">W106-X106</f>
        <v>585</v>
      </c>
      <c r="Z106" s="326">
        <f t="shared" ref="Z106:Z125" si="309">Y106/W106</f>
        <v>0.39</v>
      </c>
      <c r="AA106" s="119"/>
      <c r="AB106" s="121"/>
      <c r="AC106" s="121"/>
      <c r="AD106" s="121"/>
      <c r="AE106" s="121"/>
      <c r="AF106" s="121"/>
      <c r="AG106" s="121"/>
    </row>
    <row r="107" spans="1:33" ht="15.75" customHeight="1">
      <c r="A107" s="301" t="s">
        <v>70</v>
      </c>
      <c r="B107" s="318" t="s">
        <v>202</v>
      </c>
      <c r="C107" s="319" t="s">
        <v>354</v>
      </c>
      <c r="D107" s="113" t="s">
        <v>105</v>
      </c>
      <c r="E107" s="114">
        <v>6</v>
      </c>
      <c r="F107" s="115">
        <v>200</v>
      </c>
      <c r="G107" s="116">
        <f t="shared" si="293"/>
        <v>1200</v>
      </c>
      <c r="H107" s="314">
        <v>18</v>
      </c>
      <c r="I107" s="315">
        <v>41.01</v>
      </c>
      <c r="J107" s="116">
        <f t="shared" si="301"/>
        <v>738.18</v>
      </c>
      <c r="K107" s="114"/>
      <c r="L107" s="115"/>
      <c r="M107" s="116">
        <f t="shared" si="302"/>
        <v>0</v>
      </c>
      <c r="N107" s="114"/>
      <c r="O107" s="115"/>
      <c r="P107" s="116">
        <f t="shared" si="303"/>
        <v>0</v>
      </c>
      <c r="Q107" s="114"/>
      <c r="R107" s="115"/>
      <c r="S107" s="116">
        <f t="shared" si="304"/>
        <v>0</v>
      </c>
      <c r="T107" s="114"/>
      <c r="U107" s="115"/>
      <c r="V107" s="116">
        <f t="shared" si="305"/>
        <v>0</v>
      </c>
      <c r="W107" s="117">
        <f t="shared" si="306"/>
        <v>1200</v>
      </c>
      <c r="X107" s="118">
        <f t="shared" si="307"/>
        <v>738.18</v>
      </c>
      <c r="Y107" s="118">
        <f t="shared" si="308"/>
        <v>461.82000000000005</v>
      </c>
      <c r="Z107" s="326">
        <f t="shared" si="309"/>
        <v>0.38485000000000003</v>
      </c>
      <c r="AA107" s="119"/>
      <c r="AB107" s="121"/>
      <c r="AC107" s="121"/>
      <c r="AD107" s="121"/>
      <c r="AE107" s="121"/>
      <c r="AF107" s="121"/>
      <c r="AG107" s="121"/>
    </row>
    <row r="108" spans="1:33" ht="15.75" customHeight="1">
      <c r="A108" s="301" t="s">
        <v>70</v>
      </c>
      <c r="B108" s="318" t="s">
        <v>355</v>
      </c>
      <c r="C108" s="319" t="s">
        <v>356</v>
      </c>
      <c r="D108" s="113" t="s">
        <v>105</v>
      </c>
      <c r="E108" s="114">
        <v>15</v>
      </c>
      <c r="F108" s="115">
        <v>15</v>
      </c>
      <c r="G108" s="116">
        <f t="shared" si="293"/>
        <v>225</v>
      </c>
      <c r="H108" s="314">
        <v>15</v>
      </c>
      <c r="I108" s="315">
        <v>20.7</v>
      </c>
      <c r="J108" s="116">
        <f t="shared" si="301"/>
        <v>310.5</v>
      </c>
      <c r="K108" s="114"/>
      <c r="L108" s="115"/>
      <c r="M108" s="116">
        <f t="shared" si="302"/>
        <v>0</v>
      </c>
      <c r="N108" s="114"/>
      <c r="O108" s="115"/>
      <c r="P108" s="116">
        <f t="shared" si="303"/>
        <v>0</v>
      </c>
      <c r="Q108" s="114"/>
      <c r="R108" s="115"/>
      <c r="S108" s="116">
        <f t="shared" si="304"/>
        <v>0</v>
      </c>
      <c r="T108" s="114"/>
      <c r="U108" s="115"/>
      <c r="V108" s="116">
        <f t="shared" si="305"/>
        <v>0</v>
      </c>
      <c r="W108" s="117">
        <f t="shared" si="306"/>
        <v>225</v>
      </c>
      <c r="X108" s="118">
        <f t="shared" si="307"/>
        <v>310.5</v>
      </c>
      <c r="Y108" s="118">
        <f t="shared" si="308"/>
        <v>-85.5</v>
      </c>
      <c r="Z108" s="326">
        <f t="shared" si="309"/>
        <v>-0.38</v>
      </c>
      <c r="AA108" s="119"/>
      <c r="AB108" s="121"/>
      <c r="AC108" s="121"/>
      <c r="AD108" s="121"/>
      <c r="AE108" s="121"/>
      <c r="AF108" s="121"/>
      <c r="AG108" s="121"/>
    </row>
    <row r="109" spans="1:33" ht="16.5" customHeight="1">
      <c r="A109" s="301" t="s">
        <v>70</v>
      </c>
      <c r="B109" s="318" t="s">
        <v>357</v>
      </c>
      <c r="C109" s="319" t="s">
        <v>358</v>
      </c>
      <c r="D109" s="113" t="s">
        <v>105</v>
      </c>
      <c r="E109" s="114">
        <v>10</v>
      </c>
      <c r="F109" s="115">
        <v>150</v>
      </c>
      <c r="G109" s="116">
        <f t="shared" si="293"/>
        <v>1500</v>
      </c>
      <c r="H109" s="314">
        <v>10</v>
      </c>
      <c r="I109" s="315">
        <v>121.971</v>
      </c>
      <c r="J109" s="116">
        <f t="shared" si="301"/>
        <v>1219.71</v>
      </c>
      <c r="K109" s="114"/>
      <c r="L109" s="115"/>
      <c r="M109" s="116">
        <f t="shared" si="302"/>
        <v>0</v>
      </c>
      <c r="N109" s="114"/>
      <c r="O109" s="115"/>
      <c r="P109" s="116">
        <f t="shared" si="303"/>
        <v>0</v>
      </c>
      <c r="Q109" s="114"/>
      <c r="R109" s="115"/>
      <c r="S109" s="116">
        <f t="shared" si="304"/>
        <v>0</v>
      </c>
      <c r="T109" s="114"/>
      <c r="U109" s="115"/>
      <c r="V109" s="116">
        <f t="shared" si="305"/>
        <v>0</v>
      </c>
      <c r="W109" s="117">
        <f t="shared" si="306"/>
        <v>1500</v>
      </c>
      <c r="X109" s="118">
        <f t="shared" si="307"/>
        <v>1219.71</v>
      </c>
      <c r="Y109" s="118">
        <f t="shared" si="308"/>
        <v>280.28999999999996</v>
      </c>
      <c r="Z109" s="326">
        <f t="shared" si="309"/>
        <v>0.18685999999999997</v>
      </c>
      <c r="AA109" s="119"/>
      <c r="AB109" s="121"/>
      <c r="AC109" s="121"/>
      <c r="AD109" s="121"/>
      <c r="AE109" s="121"/>
      <c r="AF109" s="121"/>
      <c r="AG109" s="121"/>
    </row>
    <row r="110" spans="1:33" ht="16.5" customHeight="1">
      <c r="A110" s="301" t="s">
        <v>70</v>
      </c>
      <c r="B110" s="318" t="s">
        <v>359</v>
      </c>
      <c r="C110" s="319" t="s">
        <v>360</v>
      </c>
      <c r="D110" s="113" t="s">
        <v>105</v>
      </c>
      <c r="E110" s="114">
        <v>5</v>
      </c>
      <c r="F110" s="115">
        <v>90</v>
      </c>
      <c r="G110" s="116">
        <f t="shared" si="293"/>
        <v>450</v>
      </c>
      <c r="H110" s="314">
        <v>5</v>
      </c>
      <c r="I110" s="315">
        <v>88.24</v>
      </c>
      <c r="J110" s="116">
        <f t="shared" si="301"/>
        <v>441.2</v>
      </c>
      <c r="K110" s="114"/>
      <c r="L110" s="115"/>
      <c r="M110" s="116">
        <f t="shared" si="302"/>
        <v>0</v>
      </c>
      <c r="N110" s="114"/>
      <c r="O110" s="115"/>
      <c r="P110" s="116">
        <f t="shared" si="303"/>
        <v>0</v>
      </c>
      <c r="Q110" s="114"/>
      <c r="R110" s="115"/>
      <c r="S110" s="116">
        <f t="shared" si="304"/>
        <v>0</v>
      </c>
      <c r="T110" s="114"/>
      <c r="U110" s="115"/>
      <c r="V110" s="116">
        <f t="shared" si="305"/>
        <v>0</v>
      </c>
      <c r="W110" s="117">
        <f t="shared" si="306"/>
        <v>450</v>
      </c>
      <c r="X110" s="118">
        <f t="shared" si="307"/>
        <v>441.2</v>
      </c>
      <c r="Y110" s="118">
        <f t="shared" si="308"/>
        <v>8.8000000000000114</v>
      </c>
      <c r="Z110" s="326">
        <f t="shared" si="309"/>
        <v>1.9555555555555579E-2</v>
      </c>
      <c r="AA110" s="119"/>
      <c r="AB110" s="121"/>
      <c r="AC110" s="121"/>
      <c r="AD110" s="121"/>
      <c r="AE110" s="121"/>
      <c r="AF110" s="121"/>
      <c r="AG110" s="121"/>
    </row>
    <row r="111" spans="1:33" ht="15" customHeight="1">
      <c r="A111" s="301" t="s">
        <v>70</v>
      </c>
      <c r="B111" s="318" t="s">
        <v>361</v>
      </c>
      <c r="C111" s="319" t="s">
        <v>362</v>
      </c>
      <c r="D111" s="113" t="s">
        <v>105</v>
      </c>
      <c r="E111" s="114">
        <v>3</v>
      </c>
      <c r="F111" s="115">
        <v>300</v>
      </c>
      <c r="G111" s="116">
        <f t="shared" si="293"/>
        <v>900</v>
      </c>
      <c r="H111" s="314">
        <v>3</v>
      </c>
      <c r="I111" s="315">
        <v>303.8</v>
      </c>
      <c r="J111" s="116">
        <f t="shared" si="301"/>
        <v>911.40000000000009</v>
      </c>
      <c r="K111" s="114"/>
      <c r="L111" s="115"/>
      <c r="M111" s="116">
        <f t="shared" si="302"/>
        <v>0</v>
      </c>
      <c r="N111" s="114"/>
      <c r="O111" s="115"/>
      <c r="P111" s="116">
        <f t="shared" si="303"/>
        <v>0</v>
      </c>
      <c r="Q111" s="114"/>
      <c r="R111" s="115"/>
      <c r="S111" s="116">
        <f t="shared" si="304"/>
        <v>0</v>
      </c>
      <c r="T111" s="114"/>
      <c r="U111" s="115"/>
      <c r="V111" s="116">
        <f t="shared" si="305"/>
        <v>0</v>
      </c>
      <c r="W111" s="117">
        <f t="shared" si="306"/>
        <v>900</v>
      </c>
      <c r="X111" s="118">
        <f t="shared" si="307"/>
        <v>911.40000000000009</v>
      </c>
      <c r="Y111" s="118">
        <f t="shared" si="308"/>
        <v>-11.400000000000091</v>
      </c>
      <c r="Z111" s="326">
        <f t="shared" si="309"/>
        <v>-1.2666666666666767E-2</v>
      </c>
      <c r="AA111" s="119"/>
      <c r="AB111" s="121"/>
      <c r="AC111" s="121"/>
      <c r="AD111" s="121"/>
      <c r="AE111" s="121"/>
      <c r="AF111" s="121"/>
      <c r="AG111" s="121"/>
    </row>
    <row r="112" spans="1:33" ht="15.75" customHeight="1">
      <c r="A112" s="301" t="s">
        <v>70</v>
      </c>
      <c r="B112" s="318" t="s">
        <v>363</v>
      </c>
      <c r="C112" s="319" t="s">
        <v>364</v>
      </c>
      <c r="D112" s="113" t="s">
        <v>105</v>
      </c>
      <c r="E112" s="114">
        <v>1</v>
      </c>
      <c r="F112" s="115">
        <v>220</v>
      </c>
      <c r="G112" s="116">
        <f t="shared" si="293"/>
        <v>220</v>
      </c>
      <c r="H112" s="314">
        <v>1</v>
      </c>
      <c r="I112" s="315">
        <v>239</v>
      </c>
      <c r="J112" s="116">
        <f t="shared" si="301"/>
        <v>239</v>
      </c>
      <c r="K112" s="114"/>
      <c r="L112" s="115"/>
      <c r="M112" s="116">
        <f t="shared" si="302"/>
        <v>0</v>
      </c>
      <c r="N112" s="114"/>
      <c r="O112" s="115"/>
      <c r="P112" s="116">
        <f t="shared" si="303"/>
        <v>0</v>
      </c>
      <c r="Q112" s="114"/>
      <c r="R112" s="115"/>
      <c r="S112" s="116">
        <f t="shared" si="304"/>
        <v>0</v>
      </c>
      <c r="T112" s="114"/>
      <c r="U112" s="115"/>
      <c r="V112" s="116">
        <f t="shared" si="305"/>
        <v>0</v>
      </c>
      <c r="W112" s="117">
        <f t="shared" si="306"/>
        <v>220</v>
      </c>
      <c r="X112" s="118">
        <f t="shared" si="307"/>
        <v>239</v>
      </c>
      <c r="Y112" s="118">
        <f t="shared" si="308"/>
        <v>-19</v>
      </c>
      <c r="Z112" s="326">
        <f t="shared" si="309"/>
        <v>-8.6363636363636365E-2</v>
      </c>
      <c r="AA112" s="119"/>
      <c r="AB112" s="121"/>
      <c r="AC112" s="121"/>
      <c r="AD112" s="121"/>
      <c r="AE112" s="121"/>
      <c r="AF112" s="121"/>
      <c r="AG112" s="121"/>
    </row>
    <row r="113" spans="1:33" ht="17.25" customHeight="1">
      <c r="A113" s="301" t="s">
        <v>70</v>
      </c>
      <c r="B113" s="318" t="s">
        <v>365</v>
      </c>
      <c r="C113" s="319" t="s">
        <v>366</v>
      </c>
      <c r="D113" s="113" t="s">
        <v>105</v>
      </c>
      <c r="E113" s="114">
        <v>4</v>
      </c>
      <c r="F113" s="115">
        <v>250</v>
      </c>
      <c r="G113" s="116">
        <f t="shared" si="293"/>
        <v>1000</v>
      </c>
      <c r="H113" s="314">
        <v>5</v>
      </c>
      <c r="I113" s="315">
        <v>188.72200000000001</v>
      </c>
      <c r="J113" s="116">
        <f t="shared" si="301"/>
        <v>943.61</v>
      </c>
      <c r="K113" s="114"/>
      <c r="L113" s="115"/>
      <c r="M113" s="116">
        <f t="shared" si="302"/>
        <v>0</v>
      </c>
      <c r="N113" s="114"/>
      <c r="O113" s="115"/>
      <c r="P113" s="116">
        <f t="shared" si="303"/>
        <v>0</v>
      </c>
      <c r="Q113" s="114"/>
      <c r="R113" s="115"/>
      <c r="S113" s="116">
        <f t="shared" si="304"/>
        <v>0</v>
      </c>
      <c r="T113" s="114"/>
      <c r="U113" s="115"/>
      <c r="V113" s="116">
        <f t="shared" si="305"/>
        <v>0</v>
      </c>
      <c r="W113" s="117">
        <f t="shared" si="306"/>
        <v>1000</v>
      </c>
      <c r="X113" s="118">
        <f t="shared" si="307"/>
        <v>943.61</v>
      </c>
      <c r="Y113" s="118">
        <f t="shared" si="308"/>
        <v>56.389999999999986</v>
      </c>
      <c r="Z113" s="326">
        <f t="shared" si="309"/>
        <v>5.6389999999999989E-2</v>
      </c>
      <c r="AA113" s="119"/>
      <c r="AB113" s="121"/>
      <c r="AC113" s="121"/>
      <c r="AD113" s="121"/>
      <c r="AE113" s="121"/>
      <c r="AF113" s="121"/>
      <c r="AG113" s="121"/>
    </row>
    <row r="114" spans="1:33" ht="16.5" customHeight="1">
      <c r="A114" s="301" t="s">
        <v>70</v>
      </c>
      <c r="B114" s="318" t="s">
        <v>367</v>
      </c>
      <c r="C114" s="319" t="s">
        <v>368</v>
      </c>
      <c r="D114" s="113" t="s">
        <v>105</v>
      </c>
      <c r="E114" s="114">
        <v>1</v>
      </c>
      <c r="F114" s="115">
        <v>550</v>
      </c>
      <c r="G114" s="116">
        <f t="shared" si="293"/>
        <v>550</v>
      </c>
      <c r="H114" s="314">
        <v>2</v>
      </c>
      <c r="I114" s="315">
        <v>588.495</v>
      </c>
      <c r="J114" s="116">
        <f t="shared" si="301"/>
        <v>1176.99</v>
      </c>
      <c r="K114" s="114"/>
      <c r="L114" s="115"/>
      <c r="M114" s="116">
        <f t="shared" si="302"/>
        <v>0</v>
      </c>
      <c r="N114" s="114"/>
      <c r="O114" s="115"/>
      <c r="P114" s="116">
        <f t="shared" si="303"/>
        <v>0</v>
      </c>
      <c r="Q114" s="114"/>
      <c r="R114" s="115"/>
      <c r="S114" s="116">
        <f t="shared" si="304"/>
        <v>0</v>
      </c>
      <c r="T114" s="114"/>
      <c r="U114" s="115"/>
      <c r="V114" s="116">
        <f t="shared" si="305"/>
        <v>0</v>
      </c>
      <c r="W114" s="117">
        <f t="shared" si="306"/>
        <v>550</v>
      </c>
      <c r="X114" s="118">
        <f t="shared" si="307"/>
        <v>1176.99</v>
      </c>
      <c r="Y114" s="118">
        <f t="shared" si="308"/>
        <v>-626.99</v>
      </c>
      <c r="Z114" s="326">
        <f t="shared" si="309"/>
        <v>-1.1399818181818182</v>
      </c>
      <c r="AA114" s="119"/>
      <c r="AB114" s="121"/>
      <c r="AC114" s="121"/>
      <c r="AD114" s="121"/>
      <c r="AE114" s="121"/>
      <c r="AF114" s="121"/>
      <c r="AG114" s="121"/>
    </row>
    <row r="115" spans="1:33" ht="15" customHeight="1">
      <c r="A115" s="301" t="s">
        <v>70</v>
      </c>
      <c r="B115" s="318" t="s">
        <v>369</v>
      </c>
      <c r="C115" s="319" t="s">
        <v>370</v>
      </c>
      <c r="D115" s="113" t="s">
        <v>105</v>
      </c>
      <c r="E115" s="114">
        <v>1</v>
      </c>
      <c r="F115" s="115">
        <v>650</v>
      </c>
      <c r="G115" s="116">
        <f t="shared" si="293"/>
        <v>650</v>
      </c>
      <c r="H115" s="314">
        <v>1</v>
      </c>
      <c r="I115" s="315">
        <v>650.52</v>
      </c>
      <c r="J115" s="116">
        <f t="shared" si="301"/>
        <v>650.52</v>
      </c>
      <c r="K115" s="114"/>
      <c r="L115" s="115"/>
      <c r="M115" s="116">
        <f t="shared" si="302"/>
        <v>0</v>
      </c>
      <c r="N115" s="114"/>
      <c r="O115" s="115"/>
      <c r="P115" s="116">
        <f t="shared" si="303"/>
        <v>0</v>
      </c>
      <c r="Q115" s="114"/>
      <c r="R115" s="115"/>
      <c r="S115" s="116">
        <f t="shared" si="304"/>
        <v>0</v>
      </c>
      <c r="T115" s="114"/>
      <c r="U115" s="115"/>
      <c r="V115" s="116">
        <f t="shared" si="305"/>
        <v>0</v>
      </c>
      <c r="W115" s="117">
        <f t="shared" si="306"/>
        <v>650</v>
      </c>
      <c r="X115" s="118">
        <f t="shared" si="307"/>
        <v>650.52</v>
      </c>
      <c r="Y115" s="118">
        <f t="shared" si="308"/>
        <v>-0.51999999999998181</v>
      </c>
      <c r="Z115" s="326">
        <f t="shared" si="309"/>
        <v>-7.9999999999997207E-4</v>
      </c>
      <c r="AA115" s="119"/>
      <c r="AB115" s="121"/>
      <c r="AC115" s="121"/>
      <c r="AD115" s="121"/>
      <c r="AE115" s="121"/>
      <c r="AF115" s="121"/>
      <c r="AG115" s="121"/>
    </row>
    <row r="116" spans="1:33" ht="16.5" customHeight="1">
      <c r="A116" s="301" t="s">
        <v>70</v>
      </c>
      <c r="B116" s="318" t="s">
        <v>371</v>
      </c>
      <c r="C116" s="319" t="s">
        <v>372</v>
      </c>
      <c r="D116" s="113" t="s">
        <v>105</v>
      </c>
      <c r="E116" s="114">
        <v>1</v>
      </c>
      <c r="F116" s="115">
        <v>100</v>
      </c>
      <c r="G116" s="116">
        <f t="shared" si="293"/>
        <v>100</v>
      </c>
      <c r="H116" s="314">
        <v>1</v>
      </c>
      <c r="I116" s="315">
        <v>42.96</v>
      </c>
      <c r="J116" s="116">
        <f t="shared" si="301"/>
        <v>42.96</v>
      </c>
      <c r="K116" s="114"/>
      <c r="L116" s="115"/>
      <c r="M116" s="116">
        <f t="shared" si="302"/>
        <v>0</v>
      </c>
      <c r="N116" s="114"/>
      <c r="O116" s="115"/>
      <c r="P116" s="116">
        <f t="shared" si="303"/>
        <v>0</v>
      </c>
      <c r="Q116" s="114"/>
      <c r="R116" s="115"/>
      <c r="S116" s="116">
        <f t="shared" si="304"/>
        <v>0</v>
      </c>
      <c r="T116" s="114"/>
      <c r="U116" s="115"/>
      <c r="V116" s="116">
        <f t="shared" si="305"/>
        <v>0</v>
      </c>
      <c r="W116" s="117">
        <f t="shared" si="306"/>
        <v>100</v>
      </c>
      <c r="X116" s="118">
        <f t="shared" si="307"/>
        <v>42.96</v>
      </c>
      <c r="Y116" s="118">
        <f t="shared" si="308"/>
        <v>57.04</v>
      </c>
      <c r="Z116" s="326">
        <f t="shared" si="309"/>
        <v>0.57040000000000002</v>
      </c>
      <c r="AA116" s="119"/>
      <c r="AB116" s="121"/>
      <c r="AC116" s="121"/>
      <c r="AD116" s="121"/>
      <c r="AE116" s="121"/>
      <c r="AF116" s="121"/>
      <c r="AG116" s="121"/>
    </row>
    <row r="117" spans="1:33" ht="15.75" customHeight="1">
      <c r="A117" s="301" t="s">
        <v>70</v>
      </c>
      <c r="B117" s="318" t="s">
        <v>373</v>
      </c>
      <c r="C117" s="319" t="s">
        <v>374</v>
      </c>
      <c r="D117" s="113" t="s">
        <v>105</v>
      </c>
      <c r="E117" s="114">
        <v>1</v>
      </c>
      <c r="F117" s="115">
        <v>280</v>
      </c>
      <c r="G117" s="116">
        <f t="shared" si="293"/>
        <v>280</v>
      </c>
      <c r="H117" s="314">
        <v>1</v>
      </c>
      <c r="I117" s="315">
        <v>142.86000000000001</v>
      </c>
      <c r="J117" s="116">
        <f t="shared" si="301"/>
        <v>142.86000000000001</v>
      </c>
      <c r="K117" s="114"/>
      <c r="L117" s="115"/>
      <c r="M117" s="116">
        <f t="shared" si="302"/>
        <v>0</v>
      </c>
      <c r="N117" s="114"/>
      <c r="O117" s="115"/>
      <c r="P117" s="116">
        <f t="shared" si="303"/>
        <v>0</v>
      </c>
      <c r="Q117" s="114"/>
      <c r="R117" s="115"/>
      <c r="S117" s="116">
        <f t="shared" si="304"/>
        <v>0</v>
      </c>
      <c r="T117" s="114"/>
      <c r="U117" s="115"/>
      <c r="V117" s="116">
        <f t="shared" si="305"/>
        <v>0</v>
      </c>
      <c r="W117" s="117">
        <f t="shared" si="306"/>
        <v>280</v>
      </c>
      <c r="X117" s="118">
        <f t="shared" si="307"/>
        <v>142.86000000000001</v>
      </c>
      <c r="Y117" s="118">
        <f t="shared" si="308"/>
        <v>137.13999999999999</v>
      </c>
      <c r="Z117" s="326">
        <f t="shared" si="309"/>
        <v>0.48978571428571421</v>
      </c>
      <c r="AA117" s="119"/>
      <c r="AB117" s="121"/>
      <c r="AC117" s="121"/>
      <c r="AD117" s="121"/>
      <c r="AE117" s="121"/>
      <c r="AF117" s="121"/>
      <c r="AG117" s="121"/>
    </row>
    <row r="118" spans="1:33" ht="16.5" customHeight="1">
      <c r="A118" s="301" t="s">
        <v>70</v>
      </c>
      <c r="B118" s="318" t="s">
        <v>375</v>
      </c>
      <c r="C118" s="319" t="s">
        <v>376</v>
      </c>
      <c r="D118" s="113" t="s">
        <v>105</v>
      </c>
      <c r="E118" s="114">
        <v>3</v>
      </c>
      <c r="F118" s="115">
        <v>35</v>
      </c>
      <c r="G118" s="116">
        <f t="shared" si="293"/>
        <v>105</v>
      </c>
      <c r="H118" s="314">
        <v>3</v>
      </c>
      <c r="I118" s="315">
        <v>14.7</v>
      </c>
      <c r="J118" s="116">
        <f t="shared" si="301"/>
        <v>44.099999999999994</v>
      </c>
      <c r="K118" s="114"/>
      <c r="L118" s="115"/>
      <c r="M118" s="116">
        <f t="shared" si="302"/>
        <v>0</v>
      </c>
      <c r="N118" s="114"/>
      <c r="O118" s="115"/>
      <c r="P118" s="116">
        <f t="shared" si="303"/>
        <v>0</v>
      </c>
      <c r="Q118" s="114"/>
      <c r="R118" s="115"/>
      <c r="S118" s="116">
        <f t="shared" si="304"/>
        <v>0</v>
      </c>
      <c r="T118" s="114"/>
      <c r="U118" s="115"/>
      <c r="V118" s="116">
        <f t="shared" si="305"/>
        <v>0</v>
      </c>
      <c r="W118" s="117">
        <f t="shared" si="306"/>
        <v>105</v>
      </c>
      <c r="X118" s="118">
        <f t="shared" si="307"/>
        <v>44.099999999999994</v>
      </c>
      <c r="Y118" s="118">
        <f t="shared" si="308"/>
        <v>60.900000000000006</v>
      </c>
      <c r="Z118" s="326">
        <f t="shared" si="309"/>
        <v>0.58000000000000007</v>
      </c>
      <c r="AA118" s="119"/>
      <c r="AB118" s="121"/>
      <c r="AC118" s="121"/>
      <c r="AD118" s="121"/>
      <c r="AE118" s="121"/>
      <c r="AF118" s="121"/>
      <c r="AG118" s="121"/>
    </row>
    <row r="119" spans="1:33" ht="15.75" customHeight="1">
      <c r="A119" s="301" t="s">
        <v>70</v>
      </c>
      <c r="B119" s="318" t="s">
        <v>377</v>
      </c>
      <c r="C119" s="319" t="s">
        <v>378</v>
      </c>
      <c r="D119" s="113" t="s">
        <v>105</v>
      </c>
      <c r="E119" s="114">
        <v>1</v>
      </c>
      <c r="F119" s="115">
        <v>60</v>
      </c>
      <c r="G119" s="116">
        <f t="shared" si="293"/>
        <v>60</v>
      </c>
      <c r="H119" s="314">
        <v>2</v>
      </c>
      <c r="I119" s="315">
        <v>14.04</v>
      </c>
      <c r="J119" s="116">
        <f t="shared" si="301"/>
        <v>28.08</v>
      </c>
      <c r="K119" s="114"/>
      <c r="L119" s="115"/>
      <c r="M119" s="116">
        <f t="shared" si="302"/>
        <v>0</v>
      </c>
      <c r="N119" s="114"/>
      <c r="O119" s="115"/>
      <c r="P119" s="116">
        <f t="shared" si="303"/>
        <v>0</v>
      </c>
      <c r="Q119" s="114"/>
      <c r="R119" s="115"/>
      <c r="S119" s="116">
        <f t="shared" si="304"/>
        <v>0</v>
      </c>
      <c r="T119" s="114"/>
      <c r="U119" s="115"/>
      <c r="V119" s="116">
        <f t="shared" si="305"/>
        <v>0</v>
      </c>
      <c r="W119" s="117">
        <f t="shared" si="306"/>
        <v>60</v>
      </c>
      <c r="X119" s="118">
        <f t="shared" si="307"/>
        <v>28.08</v>
      </c>
      <c r="Y119" s="118">
        <f t="shared" si="308"/>
        <v>31.92</v>
      </c>
      <c r="Z119" s="326">
        <f t="shared" si="309"/>
        <v>0.53200000000000003</v>
      </c>
      <c r="AA119" s="119"/>
      <c r="AB119" s="121"/>
      <c r="AC119" s="121"/>
      <c r="AD119" s="121"/>
      <c r="AE119" s="121"/>
      <c r="AF119" s="121"/>
      <c r="AG119" s="121"/>
    </row>
    <row r="120" spans="1:33" ht="15" customHeight="1">
      <c r="A120" s="301" t="s">
        <v>70</v>
      </c>
      <c r="B120" s="318" t="s">
        <v>379</v>
      </c>
      <c r="C120" s="319" t="s">
        <v>380</v>
      </c>
      <c r="D120" s="113" t="s">
        <v>105</v>
      </c>
      <c r="E120" s="114">
        <v>1</v>
      </c>
      <c r="F120" s="115">
        <v>20</v>
      </c>
      <c r="G120" s="116">
        <f t="shared" si="293"/>
        <v>20</v>
      </c>
      <c r="H120" s="314">
        <v>1</v>
      </c>
      <c r="I120" s="315">
        <v>94.5</v>
      </c>
      <c r="J120" s="116">
        <f t="shared" si="301"/>
        <v>94.5</v>
      </c>
      <c r="K120" s="114"/>
      <c r="L120" s="115"/>
      <c r="M120" s="116">
        <f t="shared" si="302"/>
        <v>0</v>
      </c>
      <c r="N120" s="114"/>
      <c r="O120" s="115"/>
      <c r="P120" s="116">
        <f t="shared" si="303"/>
        <v>0</v>
      </c>
      <c r="Q120" s="114"/>
      <c r="R120" s="115"/>
      <c r="S120" s="116">
        <f t="shared" si="304"/>
        <v>0</v>
      </c>
      <c r="T120" s="114"/>
      <c r="U120" s="115"/>
      <c r="V120" s="116">
        <f t="shared" si="305"/>
        <v>0</v>
      </c>
      <c r="W120" s="117">
        <f t="shared" si="306"/>
        <v>20</v>
      </c>
      <c r="X120" s="118">
        <f t="shared" si="307"/>
        <v>94.5</v>
      </c>
      <c r="Y120" s="118">
        <f t="shared" si="308"/>
        <v>-74.5</v>
      </c>
      <c r="Z120" s="326">
        <f t="shared" si="309"/>
        <v>-3.7250000000000001</v>
      </c>
      <c r="AA120" s="119"/>
      <c r="AB120" s="121"/>
      <c r="AC120" s="121"/>
      <c r="AD120" s="121"/>
      <c r="AE120" s="121"/>
      <c r="AF120" s="121"/>
      <c r="AG120" s="121"/>
    </row>
    <row r="121" spans="1:33" ht="15" customHeight="1">
      <c r="A121" s="301" t="s">
        <v>70</v>
      </c>
      <c r="B121" s="318" t="s">
        <v>381</v>
      </c>
      <c r="C121" s="319" t="s">
        <v>382</v>
      </c>
      <c r="D121" s="113" t="s">
        <v>105</v>
      </c>
      <c r="E121" s="114">
        <v>2</v>
      </c>
      <c r="F121" s="115">
        <v>40</v>
      </c>
      <c r="G121" s="116">
        <f t="shared" si="293"/>
        <v>80</v>
      </c>
      <c r="H121" s="314">
        <v>2</v>
      </c>
      <c r="I121" s="315">
        <v>36.96</v>
      </c>
      <c r="J121" s="116">
        <f t="shared" si="301"/>
        <v>73.92</v>
      </c>
      <c r="K121" s="114"/>
      <c r="L121" s="115"/>
      <c r="M121" s="116">
        <f t="shared" si="302"/>
        <v>0</v>
      </c>
      <c r="N121" s="114"/>
      <c r="O121" s="115"/>
      <c r="P121" s="116">
        <f t="shared" si="303"/>
        <v>0</v>
      </c>
      <c r="Q121" s="114"/>
      <c r="R121" s="115"/>
      <c r="S121" s="116">
        <f t="shared" si="304"/>
        <v>0</v>
      </c>
      <c r="T121" s="114"/>
      <c r="U121" s="115"/>
      <c r="V121" s="116">
        <f t="shared" si="305"/>
        <v>0</v>
      </c>
      <c r="W121" s="117">
        <f t="shared" si="306"/>
        <v>80</v>
      </c>
      <c r="X121" s="118">
        <f t="shared" si="307"/>
        <v>73.92</v>
      </c>
      <c r="Y121" s="118">
        <f t="shared" si="308"/>
        <v>6.0799999999999983</v>
      </c>
      <c r="Z121" s="326">
        <f t="shared" si="309"/>
        <v>7.5999999999999984E-2</v>
      </c>
      <c r="AA121" s="119"/>
      <c r="AB121" s="121"/>
      <c r="AC121" s="121"/>
      <c r="AD121" s="121"/>
      <c r="AE121" s="121"/>
      <c r="AF121" s="121"/>
      <c r="AG121" s="121"/>
    </row>
    <row r="122" spans="1:33" ht="16.5" customHeight="1">
      <c r="A122" s="301" t="s">
        <v>70</v>
      </c>
      <c r="B122" s="318" t="s">
        <v>383</v>
      </c>
      <c r="C122" s="319" t="s">
        <v>384</v>
      </c>
      <c r="D122" s="113" t="s">
        <v>105</v>
      </c>
      <c r="E122" s="114">
        <v>2</v>
      </c>
      <c r="F122" s="115">
        <v>30</v>
      </c>
      <c r="G122" s="116">
        <f t="shared" si="293"/>
        <v>60</v>
      </c>
      <c r="H122" s="314">
        <v>1</v>
      </c>
      <c r="I122" s="315">
        <v>49.92</v>
      </c>
      <c r="J122" s="116">
        <f t="shared" si="301"/>
        <v>49.92</v>
      </c>
      <c r="K122" s="114"/>
      <c r="L122" s="115"/>
      <c r="M122" s="116">
        <f t="shared" si="302"/>
        <v>0</v>
      </c>
      <c r="N122" s="114"/>
      <c r="O122" s="115"/>
      <c r="P122" s="116">
        <f t="shared" si="303"/>
        <v>0</v>
      </c>
      <c r="Q122" s="114"/>
      <c r="R122" s="115"/>
      <c r="S122" s="116">
        <f t="shared" si="304"/>
        <v>0</v>
      </c>
      <c r="T122" s="114"/>
      <c r="U122" s="115"/>
      <c r="V122" s="116">
        <f t="shared" si="305"/>
        <v>0</v>
      </c>
      <c r="W122" s="117">
        <f t="shared" si="306"/>
        <v>60</v>
      </c>
      <c r="X122" s="118">
        <f t="shared" si="307"/>
        <v>49.92</v>
      </c>
      <c r="Y122" s="118">
        <f t="shared" si="308"/>
        <v>10.079999999999998</v>
      </c>
      <c r="Z122" s="326">
        <f t="shared" si="309"/>
        <v>0.16799999999999998</v>
      </c>
      <c r="AA122" s="119"/>
      <c r="AB122" s="121"/>
      <c r="AC122" s="121"/>
      <c r="AD122" s="121"/>
      <c r="AE122" s="121"/>
      <c r="AF122" s="121"/>
      <c r="AG122" s="121"/>
    </row>
    <row r="123" spans="1:33" ht="14.25" customHeight="1">
      <c r="A123" s="301" t="s">
        <v>70</v>
      </c>
      <c r="B123" s="318" t="s">
        <v>385</v>
      </c>
      <c r="C123" s="319" t="s">
        <v>386</v>
      </c>
      <c r="D123" s="113" t="s">
        <v>105</v>
      </c>
      <c r="E123" s="114">
        <v>5</v>
      </c>
      <c r="F123" s="115">
        <v>30</v>
      </c>
      <c r="G123" s="116">
        <f t="shared" si="293"/>
        <v>150</v>
      </c>
      <c r="H123" s="314">
        <v>4</v>
      </c>
      <c r="I123" s="315">
        <v>36.1</v>
      </c>
      <c r="J123" s="116">
        <f t="shared" si="301"/>
        <v>144.4</v>
      </c>
      <c r="K123" s="114"/>
      <c r="L123" s="115"/>
      <c r="M123" s="116">
        <f t="shared" si="302"/>
        <v>0</v>
      </c>
      <c r="N123" s="114"/>
      <c r="O123" s="115"/>
      <c r="P123" s="116">
        <f t="shared" si="303"/>
        <v>0</v>
      </c>
      <c r="Q123" s="114"/>
      <c r="R123" s="115"/>
      <c r="S123" s="116">
        <f t="shared" si="304"/>
        <v>0</v>
      </c>
      <c r="T123" s="114"/>
      <c r="U123" s="115"/>
      <c r="V123" s="116">
        <f t="shared" si="305"/>
        <v>0</v>
      </c>
      <c r="W123" s="117">
        <f t="shared" si="306"/>
        <v>150</v>
      </c>
      <c r="X123" s="118">
        <f t="shared" si="307"/>
        <v>144.4</v>
      </c>
      <c r="Y123" s="118">
        <f t="shared" si="308"/>
        <v>5.5999999999999943</v>
      </c>
      <c r="Z123" s="326">
        <f t="shared" si="309"/>
        <v>3.7333333333333295E-2</v>
      </c>
      <c r="AA123" s="119"/>
      <c r="AB123" s="121"/>
      <c r="AC123" s="121"/>
      <c r="AD123" s="121"/>
      <c r="AE123" s="121"/>
      <c r="AF123" s="121"/>
      <c r="AG123" s="121"/>
    </row>
    <row r="124" spans="1:33" ht="17.25" customHeight="1">
      <c r="A124" s="301" t="s">
        <v>70</v>
      </c>
      <c r="B124" s="318" t="s">
        <v>387</v>
      </c>
      <c r="C124" s="319" t="s">
        <v>388</v>
      </c>
      <c r="D124" s="113" t="s">
        <v>105</v>
      </c>
      <c r="E124" s="114">
        <v>6</v>
      </c>
      <c r="F124" s="115">
        <v>120</v>
      </c>
      <c r="G124" s="116">
        <f t="shared" si="293"/>
        <v>720</v>
      </c>
      <c r="H124" s="314">
        <v>10</v>
      </c>
      <c r="I124" s="315">
        <v>70.512</v>
      </c>
      <c r="J124" s="116">
        <f t="shared" si="301"/>
        <v>705.12</v>
      </c>
      <c r="K124" s="114"/>
      <c r="L124" s="115"/>
      <c r="M124" s="116">
        <f t="shared" si="302"/>
        <v>0</v>
      </c>
      <c r="N124" s="114"/>
      <c r="O124" s="115"/>
      <c r="P124" s="116">
        <f t="shared" si="303"/>
        <v>0</v>
      </c>
      <c r="Q124" s="114"/>
      <c r="R124" s="115"/>
      <c r="S124" s="116">
        <f t="shared" si="304"/>
        <v>0</v>
      </c>
      <c r="T124" s="114"/>
      <c r="U124" s="115"/>
      <c r="V124" s="116">
        <f t="shared" si="305"/>
        <v>0</v>
      </c>
      <c r="W124" s="117">
        <f t="shared" si="306"/>
        <v>720</v>
      </c>
      <c r="X124" s="118">
        <f t="shared" si="307"/>
        <v>705.12</v>
      </c>
      <c r="Y124" s="118">
        <f t="shared" si="308"/>
        <v>14.879999999999995</v>
      </c>
      <c r="Z124" s="326">
        <f t="shared" si="309"/>
        <v>2.066666666666666E-2</v>
      </c>
      <c r="AA124" s="119"/>
      <c r="AB124" s="121"/>
      <c r="AC124" s="121"/>
      <c r="AD124" s="121"/>
      <c r="AE124" s="121"/>
      <c r="AF124" s="121"/>
      <c r="AG124" s="121"/>
    </row>
    <row r="125" spans="1:33" ht="15.75" customHeight="1">
      <c r="A125" s="301" t="s">
        <v>70</v>
      </c>
      <c r="B125" s="318" t="s">
        <v>389</v>
      </c>
      <c r="C125" s="319" t="s">
        <v>390</v>
      </c>
      <c r="D125" s="113" t="s">
        <v>105</v>
      </c>
      <c r="E125" s="114">
        <v>5</v>
      </c>
      <c r="F125" s="115">
        <v>100</v>
      </c>
      <c r="G125" s="116">
        <f t="shared" si="293"/>
        <v>500</v>
      </c>
      <c r="H125" s="314">
        <v>5</v>
      </c>
      <c r="I125" s="315">
        <v>81.42</v>
      </c>
      <c r="J125" s="116">
        <f t="shared" si="301"/>
        <v>407.1</v>
      </c>
      <c r="K125" s="114"/>
      <c r="L125" s="115"/>
      <c r="M125" s="116">
        <f t="shared" si="302"/>
        <v>0</v>
      </c>
      <c r="N125" s="114"/>
      <c r="O125" s="115"/>
      <c r="P125" s="116">
        <f t="shared" si="303"/>
        <v>0</v>
      </c>
      <c r="Q125" s="114"/>
      <c r="R125" s="115"/>
      <c r="S125" s="116">
        <f t="shared" si="304"/>
        <v>0</v>
      </c>
      <c r="T125" s="114"/>
      <c r="U125" s="115"/>
      <c r="V125" s="116">
        <f t="shared" si="305"/>
        <v>0</v>
      </c>
      <c r="W125" s="117">
        <f t="shared" si="306"/>
        <v>500</v>
      </c>
      <c r="X125" s="118">
        <f t="shared" si="307"/>
        <v>407.1</v>
      </c>
      <c r="Y125" s="118">
        <f t="shared" si="308"/>
        <v>92.899999999999977</v>
      </c>
      <c r="Z125" s="326">
        <f t="shared" si="309"/>
        <v>0.18579999999999997</v>
      </c>
      <c r="AA125" s="119"/>
      <c r="AB125" s="121"/>
      <c r="AC125" s="121"/>
      <c r="AD125" s="121"/>
      <c r="AE125" s="121"/>
      <c r="AF125" s="121"/>
      <c r="AG125" s="121"/>
    </row>
    <row r="126" spans="1:33" ht="15.75" customHeight="1">
      <c r="A126" s="301" t="s">
        <v>70</v>
      </c>
      <c r="B126" s="318" t="s">
        <v>391</v>
      </c>
      <c r="C126" s="319" t="s">
        <v>392</v>
      </c>
      <c r="D126" s="113" t="s">
        <v>105</v>
      </c>
      <c r="E126" s="114">
        <v>1</v>
      </c>
      <c r="F126" s="115">
        <v>50</v>
      </c>
      <c r="G126" s="116">
        <f t="shared" si="293"/>
        <v>50</v>
      </c>
      <c r="H126" s="314">
        <v>4</v>
      </c>
      <c r="I126" s="315">
        <v>10.8</v>
      </c>
      <c r="J126" s="116">
        <f t="shared" si="294"/>
        <v>43.2</v>
      </c>
      <c r="K126" s="114"/>
      <c r="L126" s="115"/>
      <c r="M126" s="116">
        <f t="shared" si="295"/>
        <v>0</v>
      </c>
      <c r="N126" s="114"/>
      <c r="O126" s="115"/>
      <c r="P126" s="116">
        <f t="shared" si="296"/>
        <v>0</v>
      </c>
      <c r="Q126" s="114"/>
      <c r="R126" s="115"/>
      <c r="S126" s="116">
        <f t="shared" si="297"/>
        <v>0</v>
      </c>
      <c r="T126" s="114"/>
      <c r="U126" s="115"/>
      <c r="V126" s="116">
        <f t="shared" si="298"/>
        <v>0</v>
      </c>
      <c r="W126" s="117">
        <f t="shared" si="299"/>
        <v>50</v>
      </c>
      <c r="X126" s="118">
        <f t="shared" si="300"/>
        <v>43.2</v>
      </c>
      <c r="Y126" s="118">
        <f t="shared" si="291"/>
        <v>6.7999999999999972</v>
      </c>
      <c r="Z126" s="326">
        <f t="shared" si="292"/>
        <v>0.13599999999999995</v>
      </c>
      <c r="AA126" s="119"/>
      <c r="AB126" s="121"/>
      <c r="AC126" s="121"/>
      <c r="AD126" s="121"/>
      <c r="AE126" s="121"/>
      <c r="AF126" s="121"/>
      <c r="AG126" s="121"/>
    </row>
    <row r="127" spans="1:33" ht="15.75" customHeight="1">
      <c r="A127" s="302" t="s">
        <v>70</v>
      </c>
      <c r="B127" s="318" t="s">
        <v>393</v>
      </c>
      <c r="C127" s="319" t="s">
        <v>394</v>
      </c>
      <c r="D127" s="123" t="s">
        <v>105</v>
      </c>
      <c r="E127" s="124">
        <v>6</v>
      </c>
      <c r="F127" s="125">
        <v>400</v>
      </c>
      <c r="G127" s="126">
        <f t="shared" si="293"/>
        <v>2400</v>
      </c>
      <c r="H127" s="314">
        <v>6</v>
      </c>
      <c r="I127" s="315">
        <v>379</v>
      </c>
      <c r="J127" s="126">
        <f t="shared" si="294"/>
        <v>2274</v>
      </c>
      <c r="K127" s="124"/>
      <c r="L127" s="125"/>
      <c r="M127" s="126">
        <f t="shared" si="295"/>
        <v>0</v>
      </c>
      <c r="N127" s="124"/>
      <c r="O127" s="125"/>
      <c r="P127" s="126">
        <f t="shared" si="296"/>
        <v>0</v>
      </c>
      <c r="Q127" s="124"/>
      <c r="R127" s="125"/>
      <c r="S127" s="126">
        <f t="shared" si="297"/>
        <v>0</v>
      </c>
      <c r="T127" s="124"/>
      <c r="U127" s="125"/>
      <c r="V127" s="126">
        <f t="shared" si="298"/>
        <v>0</v>
      </c>
      <c r="W127" s="127">
        <f t="shared" si="299"/>
        <v>2400</v>
      </c>
      <c r="X127" s="118">
        <f t="shared" si="300"/>
        <v>2274</v>
      </c>
      <c r="Y127" s="118">
        <f t="shared" si="291"/>
        <v>126</v>
      </c>
      <c r="Z127" s="326">
        <f t="shared" si="292"/>
        <v>5.2499999999999998E-2</v>
      </c>
      <c r="AA127" s="128"/>
      <c r="AB127" s="121"/>
      <c r="AC127" s="121"/>
      <c r="AD127" s="121"/>
      <c r="AE127" s="121"/>
      <c r="AF127" s="121"/>
      <c r="AG127" s="121"/>
    </row>
    <row r="128" spans="1:33" ht="19.5" customHeight="1">
      <c r="A128" s="300" t="s">
        <v>66</v>
      </c>
      <c r="B128" s="143" t="s">
        <v>203</v>
      </c>
      <c r="C128" s="206" t="s">
        <v>204</v>
      </c>
      <c r="D128" s="130"/>
      <c r="E128" s="131">
        <f>SUM(E129:E131)</f>
        <v>1</v>
      </c>
      <c r="F128" s="132"/>
      <c r="G128" s="133">
        <f t="shared" ref="G128:H128" si="310">SUM(G129:G131)</f>
        <v>200</v>
      </c>
      <c r="H128" s="131">
        <f t="shared" si="310"/>
        <v>1</v>
      </c>
      <c r="I128" s="132"/>
      <c r="J128" s="133">
        <f t="shared" ref="J128:K128" si="311">SUM(J129:J131)</f>
        <v>159</v>
      </c>
      <c r="K128" s="131">
        <f t="shared" si="311"/>
        <v>0</v>
      </c>
      <c r="L128" s="132"/>
      <c r="M128" s="133">
        <f t="shared" ref="M128:N128" si="312">SUM(M129:M131)</f>
        <v>0</v>
      </c>
      <c r="N128" s="131">
        <f t="shared" si="312"/>
        <v>0</v>
      </c>
      <c r="O128" s="132"/>
      <c r="P128" s="133">
        <f t="shared" ref="P128:Q128" si="313">SUM(P129:P131)</f>
        <v>0</v>
      </c>
      <c r="Q128" s="131">
        <f t="shared" si="313"/>
        <v>0</v>
      </c>
      <c r="R128" s="132"/>
      <c r="S128" s="133">
        <f t="shared" ref="S128:T128" si="314">SUM(S129:S131)</f>
        <v>0</v>
      </c>
      <c r="T128" s="131">
        <f t="shared" si="314"/>
        <v>0</v>
      </c>
      <c r="U128" s="132"/>
      <c r="V128" s="133">
        <f t="shared" ref="V128:X128" si="315">SUM(V129:V131)</f>
        <v>0</v>
      </c>
      <c r="W128" s="133">
        <f t="shared" si="315"/>
        <v>200</v>
      </c>
      <c r="X128" s="133">
        <f t="shared" si="315"/>
        <v>159</v>
      </c>
      <c r="Y128" s="133">
        <f t="shared" si="291"/>
        <v>41</v>
      </c>
      <c r="Z128" s="328">
        <f t="shared" si="292"/>
        <v>0.20499999999999999</v>
      </c>
      <c r="AA128" s="135"/>
      <c r="AB128" s="110"/>
      <c r="AC128" s="110"/>
      <c r="AD128" s="110"/>
      <c r="AE128" s="110"/>
      <c r="AF128" s="110"/>
      <c r="AG128" s="110"/>
    </row>
    <row r="129" spans="1:33" ht="27.75" customHeight="1">
      <c r="A129" s="301" t="s">
        <v>70</v>
      </c>
      <c r="B129" s="316" t="s">
        <v>205</v>
      </c>
      <c r="C129" s="317" t="s">
        <v>396</v>
      </c>
      <c r="D129" s="113" t="s">
        <v>105</v>
      </c>
      <c r="E129" s="312">
        <v>1</v>
      </c>
      <c r="F129" s="313">
        <v>200</v>
      </c>
      <c r="G129" s="116">
        <f t="shared" ref="G129:G131" si="316">E129*F129</f>
        <v>200</v>
      </c>
      <c r="H129" s="312">
        <v>1</v>
      </c>
      <c r="I129" s="313">
        <v>159</v>
      </c>
      <c r="J129" s="116">
        <f t="shared" ref="J129:J131" si="317">H129*I129</f>
        <v>159</v>
      </c>
      <c r="K129" s="114"/>
      <c r="L129" s="115"/>
      <c r="M129" s="116">
        <f t="shared" ref="M129:M131" si="318">K129*L129</f>
        <v>0</v>
      </c>
      <c r="N129" s="114"/>
      <c r="O129" s="115"/>
      <c r="P129" s="116">
        <f t="shared" ref="P129:P131" si="319">N129*O129</f>
        <v>0</v>
      </c>
      <c r="Q129" s="114"/>
      <c r="R129" s="115"/>
      <c r="S129" s="116">
        <f t="shared" ref="S129:S131" si="320">Q129*R129</f>
        <v>0</v>
      </c>
      <c r="T129" s="114"/>
      <c r="U129" s="115"/>
      <c r="V129" s="116">
        <f t="shared" ref="V129:V131" si="321">T129*U129</f>
        <v>0</v>
      </c>
      <c r="W129" s="117">
        <f t="shared" ref="W129:W131" si="322">G129+M129+S129</f>
        <v>200</v>
      </c>
      <c r="X129" s="118">
        <f t="shared" ref="X129:X131" si="323">J129+P129+V129</f>
        <v>159</v>
      </c>
      <c r="Y129" s="118">
        <f t="shared" si="291"/>
        <v>41</v>
      </c>
      <c r="Z129" s="326">
        <f t="shared" si="292"/>
        <v>0.20499999999999999</v>
      </c>
      <c r="AA129" s="119"/>
      <c r="AB129" s="121"/>
      <c r="AC129" s="121"/>
      <c r="AD129" s="121"/>
      <c r="AE129" s="121"/>
      <c r="AF129" s="121"/>
      <c r="AG129" s="121"/>
    </row>
    <row r="130" spans="1:33" ht="17.25" customHeight="1">
      <c r="A130" s="301" t="s">
        <v>70</v>
      </c>
      <c r="B130" s="316" t="s">
        <v>206</v>
      </c>
      <c r="C130" s="172" t="s">
        <v>200</v>
      </c>
      <c r="D130" s="113" t="s">
        <v>105</v>
      </c>
      <c r="E130" s="114"/>
      <c r="F130" s="115"/>
      <c r="G130" s="116">
        <f t="shared" si="316"/>
        <v>0</v>
      </c>
      <c r="H130" s="114"/>
      <c r="I130" s="115"/>
      <c r="J130" s="116">
        <f t="shared" si="317"/>
        <v>0</v>
      </c>
      <c r="K130" s="114"/>
      <c r="L130" s="115"/>
      <c r="M130" s="116">
        <f t="shared" si="318"/>
        <v>0</v>
      </c>
      <c r="N130" s="114"/>
      <c r="O130" s="115"/>
      <c r="P130" s="116">
        <f t="shared" si="319"/>
        <v>0</v>
      </c>
      <c r="Q130" s="114"/>
      <c r="R130" s="115"/>
      <c r="S130" s="116">
        <f t="shared" si="320"/>
        <v>0</v>
      </c>
      <c r="T130" s="114"/>
      <c r="U130" s="115"/>
      <c r="V130" s="116">
        <f t="shared" si="321"/>
        <v>0</v>
      </c>
      <c r="W130" s="117">
        <f t="shared" si="322"/>
        <v>0</v>
      </c>
      <c r="X130" s="118">
        <f t="shared" si="323"/>
        <v>0</v>
      </c>
      <c r="Y130" s="118">
        <f t="shared" si="291"/>
        <v>0</v>
      </c>
      <c r="Z130" s="326" t="e">
        <f t="shared" si="292"/>
        <v>#DIV/0!</v>
      </c>
      <c r="AA130" s="119"/>
      <c r="AB130" s="121"/>
      <c r="AC130" s="121"/>
      <c r="AD130" s="121"/>
      <c r="AE130" s="121"/>
      <c r="AF130" s="121"/>
      <c r="AG130" s="121"/>
    </row>
    <row r="131" spans="1:33" ht="17.25" customHeight="1">
      <c r="A131" s="302" t="s">
        <v>70</v>
      </c>
      <c r="B131" s="318" t="s">
        <v>207</v>
      </c>
      <c r="C131" s="150" t="s">
        <v>200</v>
      </c>
      <c r="D131" s="123" t="s">
        <v>105</v>
      </c>
      <c r="E131" s="124"/>
      <c r="F131" s="125"/>
      <c r="G131" s="126">
        <f t="shared" si="316"/>
        <v>0</v>
      </c>
      <c r="H131" s="124"/>
      <c r="I131" s="125"/>
      <c r="J131" s="126">
        <f t="shared" si="317"/>
        <v>0</v>
      </c>
      <c r="K131" s="124"/>
      <c r="L131" s="125"/>
      <c r="M131" s="126">
        <f t="shared" si="318"/>
        <v>0</v>
      </c>
      <c r="N131" s="124"/>
      <c r="O131" s="125"/>
      <c r="P131" s="126">
        <f t="shared" si="319"/>
        <v>0</v>
      </c>
      <c r="Q131" s="124"/>
      <c r="R131" s="125"/>
      <c r="S131" s="126">
        <f t="shared" si="320"/>
        <v>0</v>
      </c>
      <c r="T131" s="124"/>
      <c r="U131" s="125"/>
      <c r="V131" s="126">
        <f t="shared" si="321"/>
        <v>0</v>
      </c>
      <c r="W131" s="127">
        <f t="shared" si="322"/>
        <v>0</v>
      </c>
      <c r="X131" s="118">
        <f t="shared" si="323"/>
        <v>0</v>
      </c>
      <c r="Y131" s="118">
        <f t="shared" si="291"/>
        <v>0</v>
      </c>
      <c r="Z131" s="326" t="e">
        <f t="shared" si="292"/>
        <v>#DIV/0!</v>
      </c>
      <c r="AA131" s="128"/>
      <c r="AB131" s="121"/>
      <c r="AC131" s="121"/>
      <c r="AD131" s="121"/>
      <c r="AE131" s="121"/>
      <c r="AF131" s="121"/>
      <c r="AG131" s="121"/>
    </row>
    <row r="132" spans="1:33" ht="16.5" customHeight="1">
      <c r="A132" s="300" t="s">
        <v>66</v>
      </c>
      <c r="B132" s="143" t="s">
        <v>208</v>
      </c>
      <c r="C132" s="206" t="s">
        <v>209</v>
      </c>
      <c r="D132" s="130"/>
      <c r="E132" s="131">
        <f>SUM(E133:E135)</f>
        <v>15</v>
      </c>
      <c r="F132" s="132"/>
      <c r="G132" s="133">
        <f t="shared" ref="G132:H132" si="324">SUM(G133:G135)</f>
        <v>22820</v>
      </c>
      <c r="H132" s="131">
        <f t="shared" si="324"/>
        <v>18</v>
      </c>
      <c r="I132" s="132"/>
      <c r="J132" s="133">
        <f t="shared" ref="J132:K132" si="325">SUM(J133:J135)</f>
        <v>22117.119999999999</v>
      </c>
      <c r="K132" s="131">
        <f t="shared" si="325"/>
        <v>0</v>
      </c>
      <c r="L132" s="132"/>
      <c r="M132" s="133">
        <f t="shared" ref="M132:N132" si="326">SUM(M133:M135)</f>
        <v>0</v>
      </c>
      <c r="N132" s="131">
        <f t="shared" si="326"/>
        <v>0</v>
      </c>
      <c r="O132" s="132"/>
      <c r="P132" s="133">
        <f t="shared" ref="P132:Q132" si="327">SUM(P133:P135)</f>
        <v>0</v>
      </c>
      <c r="Q132" s="131">
        <f t="shared" si="327"/>
        <v>0</v>
      </c>
      <c r="R132" s="132"/>
      <c r="S132" s="133">
        <f t="shared" ref="S132:T132" si="328">SUM(S133:S135)</f>
        <v>0</v>
      </c>
      <c r="T132" s="131">
        <f t="shared" si="328"/>
        <v>0</v>
      </c>
      <c r="U132" s="132"/>
      <c r="V132" s="133">
        <f t="shared" ref="V132:X132" si="329">SUM(V133:V135)</f>
        <v>0</v>
      </c>
      <c r="W132" s="133">
        <f t="shared" si="329"/>
        <v>22820</v>
      </c>
      <c r="X132" s="133">
        <f t="shared" si="329"/>
        <v>22117.119999999999</v>
      </c>
      <c r="Y132" s="133">
        <f t="shared" si="291"/>
        <v>702.88000000000102</v>
      </c>
      <c r="Z132" s="328">
        <f t="shared" si="292"/>
        <v>3.0801051709027215E-2</v>
      </c>
      <c r="AA132" s="135"/>
      <c r="AB132" s="110"/>
      <c r="AC132" s="110"/>
      <c r="AD132" s="110"/>
      <c r="AE132" s="110"/>
      <c r="AF132" s="110"/>
      <c r="AG132" s="110"/>
    </row>
    <row r="133" spans="1:33" ht="19.5" customHeight="1">
      <c r="A133" s="301" t="s">
        <v>70</v>
      </c>
      <c r="B133" s="316" t="s">
        <v>210</v>
      </c>
      <c r="C133" s="317" t="s">
        <v>397</v>
      </c>
      <c r="D133" s="113" t="s">
        <v>105</v>
      </c>
      <c r="E133" s="312">
        <v>2</v>
      </c>
      <c r="F133" s="313">
        <v>360</v>
      </c>
      <c r="G133" s="116">
        <f t="shared" ref="G133:G135" si="330">E133*F133</f>
        <v>720</v>
      </c>
      <c r="H133" s="312">
        <v>2</v>
      </c>
      <c r="I133" s="313">
        <v>295</v>
      </c>
      <c r="J133" s="116">
        <f t="shared" ref="J133:J135" si="331">H133*I133</f>
        <v>590</v>
      </c>
      <c r="K133" s="114"/>
      <c r="L133" s="115"/>
      <c r="M133" s="116">
        <f t="shared" ref="M133:M135" si="332">K133*L133</f>
        <v>0</v>
      </c>
      <c r="N133" s="114"/>
      <c r="O133" s="115"/>
      <c r="P133" s="116">
        <f t="shared" ref="P133:P135" si="333">N133*O133</f>
        <v>0</v>
      </c>
      <c r="Q133" s="114"/>
      <c r="R133" s="115"/>
      <c r="S133" s="116">
        <f t="shared" ref="S133:S135" si="334">Q133*R133</f>
        <v>0</v>
      </c>
      <c r="T133" s="114"/>
      <c r="U133" s="115"/>
      <c r="V133" s="116">
        <f t="shared" ref="V133:V135" si="335">T133*U133</f>
        <v>0</v>
      </c>
      <c r="W133" s="117">
        <f t="shared" ref="W133:W135" si="336">G133+M133+S133</f>
        <v>720</v>
      </c>
      <c r="X133" s="118">
        <f t="shared" ref="X133:X135" si="337">J133+P133+V133</f>
        <v>590</v>
      </c>
      <c r="Y133" s="118">
        <f t="shared" si="291"/>
        <v>130</v>
      </c>
      <c r="Z133" s="326">
        <f t="shared" si="292"/>
        <v>0.18055555555555555</v>
      </c>
      <c r="AA133" s="119"/>
      <c r="AB133" s="121"/>
      <c r="AC133" s="121"/>
      <c r="AD133" s="121"/>
      <c r="AE133" s="121"/>
      <c r="AF133" s="121"/>
      <c r="AG133" s="121"/>
    </row>
    <row r="134" spans="1:33" ht="20.25" customHeight="1">
      <c r="A134" s="301" t="s">
        <v>70</v>
      </c>
      <c r="B134" s="316" t="s">
        <v>211</v>
      </c>
      <c r="C134" s="317" t="s">
        <v>398</v>
      </c>
      <c r="D134" s="113" t="s">
        <v>105</v>
      </c>
      <c r="E134" s="312">
        <v>1</v>
      </c>
      <c r="F134" s="313">
        <v>1700</v>
      </c>
      <c r="G134" s="116">
        <f t="shared" si="330"/>
        <v>1700</v>
      </c>
      <c r="H134" s="312">
        <v>1</v>
      </c>
      <c r="I134" s="313">
        <v>1354.94</v>
      </c>
      <c r="J134" s="116">
        <f t="shared" si="331"/>
        <v>1354.94</v>
      </c>
      <c r="K134" s="114"/>
      <c r="L134" s="115"/>
      <c r="M134" s="116">
        <f t="shared" si="332"/>
        <v>0</v>
      </c>
      <c r="N134" s="114"/>
      <c r="O134" s="115"/>
      <c r="P134" s="116">
        <f t="shared" si="333"/>
        <v>0</v>
      </c>
      <c r="Q134" s="114"/>
      <c r="R134" s="115"/>
      <c r="S134" s="116">
        <f t="shared" si="334"/>
        <v>0</v>
      </c>
      <c r="T134" s="114"/>
      <c r="U134" s="115"/>
      <c r="V134" s="116">
        <f t="shared" si="335"/>
        <v>0</v>
      </c>
      <c r="W134" s="117">
        <f t="shared" si="336"/>
        <v>1700</v>
      </c>
      <c r="X134" s="118">
        <f t="shared" si="337"/>
        <v>1354.94</v>
      </c>
      <c r="Y134" s="118">
        <f t="shared" si="291"/>
        <v>345.05999999999995</v>
      </c>
      <c r="Z134" s="326">
        <f t="shared" si="292"/>
        <v>0.20297647058823526</v>
      </c>
      <c r="AA134" s="119"/>
      <c r="AB134" s="121"/>
      <c r="AC134" s="121"/>
      <c r="AD134" s="121"/>
      <c r="AE134" s="121"/>
      <c r="AF134" s="121"/>
      <c r="AG134" s="121"/>
    </row>
    <row r="135" spans="1:33" ht="18" customHeight="1">
      <c r="A135" s="302" t="s">
        <v>70</v>
      </c>
      <c r="B135" s="318" t="s">
        <v>212</v>
      </c>
      <c r="C135" s="319" t="s">
        <v>399</v>
      </c>
      <c r="D135" s="123" t="s">
        <v>105</v>
      </c>
      <c r="E135" s="346">
        <v>12</v>
      </c>
      <c r="F135" s="347">
        <v>1700</v>
      </c>
      <c r="G135" s="139">
        <f t="shared" si="330"/>
        <v>20400</v>
      </c>
      <c r="H135" s="346">
        <v>15</v>
      </c>
      <c r="I135" s="347">
        <v>1344.8119999999999</v>
      </c>
      <c r="J135" s="139">
        <f t="shared" si="331"/>
        <v>20172.18</v>
      </c>
      <c r="K135" s="137"/>
      <c r="L135" s="138"/>
      <c r="M135" s="139">
        <f t="shared" si="332"/>
        <v>0</v>
      </c>
      <c r="N135" s="137"/>
      <c r="O135" s="138"/>
      <c r="P135" s="139">
        <f t="shared" si="333"/>
        <v>0</v>
      </c>
      <c r="Q135" s="137"/>
      <c r="R135" s="138"/>
      <c r="S135" s="139">
        <f t="shared" si="334"/>
        <v>0</v>
      </c>
      <c r="T135" s="137"/>
      <c r="U135" s="138"/>
      <c r="V135" s="139">
        <f t="shared" si="335"/>
        <v>0</v>
      </c>
      <c r="W135" s="127">
        <f t="shared" si="336"/>
        <v>20400</v>
      </c>
      <c r="X135" s="152">
        <f t="shared" si="337"/>
        <v>20172.18</v>
      </c>
      <c r="Y135" s="152">
        <f t="shared" si="291"/>
        <v>227.81999999999971</v>
      </c>
      <c r="Z135" s="337">
        <f t="shared" si="292"/>
        <v>1.1167647058823515E-2</v>
      </c>
      <c r="AA135" s="128"/>
      <c r="AB135" s="121"/>
      <c r="AC135" s="121"/>
      <c r="AD135" s="121"/>
      <c r="AE135" s="121"/>
      <c r="AF135" s="121"/>
      <c r="AG135" s="121"/>
    </row>
    <row r="136" spans="1:33" ht="24" customHeight="1">
      <c r="A136" s="153" t="s">
        <v>213</v>
      </c>
      <c r="B136" s="154"/>
      <c r="C136" s="155"/>
      <c r="D136" s="156"/>
      <c r="E136" s="160">
        <f>E132+E128+E104</f>
        <v>117</v>
      </c>
      <c r="F136" s="174"/>
      <c r="G136" s="159">
        <f t="shared" ref="G136:H136" si="338">G132+G128+G104</f>
        <v>36040</v>
      </c>
      <c r="H136" s="160">
        <f t="shared" si="338"/>
        <v>135</v>
      </c>
      <c r="I136" s="174"/>
      <c r="J136" s="159">
        <f t="shared" ref="J136:K136" si="339">J132+J128+J104</f>
        <v>34172.39</v>
      </c>
      <c r="K136" s="175">
        <f t="shared" si="339"/>
        <v>0</v>
      </c>
      <c r="L136" s="174"/>
      <c r="M136" s="159">
        <f t="shared" ref="M136:N136" si="340">M132+M128+M104</f>
        <v>0</v>
      </c>
      <c r="N136" s="175">
        <f t="shared" si="340"/>
        <v>0</v>
      </c>
      <c r="O136" s="174"/>
      <c r="P136" s="159">
        <f t="shared" ref="P136:Q136" si="341">P132+P128+P104</f>
        <v>0</v>
      </c>
      <c r="Q136" s="175">
        <f t="shared" si="341"/>
        <v>0</v>
      </c>
      <c r="R136" s="174"/>
      <c r="S136" s="159">
        <f t="shared" ref="S136:T136" si="342">S132+S128+S104</f>
        <v>0</v>
      </c>
      <c r="T136" s="175">
        <f t="shared" si="342"/>
        <v>0</v>
      </c>
      <c r="U136" s="174"/>
      <c r="V136" s="161">
        <f t="shared" ref="V136:X136" si="343">V132+V128+V104</f>
        <v>0</v>
      </c>
      <c r="W136" s="207">
        <f t="shared" si="343"/>
        <v>36040</v>
      </c>
      <c r="X136" s="208">
        <f t="shared" si="343"/>
        <v>34172.39</v>
      </c>
      <c r="Y136" s="208">
        <f t="shared" si="291"/>
        <v>1867.6100000000006</v>
      </c>
      <c r="Z136" s="338">
        <f t="shared" si="292"/>
        <v>5.1820477247502793E-2</v>
      </c>
      <c r="AA136" s="209"/>
      <c r="AB136" s="7"/>
      <c r="AC136" s="7"/>
      <c r="AD136" s="7"/>
      <c r="AE136" s="7"/>
      <c r="AF136" s="7"/>
      <c r="AG136" s="7"/>
    </row>
    <row r="137" spans="1:33" ht="21.75" customHeight="1">
      <c r="A137" s="305" t="s">
        <v>66</v>
      </c>
      <c r="B137" s="192">
        <v>7</v>
      </c>
      <c r="C137" s="166" t="s">
        <v>214</v>
      </c>
      <c r="D137" s="167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210"/>
      <c r="X137" s="210"/>
      <c r="Y137" s="168"/>
      <c r="Z137" s="339"/>
      <c r="AA137" s="211"/>
      <c r="AB137" s="7"/>
      <c r="AC137" s="7"/>
      <c r="AD137" s="7"/>
      <c r="AE137" s="7"/>
      <c r="AF137" s="7"/>
      <c r="AG137" s="7"/>
    </row>
    <row r="138" spans="1:33" ht="18.75" customHeight="1">
      <c r="A138" s="301" t="s">
        <v>70</v>
      </c>
      <c r="B138" s="111" t="s">
        <v>215</v>
      </c>
      <c r="C138" s="172" t="s">
        <v>216</v>
      </c>
      <c r="D138" s="113" t="s">
        <v>105</v>
      </c>
      <c r="E138" s="312">
        <v>2</v>
      </c>
      <c r="F138" s="313">
        <v>420</v>
      </c>
      <c r="G138" s="116">
        <f t="shared" ref="G138:G148" si="344">E138*F138</f>
        <v>840</v>
      </c>
      <c r="H138" s="312">
        <v>2</v>
      </c>
      <c r="I138" s="313">
        <v>420</v>
      </c>
      <c r="J138" s="116">
        <f t="shared" ref="J138:J148" si="345">H138*I138</f>
        <v>840</v>
      </c>
      <c r="K138" s="114"/>
      <c r="L138" s="115"/>
      <c r="M138" s="116">
        <f t="shared" ref="M138:M148" si="346">K138*L138</f>
        <v>0</v>
      </c>
      <c r="N138" s="114"/>
      <c r="O138" s="115"/>
      <c r="P138" s="116">
        <f t="shared" ref="P138:P148" si="347">N138*O138</f>
        <v>0</v>
      </c>
      <c r="Q138" s="114"/>
      <c r="R138" s="115"/>
      <c r="S138" s="116">
        <f t="shared" ref="S138:S148" si="348">Q138*R138</f>
        <v>0</v>
      </c>
      <c r="T138" s="114"/>
      <c r="U138" s="115"/>
      <c r="V138" s="212">
        <f t="shared" ref="V138:V148" si="349">T138*U138</f>
        <v>0</v>
      </c>
      <c r="W138" s="213">
        <f t="shared" ref="W138:W148" si="350">G138+M138+S138</f>
        <v>840</v>
      </c>
      <c r="X138" s="214">
        <f t="shared" ref="X138:X148" si="351">J138+P138+V138</f>
        <v>840</v>
      </c>
      <c r="Y138" s="214">
        <f t="shared" ref="Y138:Y149" si="352">W138-X138</f>
        <v>0</v>
      </c>
      <c r="Z138" s="340">
        <f t="shared" ref="Z138:Z149" si="353">Y138/W138</f>
        <v>0</v>
      </c>
      <c r="AA138" s="215"/>
      <c r="AB138" s="121"/>
      <c r="AC138" s="121"/>
      <c r="AD138" s="121"/>
      <c r="AE138" s="121"/>
      <c r="AF138" s="121"/>
      <c r="AG138" s="121"/>
    </row>
    <row r="139" spans="1:33" ht="18.75" customHeight="1">
      <c r="A139" s="301" t="s">
        <v>70</v>
      </c>
      <c r="B139" s="111" t="s">
        <v>217</v>
      </c>
      <c r="C139" s="172" t="s">
        <v>218</v>
      </c>
      <c r="D139" s="113" t="s">
        <v>105</v>
      </c>
      <c r="E139" s="312"/>
      <c r="F139" s="313"/>
      <c r="G139" s="116">
        <f t="shared" si="344"/>
        <v>0</v>
      </c>
      <c r="H139" s="312"/>
      <c r="I139" s="313"/>
      <c r="J139" s="116">
        <f t="shared" si="345"/>
        <v>0</v>
      </c>
      <c r="K139" s="114"/>
      <c r="L139" s="115"/>
      <c r="M139" s="116">
        <f t="shared" si="346"/>
        <v>0</v>
      </c>
      <c r="N139" s="114"/>
      <c r="O139" s="115"/>
      <c r="P139" s="116">
        <f t="shared" si="347"/>
        <v>0</v>
      </c>
      <c r="Q139" s="114"/>
      <c r="R139" s="115"/>
      <c r="S139" s="116">
        <f t="shared" si="348"/>
        <v>0</v>
      </c>
      <c r="T139" s="114"/>
      <c r="U139" s="115"/>
      <c r="V139" s="212">
        <f t="shared" si="349"/>
        <v>0</v>
      </c>
      <c r="W139" s="216">
        <f t="shared" si="350"/>
        <v>0</v>
      </c>
      <c r="X139" s="118">
        <f t="shared" si="351"/>
        <v>0</v>
      </c>
      <c r="Y139" s="118">
        <f t="shared" si="352"/>
        <v>0</v>
      </c>
      <c r="Z139" s="326" t="e">
        <f t="shared" si="353"/>
        <v>#DIV/0!</v>
      </c>
      <c r="AA139" s="119"/>
      <c r="AB139" s="121"/>
      <c r="AC139" s="121"/>
      <c r="AD139" s="121"/>
      <c r="AE139" s="121"/>
      <c r="AF139" s="121"/>
      <c r="AG139" s="121"/>
    </row>
    <row r="140" spans="1:33" ht="19.5" customHeight="1">
      <c r="A140" s="301" t="s">
        <v>70</v>
      </c>
      <c r="B140" s="111" t="s">
        <v>219</v>
      </c>
      <c r="C140" s="172" t="s">
        <v>220</v>
      </c>
      <c r="D140" s="113" t="s">
        <v>105</v>
      </c>
      <c r="E140" s="312"/>
      <c r="F140" s="313"/>
      <c r="G140" s="116">
        <f t="shared" si="344"/>
        <v>0</v>
      </c>
      <c r="H140" s="312"/>
      <c r="I140" s="313"/>
      <c r="J140" s="116">
        <f t="shared" si="345"/>
        <v>0</v>
      </c>
      <c r="K140" s="114"/>
      <c r="L140" s="115"/>
      <c r="M140" s="116">
        <f t="shared" si="346"/>
        <v>0</v>
      </c>
      <c r="N140" s="114"/>
      <c r="O140" s="115"/>
      <c r="P140" s="116">
        <f t="shared" si="347"/>
        <v>0</v>
      </c>
      <c r="Q140" s="114"/>
      <c r="R140" s="115"/>
      <c r="S140" s="116">
        <f t="shared" si="348"/>
        <v>0</v>
      </c>
      <c r="T140" s="114"/>
      <c r="U140" s="115"/>
      <c r="V140" s="212">
        <f t="shared" si="349"/>
        <v>0</v>
      </c>
      <c r="W140" s="216">
        <f t="shared" si="350"/>
        <v>0</v>
      </c>
      <c r="X140" s="118">
        <f t="shared" si="351"/>
        <v>0</v>
      </c>
      <c r="Y140" s="118">
        <f t="shared" si="352"/>
        <v>0</v>
      </c>
      <c r="Z140" s="326" t="e">
        <f t="shared" si="353"/>
        <v>#DIV/0!</v>
      </c>
      <c r="AA140" s="119"/>
      <c r="AB140" s="121"/>
      <c r="AC140" s="121"/>
      <c r="AD140" s="121"/>
      <c r="AE140" s="121"/>
      <c r="AF140" s="121"/>
      <c r="AG140" s="121"/>
    </row>
    <row r="141" spans="1:33" ht="18" customHeight="1">
      <c r="A141" s="301" t="s">
        <v>70</v>
      </c>
      <c r="B141" s="111" t="s">
        <v>221</v>
      </c>
      <c r="C141" s="172" t="s">
        <v>222</v>
      </c>
      <c r="D141" s="113" t="s">
        <v>105</v>
      </c>
      <c r="E141" s="312">
        <v>500</v>
      </c>
      <c r="F141" s="313">
        <v>6</v>
      </c>
      <c r="G141" s="116">
        <f t="shared" si="344"/>
        <v>3000</v>
      </c>
      <c r="H141" s="312">
        <v>500</v>
      </c>
      <c r="I141" s="313">
        <v>6</v>
      </c>
      <c r="J141" s="116">
        <f t="shared" si="345"/>
        <v>3000</v>
      </c>
      <c r="K141" s="114"/>
      <c r="L141" s="115"/>
      <c r="M141" s="116">
        <f t="shared" si="346"/>
        <v>0</v>
      </c>
      <c r="N141" s="114"/>
      <c r="O141" s="115"/>
      <c r="P141" s="116">
        <f t="shared" si="347"/>
        <v>0</v>
      </c>
      <c r="Q141" s="114"/>
      <c r="R141" s="115"/>
      <c r="S141" s="116">
        <f t="shared" si="348"/>
        <v>0</v>
      </c>
      <c r="T141" s="114"/>
      <c r="U141" s="115"/>
      <c r="V141" s="212">
        <f t="shared" si="349"/>
        <v>0</v>
      </c>
      <c r="W141" s="216">
        <f t="shared" si="350"/>
        <v>3000</v>
      </c>
      <c r="X141" s="118">
        <f t="shared" si="351"/>
        <v>3000</v>
      </c>
      <c r="Y141" s="118">
        <f t="shared" si="352"/>
        <v>0</v>
      </c>
      <c r="Z141" s="326">
        <f t="shared" si="353"/>
        <v>0</v>
      </c>
      <c r="AA141" s="119"/>
      <c r="AB141" s="121"/>
      <c r="AC141" s="121"/>
      <c r="AD141" s="121"/>
      <c r="AE141" s="121"/>
      <c r="AF141" s="121"/>
      <c r="AG141" s="121"/>
    </row>
    <row r="142" spans="1:33" ht="18.75" customHeight="1">
      <c r="A142" s="301" t="s">
        <v>70</v>
      </c>
      <c r="B142" s="111" t="s">
        <v>223</v>
      </c>
      <c r="C142" s="172" t="s">
        <v>224</v>
      </c>
      <c r="D142" s="113" t="s">
        <v>105</v>
      </c>
      <c r="E142" s="312"/>
      <c r="F142" s="313"/>
      <c r="G142" s="116">
        <f t="shared" si="344"/>
        <v>0</v>
      </c>
      <c r="H142" s="312"/>
      <c r="I142" s="313"/>
      <c r="J142" s="116">
        <f t="shared" si="345"/>
        <v>0</v>
      </c>
      <c r="K142" s="114"/>
      <c r="L142" s="115"/>
      <c r="M142" s="116">
        <f t="shared" si="346"/>
        <v>0</v>
      </c>
      <c r="N142" s="114"/>
      <c r="O142" s="115"/>
      <c r="P142" s="116">
        <f t="shared" si="347"/>
        <v>0</v>
      </c>
      <c r="Q142" s="114"/>
      <c r="R142" s="115"/>
      <c r="S142" s="116">
        <f t="shared" si="348"/>
        <v>0</v>
      </c>
      <c r="T142" s="114"/>
      <c r="U142" s="115"/>
      <c r="V142" s="212">
        <f t="shared" si="349"/>
        <v>0</v>
      </c>
      <c r="W142" s="216">
        <f t="shared" si="350"/>
        <v>0</v>
      </c>
      <c r="X142" s="118">
        <f t="shared" si="351"/>
        <v>0</v>
      </c>
      <c r="Y142" s="118">
        <f t="shared" si="352"/>
        <v>0</v>
      </c>
      <c r="Z142" s="326" t="e">
        <f t="shared" si="353"/>
        <v>#DIV/0!</v>
      </c>
      <c r="AA142" s="119"/>
      <c r="AB142" s="121"/>
      <c r="AC142" s="121"/>
      <c r="AD142" s="121"/>
      <c r="AE142" s="121"/>
      <c r="AF142" s="121"/>
      <c r="AG142" s="121"/>
    </row>
    <row r="143" spans="1:33" ht="18" customHeight="1">
      <c r="A143" s="301" t="s">
        <v>70</v>
      </c>
      <c r="B143" s="111" t="s">
        <v>225</v>
      </c>
      <c r="C143" s="172" t="s">
        <v>226</v>
      </c>
      <c r="D143" s="113" t="s">
        <v>105</v>
      </c>
      <c r="E143" s="312">
        <v>15</v>
      </c>
      <c r="F143" s="313">
        <v>27</v>
      </c>
      <c r="G143" s="116">
        <f t="shared" si="344"/>
        <v>405</v>
      </c>
      <c r="H143" s="312">
        <v>15</v>
      </c>
      <c r="I143" s="313">
        <v>27</v>
      </c>
      <c r="J143" s="116">
        <f t="shared" si="345"/>
        <v>405</v>
      </c>
      <c r="K143" s="114"/>
      <c r="L143" s="115"/>
      <c r="M143" s="116">
        <f t="shared" si="346"/>
        <v>0</v>
      </c>
      <c r="N143" s="114"/>
      <c r="O143" s="115"/>
      <c r="P143" s="116">
        <f t="shared" si="347"/>
        <v>0</v>
      </c>
      <c r="Q143" s="114"/>
      <c r="R143" s="115"/>
      <c r="S143" s="116">
        <f t="shared" si="348"/>
        <v>0</v>
      </c>
      <c r="T143" s="114"/>
      <c r="U143" s="115"/>
      <c r="V143" s="212">
        <f t="shared" si="349"/>
        <v>0</v>
      </c>
      <c r="W143" s="216">
        <f t="shared" si="350"/>
        <v>405</v>
      </c>
      <c r="X143" s="118">
        <f t="shared" si="351"/>
        <v>405</v>
      </c>
      <c r="Y143" s="118">
        <f t="shared" si="352"/>
        <v>0</v>
      </c>
      <c r="Z143" s="326">
        <f t="shared" si="353"/>
        <v>0</v>
      </c>
      <c r="AA143" s="119"/>
      <c r="AB143" s="121"/>
      <c r="AC143" s="121"/>
      <c r="AD143" s="121"/>
      <c r="AE143" s="121"/>
      <c r="AF143" s="121"/>
      <c r="AG143" s="121"/>
    </row>
    <row r="144" spans="1:33" ht="18.75" customHeight="1">
      <c r="A144" s="301" t="s">
        <v>70</v>
      </c>
      <c r="B144" s="111" t="s">
        <v>227</v>
      </c>
      <c r="C144" s="172" t="s">
        <v>228</v>
      </c>
      <c r="D144" s="113" t="s">
        <v>105</v>
      </c>
      <c r="E144" s="312">
        <v>1</v>
      </c>
      <c r="F144" s="313">
        <v>4380</v>
      </c>
      <c r="G144" s="116">
        <f t="shared" si="344"/>
        <v>4380</v>
      </c>
      <c r="H144" s="312">
        <v>1</v>
      </c>
      <c r="I144" s="313">
        <v>4380</v>
      </c>
      <c r="J144" s="116">
        <f t="shared" si="345"/>
        <v>4380</v>
      </c>
      <c r="K144" s="114"/>
      <c r="L144" s="115"/>
      <c r="M144" s="116">
        <f t="shared" si="346"/>
        <v>0</v>
      </c>
      <c r="N144" s="114"/>
      <c r="O144" s="115"/>
      <c r="P144" s="116">
        <f t="shared" si="347"/>
        <v>0</v>
      </c>
      <c r="Q144" s="114"/>
      <c r="R144" s="115"/>
      <c r="S144" s="116">
        <f t="shared" si="348"/>
        <v>0</v>
      </c>
      <c r="T144" s="114"/>
      <c r="U144" s="115"/>
      <c r="V144" s="212">
        <f t="shared" si="349"/>
        <v>0</v>
      </c>
      <c r="W144" s="216">
        <f t="shared" si="350"/>
        <v>4380</v>
      </c>
      <c r="X144" s="118">
        <f t="shared" si="351"/>
        <v>4380</v>
      </c>
      <c r="Y144" s="118">
        <f t="shared" si="352"/>
        <v>0</v>
      </c>
      <c r="Z144" s="326">
        <f t="shared" si="353"/>
        <v>0</v>
      </c>
      <c r="AA144" s="119"/>
      <c r="AB144" s="121"/>
      <c r="AC144" s="121"/>
      <c r="AD144" s="121"/>
      <c r="AE144" s="121"/>
      <c r="AF144" s="121"/>
      <c r="AG144" s="121"/>
    </row>
    <row r="145" spans="1:33" ht="19.5" customHeight="1">
      <c r="A145" s="301" t="s">
        <v>70</v>
      </c>
      <c r="B145" s="111" t="s">
        <v>229</v>
      </c>
      <c r="C145" s="172" t="s">
        <v>230</v>
      </c>
      <c r="D145" s="113" t="s">
        <v>105</v>
      </c>
      <c r="E145" s="114"/>
      <c r="F145" s="115"/>
      <c r="G145" s="116">
        <f t="shared" si="344"/>
        <v>0</v>
      </c>
      <c r="H145" s="114"/>
      <c r="I145" s="115"/>
      <c r="J145" s="116">
        <f t="shared" si="345"/>
        <v>0</v>
      </c>
      <c r="K145" s="114"/>
      <c r="L145" s="115"/>
      <c r="M145" s="116">
        <f t="shared" si="346"/>
        <v>0</v>
      </c>
      <c r="N145" s="114"/>
      <c r="O145" s="115"/>
      <c r="P145" s="116">
        <f t="shared" si="347"/>
        <v>0</v>
      </c>
      <c r="Q145" s="114"/>
      <c r="R145" s="115"/>
      <c r="S145" s="116">
        <f t="shared" si="348"/>
        <v>0</v>
      </c>
      <c r="T145" s="114"/>
      <c r="U145" s="115"/>
      <c r="V145" s="212">
        <f t="shared" si="349"/>
        <v>0</v>
      </c>
      <c r="W145" s="216">
        <f t="shared" si="350"/>
        <v>0</v>
      </c>
      <c r="X145" s="118">
        <f t="shared" si="351"/>
        <v>0</v>
      </c>
      <c r="Y145" s="118">
        <f t="shared" si="352"/>
        <v>0</v>
      </c>
      <c r="Z145" s="326" t="e">
        <f t="shared" si="353"/>
        <v>#DIV/0!</v>
      </c>
      <c r="AA145" s="119"/>
      <c r="AB145" s="121"/>
      <c r="AC145" s="121"/>
      <c r="AD145" s="121"/>
      <c r="AE145" s="121"/>
      <c r="AF145" s="121"/>
      <c r="AG145" s="121"/>
    </row>
    <row r="146" spans="1:33" ht="18.75" customHeight="1">
      <c r="A146" s="302" t="s">
        <v>70</v>
      </c>
      <c r="B146" s="111" t="s">
        <v>231</v>
      </c>
      <c r="C146" s="150" t="s">
        <v>232</v>
      </c>
      <c r="D146" s="113" t="s">
        <v>105</v>
      </c>
      <c r="E146" s="124"/>
      <c r="F146" s="125"/>
      <c r="G146" s="116">
        <f t="shared" si="344"/>
        <v>0</v>
      </c>
      <c r="H146" s="124"/>
      <c r="I146" s="125"/>
      <c r="J146" s="116">
        <f t="shared" si="345"/>
        <v>0</v>
      </c>
      <c r="K146" s="114"/>
      <c r="L146" s="115"/>
      <c r="M146" s="116">
        <f t="shared" si="346"/>
        <v>0</v>
      </c>
      <c r="N146" s="114"/>
      <c r="O146" s="115"/>
      <c r="P146" s="116">
        <f t="shared" si="347"/>
        <v>0</v>
      </c>
      <c r="Q146" s="114"/>
      <c r="R146" s="115"/>
      <c r="S146" s="116">
        <f t="shared" si="348"/>
        <v>0</v>
      </c>
      <c r="T146" s="114"/>
      <c r="U146" s="115"/>
      <c r="V146" s="212">
        <f t="shared" si="349"/>
        <v>0</v>
      </c>
      <c r="W146" s="216">
        <f t="shared" si="350"/>
        <v>0</v>
      </c>
      <c r="X146" s="118">
        <f t="shared" si="351"/>
        <v>0</v>
      </c>
      <c r="Y146" s="118">
        <f t="shared" si="352"/>
        <v>0</v>
      </c>
      <c r="Z146" s="326" t="e">
        <f t="shared" si="353"/>
        <v>#DIV/0!</v>
      </c>
      <c r="AA146" s="128"/>
      <c r="AB146" s="121"/>
      <c r="AC146" s="121"/>
      <c r="AD146" s="121"/>
      <c r="AE146" s="121"/>
      <c r="AF146" s="121"/>
      <c r="AG146" s="121"/>
    </row>
    <row r="147" spans="1:33" ht="17.25" customHeight="1">
      <c r="A147" s="302" t="s">
        <v>70</v>
      </c>
      <c r="B147" s="111" t="s">
        <v>233</v>
      </c>
      <c r="C147" s="150" t="s">
        <v>234</v>
      </c>
      <c r="D147" s="123" t="s">
        <v>105</v>
      </c>
      <c r="E147" s="114"/>
      <c r="F147" s="115"/>
      <c r="G147" s="116">
        <f t="shared" si="344"/>
        <v>0</v>
      </c>
      <c r="H147" s="114"/>
      <c r="I147" s="115"/>
      <c r="J147" s="116">
        <f t="shared" si="345"/>
        <v>0</v>
      </c>
      <c r="K147" s="114"/>
      <c r="L147" s="115"/>
      <c r="M147" s="116">
        <f t="shared" si="346"/>
        <v>0</v>
      </c>
      <c r="N147" s="114"/>
      <c r="O147" s="115"/>
      <c r="P147" s="116">
        <f t="shared" si="347"/>
        <v>0</v>
      </c>
      <c r="Q147" s="114"/>
      <c r="R147" s="115"/>
      <c r="S147" s="116">
        <f t="shared" si="348"/>
        <v>0</v>
      </c>
      <c r="T147" s="114"/>
      <c r="U147" s="115"/>
      <c r="V147" s="212">
        <f t="shared" si="349"/>
        <v>0</v>
      </c>
      <c r="W147" s="216">
        <f t="shared" si="350"/>
        <v>0</v>
      </c>
      <c r="X147" s="118">
        <f t="shared" si="351"/>
        <v>0</v>
      </c>
      <c r="Y147" s="118">
        <f t="shared" si="352"/>
        <v>0</v>
      </c>
      <c r="Z147" s="326" t="e">
        <f t="shared" si="353"/>
        <v>#DIV/0!</v>
      </c>
      <c r="AA147" s="119"/>
      <c r="AB147" s="121"/>
      <c r="AC147" s="121"/>
      <c r="AD147" s="121"/>
      <c r="AE147" s="121"/>
      <c r="AF147" s="121"/>
      <c r="AG147" s="121"/>
    </row>
    <row r="148" spans="1:33" ht="38.25" customHeight="1">
      <c r="A148" s="302" t="s">
        <v>70</v>
      </c>
      <c r="B148" s="111" t="s">
        <v>235</v>
      </c>
      <c r="C148" s="217" t="s">
        <v>236</v>
      </c>
      <c r="D148" s="123"/>
      <c r="E148" s="124"/>
      <c r="F148" s="125">
        <v>0.22</v>
      </c>
      <c r="G148" s="126">
        <f t="shared" si="344"/>
        <v>0</v>
      </c>
      <c r="H148" s="124"/>
      <c r="I148" s="125">
        <v>0.22</v>
      </c>
      <c r="J148" s="126">
        <f t="shared" si="345"/>
        <v>0</v>
      </c>
      <c r="K148" s="124"/>
      <c r="L148" s="125">
        <v>0.22</v>
      </c>
      <c r="M148" s="126">
        <f t="shared" si="346"/>
        <v>0</v>
      </c>
      <c r="N148" s="124"/>
      <c r="O148" s="125">
        <v>0.22</v>
      </c>
      <c r="P148" s="126">
        <f t="shared" si="347"/>
        <v>0</v>
      </c>
      <c r="Q148" s="124"/>
      <c r="R148" s="125">
        <v>0.22</v>
      </c>
      <c r="S148" s="126">
        <f t="shared" si="348"/>
        <v>0</v>
      </c>
      <c r="T148" s="124"/>
      <c r="U148" s="125">
        <v>0.22</v>
      </c>
      <c r="V148" s="218">
        <f t="shared" si="349"/>
        <v>0</v>
      </c>
      <c r="W148" s="219">
        <f t="shared" si="350"/>
        <v>0</v>
      </c>
      <c r="X148" s="220">
        <f t="shared" si="351"/>
        <v>0</v>
      </c>
      <c r="Y148" s="220">
        <f t="shared" si="352"/>
        <v>0</v>
      </c>
      <c r="Z148" s="341" t="e">
        <f t="shared" si="353"/>
        <v>#DIV/0!</v>
      </c>
      <c r="AA148" s="140"/>
      <c r="AB148" s="7"/>
      <c r="AC148" s="7"/>
      <c r="AD148" s="7"/>
      <c r="AE148" s="7"/>
      <c r="AF148" s="7"/>
      <c r="AG148" s="7"/>
    </row>
    <row r="149" spans="1:33" ht="22.5" customHeight="1">
      <c r="A149" s="153" t="s">
        <v>237</v>
      </c>
      <c r="B149" s="154"/>
      <c r="C149" s="155"/>
      <c r="D149" s="156"/>
      <c r="E149" s="160">
        <f>SUM(E138:E147)</f>
        <v>518</v>
      </c>
      <c r="F149" s="174"/>
      <c r="G149" s="159">
        <f>SUM(G138:G148)</f>
        <v>8625</v>
      </c>
      <c r="H149" s="160">
        <f>SUM(H138:H147)</f>
        <v>518</v>
      </c>
      <c r="I149" s="174"/>
      <c r="J149" s="159">
        <f>SUM(J138:J148)</f>
        <v>8625</v>
      </c>
      <c r="K149" s="175">
        <f>SUM(K138:K147)</f>
        <v>0</v>
      </c>
      <c r="L149" s="174"/>
      <c r="M149" s="159">
        <f>SUM(M138:M148)</f>
        <v>0</v>
      </c>
      <c r="N149" s="175">
        <f>SUM(N138:N147)</f>
        <v>0</v>
      </c>
      <c r="O149" s="174"/>
      <c r="P149" s="159">
        <f>SUM(P138:P148)</f>
        <v>0</v>
      </c>
      <c r="Q149" s="175">
        <f>SUM(Q138:Q147)</f>
        <v>0</v>
      </c>
      <c r="R149" s="174"/>
      <c r="S149" s="159">
        <f>SUM(S138:S148)</f>
        <v>0</v>
      </c>
      <c r="T149" s="175">
        <f>SUM(T138:T147)</f>
        <v>0</v>
      </c>
      <c r="U149" s="174"/>
      <c r="V149" s="161">
        <f t="shared" ref="V149:X149" si="354">SUM(V138:V148)</f>
        <v>0</v>
      </c>
      <c r="W149" s="207">
        <f t="shared" si="354"/>
        <v>8625</v>
      </c>
      <c r="X149" s="208">
        <f t="shared" si="354"/>
        <v>8625</v>
      </c>
      <c r="Y149" s="208">
        <f t="shared" si="352"/>
        <v>0</v>
      </c>
      <c r="Z149" s="338">
        <f t="shared" si="353"/>
        <v>0</v>
      </c>
      <c r="AA149" s="209"/>
      <c r="AB149" s="7"/>
      <c r="AC149" s="7"/>
      <c r="AD149" s="7"/>
      <c r="AE149" s="7"/>
      <c r="AF149" s="7"/>
      <c r="AG149" s="7"/>
    </row>
    <row r="150" spans="1:33" ht="26.25" customHeight="1">
      <c r="A150" s="305" t="s">
        <v>66</v>
      </c>
      <c r="B150" s="192">
        <v>8</v>
      </c>
      <c r="C150" s="221" t="s">
        <v>238</v>
      </c>
      <c r="D150" s="167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210"/>
      <c r="X150" s="210"/>
      <c r="Y150" s="168"/>
      <c r="Z150" s="339"/>
      <c r="AA150" s="211"/>
      <c r="AB150" s="110"/>
      <c r="AC150" s="110"/>
      <c r="AD150" s="110"/>
      <c r="AE150" s="110"/>
      <c r="AF150" s="110"/>
      <c r="AG150" s="110"/>
    </row>
    <row r="151" spans="1:33" ht="16.5" customHeight="1">
      <c r="A151" s="307" t="s">
        <v>70</v>
      </c>
      <c r="B151" s="222" t="s">
        <v>239</v>
      </c>
      <c r="C151" s="223" t="s">
        <v>240</v>
      </c>
      <c r="D151" s="113" t="s">
        <v>241</v>
      </c>
      <c r="E151" s="114"/>
      <c r="F151" s="115"/>
      <c r="G151" s="116">
        <f t="shared" ref="G151:G156" si="355">E151*F151</f>
        <v>0</v>
      </c>
      <c r="H151" s="114"/>
      <c r="I151" s="115"/>
      <c r="J151" s="116">
        <f t="shared" ref="J151:J156" si="356">H151*I151</f>
        <v>0</v>
      </c>
      <c r="K151" s="114"/>
      <c r="L151" s="115"/>
      <c r="M151" s="116">
        <f t="shared" ref="M151:M156" si="357">K151*L151</f>
        <v>0</v>
      </c>
      <c r="N151" s="114"/>
      <c r="O151" s="115"/>
      <c r="P151" s="116">
        <f t="shared" ref="P151:P156" si="358">N151*O151</f>
        <v>0</v>
      </c>
      <c r="Q151" s="114"/>
      <c r="R151" s="115"/>
      <c r="S151" s="116">
        <f t="shared" ref="S151:S156" si="359">Q151*R151</f>
        <v>0</v>
      </c>
      <c r="T151" s="114"/>
      <c r="U151" s="115"/>
      <c r="V151" s="212">
        <f t="shared" ref="V151:V156" si="360">T151*U151</f>
        <v>0</v>
      </c>
      <c r="W151" s="213">
        <f t="shared" ref="W151:W156" si="361">G151+M151+S151</f>
        <v>0</v>
      </c>
      <c r="X151" s="214">
        <f t="shared" ref="X151:X156" si="362">J151+P151+V151</f>
        <v>0</v>
      </c>
      <c r="Y151" s="214">
        <f t="shared" ref="Y151:Y157" si="363">W151-X151</f>
        <v>0</v>
      </c>
      <c r="Z151" s="340" t="e">
        <f t="shared" ref="Z151:Z157" si="364">Y151/W151</f>
        <v>#DIV/0!</v>
      </c>
      <c r="AA151" s="215"/>
      <c r="AB151" s="121"/>
      <c r="AC151" s="121"/>
      <c r="AD151" s="121"/>
      <c r="AE151" s="121"/>
      <c r="AF151" s="121"/>
      <c r="AG151" s="121"/>
    </row>
    <row r="152" spans="1:33" ht="17.25" customHeight="1">
      <c r="A152" s="307" t="s">
        <v>70</v>
      </c>
      <c r="B152" s="222" t="s">
        <v>242</v>
      </c>
      <c r="C152" s="223" t="s">
        <v>243</v>
      </c>
      <c r="D152" s="113" t="s">
        <v>241</v>
      </c>
      <c r="E152" s="114"/>
      <c r="F152" s="115"/>
      <c r="G152" s="116">
        <f t="shared" si="355"/>
        <v>0</v>
      </c>
      <c r="H152" s="114"/>
      <c r="I152" s="115"/>
      <c r="J152" s="116">
        <f t="shared" si="356"/>
        <v>0</v>
      </c>
      <c r="K152" s="114"/>
      <c r="L152" s="115"/>
      <c r="M152" s="116">
        <f t="shared" si="357"/>
        <v>0</v>
      </c>
      <c r="N152" s="114"/>
      <c r="O152" s="115"/>
      <c r="P152" s="116">
        <f t="shared" si="358"/>
        <v>0</v>
      </c>
      <c r="Q152" s="114"/>
      <c r="R152" s="115"/>
      <c r="S152" s="116">
        <f t="shared" si="359"/>
        <v>0</v>
      </c>
      <c r="T152" s="114"/>
      <c r="U152" s="115"/>
      <c r="V152" s="212">
        <f t="shared" si="360"/>
        <v>0</v>
      </c>
      <c r="W152" s="216">
        <f t="shared" si="361"/>
        <v>0</v>
      </c>
      <c r="X152" s="118">
        <f t="shared" si="362"/>
        <v>0</v>
      </c>
      <c r="Y152" s="118">
        <f t="shared" si="363"/>
        <v>0</v>
      </c>
      <c r="Z152" s="326" t="e">
        <f t="shared" si="364"/>
        <v>#DIV/0!</v>
      </c>
      <c r="AA152" s="119"/>
      <c r="AB152" s="121"/>
      <c r="AC152" s="121"/>
      <c r="AD152" s="121"/>
      <c r="AE152" s="121"/>
      <c r="AF152" s="121"/>
      <c r="AG152" s="121"/>
    </row>
    <row r="153" spans="1:33" ht="19.5" customHeight="1">
      <c r="A153" s="307" t="s">
        <v>70</v>
      </c>
      <c r="B153" s="222" t="s">
        <v>244</v>
      </c>
      <c r="C153" s="223" t="s">
        <v>245</v>
      </c>
      <c r="D153" s="113" t="s">
        <v>246</v>
      </c>
      <c r="E153" s="224"/>
      <c r="F153" s="225"/>
      <c r="G153" s="116">
        <f t="shared" si="355"/>
        <v>0</v>
      </c>
      <c r="H153" s="224"/>
      <c r="I153" s="225"/>
      <c r="J153" s="116">
        <f t="shared" si="356"/>
        <v>0</v>
      </c>
      <c r="K153" s="114"/>
      <c r="L153" s="115"/>
      <c r="M153" s="116">
        <f t="shared" si="357"/>
        <v>0</v>
      </c>
      <c r="N153" s="114"/>
      <c r="O153" s="115"/>
      <c r="P153" s="116">
        <f t="shared" si="358"/>
        <v>0</v>
      </c>
      <c r="Q153" s="114"/>
      <c r="R153" s="115"/>
      <c r="S153" s="116">
        <f t="shared" si="359"/>
        <v>0</v>
      </c>
      <c r="T153" s="114"/>
      <c r="U153" s="115"/>
      <c r="V153" s="212">
        <f t="shared" si="360"/>
        <v>0</v>
      </c>
      <c r="W153" s="226">
        <f t="shared" si="361"/>
        <v>0</v>
      </c>
      <c r="X153" s="118">
        <f t="shared" si="362"/>
        <v>0</v>
      </c>
      <c r="Y153" s="118">
        <f t="shared" si="363"/>
        <v>0</v>
      </c>
      <c r="Z153" s="326" t="e">
        <f t="shared" si="364"/>
        <v>#DIV/0!</v>
      </c>
      <c r="AA153" s="119"/>
      <c r="AB153" s="121"/>
      <c r="AC153" s="121"/>
      <c r="AD153" s="121"/>
      <c r="AE153" s="121"/>
      <c r="AF153" s="121"/>
      <c r="AG153" s="121"/>
    </row>
    <row r="154" spans="1:33" ht="20.25" customHeight="1">
      <c r="A154" s="307" t="s">
        <v>70</v>
      </c>
      <c r="B154" s="222" t="s">
        <v>247</v>
      </c>
      <c r="C154" s="223" t="s">
        <v>248</v>
      </c>
      <c r="D154" s="113" t="s">
        <v>246</v>
      </c>
      <c r="E154" s="114"/>
      <c r="F154" s="115"/>
      <c r="G154" s="116">
        <f t="shared" si="355"/>
        <v>0</v>
      </c>
      <c r="H154" s="114"/>
      <c r="I154" s="115"/>
      <c r="J154" s="116">
        <f t="shared" si="356"/>
        <v>0</v>
      </c>
      <c r="K154" s="224"/>
      <c r="L154" s="225"/>
      <c r="M154" s="116">
        <f t="shared" si="357"/>
        <v>0</v>
      </c>
      <c r="N154" s="224"/>
      <c r="O154" s="225"/>
      <c r="P154" s="116">
        <f t="shared" si="358"/>
        <v>0</v>
      </c>
      <c r="Q154" s="224"/>
      <c r="R154" s="225"/>
      <c r="S154" s="116">
        <f t="shared" si="359"/>
        <v>0</v>
      </c>
      <c r="T154" s="224"/>
      <c r="U154" s="225"/>
      <c r="V154" s="212">
        <f t="shared" si="360"/>
        <v>0</v>
      </c>
      <c r="W154" s="226">
        <f t="shared" si="361"/>
        <v>0</v>
      </c>
      <c r="X154" s="118">
        <f t="shared" si="362"/>
        <v>0</v>
      </c>
      <c r="Y154" s="118">
        <f t="shared" si="363"/>
        <v>0</v>
      </c>
      <c r="Z154" s="326" t="e">
        <f t="shared" si="364"/>
        <v>#DIV/0!</v>
      </c>
      <c r="AA154" s="119"/>
      <c r="AB154" s="121"/>
      <c r="AC154" s="121"/>
      <c r="AD154" s="121"/>
      <c r="AE154" s="121"/>
      <c r="AF154" s="121"/>
      <c r="AG154" s="121"/>
    </row>
    <row r="155" spans="1:33" ht="19.5" customHeight="1">
      <c r="A155" s="307" t="s">
        <v>70</v>
      </c>
      <c r="B155" s="222" t="s">
        <v>249</v>
      </c>
      <c r="C155" s="223" t="s">
        <v>250</v>
      </c>
      <c r="D155" s="113" t="s">
        <v>246</v>
      </c>
      <c r="E155" s="114"/>
      <c r="F155" s="115"/>
      <c r="G155" s="116">
        <f t="shared" si="355"/>
        <v>0</v>
      </c>
      <c r="H155" s="114"/>
      <c r="I155" s="115"/>
      <c r="J155" s="116">
        <f t="shared" si="356"/>
        <v>0</v>
      </c>
      <c r="K155" s="114"/>
      <c r="L155" s="115"/>
      <c r="M155" s="116">
        <f t="shared" si="357"/>
        <v>0</v>
      </c>
      <c r="N155" s="114"/>
      <c r="O155" s="115"/>
      <c r="P155" s="116">
        <f t="shared" si="358"/>
        <v>0</v>
      </c>
      <c r="Q155" s="114"/>
      <c r="R155" s="115"/>
      <c r="S155" s="116">
        <f t="shared" si="359"/>
        <v>0</v>
      </c>
      <c r="T155" s="114"/>
      <c r="U155" s="115"/>
      <c r="V155" s="212">
        <f t="shared" si="360"/>
        <v>0</v>
      </c>
      <c r="W155" s="216">
        <f t="shared" si="361"/>
        <v>0</v>
      </c>
      <c r="X155" s="118">
        <f t="shared" si="362"/>
        <v>0</v>
      </c>
      <c r="Y155" s="118">
        <f t="shared" si="363"/>
        <v>0</v>
      </c>
      <c r="Z155" s="326" t="e">
        <f t="shared" si="364"/>
        <v>#DIV/0!</v>
      </c>
      <c r="AA155" s="119"/>
      <c r="AB155" s="121"/>
      <c r="AC155" s="121"/>
      <c r="AD155" s="121"/>
      <c r="AE155" s="121"/>
      <c r="AF155" s="121"/>
      <c r="AG155" s="121"/>
    </row>
    <row r="156" spans="1:33" ht="30" customHeight="1">
      <c r="A156" s="308" t="s">
        <v>70</v>
      </c>
      <c r="B156" s="227" t="s">
        <v>251</v>
      </c>
      <c r="C156" s="228" t="s">
        <v>252</v>
      </c>
      <c r="D156" s="123"/>
      <c r="E156" s="124"/>
      <c r="F156" s="125">
        <v>0.22</v>
      </c>
      <c r="G156" s="126">
        <f t="shared" si="355"/>
        <v>0</v>
      </c>
      <c r="H156" s="124"/>
      <c r="I156" s="125">
        <v>0.22</v>
      </c>
      <c r="J156" s="126">
        <f t="shared" si="356"/>
        <v>0</v>
      </c>
      <c r="K156" s="124"/>
      <c r="L156" s="125">
        <v>0.22</v>
      </c>
      <c r="M156" s="126">
        <f t="shared" si="357"/>
        <v>0</v>
      </c>
      <c r="N156" s="124"/>
      <c r="O156" s="125">
        <v>0.22</v>
      </c>
      <c r="P156" s="126">
        <f t="shared" si="358"/>
        <v>0</v>
      </c>
      <c r="Q156" s="124"/>
      <c r="R156" s="125">
        <v>0.22</v>
      </c>
      <c r="S156" s="126">
        <f t="shared" si="359"/>
        <v>0</v>
      </c>
      <c r="T156" s="124"/>
      <c r="U156" s="125">
        <v>0.22</v>
      </c>
      <c r="V156" s="218">
        <f t="shared" si="360"/>
        <v>0</v>
      </c>
      <c r="W156" s="219">
        <f t="shared" si="361"/>
        <v>0</v>
      </c>
      <c r="X156" s="220">
        <f t="shared" si="362"/>
        <v>0</v>
      </c>
      <c r="Y156" s="220">
        <f t="shared" si="363"/>
        <v>0</v>
      </c>
      <c r="Z156" s="341" t="e">
        <f t="shared" si="364"/>
        <v>#DIV/0!</v>
      </c>
      <c r="AA156" s="140"/>
      <c r="AB156" s="7"/>
      <c r="AC156" s="7"/>
      <c r="AD156" s="7"/>
      <c r="AE156" s="7"/>
      <c r="AF156" s="7"/>
      <c r="AG156" s="7"/>
    </row>
    <row r="157" spans="1:33" ht="24.75" customHeight="1">
      <c r="A157" s="153" t="s">
        <v>253</v>
      </c>
      <c r="B157" s="154"/>
      <c r="C157" s="155"/>
      <c r="D157" s="156"/>
      <c r="E157" s="160">
        <f>SUM(E151:E155)</f>
        <v>0</v>
      </c>
      <c r="F157" s="174"/>
      <c r="G157" s="160">
        <f>SUM(G151:G156)</f>
        <v>0</v>
      </c>
      <c r="H157" s="160">
        <f>SUM(H151:H155)</f>
        <v>0</v>
      </c>
      <c r="I157" s="174"/>
      <c r="J157" s="160">
        <f>SUM(J151:J156)</f>
        <v>0</v>
      </c>
      <c r="K157" s="160">
        <f>SUM(K151:K155)</f>
        <v>0</v>
      </c>
      <c r="L157" s="174"/>
      <c r="M157" s="160">
        <f>SUM(M151:M156)</f>
        <v>0</v>
      </c>
      <c r="N157" s="160">
        <f>SUM(N151:N155)</f>
        <v>0</v>
      </c>
      <c r="O157" s="174"/>
      <c r="P157" s="160">
        <f>SUM(P151:P156)</f>
        <v>0</v>
      </c>
      <c r="Q157" s="160">
        <f>SUM(Q151:Q155)</f>
        <v>0</v>
      </c>
      <c r="R157" s="174"/>
      <c r="S157" s="160">
        <f>SUM(S151:S156)</f>
        <v>0</v>
      </c>
      <c r="T157" s="160">
        <f>SUM(T151:T155)</f>
        <v>0</v>
      </c>
      <c r="U157" s="174"/>
      <c r="V157" s="229">
        <f t="shared" ref="V157:X157" si="365">SUM(V151:V156)</f>
        <v>0</v>
      </c>
      <c r="W157" s="207">
        <f t="shared" si="365"/>
        <v>0</v>
      </c>
      <c r="X157" s="208">
        <f t="shared" si="365"/>
        <v>0</v>
      </c>
      <c r="Y157" s="208">
        <f t="shared" si="363"/>
        <v>0</v>
      </c>
      <c r="Z157" s="338" t="e">
        <f t="shared" si="364"/>
        <v>#DIV/0!</v>
      </c>
      <c r="AA157" s="209"/>
      <c r="AB157" s="7"/>
      <c r="AC157" s="7"/>
      <c r="AD157" s="7"/>
      <c r="AE157" s="7"/>
      <c r="AF157" s="7"/>
      <c r="AG157" s="7"/>
    </row>
    <row r="158" spans="1:33" ht="24" customHeight="1">
      <c r="A158" s="305" t="s">
        <v>66</v>
      </c>
      <c r="B158" s="165">
        <v>9</v>
      </c>
      <c r="C158" s="166" t="s">
        <v>254</v>
      </c>
      <c r="D158" s="167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230"/>
      <c r="X158" s="230"/>
      <c r="Y158" s="194"/>
      <c r="Z158" s="342"/>
      <c r="AA158" s="231"/>
      <c r="AB158" s="7"/>
      <c r="AC158" s="7"/>
      <c r="AD158" s="7"/>
      <c r="AE158" s="7"/>
      <c r="AF158" s="7"/>
      <c r="AG158" s="7"/>
    </row>
    <row r="159" spans="1:33" ht="18" customHeight="1">
      <c r="A159" s="309" t="s">
        <v>70</v>
      </c>
      <c r="B159" s="232">
        <v>43839</v>
      </c>
      <c r="C159" s="233" t="s">
        <v>255</v>
      </c>
      <c r="D159" s="234"/>
      <c r="E159" s="235"/>
      <c r="F159" s="236"/>
      <c r="G159" s="237">
        <f t="shared" ref="G159:G164" si="366">E159*F159</f>
        <v>0</v>
      </c>
      <c r="H159" s="235"/>
      <c r="I159" s="236"/>
      <c r="J159" s="237">
        <f t="shared" ref="J159:J164" si="367">H159*I159</f>
        <v>0</v>
      </c>
      <c r="K159" s="238"/>
      <c r="L159" s="236"/>
      <c r="M159" s="237">
        <f t="shared" ref="M159:M164" si="368">K159*L159</f>
        <v>0</v>
      </c>
      <c r="N159" s="238"/>
      <c r="O159" s="236"/>
      <c r="P159" s="237">
        <f t="shared" ref="P159:P164" si="369">N159*O159</f>
        <v>0</v>
      </c>
      <c r="Q159" s="238"/>
      <c r="R159" s="236"/>
      <c r="S159" s="237">
        <f t="shared" ref="S159:S164" si="370">Q159*R159</f>
        <v>0</v>
      </c>
      <c r="T159" s="238"/>
      <c r="U159" s="236"/>
      <c r="V159" s="237">
        <f t="shared" ref="V159:V164" si="371">T159*U159</f>
        <v>0</v>
      </c>
      <c r="W159" s="214">
        <f t="shared" ref="W159:W164" si="372">G159+M159+S159</f>
        <v>0</v>
      </c>
      <c r="X159" s="118">
        <f t="shared" ref="X159:X164" si="373">J159+P159+V159</f>
        <v>0</v>
      </c>
      <c r="Y159" s="118">
        <f t="shared" ref="Y159:Y165" si="374">W159-X159</f>
        <v>0</v>
      </c>
      <c r="Z159" s="326" t="e">
        <f t="shared" ref="Z159:Z165" si="375">Y159/W159</f>
        <v>#DIV/0!</v>
      </c>
      <c r="AA159" s="215"/>
      <c r="AB159" s="120"/>
      <c r="AC159" s="121"/>
      <c r="AD159" s="121"/>
      <c r="AE159" s="121"/>
      <c r="AF159" s="121"/>
      <c r="AG159" s="121"/>
    </row>
    <row r="160" spans="1:33" ht="17.25" customHeight="1">
      <c r="A160" s="301" t="s">
        <v>70</v>
      </c>
      <c r="B160" s="239">
        <v>43870</v>
      </c>
      <c r="C160" s="172" t="s">
        <v>256</v>
      </c>
      <c r="D160" s="240"/>
      <c r="E160" s="241"/>
      <c r="F160" s="115"/>
      <c r="G160" s="116">
        <f t="shared" si="366"/>
        <v>0</v>
      </c>
      <c r="H160" s="241"/>
      <c r="I160" s="115"/>
      <c r="J160" s="116">
        <f t="shared" si="367"/>
        <v>0</v>
      </c>
      <c r="K160" s="114"/>
      <c r="L160" s="115"/>
      <c r="M160" s="116">
        <f t="shared" si="368"/>
        <v>0</v>
      </c>
      <c r="N160" s="114"/>
      <c r="O160" s="115"/>
      <c r="P160" s="116">
        <f t="shared" si="369"/>
        <v>0</v>
      </c>
      <c r="Q160" s="114"/>
      <c r="R160" s="115"/>
      <c r="S160" s="116">
        <f t="shared" si="370"/>
        <v>0</v>
      </c>
      <c r="T160" s="114"/>
      <c r="U160" s="115"/>
      <c r="V160" s="116">
        <f t="shared" si="371"/>
        <v>0</v>
      </c>
      <c r="W160" s="117">
        <f t="shared" si="372"/>
        <v>0</v>
      </c>
      <c r="X160" s="118">
        <f t="shared" si="373"/>
        <v>0</v>
      </c>
      <c r="Y160" s="118">
        <f t="shared" si="374"/>
        <v>0</v>
      </c>
      <c r="Z160" s="326" t="e">
        <f t="shared" si="375"/>
        <v>#DIV/0!</v>
      </c>
      <c r="AA160" s="119"/>
      <c r="AB160" s="121"/>
      <c r="AC160" s="121"/>
      <c r="AD160" s="121"/>
      <c r="AE160" s="121"/>
      <c r="AF160" s="121"/>
      <c r="AG160" s="121"/>
    </row>
    <row r="161" spans="1:33" ht="30" customHeight="1">
      <c r="A161" s="301" t="s">
        <v>70</v>
      </c>
      <c r="B161" s="239">
        <v>43899</v>
      </c>
      <c r="C161" s="172" t="s">
        <v>400</v>
      </c>
      <c r="D161" s="348" t="s">
        <v>401</v>
      </c>
      <c r="E161" s="349">
        <v>62</v>
      </c>
      <c r="F161" s="313">
        <v>40</v>
      </c>
      <c r="G161" s="116">
        <f t="shared" si="366"/>
        <v>2480</v>
      </c>
      <c r="H161" s="312">
        <v>16</v>
      </c>
      <c r="I161" s="313">
        <v>156.25</v>
      </c>
      <c r="J161" s="116">
        <f t="shared" si="367"/>
        <v>2500</v>
      </c>
      <c r="K161" s="114"/>
      <c r="L161" s="115"/>
      <c r="M161" s="116">
        <f t="shared" si="368"/>
        <v>0</v>
      </c>
      <c r="N161" s="114"/>
      <c r="O161" s="115"/>
      <c r="P161" s="116">
        <f t="shared" si="369"/>
        <v>0</v>
      </c>
      <c r="Q161" s="114"/>
      <c r="R161" s="115"/>
      <c r="S161" s="116">
        <f t="shared" si="370"/>
        <v>0</v>
      </c>
      <c r="T161" s="114"/>
      <c r="U161" s="115"/>
      <c r="V161" s="116">
        <f t="shared" si="371"/>
        <v>0</v>
      </c>
      <c r="W161" s="117">
        <f t="shared" si="372"/>
        <v>2480</v>
      </c>
      <c r="X161" s="118">
        <f t="shared" si="373"/>
        <v>2500</v>
      </c>
      <c r="Y161" s="118">
        <f t="shared" si="374"/>
        <v>-20</v>
      </c>
      <c r="Z161" s="326">
        <f t="shared" si="375"/>
        <v>-8.0645161290322578E-3</v>
      </c>
      <c r="AA161" s="119"/>
      <c r="AB161" s="121"/>
      <c r="AC161" s="121"/>
      <c r="AD161" s="121"/>
      <c r="AE161" s="121"/>
      <c r="AF161" s="121"/>
      <c r="AG161" s="121"/>
    </row>
    <row r="162" spans="1:33" ht="17.25" customHeight="1">
      <c r="A162" s="301" t="s">
        <v>70</v>
      </c>
      <c r="B162" s="239">
        <v>43930</v>
      </c>
      <c r="C162" s="172" t="s">
        <v>257</v>
      </c>
      <c r="D162" s="240"/>
      <c r="E162" s="241"/>
      <c r="F162" s="115"/>
      <c r="G162" s="116">
        <f t="shared" si="366"/>
        <v>0</v>
      </c>
      <c r="H162" s="241"/>
      <c r="I162" s="115"/>
      <c r="J162" s="116">
        <f t="shared" si="367"/>
        <v>0</v>
      </c>
      <c r="K162" s="114"/>
      <c r="L162" s="115"/>
      <c r="M162" s="116">
        <f t="shared" si="368"/>
        <v>0</v>
      </c>
      <c r="N162" s="114"/>
      <c r="O162" s="115"/>
      <c r="P162" s="116">
        <f t="shared" si="369"/>
        <v>0</v>
      </c>
      <c r="Q162" s="114"/>
      <c r="R162" s="115"/>
      <c r="S162" s="116">
        <f t="shared" si="370"/>
        <v>0</v>
      </c>
      <c r="T162" s="114"/>
      <c r="U162" s="115"/>
      <c r="V162" s="116">
        <f t="shared" si="371"/>
        <v>0</v>
      </c>
      <c r="W162" s="117">
        <f t="shared" si="372"/>
        <v>0</v>
      </c>
      <c r="X162" s="118">
        <f t="shared" si="373"/>
        <v>0</v>
      </c>
      <c r="Y162" s="118">
        <f t="shared" si="374"/>
        <v>0</v>
      </c>
      <c r="Z162" s="326" t="e">
        <f t="shared" si="375"/>
        <v>#DIV/0!</v>
      </c>
      <c r="AA162" s="119"/>
      <c r="AB162" s="121"/>
      <c r="AC162" s="121"/>
      <c r="AD162" s="121"/>
      <c r="AE162" s="121"/>
      <c r="AF162" s="121"/>
      <c r="AG162" s="121"/>
    </row>
    <row r="163" spans="1:33" ht="16.5" customHeight="1">
      <c r="A163" s="302" t="s">
        <v>70</v>
      </c>
      <c r="B163" s="239">
        <v>43960</v>
      </c>
      <c r="C163" s="150" t="s">
        <v>258</v>
      </c>
      <c r="D163" s="242"/>
      <c r="E163" s="243"/>
      <c r="F163" s="125"/>
      <c r="G163" s="126">
        <f t="shared" si="366"/>
        <v>0</v>
      </c>
      <c r="H163" s="243"/>
      <c r="I163" s="125"/>
      <c r="J163" s="126">
        <f t="shared" si="367"/>
        <v>0</v>
      </c>
      <c r="K163" s="124"/>
      <c r="L163" s="125"/>
      <c r="M163" s="126">
        <f t="shared" si="368"/>
        <v>0</v>
      </c>
      <c r="N163" s="124"/>
      <c r="O163" s="125"/>
      <c r="P163" s="126">
        <f t="shared" si="369"/>
        <v>0</v>
      </c>
      <c r="Q163" s="124"/>
      <c r="R163" s="125"/>
      <c r="S163" s="126">
        <f t="shared" si="370"/>
        <v>0</v>
      </c>
      <c r="T163" s="124"/>
      <c r="U163" s="125"/>
      <c r="V163" s="126">
        <f t="shared" si="371"/>
        <v>0</v>
      </c>
      <c r="W163" s="127">
        <f t="shared" si="372"/>
        <v>0</v>
      </c>
      <c r="X163" s="118">
        <f t="shared" si="373"/>
        <v>0</v>
      </c>
      <c r="Y163" s="118">
        <f t="shared" si="374"/>
        <v>0</v>
      </c>
      <c r="Z163" s="326" t="e">
        <f t="shared" si="375"/>
        <v>#DIV/0!</v>
      </c>
      <c r="AA163" s="128"/>
      <c r="AB163" s="121"/>
      <c r="AC163" s="121"/>
      <c r="AD163" s="121"/>
      <c r="AE163" s="121"/>
      <c r="AF163" s="121"/>
      <c r="AG163" s="121"/>
    </row>
    <row r="164" spans="1:33" ht="30" customHeight="1">
      <c r="A164" s="302" t="s">
        <v>70</v>
      </c>
      <c r="B164" s="239">
        <v>43991</v>
      </c>
      <c r="C164" s="217" t="s">
        <v>259</v>
      </c>
      <c r="D164" s="136"/>
      <c r="E164" s="124"/>
      <c r="F164" s="125">
        <v>0.22</v>
      </c>
      <c r="G164" s="126">
        <f t="shared" si="366"/>
        <v>0</v>
      </c>
      <c r="H164" s="124"/>
      <c r="I164" s="125">
        <v>0.22</v>
      </c>
      <c r="J164" s="126">
        <f t="shared" si="367"/>
        <v>0</v>
      </c>
      <c r="K164" s="124"/>
      <c r="L164" s="125">
        <v>0.22</v>
      </c>
      <c r="M164" s="126">
        <f t="shared" si="368"/>
        <v>0</v>
      </c>
      <c r="N164" s="124"/>
      <c r="O164" s="125">
        <v>0.22</v>
      </c>
      <c r="P164" s="126">
        <f t="shared" si="369"/>
        <v>0</v>
      </c>
      <c r="Q164" s="124"/>
      <c r="R164" s="125">
        <v>0.22</v>
      </c>
      <c r="S164" s="126">
        <f t="shared" si="370"/>
        <v>0</v>
      </c>
      <c r="T164" s="124"/>
      <c r="U164" s="125">
        <v>0.22</v>
      </c>
      <c r="V164" s="126">
        <f t="shared" si="371"/>
        <v>0</v>
      </c>
      <c r="W164" s="127">
        <f t="shared" si="372"/>
        <v>0</v>
      </c>
      <c r="X164" s="152">
        <f t="shared" si="373"/>
        <v>0</v>
      </c>
      <c r="Y164" s="152">
        <f t="shared" si="374"/>
        <v>0</v>
      </c>
      <c r="Z164" s="337" t="e">
        <f t="shared" si="375"/>
        <v>#DIV/0!</v>
      </c>
      <c r="AA164" s="128"/>
      <c r="AB164" s="7"/>
      <c r="AC164" s="7"/>
      <c r="AD164" s="7"/>
      <c r="AE164" s="7"/>
      <c r="AF164" s="7"/>
      <c r="AG164" s="7"/>
    </row>
    <row r="165" spans="1:33" ht="23.25" customHeight="1">
      <c r="A165" s="153" t="s">
        <v>260</v>
      </c>
      <c r="B165" s="154"/>
      <c r="C165" s="155"/>
      <c r="D165" s="156"/>
      <c r="E165" s="160">
        <f>SUM(E159:E163)</f>
        <v>62</v>
      </c>
      <c r="F165" s="174"/>
      <c r="G165" s="159">
        <f>SUM(G159:G164)</f>
        <v>2480</v>
      </c>
      <c r="H165" s="160">
        <f>SUM(H159:H163)</f>
        <v>16</v>
      </c>
      <c r="I165" s="174"/>
      <c r="J165" s="159">
        <f>SUM(J159:J164)</f>
        <v>2500</v>
      </c>
      <c r="K165" s="175">
        <f>SUM(K159:K163)</f>
        <v>0</v>
      </c>
      <c r="L165" s="174"/>
      <c r="M165" s="159">
        <f>SUM(M159:M164)</f>
        <v>0</v>
      </c>
      <c r="N165" s="175">
        <f>SUM(N159:N163)</f>
        <v>0</v>
      </c>
      <c r="O165" s="174"/>
      <c r="P165" s="159">
        <f>SUM(P159:P164)</f>
        <v>0</v>
      </c>
      <c r="Q165" s="175">
        <f>SUM(Q159:Q163)</f>
        <v>0</v>
      </c>
      <c r="R165" s="174"/>
      <c r="S165" s="159">
        <f>SUM(S159:S164)</f>
        <v>0</v>
      </c>
      <c r="T165" s="175">
        <f>SUM(T159:T163)</f>
        <v>0</v>
      </c>
      <c r="U165" s="174"/>
      <c r="V165" s="161">
        <f t="shared" ref="V165:X165" si="376">SUM(V159:V164)</f>
        <v>0</v>
      </c>
      <c r="W165" s="207">
        <f t="shared" si="376"/>
        <v>2480</v>
      </c>
      <c r="X165" s="208">
        <f t="shared" si="376"/>
        <v>2500</v>
      </c>
      <c r="Y165" s="208">
        <f t="shared" si="374"/>
        <v>-20</v>
      </c>
      <c r="Z165" s="338">
        <f t="shared" si="375"/>
        <v>-8.0645161290322578E-3</v>
      </c>
      <c r="AA165" s="209"/>
      <c r="AB165" s="7"/>
      <c r="AC165" s="7"/>
      <c r="AD165" s="7"/>
      <c r="AE165" s="7"/>
      <c r="AF165" s="7"/>
      <c r="AG165" s="7"/>
    </row>
    <row r="166" spans="1:33" ht="23.25" customHeight="1">
      <c r="A166" s="305" t="s">
        <v>66</v>
      </c>
      <c r="B166" s="192">
        <v>10</v>
      </c>
      <c r="C166" s="221" t="s">
        <v>261</v>
      </c>
      <c r="D166" s="167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210"/>
      <c r="X166" s="210"/>
      <c r="Y166" s="168"/>
      <c r="Z166" s="339"/>
      <c r="AA166" s="211"/>
      <c r="AB166" s="7"/>
      <c r="AC166" s="7"/>
      <c r="AD166" s="7"/>
      <c r="AE166" s="7"/>
      <c r="AF166" s="7"/>
      <c r="AG166" s="7"/>
    </row>
    <row r="167" spans="1:33" ht="30.75" customHeight="1">
      <c r="A167" s="301" t="s">
        <v>70</v>
      </c>
      <c r="B167" s="239">
        <v>43840</v>
      </c>
      <c r="C167" s="244" t="s">
        <v>262</v>
      </c>
      <c r="D167" s="234"/>
      <c r="E167" s="245"/>
      <c r="F167" s="147"/>
      <c r="G167" s="148">
        <f t="shared" ref="G167:G171" si="377">E167*F167</f>
        <v>0</v>
      </c>
      <c r="H167" s="245"/>
      <c r="I167" s="147"/>
      <c r="J167" s="148">
        <f t="shared" ref="J167:J171" si="378">H167*I167</f>
        <v>0</v>
      </c>
      <c r="K167" s="146"/>
      <c r="L167" s="147"/>
      <c r="M167" s="148">
        <f t="shared" ref="M167:M171" si="379">K167*L167</f>
        <v>0</v>
      </c>
      <c r="N167" s="146"/>
      <c r="O167" s="147"/>
      <c r="P167" s="148">
        <f t="shared" ref="P167:P171" si="380">N167*O167</f>
        <v>0</v>
      </c>
      <c r="Q167" s="146"/>
      <c r="R167" s="147"/>
      <c r="S167" s="148">
        <f t="shared" ref="S167:S171" si="381">Q167*R167</f>
        <v>0</v>
      </c>
      <c r="T167" s="146"/>
      <c r="U167" s="147"/>
      <c r="V167" s="246">
        <f t="shared" ref="V167:V171" si="382">T167*U167</f>
        <v>0</v>
      </c>
      <c r="W167" s="247">
        <f t="shared" ref="W167:W171" si="383">G167+M167+S167</f>
        <v>0</v>
      </c>
      <c r="X167" s="214">
        <f t="shared" ref="X167:X171" si="384">J167+P167+V167</f>
        <v>0</v>
      </c>
      <c r="Y167" s="214">
        <f t="shared" ref="Y167:Y172" si="385">W167-X167</f>
        <v>0</v>
      </c>
      <c r="Z167" s="340" t="e">
        <f t="shared" ref="Z167:Z172" si="386">Y167/W167</f>
        <v>#DIV/0!</v>
      </c>
      <c r="AA167" s="248"/>
      <c r="AB167" s="121"/>
      <c r="AC167" s="121"/>
      <c r="AD167" s="121"/>
      <c r="AE167" s="121"/>
      <c r="AF167" s="121"/>
      <c r="AG167" s="121"/>
    </row>
    <row r="168" spans="1:33" ht="30" customHeight="1">
      <c r="A168" s="301" t="s">
        <v>70</v>
      </c>
      <c r="B168" s="239">
        <v>43871</v>
      </c>
      <c r="C168" s="244" t="s">
        <v>262</v>
      </c>
      <c r="D168" s="240"/>
      <c r="E168" s="241"/>
      <c r="F168" s="115"/>
      <c r="G168" s="116">
        <f t="shared" si="377"/>
        <v>0</v>
      </c>
      <c r="H168" s="241"/>
      <c r="I168" s="115"/>
      <c r="J168" s="116">
        <f t="shared" si="378"/>
        <v>0</v>
      </c>
      <c r="K168" s="114"/>
      <c r="L168" s="115"/>
      <c r="M168" s="116">
        <f t="shared" si="379"/>
        <v>0</v>
      </c>
      <c r="N168" s="114"/>
      <c r="O168" s="115"/>
      <c r="P168" s="116">
        <f t="shared" si="380"/>
        <v>0</v>
      </c>
      <c r="Q168" s="114"/>
      <c r="R168" s="115"/>
      <c r="S168" s="116">
        <f t="shared" si="381"/>
        <v>0</v>
      </c>
      <c r="T168" s="114"/>
      <c r="U168" s="115"/>
      <c r="V168" s="212">
        <f t="shared" si="382"/>
        <v>0</v>
      </c>
      <c r="W168" s="216">
        <f t="shared" si="383"/>
        <v>0</v>
      </c>
      <c r="X168" s="118">
        <f t="shared" si="384"/>
        <v>0</v>
      </c>
      <c r="Y168" s="118">
        <f t="shared" si="385"/>
        <v>0</v>
      </c>
      <c r="Z168" s="326" t="e">
        <f t="shared" si="386"/>
        <v>#DIV/0!</v>
      </c>
      <c r="AA168" s="119"/>
      <c r="AB168" s="121"/>
      <c r="AC168" s="121"/>
      <c r="AD168" s="121"/>
      <c r="AE168" s="121"/>
      <c r="AF168" s="121"/>
      <c r="AG168" s="121"/>
    </row>
    <row r="169" spans="1:33" ht="30" customHeight="1">
      <c r="A169" s="301" t="s">
        <v>70</v>
      </c>
      <c r="B169" s="239">
        <v>43900</v>
      </c>
      <c r="C169" s="244" t="s">
        <v>262</v>
      </c>
      <c r="D169" s="240"/>
      <c r="E169" s="241"/>
      <c r="F169" s="115"/>
      <c r="G169" s="116">
        <f t="shared" si="377"/>
        <v>0</v>
      </c>
      <c r="H169" s="241"/>
      <c r="I169" s="115"/>
      <c r="J169" s="116">
        <f t="shared" si="378"/>
        <v>0</v>
      </c>
      <c r="K169" s="114"/>
      <c r="L169" s="115"/>
      <c r="M169" s="116">
        <f t="shared" si="379"/>
        <v>0</v>
      </c>
      <c r="N169" s="114"/>
      <c r="O169" s="115"/>
      <c r="P169" s="116">
        <f t="shared" si="380"/>
        <v>0</v>
      </c>
      <c r="Q169" s="114"/>
      <c r="R169" s="115"/>
      <c r="S169" s="116">
        <f t="shared" si="381"/>
        <v>0</v>
      </c>
      <c r="T169" s="114"/>
      <c r="U169" s="115"/>
      <c r="V169" s="212">
        <f t="shared" si="382"/>
        <v>0</v>
      </c>
      <c r="W169" s="216">
        <f t="shared" si="383"/>
        <v>0</v>
      </c>
      <c r="X169" s="118">
        <f t="shared" si="384"/>
        <v>0</v>
      </c>
      <c r="Y169" s="118">
        <f t="shared" si="385"/>
        <v>0</v>
      </c>
      <c r="Z169" s="326" t="e">
        <f t="shared" si="386"/>
        <v>#DIV/0!</v>
      </c>
      <c r="AA169" s="119"/>
      <c r="AB169" s="121"/>
      <c r="AC169" s="121"/>
      <c r="AD169" s="121"/>
      <c r="AE169" s="121"/>
      <c r="AF169" s="121"/>
      <c r="AG169" s="121"/>
    </row>
    <row r="170" spans="1:33" ht="18" customHeight="1">
      <c r="A170" s="302" t="s">
        <v>70</v>
      </c>
      <c r="B170" s="249">
        <v>43931</v>
      </c>
      <c r="C170" s="150" t="s">
        <v>263</v>
      </c>
      <c r="D170" s="242" t="s">
        <v>73</v>
      </c>
      <c r="E170" s="243"/>
      <c r="F170" s="125"/>
      <c r="G170" s="116">
        <f t="shared" si="377"/>
        <v>0</v>
      </c>
      <c r="H170" s="243"/>
      <c r="I170" s="125"/>
      <c r="J170" s="116">
        <f t="shared" si="378"/>
        <v>0</v>
      </c>
      <c r="K170" s="124"/>
      <c r="L170" s="125"/>
      <c r="M170" s="126">
        <f t="shared" si="379"/>
        <v>0</v>
      </c>
      <c r="N170" s="124"/>
      <c r="O170" s="125"/>
      <c r="P170" s="126">
        <f t="shared" si="380"/>
        <v>0</v>
      </c>
      <c r="Q170" s="124"/>
      <c r="R170" s="125"/>
      <c r="S170" s="126">
        <f t="shared" si="381"/>
        <v>0</v>
      </c>
      <c r="T170" s="124"/>
      <c r="U170" s="125"/>
      <c r="V170" s="218">
        <f t="shared" si="382"/>
        <v>0</v>
      </c>
      <c r="W170" s="250">
        <f t="shared" si="383"/>
        <v>0</v>
      </c>
      <c r="X170" s="118">
        <f t="shared" si="384"/>
        <v>0</v>
      </c>
      <c r="Y170" s="118">
        <f t="shared" si="385"/>
        <v>0</v>
      </c>
      <c r="Z170" s="326" t="e">
        <f t="shared" si="386"/>
        <v>#DIV/0!</v>
      </c>
      <c r="AA170" s="204"/>
      <c r="AB170" s="121"/>
      <c r="AC170" s="121"/>
      <c r="AD170" s="121"/>
      <c r="AE170" s="121"/>
      <c r="AF170" s="121"/>
      <c r="AG170" s="121"/>
    </row>
    <row r="171" spans="1:33" ht="30" customHeight="1">
      <c r="A171" s="302" t="s">
        <v>70</v>
      </c>
      <c r="B171" s="251">
        <v>43961</v>
      </c>
      <c r="C171" s="217" t="s">
        <v>264</v>
      </c>
      <c r="D171" s="252"/>
      <c r="E171" s="124"/>
      <c r="F171" s="125">
        <v>0.22</v>
      </c>
      <c r="G171" s="126">
        <f t="shared" si="377"/>
        <v>0</v>
      </c>
      <c r="H171" s="124"/>
      <c r="I171" s="125">
        <v>0.22</v>
      </c>
      <c r="J171" s="126">
        <f t="shared" si="378"/>
        <v>0</v>
      </c>
      <c r="K171" s="124"/>
      <c r="L171" s="125">
        <v>0.22</v>
      </c>
      <c r="M171" s="126">
        <f t="shared" si="379"/>
        <v>0</v>
      </c>
      <c r="N171" s="124"/>
      <c r="O171" s="125">
        <v>0.22</v>
      </c>
      <c r="P171" s="126">
        <f t="shared" si="380"/>
        <v>0</v>
      </c>
      <c r="Q171" s="124"/>
      <c r="R171" s="125">
        <v>0.22</v>
      </c>
      <c r="S171" s="126">
        <f t="shared" si="381"/>
        <v>0</v>
      </c>
      <c r="T171" s="124"/>
      <c r="U171" s="125">
        <v>0.22</v>
      </c>
      <c r="V171" s="218">
        <f t="shared" si="382"/>
        <v>0</v>
      </c>
      <c r="W171" s="219">
        <f t="shared" si="383"/>
        <v>0</v>
      </c>
      <c r="X171" s="220">
        <f t="shared" si="384"/>
        <v>0</v>
      </c>
      <c r="Y171" s="220">
        <f t="shared" si="385"/>
        <v>0</v>
      </c>
      <c r="Z171" s="341" t="e">
        <f t="shared" si="386"/>
        <v>#DIV/0!</v>
      </c>
      <c r="AA171" s="253"/>
      <c r="AB171" s="7"/>
      <c r="AC171" s="7"/>
      <c r="AD171" s="7"/>
      <c r="AE171" s="7"/>
      <c r="AF171" s="7"/>
      <c r="AG171" s="7"/>
    </row>
    <row r="172" spans="1:33" ht="30" customHeight="1">
      <c r="A172" s="153" t="s">
        <v>265</v>
      </c>
      <c r="B172" s="154"/>
      <c r="C172" s="155"/>
      <c r="D172" s="156"/>
      <c r="E172" s="160">
        <f>SUM(E167:E170)</f>
        <v>0</v>
      </c>
      <c r="F172" s="174"/>
      <c r="G172" s="159">
        <f>SUM(G167:G171)</f>
        <v>0</v>
      </c>
      <c r="H172" s="160">
        <f>SUM(H167:H170)</f>
        <v>0</v>
      </c>
      <c r="I172" s="174"/>
      <c r="J172" s="159">
        <f>SUM(J167:J171)</f>
        <v>0</v>
      </c>
      <c r="K172" s="175">
        <f>SUM(K167:K170)</f>
        <v>0</v>
      </c>
      <c r="L172" s="174"/>
      <c r="M172" s="159">
        <f>SUM(M167:M171)</f>
        <v>0</v>
      </c>
      <c r="N172" s="175">
        <f>SUM(N167:N170)</f>
        <v>0</v>
      </c>
      <c r="O172" s="174"/>
      <c r="P172" s="159">
        <f>SUM(P167:P171)</f>
        <v>0</v>
      </c>
      <c r="Q172" s="175">
        <f>SUM(Q167:Q170)</f>
        <v>0</v>
      </c>
      <c r="R172" s="174"/>
      <c r="S172" s="159">
        <f>SUM(S167:S171)</f>
        <v>0</v>
      </c>
      <c r="T172" s="175">
        <f>SUM(T167:T170)</f>
        <v>0</v>
      </c>
      <c r="U172" s="174"/>
      <c r="V172" s="161">
        <f t="shared" ref="V172:X172" si="387">SUM(V167:V171)</f>
        <v>0</v>
      </c>
      <c r="W172" s="207">
        <f t="shared" si="387"/>
        <v>0</v>
      </c>
      <c r="X172" s="208">
        <f t="shared" si="387"/>
        <v>0</v>
      </c>
      <c r="Y172" s="208">
        <f t="shared" si="385"/>
        <v>0</v>
      </c>
      <c r="Z172" s="338" t="e">
        <f t="shared" si="386"/>
        <v>#DIV/0!</v>
      </c>
      <c r="AA172" s="209"/>
      <c r="AB172" s="7"/>
      <c r="AC172" s="7"/>
      <c r="AD172" s="7"/>
      <c r="AE172" s="7"/>
      <c r="AF172" s="7"/>
      <c r="AG172" s="7"/>
    </row>
    <row r="173" spans="1:33" ht="30" customHeight="1">
      <c r="A173" s="305" t="s">
        <v>66</v>
      </c>
      <c r="B173" s="192">
        <v>11</v>
      </c>
      <c r="C173" s="166" t="s">
        <v>266</v>
      </c>
      <c r="D173" s="167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210"/>
      <c r="X173" s="210"/>
      <c r="Y173" s="168"/>
      <c r="Z173" s="339"/>
      <c r="AA173" s="211"/>
      <c r="AB173" s="7"/>
      <c r="AC173" s="7"/>
      <c r="AD173" s="7"/>
      <c r="AE173" s="7"/>
      <c r="AF173" s="7"/>
      <c r="AG173" s="7"/>
    </row>
    <row r="174" spans="1:33" ht="30" customHeight="1">
      <c r="A174" s="310" t="s">
        <v>70</v>
      </c>
      <c r="B174" s="239">
        <v>43841</v>
      </c>
      <c r="C174" s="244" t="s">
        <v>267</v>
      </c>
      <c r="D174" s="145" t="s">
        <v>105</v>
      </c>
      <c r="E174" s="146"/>
      <c r="F174" s="147"/>
      <c r="G174" s="148">
        <f t="shared" ref="G174:G175" si="388">E174*F174</f>
        <v>0</v>
      </c>
      <c r="H174" s="146"/>
      <c r="I174" s="147"/>
      <c r="J174" s="148">
        <f t="shared" ref="J174:J175" si="389">H174*I174</f>
        <v>0</v>
      </c>
      <c r="K174" s="146"/>
      <c r="L174" s="147"/>
      <c r="M174" s="148">
        <f t="shared" ref="M174:M175" si="390">K174*L174</f>
        <v>0</v>
      </c>
      <c r="N174" s="146"/>
      <c r="O174" s="147"/>
      <c r="P174" s="148">
        <f t="shared" ref="P174:P175" si="391">N174*O174</f>
        <v>0</v>
      </c>
      <c r="Q174" s="146"/>
      <c r="R174" s="147"/>
      <c r="S174" s="148">
        <f t="shared" ref="S174:S175" si="392">Q174*R174</f>
        <v>0</v>
      </c>
      <c r="T174" s="146"/>
      <c r="U174" s="147"/>
      <c r="V174" s="246">
        <f t="shared" ref="V174:V175" si="393">T174*U174</f>
        <v>0</v>
      </c>
      <c r="W174" s="247">
        <f t="shared" ref="W174:W175" si="394">G174+M174+S174</f>
        <v>0</v>
      </c>
      <c r="X174" s="214">
        <f t="shared" ref="X174:X175" si="395">J174+P174+V174</f>
        <v>0</v>
      </c>
      <c r="Y174" s="214">
        <f t="shared" ref="Y174:Y176" si="396">W174-X174</f>
        <v>0</v>
      </c>
      <c r="Z174" s="340" t="e">
        <f t="shared" ref="Z174:Z176" si="397">Y174/W174</f>
        <v>#DIV/0!</v>
      </c>
      <c r="AA174" s="248"/>
      <c r="AB174" s="121"/>
      <c r="AC174" s="121"/>
      <c r="AD174" s="121"/>
      <c r="AE174" s="121"/>
      <c r="AF174" s="121"/>
      <c r="AG174" s="121"/>
    </row>
    <row r="175" spans="1:33" ht="30" customHeight="1">
      <c r="A175" s="311" t="s">
        <v>70</v>
      </c>
      <c r="B175" s="239">
        <v>43872</v>
      </c>
      <c r="C175" s="150" t="s">
        <v>267</v>
      </c>
      <c r="D175" s="123" t="s">
        <v>105</v>
      </c>
      <c r="E175" s="124"/>
      <c r="F175" s="125"/>
      <c r="G175" s="116">
        <f t="shared" si="388"/>
        <v>0</v>
      </c>
      <c r="H175" s="124"/>
      <c r="I175" s="125"/>
      <c r="J175" s="116">
        <f t="shared" si="389"/>
        <v>0</v>
      </c>
      <c r="K175" s="124"/>
      <c r="L175" s="125"/>
      <c r="M175" s="126">
        <f t="shared" si="390"/>
        <v>0</v>
      </c>
      <c r="N175" s="124"/>
      <c r="O175" s="125"/>
      <c r="P175" s="126">
        <f t="shared" si="391"/>
        <v>0</v>
      </c>
      <c r="Q175" s="124"/>
      <c r="R175" s="125"/>
      <c r="S175" s="126">
        <f t="shared" si="392"/>
        <v>0</v>
      </c>
      <c r="T175" s="124"/>
      <c r="U175" s="125"/>
      <c r="V175" s="218">
        <f t="shared" si="393"/>
        <v>0</v>
      </c>
      <c r="W175" s="254">
        <f t="shared" si="394"/>
        <v>0</v>
      </c>
      <c r="X175" s="220">
        <f t="shared" si="395"/>
        <v>0</v>
      </c>
      <c r="Y175" s="220">
        <f t="shared" si="396"/>
        <v>0</v>
      </c>
      <c r="Z175" s="341" t="e">
        <f t="shared" si="397"/>
        <v>#DIV/0!</v>
      </c>
      <c r="AA175" s="253"/>
      <c r="AB175" s="120"/>
      <c r="AC175" s="121"/>
      <c r="AD175" s="121"/>
      <c r="AE175" s="121"/>
      <c r="AF175" s="121"/>
      <c r="AG175" s="121"/>
    </row>
    <row r="176" spans="1:33" ht="39" customHeight="1">
      <c r="A176" s="381" t="s">
        <v>268</v>
      </c>
      <c r="B176" s="382"/>
      <c r="C176" s="382"/>
      <c r="D176" s="383"/>
      <c r="E176" s="160">
        <f>SUM(E174:E175)</f>
        <v>0</v>
      </c>
      <c r="F176" s="174"/>
      <c r="G176" s="159">
        <f t="shared" ref="G176:H176" si="398">SUM(G174:G175)</f>
        <v>0</v>
      </c>
      <c r="H176" s="160">
        <f t="shared" si="398"/>
        <v>0</v>
      </c>
      <c r="I176" s="174"/>
      <c r="J176" s="159">
        <f t="shared" ref="J176:K176" si="399">SUM(J174:J175)</f>
        <v>0</v>
      </c>
      <c r="K176" s="175">
        <f t="shared" si="399"/>
        <v>0</v>
      </c>
      <c r="L176" s="174"/>
      <c r="M176" s="159">
        <f t="shared" ref="M176:N176" si="400">SUM(M174:M175)</f>
        <v>0</v>
      </c>
      <c r="N176" s="175">
        <f t="shared" si="400"/>
        <v>0</v>
      </c>
      <c r="O176" s="174"/>
      <c r="P176" s="159">
        <f t="shared" ref="P176:Q176" si="401">SUM(P174:P175)</f>
        <v>0</v>
      </c>
      <c r="Q176" s="175">
        <f t="shared" si="401"/>
        <v>0</v>
      </c>
      <c r="R176" s="174"/>
      <c r="S176" s="159">
        <f t="shared" ref="S176:T176" si="402">SUM(S174:S175)</f>
        <v>0</v>
      </c>
      <c r="T176" s="175">
        <f t="shared" si="402"/>
        <v>0</v>
      </c>
      <c r="U176" s="174"/>
      <c r="V176" s="161">
        <f t="shared" ref="V176:X176" si="403">SUM(V174:V175)</f>
        <v>0</v>
      </c>
      <c r="W176" s="207">
        <f t="shared" si="403"/>
        <v>0</v>
      </c>
      <c r="X176" s="208">
        <f t="shared" si="403"/>
        <v>0</v>
      </c>
      <c r="Y176" s="208">
        <f t="shared" si="396"/>
        <v>0</v>
      </c>
      <c r="Z176" s="338" t="e">
        <f t="shared" si="397"/>
        <v>#DIV/0!</v>
      </c>
      <c r="AA176" s="209"/>
      <c r="AB176" s="7"/>
      <c r="AC176" s="7"/>
      <c r="AD176" s="7"/>
      <c r="AE176" s="7"/>
      <c r="AF176" s="7"/>
      <c r="AG176" s="7"/>
    </row>
    <row r="177" spans="1:33" ht="30" customHeight="1">
      <c r="A177" s="306" t="s">
        <v>66</v>
      </c>
      <c r="B177" s="192">
        <v>12</v>
      </c>
      <c r="C177" s="193" t="s">
        <v>269</v>
      </c>
      <c r="D177" s="255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210"/>
      <c r="X177" s="210"/>
      <c r="Y177" s="168"/>
      <c r="Z177" s="339"/>
      <c r="AA177" s="211"/>
      <c r="AB177" s="7"/>
      <c r="AC177" s="7"/>
      <c r="AD177" s="7"/>
      <c r="AE177" s="7"/>
      <c r="AF177" s="7"/>
      <c r="AG177" s="7"/>
    </row>
    <row r="178" spans="1:33" ht="27" customHeight="1">
      <c r="A178" s="304" t="s">
        <v>70</v>
      </c>
      <c r="B178" s="256">
        <v>43842</v>
      </c>
      <c r="C178" s="257" t="s">
        <v>270</v>
      </c>
      <c r="D178" s="234" t="s">
        <v>271</v>
      </c>
      <c r="E178" s="245"/>
      <c r="F178" s="147"/>
      <c r="G178" s="148">
        <f t="shared" ref="G178:G181" si="404">E178*F178</f>
        <v>0</v>
      </c>
      <c r="H178" s="245"/>
      <c r="I178" s="147"/>
      <c r="J178" s="148">
        <f t="shared" ref="J178:J181" si="405">H178*I178</f>
        <v>0</v>
      </c>
      <c r="K178" s="146"/>
      <c r="L178" s="147"/>
      <c r="M178" s="148">
        <f t="shared" ref="M178:M181" si="406">K178*L178</f>
        <v>0</v>
      </c>
      <c r="N178" s="146"/>
      <c r="O178" s="147"/>
      <c r="P178" s="148">
        <f t="shared" ref="P178:P181" si="407">N178*O178</f>
        <v>0</v>
      </c>
      <c r="Q178" s="146"/>
      <c r="R178" s="147"/>
      <c r="S178" s="148">
        <f t="shared" ref="S178:S181" si="408">Q178*R178</f>
        <v>0</v>
      </c>
      <c r="T178" s="146"/>
      <c r="U178" s="147"/>
      <c r="V178" s="246">
        <f t="shared" ref="V178:V181" si="409">T178*U178</f>
        <v>0</v>
      </c>
      <c r="W178" s="247">
        <f t="shared" ref="W178:W181" si="410">G178+M178+S178</f>
        <v>0</v>
      </c>
      <c r="X178" s="214">
        <f t="shared" ref="X178:X181" si="411">J178+P178+V178</f>
        <v>0</v>
      </c>
      <c r="Y178" s="214">
        <f t="shared" ref="Y178:Y182" si="412">W178-X178</f>
        <v>0</v>
      </c>
      <c r="Z178" s="340" t="e">
        <f t="shared" ref="Z178:Z182" si="413">Y178/W178</f>
        <v>#DIV/0!</v>
      </c>
      <c r="AA178" s="258"/>
      <c r="AB178" s="120"/>
      <c r="AC178" s="121"/>
      <c r="AD178" s="121"/>
      <c r="AE178" s="121"/>
      <c r="AF178" s="121"/>
      <c r="AG178" s="121"/>
    </row>
    <row r="179" spans="1:33" ht="30" customHeight="1">
      <c r="A179" s="301" t="s">
        <v>70</v>
      </c>
      <c r="B179" s="239">
        <v>43873</v>
      </c>
      <c r="C179" s="172" t="s">
        <v>272</v>
      </c>
      <c r="D179" s="240" t="s">
        <v>241</v>
      </c>
      <c r="E179" s="241"/>
      <c r="F179" s="115"/>
      <c r="G179" s="116">
        <f t="shared" si="404"/>
        <v>0</v>
      </c>
      <c r="H179" s="241"/>
      <c r="I179" s="115"/>
      <c r="J179" s="116">
        <f t="shared" si="405"/>
        <v>0</v>
      </c>
      <c r="K179" s="114"/>
      <c r="L179" s="115"/>
      <c r="M179" s="116">
        <f t="shared" si="406"/>
        <v>0</v>
      </c>
      <c r="N179" s="114"/>
      <c r="O179" s="115"/>
      <c r="P179" s="116">
        <f t="shared" si="407"/>
        <v>0</v>
      </c>
      <c r="Q179" s="114"/>
      <c r="R179" s="115"/>
      <c r="S179" s="116">
        <f t="shared" si="408"/>
        <v>0</v>
      </c>
      <c r="T179" s="114"/>
      <c r="U179" s="115"/>
      <c r="V179" s="212">
        <f t="shared" si="409"/>
        <v>0</v>
      </c>
      <c r="W179" s="259">
        <f t="shared" si="410"/>
        <v>0</v>
      </c>
      <c r="X179" s="118">
        <f t="shared" si="411"/>
        <v>0</v>
      </c>
      <c r="Y179" s="118">
        <f t="shared" si="412"/>
        <v>0</v>
      </c>
      <c r="Z179" s="326" t="e">
        <f t="shared" si="413"/>
        <v>#DIV/0!</v>
      </c>
      <c r="AA179" s="260"/>
      <c r="AB179" s="121"/>
      <c r="AC179" s="121"/>
      <c r="AD179" s="121"/>
      <c r="AE179" s="121"/>
      <c r="AF179" s="121"/>
      <c r="AG179" s="121"/>
    </row>
    <row r="180" spans="1:33" ht="17.25" customHeight="1">
      <c r="A180" s="302" t="s">
        <v>70</v>
      </c>
      <c r="B180" s="249">
        <v>43902</v>
      </c>
      <c r="C180" s="150" t="s">
        <v>273</v>
      </c>
      <c r="D180" s="242" t="s">
        <v>241</v>
      </c>
      <c r="E180" s="243"/>
      <c r="F180" s="125"/>
      <c r="G180" s="126">
        <f t="shared" si="404"/>
        <v>0</v>
      </c>
      <c r="H180" s="243"/>
      <c r="I180" s="125"/>
      <c r="J180" s="126">
        <f t="shared" si="405"/>
        <v>0</v>
      </c>
      <c r="K180" s="124"/>
      <c r="L180" s="125"/>
      <c r="M180" s="126">
        <f t="shared" si="406"/>
        <v>0</v>
      </c>
      <c r="N180" s="124"/>
      <c r="O180" s="125"/>
      <c r="P180" s="126">
        <f t="shared" si="407"/>
        <v>0</v>
      </c>
      <c r="Q180" s="124"/>
      <c r="R180" s="125"/>
      <c r="S180" s="126">
        <f t="shared" si="408"/>
        <v>0</v>
      </c>
      <c r="T180" s="124"/>
      <c r="U180" s="125"/>
      <c r="V180" s="218">
        <f t="shared" si="409"/>
        <v>0</v>
      </c>
      <c r="W180" s="250">
        <f t="shared" si="410"/>
        <v>0</v>
      </c>
      <c r="X180" s="118">
        <f t="shared" si="411"/>
        <v>0</v>
      </c>
      <c r="Y180" s="118">
        <f t="shared" si="412"/>
        <v>0</v>
      </c>
      <c r="Z180" s="326" t="e">
        <f t="shared" si="413"/>
        <v>#DIV/0!</v>
      </c>
      <c r="AA180" s="261"/>
      <c r="AB180" s="121"/>
      <c r="AC180" s="121"/>
      <c r="AD180" s="121"/>
      <c r="AE180" s="121"/>
      <c r="AF180" s="121"/>
      <c r="AG180" s="121"/>
    </row>
    <row r="181" spans="1:33" ht="38.25" customHeight="1">
      <c r="A181" s="302" t="s">
        <v>70</v>
      </c>
      <c r="B181" s="249">
        <v>43933</v>
      </c>
      <c r="C181" s="217" t="s">
        <v>274</v>
      </c>
      <c r="D181" s="252"/>
      <c r="E181" s="243"/>
      <c r="F181" s="125">
        <v>0.22</v>
      </c>
      <c r="G181" s="126">
        <f t="shared" si="404"/>
        <v>0</v>
      </c>
      <c r="H181" s="243"/>
      <c r="I181" s="125">
        <v>0.22</v>
      </c>
      <c r="J181" s="126">
        <f t="shared" si="405"/>
        <v>0</v>
      </c>
      <c r="K181" s="124"/>
      <c r="L181" s="125">
        <v>0.22</v>
      </c>
      <c r="M181" s="126">
        <f t="shared" si="406"/>
        <v>0</v>
      </c>
      <c r="N181" s="124"/>
      <c r="O181" s="125">
        <v>0.22</v>
      </c>
      <c r="P181" s="126">
        <f t="shared" si="407"/>
        <v>0</v>
      </c>
      <c r="Q181" s="124"/>
      <c r="R181" s="125">
        <v>0.22</v>
      </c>
      <c r="S181" s="126">
        <f t="shared" si="408"/>
        <v>0</v>
      </c>
      <c r="T181" s="124"/>
      <c r="U181" s="125">
        <v>0.22</v>
      </c>
      <c r="V181" s="218">
        <f t="shared" si="409"/>
        <v>0</v>
      </c>
      <c r="W181" s="219">
        <f t="shared" si="410"/>
        <v>0</v>
      </c>
      <c r="X181" s="220">
        <f t="shared" si="411"/>
        <v>0</v>
      </c>
      <c r="Y181" s="220">
        <f t="shared" si="412"/>
        <v>0</v>
      </c>
      <c r="Z181" s="341" t="e">
        <f t="shared" si="413"/>
        <v>#DIV/0!</v>
      </c>
      <c r="AA181" s="140"/>
      <c r="AB181" s="7"/>
      <c r="AC181" s="7"/>
      <c r="AD181" s="7"/>
      <c r="AE181" s="7"/>
      <c r="AF181" s="7"/>
      <c r="AG181" s="7"/>
    </row>
    <row r="182" spans="1:33" ht="24" customHeight="1">
      <c r="A182" s="153" t="s">
        <v>275</v>
      </c>
      <c r="B182" s="154"/>
      <c r="C182" s="155"/>
      <c r="D182" s="262"/>
      <c r="E182" s="160">
        <f>SUM(E178:E180)</f>
        <v>0</v>
      </c>
      <c r="F182" s="174"/>
      <c r="G182" s="159">
        <f>SUM(G178:G181)</f>
        <v>0</v>
      </c>
      <c r="H182" s="160">
        <f>SUM(H178:H180)</f>
        <v>0</v>
      </c>
      <c r="I182" s="174"/>
      <c r="J182" s="159">
        <f>SUM(J178:J181)</f>
        <v>0</v>
      </c>
      <c r="K182" s="175">
        <f>SUM(K178:K180)</f>
        <v>0</v>
      </c>
      <c r="L182" s="174"/>
      <c r="M182" s="159">
        <f>SUM(M178:M181)</f>
        <v>0</v>
      </c>
      <c r="N182" s="175">
        <f>SUM(N178:N180)</f>
        <v>0</v>
      </c>
      <c r="O182" s="174"/>
      <c r="P182" s="159">
        <f>SUM(P178:P181)</f>
        <v>0</v>
      </c>
      <c r="Q182" s="175">
        <f>SUM(Q178:Q180)</f>
        <v>0</v>
      </c>
      <c r="R182" s="174"/>
      <c r="S182" s="159">
        <f>SUM(S178:S181)</f>
        <v>0</v>
      </c>
      <c r="T182" s="175">
        <f>SUM(T178:T180)</f>
        <v>0</v>
      </c>
      <c r="U182" s="174"/>
      <c r="V182" s="161">
        <f t="shared" ref="V182:X182" si="414">SUM(V178:V181)</f>
        <v>0</v>
      </c>
      <c r="W182" s="207">
        <f t="shared" si="414"/>
        <v>0</v>
      </c>
      <c r="X182" s="208">
        <f t="shared" si="414"/>
        <v>0</v>
      </c>
      <c r="Y182" s="208">
        <f t="shared" si="412"/>
        <v>0</v>
      </c>
      <c r="Z182" s="338" t="e">
        <f t="shared" si="413"/>
        <v>#DIV/0!</v>
      </c>
      <c r="AA182" s="209"/>
      <c r="AB182" s="7"/>
      <c r="AC182" s="7"/>
      <c r="AD182" s="7"/>
      <c r="AE182" s="7"/>
      <c r="AF182" s="7"/>
      <c r="AG182" s="7"/>
    </row>
    <row r="183" spans="1:33" ht="24" customHeight="1">
      <c r="A183" s="306" t="s">
        <v>66</v>
      </c>
      <c r="B183" s="263">
        <v>13</v>
      </c>
      <c r="C183" s="193" t="s">
        <v>276</v>
      </c>
      <c r="D183" s="98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210"/>
      <c r="X183" s="210"/>
      <c r="Y183" s="168"/>
      <c r="Z183" s="339"/>
      <c r="AA183" s="211"/>
      <c r="AB183" s="6"/>
      <c r="AC183" s="7"/>
      <c r="AD183" s="7"/>
      <c r="AE183" s="7"/>
      <c r="AF183" s="7"/>
      <c r="AG183" s="7"/>
    </row>
    <row r="184" spans="1:33" ht="23.25" customHeight="1">
      <c r="A184" s="345" t="s">
        <v>395</v>
      </c>
      <c r="B184" s="143" t="s">
        <v>277</v>
      </c>
      <c r="C184" s="264" t="s">
        <v>278</v>
      </c>
      <c r="D184" s="130"/>
      <c r="E184" s="131">
        <f>SUM(E185:E187)</f>
        <v>0</v>
      </c>
      <c r="F184" s="132"/>
      <c r="G184" s="133">
        <f>SUM(G185:G188)</f>
        <v>0</v>
      </c>
      <c r="H184" s="131">
        <f>SUM(H185:H187)</f>
        <v>0</v>
      </c>
      <c r="I184" s="132"/>
      <c r="J184" s="133">
        <f>SUM(J185:J188)</f>
        <v>0</v>
      </c>
      <c r="K184" s="131">
        <f>SUM(K185:K187)</f>
        <v>0</v>
      </c>
      <c r="L184" s="132"/>
      <c r="M184" s="133">
        <f>SUM(M185:M188)</f>
        <v>0</v>
      </c>
      <c r="N184" s="131">
        <f>SUM(N185:N187)</f>
        <v>0</v>
      </c>
      <c r="O184" s="132"/>
      <c r="P184" s="133">
        <f>SUM(P185:P188)</f>
        <v>0</v>
      </c>
      <c r="Q184" s="131">
        <f>SUM(Q185:Q187)</f>
        <v>0</v>
      </c>
      <c r="R184" s="132"/>
      <c r="S184" s="133">
        <f>SUM(S185:S188)</f>
        <v>0</v>
      </c>
      <c r="T184" s="131">
        <f>SUM(T185:T187)</f>
        <v>0</v>
      </c>
      <c r="U184" s="132"/>
      <c r="V184" s="265">
        <f t="shared" ref="V184:X184" si="415">SUM(V185:V188)</f>
        <v>0</v>
      </c>
      <c r="W184" s="266">
        <f t="shared" si="415"/>
        <v>0</v>
      </c>
      <c r="X184" s="133">
        <f t="shared" si="415"/>
        <v>0</v>
      </c>
      <c r="Y184" s="133">
        <f t="shared" ref="Y184:Y212" si="416">W184-X184</f>
        <v>0</v>
      </c>
      <c r="Z184" s="328" t="e">
        <f t="shared" ref="Z184:Z213" si="417">Y184/W184</f>
        <v>#DIV/0!</v>
      </c>
      <c r="AA184" s="135"/>
      <c r="AB184" s="110"/>
      <c r="AC184" s="110"/>
      <c r="AD184" s="110"/>
      <c r="AE184" s="110"/>
      <c r="AF184" s="110"/>
      <c r="AG184" s="110"/>
    </row>
    <row r="185" spans="1:33" ht="17.25" customHeight="1">
      <c r="A185" s="301" t="s">
        <v>70</v>
      </c>
      <c r="B185" s="111" t="s">
        <v>279</v>
      </c>
      <c r="C185" s="267" t="s">
        <v>280</v>
      </c>
      <c r="D185" s="113" t="s">
        <v>135</v>
      </c>
      <c r="E185" s="114"/>
      <c r="F185" s="115"/>
      <c r="G185" s="116">
        <f t="shared" ref="G185:G188" si="418">E185*F185</f>
        <v>0</v>
      </c>
      <c r="H185" s="114"/>
      <c r="I185" s="115"/>
      <c r="J185" s="116">
        <f t="shared" ref="J185:J188" si="419">H185*I185</f>
        <v>0</v>
      </c>
      <c r="K185" s="114"/>
      <c r="L185" s="115"/>
      <c r="M185" s="116">
        <f t="shared" ref="M185:M188" si="420">K185*L185</f>
        <v>0</v>
      </c>
      <c r="N185" s="114"/>
      <c r="O185" s="115"/>
      <c r="P185" s="116">
        <f t="shared" ref="P185:P188" si="421">N185*O185</f>
        <v>0</v>
      </c>
      <c r="Q185" s="114"/>
      <c r="R185" s="115"/>
      <c r="S185" s="116">
        <f t="shared" ref="S185:S188" si="422">Q185*R185</f>
        <v>0</v>
      </c>
      <c r="T185" s="114"/>
      <c r="U185" s="115"/>
      <c r="V185" s="212">
        <f t="shared" ref="V185:V188" si="423">T185*U185</f>
        <v>0</v>
      </c>
      <c r="W185" s="216">
        <f t="shared" ref="W185:W188" si="424">G185+M185+S185</f>
        <v>0</v>
      </c>
      <c r="X185" s="118">
        <f t="shared" ref="X185:X188" si="425">J185+P185+V185</f>
        <v>0</v>
      </c>
      <c r="Y185" s="118">
        <f t="shared" si="416"/>
        <v>0</v>
      </c>
      <c r="Z185" s="326" t="e">
        <f t="shared" si="417"/>
        <v>#DIV/0!</v>
      </c>
      <c r="AA185" s="119"/>
      <c r="AB185" s="121"/>
      <c r="AC185" s="121"/>
      <c r="AD185" s="121"/>
      <c r="AE185" s="121"/>
      <c r="AF185" s="121"/>
      <c r="AG185" s="121"/>
    </row>
    <row r="186" spans="1:33" ht="16.5" customHeight="1">
      <c r="A186" s="301" t="s">
        <v>70</v>
      </c>
      <c r="B186" s="111" t="s">
        <v>281</v>
      </c>
      <c r="C186" s="268" t="s">
        <v>282</v>
      </c>
      <c r="D186" s="113" t="s">
        <v>135</v>
      </c>
      <c r="E186" s="114"/>
      <c r="F186" s="115"/>
      <c r="G186" s="116">
        <f t="shared" si="418"/>
        <v>0</v>
      </c>
      <c r="H186" s="114"/>
      <c r="I186" s="115"/>
      <c r="J186" s="116">
        <f t="shared" si="419"/>
        <v>0</v>
      </c>
      <c r="K186" s="114"/>
      <c r="L186" s="115"/>
      <c r="M186" s="116">
        <f t="shared" si="420"/>
        <v>0</v>
      </c>
      <c r="N186" s="114"/>
      <c r="O186" s="115"/>
      <c r="P186" s="116">
        <f t="shared" si="421"/>
        <v>0</v>
      </c>
      <c r="Q186" s="114"/>
      <c r="R186" s="115"/>
      <c r="S186" s="116">
        <f t="shared" si="422"/>
        <v>0</v>
      </c>
      <c r="T186" s="114"/>
      <c r="U186" s="115"/>
      <c r="V186" s="212">
        <f t="shared" si="423"/>
        <v>0</v>
      </c>
      <c r="W186" s="216">
        <f t="shared" si="424"/>
        <v>0</v>
      </c>
      <c r="X186" s="118">
        <f t="shared" si="425"/>
        <v>0</v>
      </c>
      <c r="Y186" s="118">
        <f t="shared" si="416"/>
        <v>0</v>
      </c>
      <c r="Z186" s="326" t="e">
        <f t="shared" si="417"/>
        <v>#DIV/0!</v>
      </c>
      <c r="AA186" s="119"/>
      <c r="AB186" s="121"/>
      <c r="AC186" s="121"/>
      <c r="AD186" s="121"/>
      <c r="AE186" s="121"/>
      <c r="AF186" s="121"/>
      <c r="AG186" s="121"/>
    </row>
    <row r="187" spans="1:33" ht="15" customHeight="1">
      <c r="A187" s="301" t="s">
        <v>70</v>
      </c>
      <c r="B187" s="111" t="s">
        <v>283</v>
      </c>
      <c r="C187" s="268" t="s">
        <v>284</v>
      </c>
      <c r="D187" s="113" t="s">
        <v>135</v>
      </c>
      <c r="E187" s="114"/>
      <c r="F187" s="115"/>
      <c r="G187" s="116">
        <f t="shared" si="418"/>
        <v>0</v>
      </c>
      <c r="H187" s="114"/>
      <c r="I187" s="115"/>
      <c r="J187" s="116">
        <f t="shared" si="419"/>
        <v>0</v>
      </c>
      <c r="K187" s="114"/>
      <c r="L187" s="115"/>
      <c r="M187" s="116">
        <f t="shared" si="420"/>
        <v>0</v>
      </c>
      <c r="N187" s="114"/>
      <c r="O187" s="115"/>
      <c r="P187" s="116">
        <f t="shared" si="421"/>
        <v>0</v>
      </c>
      <c r="Q187" s="114"/>
      <c r="R187" s="115"/>
      <c r="S187" s="116">
        <f t="shared" si="422"/>
        <v>0</v>
      </c>
      <c r="T187" s="114"/>
      <c r="U187" s="115"/>
      <c r="V187" s="212">
        <f t="shared" si="423"/>
        <v>0</v>
      </c>
      <c r="W187" s="216">
        <f t="shared" si="424"/>
        <v>0</v>
      </c>
      <c r="X187" s="118">
        <f t="shared" si="425"/>
        <v>0</v>
      </c>
      <c r="Y187" s="118">
        <f t="shared" si="416"/>
        <v>0</v>
      </c>
      <c r="Z187" s="326" t="e">
        <f t="shared" si="417"/>
        <v>#DIV/0!</v>
      </c>
      <c r="AA187" s="119"/>
      <c r="AB187" s="121"/>
      <c r="AC187" s="121"/>
      <c r="AD187" s="121"/>
      <c r="AE187" s="121"/>
      <c r="AF187" s="121"/>
      <c r="AG187" s="121"/>
    </row>
    <row r="188" spans="1:33" ht="39" customHeight="1" thickBot="1">
      <c r="A188" s="303" t="s">
        <v>70</v>
      </c>
      <c r="B188" s="142" t="s">
        <v>285</v>
      </c>
      <c r="C188" s="268" t="s">
        <v>286</v>
      </c>
      <c r="D188" s="136"/>
      <c r="E188" s="137"/>
      <c r="F188" s="138">
        <v>0.22</v>
      </c>
      <c r="G188" s="139">
        <f t="shared" si="418"/>
        <v>0</v>
      </c>
      <c r="H188" s="137"/>
      <c r="I188" s="138">
        <v>0.22</v>
      </c>
      <c r="J188" s="139">
        <f t="shared" si="419"/>
        <v>0</v>
      </c>
      <c r="K188" s="137"/>
      <c r="L188" s="138">
        <v>0.22</v>
      </c>
      <c r="M188" s="139">
        <f t="shared" si="420"/>
        <v>0</v>
      </c>
      <c r="N188" s="137"/>
      <c r="O188" s="138">
        <v>0.22</v>
      </c>
      <c r="P188" s="139">
        <f t="shared" si="421"/>
        <v>0</v>
      </c>
      <c r="Q188" s="137"/>
      <c r="R188" s="138">
        <v>0.22</v>
      </c>
      <c r="S188" s="139">
        <f t="shared" si="422"/>
        <v>0</v>
      </c>
      <c r="T188" s="137"/>
      <c r="U188" s="138">
        <v>0.22</v>
      </c>
      <c r="V188" s="269">
        <f t="shared" si="423"/>
        <v>0</v>
      </c>
      <c r="W188" s="219">
        <f t="shared" si="424"/>
        <v>0</v>
      </c>
      <c r="X188" s="220">
        <f t="shared" si="425"/>
        <v>0</v>
      </c>
      <c r="Y188" s="220">
        <f t="shared" si="416"/>
        <v>0</v>
      </c>
      <c r="Z188" s="341" t="e">
        <f t="shared" si="417"/>
        <v>#DIV/0!</v>
      </c>
      <c r="AA188" s="140"/>
      <c r="AB188" s="121"/>
      <c r="AC188" s="121"/>
      <c r="AD188" s="121"/>
      <c r="AE188" s="121"/>
      <c r="AF188" s="121"/>
      <c r="AG188" s="121"/>
    </row>
    <row r="189" spans="1:33" ht="30" customHeight="1">
      <c r="A189" s="345" t="s">
        <v>395</v>
      </c>
      <c r="B189" s="270" t="s">
        <v>277</v>
      </c>
      <c r="C189" s="206" t="s">
        <v>287</v>
      </c>
      <c r="D189" s="104"/>
      <c r="E189" s="105">
        <f>SUM(E190:E192)</f>
        <v>0</v>
      </c>
      <c r="F189" s="106"/>
      <c r="G189" s="107">
        <f>SUM(G190:G193)</f>
        <v>0</v>
      </c>
      <c r="H189" s="105">
        <f>SUM(H190:H192)</f>
        <v>0</v>
      </c>
      <c r="I189" s="106"/>
      <c r="J189" s="107">
        <f>SUM(J190:J193)</f>
        <v>0</v>
      </c>
      <c r="K189" s="105">
        <f>SUM(K190:K192)</f>
        <v>0</v>
      </c>
      <c r="L189" s="106"/>
      <c r="M189" s="107">
        <f>SUM(M190:M193)</f>
        <v>0</v>
      </c>
      <c r="N189" s="105">
        <f>SUM(N190:N192)</f>
        <v>0</v>
      </c>
      <c r="O189" s="106"/>
      <c r="P189" s="107">
        <f>SUM(P190:P193)</f>
        <v>0</v>
      </c>
      <c r="Q189" s="105">
        <f>SUM(Q190:Q192)</f>
        <v>0</v>
      </c>
      <c r="R189" s="106"/>
      <c r="S189" s="107">
        <f>SUM(S190:S193)</f>
        <v>0</v>
      </c>
      <c r="T189" s="105">
        <f>SUM(T190:T192)</f>
        <v>0</v>
      </c>
      <c r="U189" s="106"/>
      <c r="V189" s="107">
        <f t="shared" ref="V189:X189" si="426">SUM(V190:V193)</f>
        <v>0</v>
      </c>
      <c r="W189" s="107">
        <f t="shared" si="426"/>
        <v>0</v>
      </c>
      <c r="X189" s="107">
        <f t="shared" si="426"/>
        <v>0</v>
      </c>
      <c r="Y189" s="107">
        <f t="shared" si="416"/>
        <v>0</v>
      </c>
      <c r="Z189" s="343" t="e">
        <f t="shared" si="417"/>
        <v>#DIV/0!</v>
      </c>
      <c r="AA189" s="107"/>
      <c r="AB189" s="110"/>
      <c r="AC189" s="110"/>
      <c r="AD189" s="110"/>
      <c r="AE189" s="110"/>
      <c r="AF189" s="110"/>
      <c r="AG189" s="110"/>
    </row>
    <row r="190" spans="1:33" ht="28.5" customHeight="1">
      <c r="A190" s="301" t="s">
        <v>70</v>
      </c>
      <c r="B190" s="111" t="s">
        <v>288</v>
      </c>
      <c r="C190" s="172" t="s">
        <v>289</v>
      </c>
      <c r="D190" s="113"/>
      <c r="E190" s="114"/>
      <c r="F190" s="115"/>
      <c r="G190" s="116">
        <f t="shared" ref="G190:G193" si="427">E190*F190</f>
        <v>0</v>
      </c>
      <c r="H190" s="114"/>
      <c r="I190" s="115"/>
      <c r="J190" s="116">
        <f t="shared" ref="J190:J193" si="428">H190*I190</f>
        <v>0</v>
      </c>
      <c r="K190" s="114"/>
      <c r="L190" s="115"/>
      <c r="M190" s="116">
        <f t="shared" ref="M190:M193" si="429">K190*L190</f>
        <v>0</v>
      </c>
      <c r="N190" s="114"/>
      <c r="O190" s="115"/>
      <c r="P190" s="116">
        <f t="shared" ref="P190:P193" si="430">N190*O190</f>
        <v>0</v>
      </c>
      <c r="Q190" s="114"/>
      <c r="R190" s="115"/>
      <c r="S190" s="116">
        <f t="shared" ref="S190:S193" si="431">Q190*R190</f>
        <v>0</v>
      </c>
      <c r="T190" s="114"/>
      <c r="U190" s="115"/>
      <c r="V190" s="116">
        <f t="shared" ref="V190:V193" si="432">T190*U190</f>
        <v>0</v>
      </c>
      <c r="W190" s="117">
        <f t="shared" ref="W190:W193" si="433">G190+M190+S190</f>
        <v>0</v>
      </c>
      <c r="X190" s="118">
        <f t="shared" ref="X190:X193" si="434">J190+P190+V190</f>
        <v>0</v>
      </c>
      <c r="Y190" s="118">
        <f t="shared" si="416"/>
        <v>0</v>
      </c>
      <c r="Z190" s="326" t="e">
        <f t="shared" si="417"/>
        <v>#DIV/0!</v>
      </c>
      <c r="AA190" s="119"/>
      <c r="AB190" s="121"/>
      <c r="AC190" s="121"/>
      <c r="AD190" s="121"/>
      <c r="AE190" s="121"/>
      <c r="AF190" s="121"/>
      <c r="AG190" s="121"/>
    </row>
    <row r="191" spans="1:33" ht="30" customHeight="1">
      <c r="A191" s="301" t="s">
        <v>70</v>
      </c>
      <c r="B191" s="111" t="s">
        <v>290</v>
      </c>
      <c r="C191" s="172" t="s">
        <v>289</v>
      </c>
      <c r="D191" s="113"/>
      <c r="E191" s="114"/>
      <c r="F191" s="115"/>
      <c r="G191" s="116">
        <f t="shared" si="427"/>
        <v>0</v>
      </c>
      <c r="H191" s="114"/>
      <c r="I191" s="115"/>
      <c r="J191" s="116">
        <f t="shared" si="428"/>
        <v>0</v>
      </c>
      <c r="K191" s="114"/>
      <c r="L191" s="115"/>
      <c r="M191" s="116">
        <f t="shared" si="429"/>
        <v>0</v>
      </c>
      <c r="N191" s="114"/>
      <c r="O191" s="115"/>
      <c r="P191" s="116">
        <f t="shared" si="430"/>
        <v>0</v>
      </c>
      <c r="Q191" s="114"/>
      <c r="R191" s="115"/>
      <c r="S191" s="116">
        <f t="shared" si="431"/>
        <v>0</v>
      </c>
      <c r="T191" s="114"/>
      <c r="U191" s="115"/>
      <c r="V191" s="116">
        <f t="shared" si="432"/>
        <v>0</v>
      </c>
      <c r="W191" s="117">
        <f t="shared" si="433"/>
        <v>0</v>
      </c>
      <c r="X191" s="118">
        <f t="shared" si="434"/>
        <v>0</v>
      </c>
      <c r="Y191" s="118">
        <f t="shared" si="416"/>
        <v>0</v>
      </c>
      <c r="Z191" s="326" t="e">
        <f t="shared" si="417"/>
        <v>#DIV/0!</v>
      </c>
      <c r="AA191" s="119"/>
      <c r="AB191" s="121"/>
      <c r="AC191" s="121"/>
      <c r="AD191" s="121"/>
      <c r="AE191" s="121"/>
      <c r="AF191" s="121"/>
      <c r="AG191" s="121"/>
    </row>
    <row r="192" spans="1:33" ht="30" customHeight="1">
      <c r="A192" s="302" t="s">
        <v>70</v>
      </c>
      <c r="B192" s="122" t="s">
        <v>291</v>
      </c>
      <c r="C192" s="172" t="s">
        <v>289</v>
      </c>
      <c r="D192" s="123"/>
      <c r="E192" s="124"/>
      <c r="F192" s="125"/>
      <c r="G192" s="126">
        <f t="shared" si="427"/>
        <v>0</v>
      </c>
      <c r="H192" s="124"/>
      <c r="I192" s="125"/>
      <c r="J192" s="126">
        <f t="shared" si="428"/>
        <v>0</v>
      </c>
      <c r="K192" s="124"/>
      <c r="L192" s="125"/>
      <c r="M192" s="126">
        <f t="shared" si="429"/>
        <v>0</v>
      </c>
      <c r="N192" s="124"/>
      <c r="O192" s="125"/>
      <c r="P192" s="126">
        <f t="shared" si="430"/>
        <v>0</v>
      </c>
      <c r="Q192" s="124"/>
      <c r="R192" s="125"/>
      <c r="S192" s="126">
        <f t="shared" si="431"/>
        <v>0</v>
      </c>
      <c r="T192" s="124"/>
      <c r="U192" s="125"/>
      <c r="V192" s="126">
        <f t="shared" si="432"/>
        <v>0</v>
      </c>
      <c r="W192" s="127">
        <f t="shared" si="433"/>
        <v>0</v>
      </c>
      <c r="X192" s="118">
        <f t="shared" si="434"/>
        <v>0</v>
      </c>
      <c r="Y192" s="118">
        <f t="shared" si="416"/>
        <v>0</v>
      </c>
      <c r="Z192" s="326" t="e">
        <f t="shared" si="417"/>
        <v>#DIV/0!</v>
      </c>
      <c r="AA192" s="128"/>
      <c r="AB192" s="121"/>
      <c r="AC192" s="121"/>
      <c r="AD192" s="121"/>
      <c r="AE192" s="121"/>
      <c r="AF192" s="121"/>
      <c r="AG192" s="121"/>
    </row>
    <row r="193" spans="1:33" ht="30" customHeight="1">
      <c r="A193" s="302" t="s">
        <v>70</v>
      </c>
      <c r="B193" s="122" t="s">
        <v>292</v>
      </c>
      <c r="C193" s="173" t="s">
        <v>293</v>
      </c>
      <c r="D193" s="136"/>
      <c r="E193" s="124"/>
      <c r="F193" s="125">
        <v>0.22</v>
      </c>
      <c r="G193" s="126">
        <f t="shared" si="427"/>
        <v>0</v>
      </c>
      <c r="H193" s="124"/>
      <c r="I193" s="125">
        <v>0.22</v>
      </c>
      <c r="J193" s="126">
        <f t="shared" si="428"/>
        <v>0</v>
      </c>
      <c r="K193" s="124"/>
      <c r="L193" s="125">
        <v>0.22</v>
      </c>
      <c r="M193" s="126">
        <f t="shared" si="429"/>
        <v>0</v>
      </c>
      <c r="N193" s="124"/>
      <c r="O193" s="125">
        <v>0.22</v>
      </c>
      <c r="P193" s="126">
        <f t="shared" si="430"/>
        <v>0</v>
      </c>
      <c r="Q193" s="124"/>
      <c r="R193" s="125">
        <v>0.22</v>
      </c>
      <c r="S193" s="126">
        <f t="shared" si="431"/>
        <v>0</v>
      </c>
      <c r="T193" s="124"/>
      <c r="U193" s="125">
        <v>0.22</v>
      </c>
      <c r="V193" s="126">
        <f t="shared" si="432"/>
        <v>0</v>
      </c>
      <c r="W193" s="127">
        <f t="shared" si="433"/>
        <v>0</v>
      </c>
      <c r="X193" s="118">
        <f t="shared" si="434"/>
        <v>0</v>
      </c>
      <c r="Y193" s="118">
        <f t="shared" si="416"/>
        <v>0</v>
      </c>
      <c r="Z193" s="326" t="e">
        <f t="shared" si="417"/>
        <v>#DIV/0!</v>
      </c>
      <c r="AA193" s="140"/>
      <c r="AB193" s="121"/>
      <c r="AC193" s="121"/>
      <c r="AD193" s="121"/>
      <c r="AE193" s="121"/>
      <c r="AF193" s="121"/>
      <c r="AG193" s="121"/>
    </row>
    <row r="194" spans="1:33" ht="24.75" customHeight="1">
      <c r="A194" s="345" t="s">
        <v>395</v>
      </c>
      <c r="B194" s="143" t="s">
        <v>294</v>
      </c>
      <c r="C194" s="206" t="s">
        <v>295</v>
      </c>
      <c r="D194" s="130"/>
      <c r="E194" s="131">
        <f>SUM(E195:E197)</f>
        <v>0</v>
      </c>
      <c r="F194" s="132"/>
      <c r="G194" s="133">
        <f t="shared" ref="G194:H194" si="435">SUM(G195:G197)</f>
        <v>0</v>
      </c>
      <c r="H194" s="131">
        <f t="shared" si="435"/>
        <v>0</v>
      </c>
      <c r="I194" s="132"/>
      <c r="J194" s="133">
        <f t="shared" ref="J194:K194" si="436">SUM(J195:J197)</f>
        <v>0</v>
      </c>
      <c r="K194" s="131">
        <f t="shared" si="436"/>
        <v>0</v>
      </c>
      <c r="L194" s="132"/>
      <c r="M194" s="133">
        <f t="shared" ref="M194:N194" si="437">SUM(M195:M197)</f>
        <v>0</v>
      </c>
      <c r="N194" s="131">
        <f t="shared" si="437"/>
        <v>0</v>
      </c>
      <c r="O194" s="132"/>
      <c r="P194" s="133">
        <f t="shared" ref="P194:Q194" si="438">SUM(P195:P197)</f>
        <v>0</v>
      </c>
      <c r="Q194" s="131">
        <f t="shared" si="438"/>
        <v>0</v>
      </c>
      <c r="R194" s="132"/>
      <c r="S194" s="133">
        <f t="shared" ref="S194:T194" si="439">SUM(S195:S197)</f>
        <v>0</v>
      </c>
      <c r="T194" s="131">
        <f t="shared" si="439"/>
        <v>0</v>
      </c>
      <c r="U194" s="132"/>
      <c r="V194" s="133">
        <f t="shared" ref="V194:X194" si="440">SUM(V195:V197)</f>
        <v>0</v>
      </c>
      <c r="W194" s="133">
        <f t="shared" si="440"/>
        <v>0</v>
      </c>
      <c r="X194" s="133">
        <f t="shared" si="440"/>
        <v>0</v>
      </c>
      <c r="Y194" s="133">
        <f t="shared" si="416"/>
        <v>0</v>
      </c>
      <c r="Z194" s="328" t="e">
        <f t="shared" si="417"/>
        <v>#DIV/0!</v>
      </c>
      <c r="AA194" s="271"/>
      <c r="AB194" s="110"/>
      <c r="AC194" s="110"/>
      <c r="AD194" s="110"/>
      <c r="AE194" s="110"/>
      <c r="AF194" s="110"/>
      <c r="AG194" s="110"/>
    </row>
    <row r="195" spans="1:33" ht="15.75" customHeight="1">
      <c r="A195" s="301" t="s">
        <v>70</v>
      </c>
      <c r="B195" s="111" t="s">
        <v>296</v>
      </c>
      <c r="C195" s="172" t="s">
        <v>297</v>
      </c>
      <c r="D195" s="113"/>
      <c r="E195" s="114"/>
      <c r="F195" s="115"/>
      <c r="G195" s="116">
        <f t="shared" ref="G195:G197" si="441">E195*F195</f>
        <v>0</v>
      </c>
      <c r="H195" s="114"/>
      <c r="I195" s="115"/>
      <c r="J195" s="116">
        <f t="shared" ref="J195:J197" si="442">H195*I195</f>
        <v>0</v>
      </c>
      <c r="K195" s="114"/>
      <c r="L195" s="115"/>
      <c r="M195" s="116">
        <f t="shared" ref="M195:M197" si="443">K195*L195</f>
        <v>0</v>
      </c>
      <c r="N195" s="114"/>
      <c r="O195" s="115"/>
      <c r="P195" s="116">
        <f t="shared" ref="P195:P197" si="444">N195*O195</f>
        <v>0</v>
      </c>
      <c r="Q195" s="114"/>
      <c r="R195" s="115"/>
      <c r="S195" s="116">
        <f t="shared" ref="S195:S197" si="445">Q195*R195</f>
        <v>0</v>
      </c>
      <c r="T195" s="114"/>
      <c r="U195" s="115"/>
      <c r="V195" s="116">
        <f t="shared" ref="V195:V197" si="446">T195*U195</f>
        <v>0</v>
      </c>
      <c r="W195" s="117">
        <f t="shared" ref="W195:W197" si="447">G195+M195+S195</f>
        <v>0</v>
      </c>
      <c r="X195" s="118">
        <f t="shared" ref="X195:X197" si="448">J195+P195+V195</f>
        <v>0</v>
      </c>
      <c r="Y195" s="118">
        <f t="shared" si="416"/>
        <v>0</v>
      </c>
      <c r="Z195" s="326" t="e">
        <f t="shared" si="417"/>
        <v>#DIV/0!</v>
      </c>
      <c r="AA195" s="260"/>
      <c r="AB195" s="121"/>
      <c r="AC195" s="121"/>
      <c r="AD195" s="121"/>
      <c r="AE195" s="121"/>
      <c r="AF195" s="121"/>
      <c r="AG195" s="121"/>
    </row>
    <row r="196" spans="1:33" ht="17.25" customHeight="1">
      <c r="A196" s="301" t="s">
        <v>70</v>
      </c>
      <c r="B196" s="111" t="s">
        <v>298</v>
      </c>
      <c r="C196" s="172" t="s">
        <v>297</v>
      </c>
      <c r="D196" s="113"/>
      <c r="E196" s="114"/>
      <c r="F196" s="115"/>
      <c r="G196" s="116">
        <f t="shared" si="441"/>
        <v>0</v>
      </c>
      <c r="H196" s="114"/>
      <c r="I196" s="115"/>
      <c r="J196" s="116">
        <f t="shared" si="442"/>
        <v>0</v>
      </c>
      <c r="K196" s="114"/>
      <c r="L196" s="115"/>
      <c r="M196" s="116">
        <f t="shared" si="443"/>
        <v>0</v>
      </c>
      <c r="N196" s="114"/>
      <c r="O196" s="115"/>
      <c r="P196" s="116">
        <f t="shared" si="444"/>
        <v>0</v>
      </c>
      <c r="Q196" s="114"/>
      <c r="R196" s="115"/>
      <c r="S196" s="116">
        <f t="shared" si="445"/>
        <v>0</v>
      </c>
      <c r="T196" s="114"/>
      <c r="U196" s="115"/>
      <c r="V196" s="116">
        <f t="shared" si="446"/>
        <v>0</v>
      </c>
      <c r="W196" s="117">
        <f t="shared" si="447"/>
        <v>0</v>
      </c>
      <c r="X196" s="118">
        <f t="shared" si="448"/>
        <v>0</v>
      </c>
      <c r="Y196" s="118">
        <f t="shared" si="416"/>
        <v>0</v>
      </c>
      <c r="Z196" s="326" t="e">
        <f t="shared" si="417"/>
        <v>#DIV/0!</v>
      </c>
      <c r="AA196" s="260"/>
      <c r="AB196" s="121"/>
      <c r="AC196" s="121"/>
      <c r="AD196" s="121"/>
      <c r="AE196" s="121"/>
      <c r="AF196" s="121"/>
      <c r="AG196" s="121"/>
    </row>
    <row r="197" spans="1:33" ht="15.75" customHeight="1">
      <c r="A197" s="302" t="s">
        <v>70</v>
      </c>
      <c r="B197" s="122" t="s">
        <v>299</v>
      </c>
      <c r="C197" s="150" t="s">
        <v>297</v>
      </c>
      <c r="D197" s="123"/>
      <c r="E197" s="124"/>
      <c r="F197" s="125"/>
      <c r="G197" s="126">
        <f t="shared" si="441"/>
        <v>0</v>
      </c>
      <c r="H197" s="124"/>
      <c r="I197" s="125"/>
      <c r="J197" s="126">
        <f t="shared" si="442"/>
        <v>0</v>
      </c>
      <c r="K197" s="124"/>
      <c r="L197" s="125"/>
      <c r="M197" s="126">
        <f t="shared" si="443"/>
        <v>0</v>
      </c>
      <c r="N197" s="124"/>
      <c r="O197" s="125"/>
      <c r="P197" s="126">
        <f t="shared" si="444"/>
        <v>0</v>
      </c>
      <c r="Q197" s="124"/>
      <c r="R197" s="125"/>
      <c r="S197" s="126">
        <f t="shared" si="445"/>
        <v>0</v>
      </c>
      <c r="T197" s="124"/>
      <c r="U197" s="125"/>
      <c r="V197" s="126">
        <f t="shared" si="446"/>
        <v>0</v>
      </c>
      <c r="W197" s="127">
        <f t="shared" si="447"/>
        <v>0</v>
      </c>
      <c r="X197" s="118">
        <f t="shared" si="448"/>
        <v>0</v>
      </c>
      <c r="Y197" s="118">
        <f t="shared" si="416"/>
        <v>0</v>
      </c>
      <c r="Z197" s="326" t="e">
        <f t="shared" si="417"/>
        <v>#DIV/0!</v>
      </c>
      <c r="AA197" s="261"/>
      <c r="AB197" s="121"/>
      <c r="AC197" s="121"/>
      <c r="AD197" s="121"/>
      <c r="AE197" s="121"/>
      <c r="AF197" s="121"/>
      <c r="AG197" s="121"/>
    </row>
    <row r="198" spans="1:33" ht="24" customHeight="1">
      <c r="A198" s="345" t="s">
        <v>395</v>
      </c>
      <c r="B198" s="143" t="s">
        <v>300</v>
      </c>
      <c r="C198" s="272" t="s">
        <v>276</v>
      </c>
      <c r="D198" s="130"/>
      <c r="E198" s="131">
        <f>SUM(E199:E210)</f>
        <v>69</v>
      </c>
      <c r="F198" s="132"/>
      <c r="G198" s="133">
        <f>SUM(G199:G211)</f>
        <v>39524</v>
      </c>
      <c r="H198" s="131">
        <f>SUM(H199:H210)</f>
        <v>34</v>
      </c>
      <c r="I198" s="132"/>
      <c r="J198" s="133">
        <f>SUM(J199:J211)</f>
        <v>36162</v>
      </c>
      <c r="K198" s="131">
        <f>SUM(K199:K210)</f>
        <v>0</v>
      </c>
      <c r="L198" s="132"/>
      <c r="M198" s="133">
        <f>SUM(M199:M211)</f>
        <v>0</v>
      </c>
      <c r="N198" s="131">
        <f>SUM(N199:N210)</f>
        <v>0</v>
      </c>
      <c r="O198" s="132"/>
      <c r="P198" s="133">
        <f>SUM(P199:P211)</f>
        <v>0</v>
      </c>
      <c r="Q198" s="131">
        <f>SUM(Q199:Q210)</f>
        <v>0</v>
      </c>
      <c r="R198" s="132"/>
      <c r="S198" s="133">
        <f>SUM(S199:S211)</f>
        <v>0</v>
      </c>
      <c r="T198" s="131">
        <f>SUM(T199:T210)</f>
        <v>0</v>
      </c>
      <c r="U198" s="132"/>
      <c r="V198" s="133">
        <f t="shared" ref="V198:X198" si="449">SUM(V199:V211)</f>
        <v>0</v>
      </c>
      <c r="W198" s="133">
        <f t="shared" si="449"/>
        <v>39524</v>
      </c>
      <c r="X198" s="133">
        <f t="shared" si="449"/>
        <v>36162</v>
      </c>
      <c r="Y198" s="133">
        <f t="shared" si="416"/>
        <v>3362</v>
      </c>
      <c r="Z198" s="328">
        <f t="shared" si="417"/>
        <v>8.5062240663900418E-2</v>
      </c>
      <c r="AA198" s="271"/>
      <c r="AB198" s="110"/>
      <c r="AC198" s="110"/>
      <c r="AD198" s="110"/>
      <c r="AE198" s="110"/>
      <c r="AF198" s="110"/>
      <c r="AG198" s="110"/>
    </row>
    <row r="199" spans="1:33" ht="27.75" customHeight="1">
      <c r="A199" s="301" t="s">
        <v>70</v>
      </c>
      <c r="B199" s="316" t="s">
        <v>301</v>
      </c>
      <c r="C199" s="172" t="s">
        <v>302</v>
      </c>
      <c r="D199" s="351"/>
      <c r="E199" s="114"/>
      <c r="F199" s="115"/>
      <c r="G199" s="116">
        <f t="shared" ref="G199:G211" si="450">E199*F199</f>
        <v>0</v>
      </c>
      <c r="H199" s="114"/>
      <c r="I199" s="115"/>
      <c r="J199" s="116">
        <f t="shared" ref="J199:J211" si="451">H199*I199</f>
        <v>0</v>
      </c>
      <c r="K199" s="114"/>
      <c r="L199" s="115"/>
      <c r="M199" s="116">
        <f t="shared" ref="M199:M211" si="452">K199*L199</f>
        <v>0</v>
      </c>
      <c r="N199" s="114"/>
      <c r="O199" s="115"/>
      <c r="P199" s="116">
        <f t="shared" ref="P199:P211" si="453">N199*O199</f>
        <v>0</v>
      </c>
      <c r="Q199" s="114"/>
      <c r="R199" s="115"/>
      <c r="S199" s="116">
        <f t="shared" ref="S199:S211" si="454">Q199*R199</f>
        <v>0</v>
      </c>
      <c r="T199" s="114"/>
      <c r="U199" s="115"/>
      <c r="V199" s="116">
        <f t="shared" ref="V199:V211" si="455">T199*U199</f>
        <v>0</v>
      </c>
      <c r="W199" s="117">
        <f t="shared" ref="W199:W211" si="456">G199+M199+S199</f>
        <v>0</v>
      </c>
      <c r="X199" s="118">
        <f t="shared" ref="X199:X211" si="457">J199+P199+V199</f>
        <v>0</v>
      </c>
      <c r="Y199" s="118">
        <f t="shared" si="416"/>
        <v>0</v>
      </c>
      <c r="Z199" s="326" t="e">
        <f t="shared" si="417"/>
        <v>#DIV/0!</v>
      </c>
      <c r="AA199" s="260"/>
      <c r="AB199" s="121"/>
      <c r="AC199" s="121"/>
      <c r="AD199" s="121"/>
      <c r="AE199" s="121"/>
      <c r="AF199" s="121"/>
      <c r="AG199" s="121"/>
    </row>
    <row r="200" spans="1:33" ht="26.25" customHeight="1">
      <c r="A200" s="301" t="s">
        <v>70</v>
      </c>
      <c r="B200" s="316" t="s">
        <v>303</v>
      </c>
      <c r="C200" s="172" t="s">
        <v>304</v>
      </c>
      <c r="D200" s="351"/>
      <c r="E200" s="114"/>
      <c r="F200" s="115"/>
      <c r="G200" s="116">
        <f t="shared" si="450"/>
        <v>0</v>
      </c>
      <c r="H200" s="114"/>
      <c r="I200" s="115"/>
      <c r="J200" s="116">
        <f t="shared" si="451"/>
        <v>0</v>
      </c>
      <c r="K200" s="114"/>
      <c r="L200" s="115"/>
      <c r="M200" s="116">
        <f t="shared" si="452"/>
        <v>0</v>
      </c>
      <c r="N200" s="114"/>
      <c r="O200" s="115"/>
      <c r="P200" s="116">
        <f t="shared" si="453"/>
        <v>0</v>
      </c>
      <c r="Q200" s="114"/>
      <c r="R200" s="115"/>
      <c r="S200" s="116">
        <f t="shared" si="454"/>
        <v>0</v>
      </c>
      <c r="T200" s="114"/>
      <c r="U200" s="115"/>
      <c r="V200" s="116">
        <f t="shared" si="455"/>
        <v>0</v>
      </c>
      <c r="W200" s="127">
        <f t="shared" si="456"/>
        <v>0</v>
      </c>
      <c r="X200" s="118">
        <f t="shared" si="457"/>
        <v>0</v>
      </c>
      <c r="Y200" s="118">
        <f t="shared" si="416"/>
        <v>0</v>
      </c>
      <c r="Z200" s="326" t="e">
        <f t="shared" si="417"/>
        <v>#DIV/0!</v>
      </c>
      <c r="AA200" s="260"/>
      <c r="AB200" s="121"/>
      <c r="AC200" s="121"/>
      <c r="AD200" s="121"/>
      <c r="AE200" s="121"/>
      <c r="AF200" s="121"/>
      <c r="AG200" s="121"/>
    </row>
    <row r="201" spans="1:33" ht="36.75" customHeight="1">
      <c r="A201" s="301" t="s">
        <v>70</v>
      </c>
      <c r="B201" s="316" t="s">
        <v>305</v>
      </c>
      <c r="C201" s="172" t="s">
        <v>306</v>
      </c>
      <c r="D201" s="351"/>
      <c r="E201" s="114"/>
      <c r="F201" s="115"/>
      <c r="G201" s="116">
        <f t="shared" si="450"/>
        <v>0</v>
      </c>
      <c r="H201" s="114"/>
      <c r="I201" s="115"/>
      <c r="J201" s="116">
        <f t="shared" si="451"/>
        <v>0</v>
      </c>
      <c r="K201" s="114"/>
      <c r="L201" s="115"/>
      <c r="M201" s="116">
        <f t="shared" si="452"/>
        <v>0</v>
      </c>
      <c r="N201" s="114"/>
      <c r="O201" s="115"/>
      <c r="P201" s="116">
        <f t="shared" si="453"/>
        <v>0</v>
      </c>
      <c r="Q201" s="114"/>
      <c r="R201" s="115"/>
      <c r="S201" s="116">
        <f t="shared" si="454"/>
        <v>0</v>
      </c>
      <c r="T201" s="114"/>
      <c r="U201" s="115"/>
      <c r="V201" s="116">
        <f t="shared" si="455"/>
        <v>0</v>
      </c>
      <c r="W201" s="127">
        <f t="shared" si="456"/>
        <v>0</v>
      </c>
      <c r="X201" s="118">
        <f t="shared" si="457"/>
        <v>0</v>
      </c>
      <c r="Y201" s="118">
        <f t="shared" si="416"/>
        <v>0</v>
      </c>
      <c r="Z201" s="326" t="e">
        <f t="shared" si="417"/>
        <v>#DIV/0!</v>
      </c>
      <c r="AA201" s="260"/>
      <c r="AB201" s="121"/>
      <c r="AC201" s="121"/>
      <c r="AD201" s="121"/>
      <c r="AE201" s="121"/>
      <c r="AF201" s="121"/>
      <c r="AG201" s="121"/>
    </row>
    <row r="202" spans="1:33" ht="27.75" customHeight="1">
      <c r="A202" s="301" t="s">
        <v>70</v>
      </c>
      <c r="B202" s="316" t="s">
        <v>307</v>
      </c>
      <c r="C202" s="172" t="s">
        <v>308</v>
      </c>
      <c r="D202" s="351"/>
      <c r="E202" s="114"/>
      <c r="F202" s="115"/>
      <c r="G202" s="116">
        <f t="shared" si="450"/>
        <v>0</v>
      </c>
      <c r="H202" s="114"/>
      <c r="I202" s="115"/>
      <c r="J202" s="116">
        <f t="shared" si="451"/>
        <v>0</v>
      </c>
      <c r="K202" s="114"/>
      <c r="L202" s="115"/>
      <c r="M202" s="116">
        <f t="shared" si="452"/>
        <v>0</v>
      </c>
      <c r="N202" s="114"/>
      <c r="O202" s="115"/>
      <c r="P202" s="116">
        <f t="shared" si="453"/>
        <v>0</v>
      </c>
      <c r="Q202" s="114"/>
      <c r="R202" s="115"/>
      <c r="S202" s="116">
        <f t="shared" si="454"/>
        <v>0</v>
      </c>
      <c r="T202" s="114"/>
      <c r="U202" s="115"/>
      <c r="V202" s="116">
        <f t="shared" si="455"/>
        <v>0</v>
      </c>
      <c r="W202" s="127">
        <f t="shared" si="456"/>
        <v>0</v>
      </c>
      <c r="X202" s="118">
        <f t="shared" si="457"/>
        <v>0</v>
      </c>
      <c r="Y202" s="118">
        <f t="shared" si="416"/>
        <v>0</v>
      </c>
      <c r="Z202" s="326" t="e">
        <f t="shared" si="417"/>
        <v>#DIV/0!</v>
      </c>
      <c r="AA202" s="260"/>
      <c r="AB202" s="121"/>
      <c r="AC202" s="121"/>
      <c r="AD202" s="121"/>
      <c r="AE202" s="121"/>
      <c r="AF202" s="121"/>
      <c r="AG202" s="121"/>
    </row>
    <row r="203" spans="1:33" ht="27" customHeight="1">
      <c r="A203" s="301" t="s">
        <v>70</v>
      </c>
      <c r="B203" s="316" t="s">
        <v>309</v>
      </c>
      <c r="C203" s="319" t="s">
        <v>402</v>
      </c>
      <c r="D203" s="351" t="s">
        <v>135</v>
      </c>
      <c r="E203" s="114">
        <v>35</v>
      </c>
      <c r="F203" s="115">
        <v>150</v>
      </c>
      <c r="G203" s="116">
        <f t="shared" si="450"/>
        <v>5250</v>
      </c>
      <c r="H203" s="114"/>
      <c r="I203" s="115"/>
      <c r="J203" s="116">
        <f t="shared" si="451"/>
        <v>0</v>
      </c>
      <c r="K203" s="114"/>
      <c r="L203" s="115"/>
      <c r="M203" s="116">
        <f t="shared" si="452"/>
        <v>0</v>
      </c>
      <c r="N203" s="114"/>
      <c r="O203" s="115"/>
      <c r="P203" s="116">
        <f t="shared" si="453"/>
        <v>0</v>
      </c>
      <c r="Q203" s="114"/>
      <c r="R203" s="115"/>
      <c r="S203" s="116">
        <f t="shared" si="454"/>
        <v>0</v>
      </c>
      <c r="T203" s="114"/>
      <c r="U203" s="115"/>
      <c r="V203" s="116">
        <f t="shared" si="455"/>
        <v>0</v>
      </c>
      <c r="W203" s="127">
        <f t="shared" si="456"/>
        <v>5250</v>
      </c>
      <c r="X203" s="118">
        <f t="shared" si="457"/>
        <v>0</v>
      </c>
      <c r="Y203" s="118">
        <f t="shared" si="416"/>
        <v>5250</v>
      </c>
      <c r="Z203" s="326">
        <f t="shared" si="417"/>
        <v>1</v>
      </c>
      <c r="AA203" s="260"/>
      <c r="AB203" s="120"/>
      <c r="AC203" s="121"/>
      <c r="AD203" s="121"/>
      <c r="AE203" s="121"/>
      <c r="AF203" s="121"/>
      <c r="AG203" s="121"/>
    </row>
    <row r="204" spans="1:33" ht="14.25" customHeight="1">
      <c r="A204" s="301" t="s">
        <v>70</v>
      </c>
      <c r="B204" s="316" t="s">
        <v>310</v>
      </c>
      <c r="C204" s="319" t="s">
        <v>403</v>
      </c>
      <c r="D204" s="351" t="s">
        <v>135</v>
      </c>
      <c r="E204" s="114">
        <v>3</v>
      </c>
      <c r="F204" s="115">
        <v>170</v>
      </c>
      <c r="G204" s="116">
        <f t="shared" si="450"/>
        <v>510</v>
      </c>
      <c r="H204" s="312">
        <v>3</v>
      </c>
      <c r="I204" s="313">
        <v>150</v>
      </c>
      <c r="J204" s="116">
        <f t="shared" si="451"/>
        <v>450</v>
      </c>
      <c r="K204" s="114"/>
      <c r="L204" s="115"/>
      <c r="M204" s="116">
        <f t="shared" si="452"/>
        <v>0</v>
      </c>
      <c r="N204" s="114"/>
      <c r="O204" s="115"/>
      <c r="P204" s="116">
        <f t="shared" si="453"/>
        <v>0</v>
      </c>
      <c r="Q204" s="114"/>
      <c r="R204" s="115"/>
      <c r="S204" s="116">
        <f t="shared" si="454"/>
        <v>0</v>
      </c>
      <c r="T204" s="114"/>
      <c r="U204" s="115"/>
      <c r="V204" s="116">
        <f t="shared" si="455"/>
        <v>0</v>
      </c>
      <c r="W204" s="127">
        <f t="shared" si="456"/>
        <v>510</v>
      </c>
      <c r="X204" s="118">
        <f t="shared" si="457"/>
        <v>450</v>
      </c>
      <c r="Y204" s="118">
        <f t="shared" si="416"/>
        <v>60</v>
      </c>
      <c r="Z204" s="326">
        <f t="shared" si="417"/>
        <v>0.11764705882352941</v>
      </c>
      <c r="AA204" s="260"/>
      <c r="AB204" s="121"/>
      <c r="AC204" s="121"/>
      <c r="AD204" s="121"/>
      <c r="AE204" s="121"/>
      <c r="AF204" s="121"/>
      <c r="AG204" s="121"/>
    </row>
    <row r="205" spans="1:33" ht="15.75" customHeight="1">
      <c r="A205" s="301" t="s">
        <v>70</v>
      </c>
      <c r="B205" s="316" t="s">
        <v>311</v>
      </c>
      <c r="C205" s="319" t="s">
        <v>404</v>
      </c>
      <c r="D205" s="351" t="s">
        <v>135</v>
      </c>
      <c r="E205" s="124">
        <v>1</v>
      </c>
      <c r="F205" s="125">
        <v>2000</v>
      </c>
      <c r="G205" s="116">
        <f t="shared" si="450"/>
        <v>2000</v>
      </c>
      <c r="H205" s="314">
        <v>1</v>
      </c>
      <c r="I205" s="315">
        <v>3948</v>
      </c>
      <c r="J205" s="116">
        <f t="shared" ref="J205:J209" si="458">H205*I205</f>
        <v>3948</v>
      </c>
      <c r="K205" s="114"/>
      <c r="L205" s="115"/>
      <c r="M205" s="116">
        <f t="shared" ref="M205:M209" si="459">K205*L205</f>
        <v>0</v>
      </c>
      <c r="N205" s="114"/>
      <c r="O205" s="115"/>
      <c r="P205" s="116">
        <f t="shared" ref="P205:P209" si="460">N205*O205</f>
        <v>0</v>
      </c>
      <c r="Q205" s="114"/>
      <c r="R205" s="115"/>
      <c r="S205" s="116">
        <f t="shared" ref="S205:S209" si="461">Q205*R205</f>
        <v>0</v>
      </c>
      <c r="T205" s="114"/>
      <c r="U205" s="115"/>
      <c r="V205" s="116">
        <f t="shared" ref="V205:V209" si="462">T205*U205</f>
        <v>0</v>
      </c>
      <c r="W205" s="127">
        <f t="shared" ref="W205:W209" si="463">G205+M205+S205</f>
        <v>2000</v>
      </c>
      <c r="X205" s="118">
        <f t="shared" ref="X205:X209" si="464">J205+P205+V205</f>
        <v>3948</v>
      </c>
      <c r="Y205" s="118">
        <f t="shared" ref="Y205:Y209" si="465">W205-X205</f>
        <v>-1948</v>
      </c>
      <c r="Z205" s="326">
        <f t="shared" ref="Z205:Z209" si="466">Y205/W205</f>
        <v>-0.97399999999999998</v>
      </c>
      <c r="AA205" s="261"/>
      <c r="AB205" s="121"/>
      <c r="AC205" s="121"/>
      <c r="AD205" s="121"/>
      <c r="AE205" s="121"/>
      <c r="AF205" s="121"/>
      <c r="AG205" s="121"/>
    </row>
    <row r="206" spans="1:33" ht="24" customHeight="1">
      <c r="A206" s="301" t="s">
        <v>70</v>
      </c>
      <c r="B206" s="316" t="s">
        <v>312</v>
      </c>
      <c r="C206" s="319" t="s">
        <v>405</v>
      </c>
      <c r="D206" s="351" t="s">
        <v>135</v>
      </c>
      <c r="E206" s="124">
        <v>6</v>
      </c>
      <c r="F206" s="125">
        <v>1200</v>
      </c>
      <c r="G206" s="116">
        <f t="shared" si="450"/>
        <v>7200</v>
      </c>
      <c r="H206" s="314">
        <v>6</v>
      </c>
      <c r="I206" s="315">
        <v>1200</v>
      </c>
      <c r="J206" s="116">
        <f t="shared" si="458"/>
        <v>7200</v>
      </c>
      <c r="K206" s="114"/>
      <c r="L206" s="115"/>
      <c r="M206" s="116">
        <f t="shared" si="459"/>
        <v>0</v>
      </c>
      <c r="N206" s="114"/>
      <c r="O206" s="115"/>
      <c r="P206" s="116">
        <f t="shared" si="460"/>
        <v>0</v>
      </c>
      <c r="Q206" s="114"/>
      <c r="R206" s="115"/>
      <c r="S206" s="116">
        <f t="shared" si="461"/>
        <v>0</v>
      </c>
      <c r="T206" s="114"/>
      <c r="U206" s="115"/>
      <c r="V206" s="116">
        <f t="shared" si="462"/>
        <v>0</v>
      </c>
      <c r="W206" s="127">
        <f t="shared" si="463"/>
        <v>7200</v>
      </c>
      <c r="X206" s="118">
        <f t="shared" si="464"/>
        <v>7200</v>
      </c>
      <c r="Y206" s="118">
        <f t="shared" si="465"/>
        <v>0</v>
      </c>
      <c r="Z206" s="326">
        <f t="shared" si="466"/>
        <v>0</v>
      </c>
      <c r="AA206" s="261"/>
      <c r="AB206" s="121"/>
      <c r="AC206" s="121"/>
      <c r="AD206" s="121"/>
      <c r="AE206" s="121"/>
      <c r="AF206" s="121"/>
      <c r="AG206" s="121"/>
    </row>
    <row r="207" spans="1:33" ht="27" customHeight="1">
      <c r="A207" s="301" t="s">
        <v>70</v>
      </c>
      <c r="B207" s="316" t="s">
        <v>406</v>
      </c>
      <c r="C207" s="319" t="s">
        <v>407</v>
      </c>
      <c r="D207" s="351" t="s">
        <v>135</v>
      </c>
      <c r="E207" s="124">
        <v>6</v>
      </c>
      <c r="F207" s="125">
        <v>800</v>
      </c>
      <c r="G207" s="116">
        <f t="shared" si="450"/>
        <v>4800</v>
      </c>
      <c r="H207" s="314">
        <v>6</v>
      </c>
      <c r="I207" s="315">
        <v>800</v>
      </c>
      <c r="J207" s="116">
        <f t="shared" si="458"/>
        <v>4800</v>
      </c>
      <c r="K207" s="114"/>
      <c r="L207" s="115"/>
      <c r="M207" s="116">
        <f t="shared" si="459"/>
        <v>0</v>
      </c>
      <c r="N207" s="114"/>
      <c r="O207" s="115"/>
      <c r="P207" s="116">
        <f t="shared" si="460"/>
        <v>0</v>
      </c>
      <c r="Q207" s="114"/>
      <c r="R207" s="115"/>
      <c r="S207" s="116">
        <f t="shared" si="461"/>
        <v>0</v>
      </c>
      <c r="T207" s="114"/>
      <c r="U207" s="115"/>
      <c r="V207" s="116">
        <f t="shared" si="462"/>
        <v>0</v>
      </c>
      <c r="W207" s="127">
        <f t="shared" si="463"/>
        <v>4800</v>
      </c>
      <c r="X207" s="118">
        <f t="shared" si="464"/>
        <v>4800</v>
      </c>
      <c r="Y207" s="118">
        <f t="shared" si="465"/>
        <v>0</v>
      </c>
      <c r="Z207" s="326">
        <f t="shared" si="466"/>
        <v>0</v>
      </c>
      <c r="AA207" s="261"/>
      <c r="AB207" s="121"/>
      <c r="AC207" s="121"/>
      <c r="AD207" s="121"/>
      <c r="AE207" s="121"/>
      <c r="AF207" s="121"/>
      <c r="AG207" s="121"/>
    </row>
    <row r="208" spans="1:33" ht="27" customHeight="1" thickBot="1">
      <c r="A208" s="301" t="s">
        <v>70</v>
      </c>
      <c r="B208" s="350" t="s">
        <v>408</v>
      </c>
      <c r="C208" s="298" t="s">
        <v>409</v>
      </c>
      <c r="D208" s="351" t="s">
        <v>415</v>
      </c>
      <c r="E208" s="124">
        <v>6</v>
      </c>
      <c r="F208" s="125">
        <v>900</v>
      </c>
      <c r="G208" s="116">
        <f t="shared" si="450"/>
        <v>5400</v>
      </c>
      <c r="H208" s="312">
        <v>6</v>
      </c>
      <c r="I208" s="313">
        <v>900</v>
      </c>
      <c r="J208" s="116">
        <f t="shared" si="458"/>
        <v>5400</v>
      </c>
      <c r="K208" s="114"/>
      <c r="L208" s="115"/>
      <c r="M208" s="116">
        <f t="shared" si="459"/>
        <v>0</v>
      </c>
      <c r="N208" s="114"/>
      <c r="O208" s="115"/>
      <c r="P208" s="116">
        <f t="shared" si="460"/>
        <v>0</v>
      </c>
      <c r="Q208" s="114"/>
      <c r="R208" s="115"/>
      <c r="S208" s="116">
        <f t="shared" si="461"/>
        <v>0</v>
      </c>
      <c r="T208" s="114"/>
      <c r="U208" s="115"/>
      <c r="V208" s="116">
        <f t="shared" si="462"/>
        <v>0</v>
      </c>
      <c r="W208" s="127">
        <f t="shared" si="463"/>
        <v>5400</v>
      </c>
      <c r="X208" s="118">
        <f t="shared" si="464"/>
        <v>5400</v>
      </c>
      <c r="Y208" s="118">
        <f t="shared" si="465"/>
        <v>0</v>
      </c>
      <c r="Z208" s="326">
        <f t="shared" si="466"/>
        <v>0</v>
      </c>
      <c r="AA208" s="353" t="s">
        <v>416</v>
      </c>
      <c r="AB208" s="121"/>
      <c r="AC208" s="121"/>
      <c r="AD208" s="121"/>
      <c r="AE208" s="121"/>
      <c r="AF208" s="121"/>
      <c r="AG208" s="121"/>
    </row>
    <row r="209" spans="1:33" ht="25.5" customHeight="1">
      <c r="A209" s="301" t="s">
        <v>70</v>
      </c>
      <c r="B209" s="350" t="s">
        <v>410</v>
      </c>
      <c r="C209" s="298" t="s">
        <v>411</v>
      </c>
      <c r="D209" s="351" t="s">
        <v>415</v>
      </c>
      <c r="E209" s="124">
        <v>6</v>
      </c>
      <c r="F209" s="125">
        <v>800</v>
      </c>
      <c r="G209" s="116">
        <f t="shared" si="450"/>
        <v>4800</v>
      </c>
      <c r="H209" s="312">
        <v>6</v>
      </c>
      <c r="I209" s="313">
        <v>800</v>
      </c>
      <c r="J209" s="116">
        <f t="shared" si="458"/>
        <v>4800</v>
      </c>
      <c r="K209" s="114"/>
      <c r="L209" s="115"/>
      <c r="M209" s="116">
        <f t="shared" si="459"/>
        <v>0</v>
      </c>
      <c r="N209" s="114"/>
      <c r="O209" s="115"/>
      <c r="P209" s="116">
        <f t="shared" si="460"/>
        <v>0</v>
      </c>
      <c r="Q209" s="114"/>
      <c r="R209" s="115"/>
      <c r="S209" s="116">
        <f t="shared" si="461"/>
        <v>0</v>
      </c>
      <c r="T209" s="114"/>
      <c r="U209" s="115"/>
      <c r="V209" s="116">
        <f t="shared" si="462"/>
        <v>0</v>
      </c>
      <c r="W209" s="127">
        <f t="shared" si="463"/>
        <v>4800</v>
      </c>
      <c r="X209" s="118">
        <f t="shared" si="464"/>
        <v>4800</v>
      </c>
      <c r="Y209" s="118">
        <f t="shared" si="465"/>
        <v>0</v>
      </c>
      <c r="Z209" s="326">
        <f t="shared" si="466"/>
        <v>0</v>
      </c>
      <c r="AA209" s="261"/>
      <c r="AB209" s="121"/>
      <c r="AC209" s="121"/>
      <c r="AD209" s="121"/>
      <c r="AE209" s="121"/>
      <c r="AF209" s="121"/>
      <c r="AG209" s="121"/>
    </row>
    <row r="210" spans="1:33" ht="26.25" customHeight="1" thickBot="1">
      <c r="A210" s="302" t="s">
        <v>70</v>
      </c>
      <c r="B210" s="316" t="s">
        <v>412</v>
      </c>
      <c r="C210" s="298" t="s">
        <v>413</v>
      </c>
      <c r="D210" s="351" t="s">
        <v>415</v>
      </c>
      <c r="E210" s="124">
        <v>6</v>
      </c>
      <c r="F210" s="125">
        <v>1000</v>
      </c>
      <c r="G210" s="126">
        <f t="shared" si="450"/>
        <v>6000</v>
      </c>
      <c r="H210" s="346">
        <v>6</v>
      </c>
      <c r="I210" s="347">
        <v>1000</v>
      </c>
      <c r="J210" s="126">
        <f t="shared" si="451"/>
        <v>6000</v>
      </c>
      <c r="K210" s="124"/>
      <c r="L210" s="125"/>
      <c r="M210" s="126">
        <f t="shared" si="452"/>
        <v>0</v>
      </c>
      <c r="N210" s="124"/>
      <c r="O210" s="125"/>
      <c r="P210" s="126">
        <f t="shared" si="453"/>
        <v>0</v>
      </c>
      <c r="Q210" s="124"/>
      <c r="R210" s="125"/>
      <c r="S210" s="126">
        <f t="shared" si="454"/>
        <v>0</v>
      </c>
      <c r="T210" s="124"/>
      <c r="U210" s="125"/>
      <c r="V210" s="126">
        <f t="shared" si="455"/>
        <v>0</v>
      </c>
      <c r="W210" s="127">
        <f t="shared" si="456"/>
        <v>6000</v>
      </c>
      <c r="X210" s="118">
        <f t="shared" si="457"/>
        <v>6000</v>
      </c>
      <c r="Y210" s="118">
        <f t="shared" si="416"/>
        <v>0</v>
      </c>
      <c r="Z210" s="326">
        <f t="shared" si="417"/>
        <v>0</v>
      </c>
      <c r="AA210" s="261"/>
      <c r="AB210" s="121"/>
      <c r="AC210" s="121"/>
      <c r="AD210" s="121"/>
      <c r="AE210" s="121"/>
      <c r="AF210" s="121"/>
      <c r="AG210" s="121"/>
    </row>
    <row r="211" spans="1:33" ht="30" customHeight="1" thickBot="1">
      <c r="A211" s="302" t="s">
        <v>70</v>
      </c>
      <c r="B211" s="316" t="s">
        <v>414</v>
      </c>
      <c r="C211" s="173" t="s">
        <v>313</v>
      </c>
      <c r="D211" s="352"/>
      <c r="E211" s="124">
        <v>16200</v>
      </c>
      <c r="F211" s="125">
        <v>0.22</v>
      </c>
      <c r="G211" s="126">
        <f t="shared" si="450"/>
        <v>3564</v>
      </c>
      <c r="H211" s="124">
        <v>16200</v>
      </c>
      <c r="I211" s="125">
        <v>0.22</v>
      </c>
      <c r="J211" s="126">
        <f t="shared" si="451"/>
        <v>3564</v>
      </c>
      <c r="K211" s="124"/>
      <c r="L211" s="125">
        <v>0.22</v>
      </c>
      <c r="M211" s="126">
        <f t="shared" si="452"/>
        <v>0</v>
      </c>
      <c r="N211" s="124"/>
      <c r="O211" s="125">
        <v>0.22</v>
      </c>
      <c r="P211" s="126">
        <f t="shared" si="453"/>
        <v>0</v>
      </c>
      <c r="Q211" s="124"/>
      <c r="R211" s="125">
        <v>0.22</v>
      </c>
      <c r="S211" s="126">
        <f t="shared" si="454"/>
        <v>0</v>
      </c>
      <c r="T211" s="124"/>
      <c r="U211" s="125">
        <v>0.22</v>
      </c>
      <c r="V211" s="126">
        <f t="shared" si="455"/>
        <v>0</v>
      </c>
      <c r="W211" s="127">
        <f t="shared" si="456"/>
        <v>3564</v>
      </c>
      <c r="X211" s="118">
        <f t="shared" si="457"/>
        <v>3564</v>
      </c>
      <c r="Y211" s="118">
        <f t="shared" si="416"/>
        <v>0</v>
      </c>
      <c r="Z211" s="326">
        <f t="shared" si="417"/>
        <v>0</v>
      </c>
      <c r="AA211" s="140"/>
      <c r="AB211" s="7"/>
      <c r="AC211" s="7"/>
      <c r="AD211" s="7"/>
      <c r="AE211" s="7"/>
      <c r="AF211" s="7"/>
      <c r="AG211" s="7"/>
    </row>
    <row r="212" spans="1:33" ht="27" customHeight="1" thickBot="1">
      <c r="A212" s="273" t="s">
        <v>314</v>
      </c>
      <c r="B212" s="274"/>
      <c r="C212" s="275"/>
      <c r="D212" s="276"/>
      <c r="E212" s="160">
        <f>E198+E194+E189+E184</f>
        <v>69</v>
      </c>
      <c r="F212" s="174"/>
      <c r="G212" s="277">
        <f t="shared" ref="G212:H212" si="467">G198+G194+G189+G184</f>
        <v>39524</v>
      </c>
      <c r="H212" s="160">
        <f t="shared" si="467"/>
        <v>34</v>
      </c>
      <c r="I212" s="174"/>
      <c r="J212" s="277">
        <f t="shared" ref="J212:K212" si="468">J198+J194+J189+J184</f>
        <v>36162</v>
      </c>
      <c r="K212" s="160">
        <f t="shared" si="468"/>
        <v>0</v>
      </c>
      <c r="L212" s="174"/>
      <c r="M212" s="277">
        <f t="shared" ref="M212:N212" si="469">M198+M194+M189+M184</f>
        <v>0</v>
      </c>
      <c r="N212" s="160">
        <f t="shared" si="469"/>
        <v>0</v>
      </c>
      <c r="O212" s="174"/>
      <c r="P212" s="277">
        <f t="shared" ref="P212:Q212" si="470">P198+P194+P189+P184</f>
        <v>0</v>
      </c>
      <c r="Q212" s="160">
        <f t="shared" si="470"/>
        <v>0</v>
      </c>
      <c r="R212" s="174"/>
      <c r="S212" s="277">
        <f t="shared" ref="S212:T212" si="471">S198+S194+S189+S184</f>
        <v>0</v>
      </c>
      <c r="T212" s="160">
        <f t="shared" si="471"/>
        <v>0</v>
      </c>
      <c r="U212" s="174"/>
      <c r="V212" s="277">
        <f>V198+V194+V189+V184</f>
        <v>0</v>
      </c>
      <c r="W212" s="208">
        <f t="shared" ref="W212:X212" si="472">W198+W184+W194+W189</f>
        <v>39524</v>
      </c>
      <c r="X212" s="208">
        <f t="shared" si="472"/>
        <v>36162</v>
      </c>
      <c r="Y212" s="208">
        <f t="shared" si="416"/>
        <v>3362</v>
      </c>
      <c r="Z212" s="338">
        <f t="shared" si="417"/>
        <v>8.5062240663900418E-2</v>
      </c>
      <c r="AA212" s="209"/>
      <c r="AB212" s="7"/>
      <c r="AC212" s="7"/>
      <c r="AD212" s="7"/>
      <c r="AE212" s="7"/>
      <c r="AF212" s="7"/>
      <c r="AG212" s="7"/>
    </row>
    <row r="213" spans="1:33" ht="30" customHeight="1">
      <c r="A213" s="278" t="s">
        <v>315</v>
      </c>
      <c r="B213" s="279"/>
      <c r="C213" s="280"/>
      <c r="D213" s="281"/>
      <c r="E213" s="282"/>
      <c r="F213" s="283"/>
      <c r="G213" s="284">
        <f>G37+G51+G66+G88+G102+G136+G149+G157+G165+G172+G176+G182+G212</f>
        <v>255809</v>
      </c>
      <c r="H213" s="282"/>
      <c r="I213" s="283"/>
      <c r="J213" s="284">
        <f>J37+J51+J66+J88+J102+J136+J149+J157+J165+J172+J176+J182+J212</f>
        <v>245423.39</v>
      </c>
      <c r="K213" s="282"/>
      <c r="L213" s="283"/>
      <c r="M213" s="284">
        <f>M37+M51+M66+M88+M102+M136+M149+M157+M165+M172+M176+M182+M212</f>
        <v>0</v>
      </c>
      <c r="N213" s="282"/>
      <c r="O213" s="283"/>
      <c r="P213" s="284">
        <f>P37+P51+P66+P88+P102+P136+P149+P157+P165+P172+P176+P182+P212</f>
        <v>0</v>
      </c>
      <c r="Q213" s="282"/>
      <c r="R213" s="283"/>
      <c r="S213" s="284">
        <f>S37+S51+S66+S88+S102+S136+S149+S157+S165+S172+S176+S182+S212</f>
        <v>0</v>
      </c>
      <c r="T213" s="282"/>
      <c r="U213" s="283"/>
      <c r="V213" s="284">
        <f t="shared" ref="V213:Y213" si="473">V37+V51+V66+V88+V102+V136+V149+V157+V165+V172+V176+V182+V212</f>
        <v>0</v>
      </c>
      <c r="W213" s="284">
        <f t="shared" si="473"/>
        <v>255809</v>
      </c>
      <c r="X213" s="284">
        <f t="shared" si="473"/>
        <v>245423.39</v>
      </c>
      <c r="Y213" s="284">
        <f t="shared" si="473"/>
        <v>10385.61</v>
      </c>
      <c r="Z213" s="344">
        <f t="shared" si="417"/>
        <v>4.059907978218124E-2</v>
      </c>
      <c r="AA213" s="285"/>
      <c r="AB213" s="7"/>
      <c r="AC213" s="7"/>
      <c r="AD213" s="7"/>
      <c r="AE213" s="7"/>
      <c r="AF213" s="7"/>
      <c r="AG213" s="7"/>
    </row>
    <row r="214" spans="1:33" ht="15" customHeight="1">
      <c r="A214" s="384"/>
      <c r="B214" s="355"/>
      <c r="C214" s="355"/>
      <c r="D214" s="74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286"/>
      <c r="X214" s="286"/>
      <c r="Y214" s="286"/>
      <c r="Z214" s="286"/>
      <c r="AA214" s="83"/>
      <c r="AB214" s="7"/>
      <c r="AC214" s="7"/>
      <c r="AD214" s="7"/>
      <c r="AE214" s="7"/>
      <c r="AF214" s="7"/>
      <c r="AG214" s="7"/>
    </row>
    <row r="215" spans="1:33" ht="30" customHeight="1">
      <c r="A215" s="385" t="s">
        <v>316</v>
      </c>
      <c r="B215" s="368"/>
      <c r="C215" s="386"/>
      <c r="D215" s="287"/>
      <c r="E215" s="282"/>
      <c r="F215" s="283"/>
      <c r="G215" s="288">
        <f>Фінансування!C27-'Кошторис  витрат'!G213</f>
        <v>0</v>
      </c>
      <c r="H215" s="282"/>
      <c r="I215" s="283"/>
      <c r="J215" s="288">
        <f>Фінансування!C28-'Кошторис  витрат'!J213</f>
        <v>0</v>
      </c>
      <c r="K215" s="282"/>
      <c r="L215" s="283"/>
      <c r="M215" s="288">
        <f>'Кошторис  витрат'!J31-'Кошторис  витрат'!M213</f>
        <v>0</v>
      </c>
      <c r="N215" s="282"/>
      <c r="O215" s="283"/>
      <c r="P215" s="288">
        <f>'Кошторис  витрат'!J32-'Кошторис  витрат'!P213</f>
        <v>0</v>
      </c>
      <c r="Q215" s="282"/>
      <c r="R215" s="283"/>
      <c r="S215" s="288">
        <f>Фінансування!L27-'Кошторис  витрат'!S213</f>
        <v>0</v>
      </c>
      <c r="T215" s="282"/>
      <c r="U215" s="283"/>
      <c r="V215" s="288">
        <f>Фінансування!L28-'Кошторис  витрат'!V213</f>
        <v>0</v>
      </c>
      <c r="W215" s="289">
        <f>Фінансування!N27-'Кошторис  витрат'!W213</f>
        <v>0</v>
      </c>
      <c r="X215" s="289">
        <f>Фінансування!N28-'Кошторис  витрат'!X213</f>
        <v>0</v>
      </c>
      <c r="Y215" s="289"/>
      <c r="Z215" s="289"/>
      <c r="AA215" s="290"/>
      <c r="AB215" s="7"/>
      <c r="AC215" s="7"/>
      <c r="AD215" s="7"/>
      <c r="AE215" s="7"/>
      <c r="AF215" s="7"/>
      <c r="AG215" s="7"/>
    </row>
    <row r="216" spans="1:33" ht="15.75" customHeight="1">
      <c r="A216" s="1"/>
      <c r="B216" s="291"/>
      <c r="C216" s="2"/>
      <c r="D216" s="292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1"/>
      <c r="X216" s="71"/>
      <c r="Y216" s="71"/>
      <c r="Z216" s="71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291"/>
      <c r="C217" s="2"/>
      <c r="D217" s="292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1"/>
      <c r="X217" s="71"/>
      <c r="Y217" s="71"/>
      <c r="Z217" s="71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291"/>
      <c r="C218" s="2"/>
      <c r="D218" s="292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1"/>
      <c r="X218" s="71"/>
      <c r="Y218" s="71"/>
      <c r="Z218" s="71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401"/>
      <c r="B219" s="402"/>
      <c r="C219" s="403"/>
      <c r="D219" s="404"/>
      <c r="E219" s="405"/>
      <c r="F219" s="405"/>
      <c r="G219" s="406"/>
      <c r="H219" s="407"/>
      <c r="I219" s="401"/>
      <c r="J219" s="405"/>
      <c r="K219" s="419"/>
      <c r="L219" s="418"/>
      <c r="M219" s="406"/>
      <c r="N219" s="419"/>
      <c r="O219" s="418"/>
      <c r="P219" s="406"/>
      <c r="Q219" s="70"/>
      <c r="R219" s="70"/>
      <c r="S219" s="70"/>
      <c r="T219" s="70"/>
      <c r="U219" s="70"/>
      <c r="V219" s="70"/>
      <c r="W219" s="71"/>
      <c r="X219" s="71"/>
      <c r="Y219" s="71"/>
      <c r="Z219" s="71"/>
      <c r="AA219" s="2"/>
      <c r="AB219" s="1"/>
      <c r="AC219" s="2"/>
      <c r="AD219" s="1"/>
      <c r="AE219" s="1"/>
      <c r="AF219" s="1"/>
      <c r="AG219" s="1"/>
    </row>
    <row r="220" spans="1:33" ht="15.75" customHeight="1">
      <c r="A220" s="408"/>
      <c r="B220" s="409"/>
      <c r="C220" s="410" t="s">
        <v>317</v>
      </c>
      <c r="D220" s="411"/>
      <c r="E220" s="412" t="s">
        <v>318</v>
      </c>
      <c r="F220" s="412"/>
      <c r="G220" s="413"/>
      <c r="H220" s="414"/>
      <c r="I220" s="415" t="s">
        <v>319</v>
      </c>
      <c r="J220" s="413"/>
      <c r="K220" s="420"/>
      <c r="L220" s="421"/>
      <c r="M220" s="422"/>
      <c r="N220" s="420"/>
      <c r="O220" s="421"/>
      <c r="P220" s="422"/>
      <c r="Q220" s="293"/>
      <c r="R220" s="293"/>
      <c r="S220" s="293"/>
      <c r="T220" s="293"/>
      <c r="U220" s="293"/>
      <c r="V220" s="293"/>
      <c r="W220" s="294"/>
      <c r="X220" s="294"/>
      <c r="Y220" s="294"/>
      <c r="Z220" s="294"/>
      <c r="AA220" s="295"/>
      <c r="AB220" s="296"/>
      <c r="AC220" s="295"/>
      <c r="AD220" s="296"/>
      <c r="AE220" s="296"/>
      <c r="AF220" s="296"/>
      <c r="AG220" s="296"/>
    </row>
    <row r="221" spans="1:33" ht="15.75" customHeight="1">
      <c r="A221" s="416"/>
      <c r="B221" s="417"/>
      <c r="C221" s="418"/>
      <c r="D221" s="404"/>
      <c r="E221" s="406"/>
      <c r="F221" s="406"/>
      <c r="G221" s="406"/>
      <c r="H221" s="406"/>
      <c r="I221" s="406"/>
      <c r="J221" s="406"/>
      <c r="K221" s="406"/>
      <c r="L221" s="406"/>
      <c r="M221" s="406"/>
      <c r="N221" s="406"/>
      <c r="O221" s="406"/>
      <c r="P221" s="406"/>
      <c r="Q221" s="70"/>
      <c r="R221" s="70"/>
      <c r="S221" s="70"/>
      <c r="T221" s="70"/>
      <c r="U221" s="70"/>
      <c r="V221" s="70"/>
      <c r="W221" s="71"/>
      <c r="X221" s="71"/>
      <c r="Y221" s="71"/>
      <c r="Z221" s="71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291"/>
      <c r="C222" s="2"/>
      <c r="D222" s="292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1"/>
      <c r="X222" s="71"/>
      <c r="Y222" s="71"/>
      <c r="Z222" s="71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291"/>
      <c r="C223" s="2"/>
      <c r="D223" s="292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1"/>
      <c r="X223" s="71"/>
      <c r="Y223" s="71"/>
      <c r="Z223" s="71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291"/>
      <c r="C224" s="2"/>
      <c r="D224" s="292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297"/>
      <c r="X224" s="297"/>
      <c r="Y224" s="297"/>
      <c r="Z224" s="297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291"/>
      <c r="C225" s="2"/>
      <c r="D225" s="292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297"/>
      <c r="X225" s="297"/>
      <c r="Y225" s="297"/>
      <c r="Z225" s="297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291"/>
      <c r="C226" s="2"/>
      <c r="D226" s="292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297"/>
      <c r="X226" s="297"/>
      <c r="Y226" s="297"/>
      <c r="Z226" s="297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291"/>
      <c r="C227" s="2"/>
      <c r="D227" s="292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297"/>
      <c r="X227" s="297"/>
      <c r="Y227" s="297"/>
      <c r="Z227" s="297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291"/>
      <c r="C228" s="2"/>
      <c r="D228" s="292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297"/>
      <c r="X228" s="297"/>
      <c r="Y228" s="297"/>
      <c r="Z228" s="297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291"/>
      <c r="C229" s="2"/>
      <c r="D229" s="292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297"/>
      <c r="X229" s="297"/>
      <c r="Y229" s="297"/>
      <c r="Z229" s="297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291"/>
      <c r="C230" s="2"/>
      <c r="D230" s="292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297"/>
      <c r="X230" s="297"/>
      <c r="Y230" s="297"/>
      <c r="Z230" s="297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291"/>
      <c r="C231" s="2"/>
      <c r="D231" s="292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297"/>
      <c r="X231" s="297"/>
      <c r="Y231" s="297"/>
      <c r="Z231" s="297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291"/>
      <c r="C232" s="2"/>
      <c r="D232" s="292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297"/>
      <c r="X232" s="297"/>
      <c r="Y232" s="297"/>
      <c r="Z232" s="297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291"/>
      <c r="C233" s="2"/>
      <c r="D233" s="292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297"/>
      <c r="X233" s="297"/>
      <c r="Y233" s="297"/>
      <c r="Z233" s="297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291"/>
      <c r="C234" s="2"/>
      <c r="D234" s="292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297"/>
      <c r="X234" s="297"/>
      <c r="Y234" s="297"/>
      <c r="Z234" s="297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291"/>
      <c r="C235" s="2"/>
      <c r="D235" s="292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297"/>
      <c r="X235" s="297"/>
      <c r="Y235" s="297"/>
      <c r="Z235" s="297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291"/>
      <c r="C236" s="2"/>
      <c r="D236" s="292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297"/>
      <c r="X236" s="297"/>
      <c r="Y236" s="297"/>
      <c r="Z236" s="297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291"/>
      <c r="C237" s="2"/>
      <c r="D237" s="292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297"/>
      <c r="X237" s="297"/>
      <c r="Y237" s="297"/>
      <c r="Z237" s="297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291"/>
      <c r="C238" s="2"/>
      <c r="D238" s="292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297"/>
      <c r="X238" s="297"/>
      <c r="Y238" s="297"/>
      <c r="Z238" s="297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291"/>
      <c r="C239" s="2"/>
      <c r="D239" s="292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297"/>
      <c r="X239" s="297"/>
      <c r="Y239" s="297"/>
      <c r="Z239" s="297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291"/>
      <c r="C240" s="2"/>
      <c r="D240" s="292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297"/>
      <c r="X240" s="297"/>
      <c r="Y240" s="297"/>
      <c r="Z240" s="297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291"/>
      <c r="C241" s="2"/>
      <c r="D241" s="292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297"/>
      <c r="X241" s="297"/>
      <c r="Y241" s="297"/>
      <c r="Z241" s="297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291"/>
      <c r="C242" s="2"/>
      <c r="D242" s="292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297"/>
      <c r="X242" s="297"/>
      <c r="Y242" s="297"/>
      <c r="Z242" s="297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291"/>
      <c r="C243" s="2"/>
      <c r="D243" s="292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297"/>
      <c r="X243" s="297"/>
      <c r="Y243" s="297"/>
      <c r="Z243" s="297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291"/>
      <c r="C244" s="2"/>
      <c r="D244" s="292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297"/>
      <c r="X244" s="297"/>
      <c r="Y244" s="297"/>
      <c r="Z244" s="297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291"/>
      <c r="C245" s="2"/>
      <c r="D245" s="292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297"/>
      <c r="X245" s="297"/>
      <c r="Y245" s="297"/>
      <c r="Z245" s="297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291"/>
      <c r="C246" s="2"/>
      <c r="D246" s="292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297"/>
      <c r="X246" s="297"/>
      <c r="Y246" s="297"/>
      <c r="Z246" s="297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291"/>
      <c r="C247" s="2"/>
      <c r="D247" s="292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297"/>
      <c r="X247" s="297"/>
      <c r="Y247" s="297"/>
      <c r="Z247" s="297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291"/>
      <c r="C248" s="2"/>
      <c r="D248" s="292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297"/>
      <c r="X248" s="297"/>
      <c r="Y248" s="297"/>
      <c r="Z248" s="297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291"/>
      <c r="C249" s="2"/>
      <c r="D249" s="292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297"/>
      <c r="X249" s="297"/>
      <c r="Y249" s="297"/>
      <c r="Z249" s="297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291"/>
      <c r="C250" s="2"/>
      <c r="D250" s="292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297"/>
      <c r="X250" s="297"/>
      <c r="Y250" s="297"/>
      <c r="Z250" s="297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291"/>
      <c r="C251" s="2"/>
      <c r="D251" s="292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297"/>
      <c r="X251" s="297"/>
      <c r="Y251" s="297"/>
      <c r="Z251" s="297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291"/>
      <c r="C252" s="2"/>
      <c r="D252" s="292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297"/>
      <c r="X252" s="297"/>
      <c r="Y252" s="297"/>
      <c r="Z252" s="297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291"/>
      <c r="C253" s="2"/>
      <c r="D253" s="292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297"/>
      <c r="X253" s="297"/>
      <c r="Y253" s="297"/>
      <c r="Z253" s="297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291"/>
      <c r="C254" s="2"/>
      <c r="D254" s="292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297"/>
      <c r="X254" s="297"/>
      <c r="Y254" s="297"/>
      <c r="Z254" s="297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291"/>
      <c r="C255" s="2"/>
      <c r="D255" s="292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297"/>
      <c r="X255" s="297"/>
      <c r="Y255" s="297"/>
      <c r="Z255" s="297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291"/>
      <c r="C256" s="2"/>
      <c r="D256" s="292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297"/>
      <c r="X256" s="297"/>
      <c r="Y256" s="297"/>
      <c r="Z256" s="297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291"/>
      <c r="C257" s="2"/>
      <c r="D257" s="292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297"/>
      <c r="X257" s="297"/>
      <c r="Y257" s="297"/>
      <c r="Z257" s="297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291"/>
      <c r="C258" s="2"/>
      <c r="D258" s="292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297"/>
      <c r="X258" s="297"/>
      <c r="Y258" s="297"/>
      <c r="Z258" s="297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291"/>
      <c r="C259" s="2"/>
      <c r="D259" s="292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297"/>
      <c r="X259" s="297"/>
      <c r="Y259" s="297"/>
      <c r="Z259" s="297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291"/>
      <c r="C260" s="2"/>
      <c r="D260" s="292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297"/>
      <c r="X260" s="297"/>
      <c r="Y260" s="297"/>
      <c r="Z260" s="297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291"/>
      <c r="C261" s="2"/>
      <c r="D261" s="292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297"/>
      <c r="X261" s="297"/>
      <c r="Y261" s="297"/>
      <c r="Z261" s="297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291"/>
      <c r="C262" s="2"/>
      <c r="D262" s="292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297"/>
      <c r="X262" s="297"/>
      <c r="Y262" s="297"/>
      <c r="Z262" s="297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291"/>
      <c r="C263" s="2"/>
      <c r="D263" s="292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297"/>
      <c r="X263" s="297"/>
      <c r="Y263" s="297"/>
      <c r="Z263" s="297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291"/>
      <c r="C264" s="2"/>
      <c r="D264" s="292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297"/>
      <c r="X264" s="297"/>
      <c r="Y264" s="297"/>
      <c r="Z264" s="297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291"/>
      <c r="C265" s="2"/>
      <c r="D265" s="292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297"/>
      <c r="X265" s="297"/>
      <c r="Y265" s="297"/>
      <c r="Z265" s="297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291"/>
      <c r="C266" s="2"/>
      <c r="D266" s="292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297"/>
      <c r="X266" s="297"/>
      <c r="Y266" s="297"/>
      <c r="Z266" s="297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291"/>
      <c r="C267" s="2"/>
      <c r="D267" s="292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297"/>
      <c r="X267" s="297"/>
      <c r="Y267" s="297"/>
      <c r="Z267" s="297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291"/>
      <c r="C268" s="2"/>
      <c r="D268" s="292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297"/>
      <c r="X268" s="297"/>
      <c r="Y268" s="297"/>
      <c r="Z268" s="297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291"/>
      <c r="C269" s="2"/>
      <c r="D269" s="292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297"/>
      <c r="X269" s="297"/>
      <c r="Y269" s="297"/>
      <c r="Z269" s="297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291"/>
      <c r="C270" s="2"/>
      <c r="D270" s="292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297"/>
      <c r="X270" s="297"/>
      <c r="Y270" s="297"/>
      <c r="Z270" s="297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291"/>
      <c r="C271" s="2"/>
      <c r="D271" s="292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297"/>
      <c r="X271" s="297"/>
      <c r="Y271" s="297"/>
      <c r="Z271" s="297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291"/>
      <c r="C272" s="2"/>
      <c r="D272" s="292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297"/>
      <c r="X272" s="297"/>
      <c r="Y272" s="297"/>
      <c r="Z272" s="297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291"/>
      <c r="C273" s="2"/>
      <c r="D273" s="292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297"/>
      <c r="X273" s="297"/>
      <c r="Y273" s="297"/>
      <c r="Z273" s="297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291"/>
      <c r="C274" s="2"/>
      <c r="D274" s="292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297"/>
      <c r="X274" s="297"/>
      <c r="Y274" s="297"/>
      <c r="Z274" s="297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291"/>
      <c r="C275" s="2"/>
      <c r="D275" s="292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297"/>
      <c r="X275" s="297"/>
      <c r="Y275" s="297"/>
      <c r="Z275" s="297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291"/>
      <c r="C276" s="2"/>
      <c r="D276" s="292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297"/>
      <c r="X276" s="297"/>
      <c r="Y276" s="297"/>
      <c r="Z276" s="297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291"/>
      <c r="C277" s="2"/>
      <c r="D277" s="292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297"/>
      <c r="X277" s="297"/>
      <c r="Y277" s="297"/>
      <c r="Z277" s="297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291"/>
      <c r="C278" s="2"/>
      <c r="D278" s="292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297"/>
      <c r="X278" s="297"/>
      <c r="Y278" s="297"/>
      <c r="Z278" s="297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291"/>
      <c r="C279" s="2"/>
      <c r="D279" s="292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297"/>
      <c r="X279" s="297"/>
      <c r="Y279" s="297"/>
      <c r="Z279" s="297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291"/>
      <c r="C280" s="2"/>
      <c r="D280" s="292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297"/>
      <c r="X280" s="297"/>
      <c r="Y280" s="297"/>
      <c r="Z280" s="297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291"/>
      <c r="C281" s="2"/>
      <c r="D281" s="292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297"/>
      <c r="X281" s="297"/>
      <c r="Y281" s="297"/>
      <c r="Z281" s="297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291"/>
      <c r="C282" s="2"/>
      <c r="D282" s="292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297"/>
      <c r="X282" s="297"/>
      <c r="Y282" s="297"/>
      <c r="Z282" s="297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291"/>
      <c r="C283" s="2"/>
      <c r="D283" s="292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297"/>
      <c r="X283" s="297"/>
      <c r="Y283" s="297"/>
      <c r="Z283" s="297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291"/>
      <c r="C284" s="2"/>
      <c r="D284" s="292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297"/>
      <c r="X284" s="297"/>
      <c r="Y284" s="297"/>
      <c r="Z284" s="297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291"/>
      <c r="C285" s="2"/>
      <c r="D285" s="292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297"/>
      <c r="X285" s="297"/>
      <c r="Y285" s="297"/>
      <c r="Z285" s="297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291"/>
      <c r="C286" s="2"/>
      <c r="D286" s="292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297"/>
      <c r="X286" s="297"/>
      <c r="Y286" s="297"/>
      <c r="Z286" s="297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291"/>
      <c r="C287" s="2"/>
      <c r="D287" s="292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297"/>
      <c r="X287" s="297"/>
      <c r="Y287" s="297"/>
      <c r="Z287" s="297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291"/>
      <c r="C288" s="2"/>
      <c r="D288" s="292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297"/>
      <c r="X288" s="297"/>
      <c r="Y288" s="297"/>
      <c r="Z288" s="297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291"/>
      <c r="C289" s="2"/>
      <c r="D289" s="292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297"/>
      <c r="X289" s="297"/>
      <c r="Y289" s="297"/>
      <c r="Z289" s="297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291"/>
      <c r="C290" s="2"/>
      <c r="D290" s="292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297"/>
      <c r="X290" s="297"/>
      <c r="Y290" s="297"/>
      <c r="Z290" s="297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291"/>
      <c r="C291" s="2"/>
      <c r="D291" s="292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297"/>
      <c r="X291" s="297"/>
      <c r="Y291" s="297"/>
      <c r="Z291" s="297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291"/>
      <c r="C292" s="2"/>
      <c r="D292" s="292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297"/>
      <c r="X292" s="297"/>
      <c r="Y292" s="297"/>
      <c r="Z292" s="297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291"/>
      <c r="C293" s="2"/>
      <c r="D293" s="292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297"/>
      <c r="X293" s="297"/>
      <c r="Y293" s="297"/>
      <c r="Z293" s="297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291"/>
      <c r="C294" s="2"/>
      <c r="D294" s="292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297"/>
      <c r="X294" s="297"/>
      <c r="Y294" s="297"/>
      <c r="Z294" s="297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291"/>
      <c r="C295" s="2"/>
      <c r="D295" s="292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297"/>
      <c r="X295" s="297"/>
      <c r="Y295" s="297"/>
      <c r="Z295" s="297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291"/>
      <c r="C296" s="2"/>
      <c r="D296" s="292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297"/>
      <c r="X296" s="297"/>
      <c r="Y296" s="297"/>
      <c r="Z296" s="297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291"/>
      <c r="C297" s="2"/>
      <c r="D297" s="292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297"/>
      <c r="X297" s="297"/>
      <c r="Y297" s="297"/>
      <c r="Z297" s="297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291"/>
      <c r="C298" s="2"/>
      <c r="D298" s="292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297"/>
      <c r="X298" s="297"/>
      <c r="Y298" s="297"/>
      <c r="Z298" s="297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291"/>
      <c r="C299" s="2"/>
      <c r="D299" s="292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297"/>
      <c r="X299" s="297"/>
      <c r="Y299" s="297"/>
      <c r="Z299" s="297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291"/>
      <c r="C300" s="2"/>
      <c r="D300" s="292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297"/>
      <c r="X300" s="297"/>
      <c r="Y300" s="297"/>
      <c r="Z300" s="297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291"/>
      <c r="C301" s="2"/>
      <c r="D301" s="292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297"/>
      <c r="X301" s="297"/>
      <c r="Y301" s="297"/>
      <c r="Z301" s="297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291"/>
      <c r="C302" s="2"/>
      <c r="D302" s="292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297"/>
      <c r="X302" s="297"/>
      <c r="Y302" s="297"/>
      <c r="Z302" s="297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291"/>
      <c r="C303" s="2"/>
      <c r="D303" s="292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297"/>
      <c r="X303" s="297"/>
      <c r="Y303" s="297"/>
      <c r="Z303" s="297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291"/>
      <c r="C304" s="2"/>
      <c r="D304" s="292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297"/>
      <c r="X304" s="297"/>
      <c r="Y304" s="297"/>
      <c r="Z304" s="297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291"/>
      <c r="C305" s="2"/>
      <c r="D305" s="292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297"/>
      <c r="X305" s="297"/>
      <c r="Y305" s="297"/>
      <c r="Z305" s="297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291"/>
      <c r="C306" s="2"/>
      <c r="D306" s="292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297"/>
      <c r="X306" s="297"/>
      <c r="Y306" s="297"/>
      <c r="Z306" s="297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291"/>
      <c r="C307" s="2"/>
      <c r="D307" s="292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297"/>
      <c r="X307" s="297"/>
      <c r="Y307" s="297"/>
      <c r="Z307" s="297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291"/>
      <c r="C308" s="2"/>
      <c r="D308" s="292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297"/>
      <c r="X308" s="297"/>
      <c r="Y308" s="297"/>
      <c r="Z308" s="297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291"/>
      <c r="C309" s="2"/>
      <c r="D309" s="292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297"/>
      <c r="X309" s="297"/>
      <c r="Y309" s="297"/>
      <c r="Z309" s="297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291"/>
      <c r="C310" s="2"/>
      <c r="D310" s="292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297"/>
      <c r="X310" s="297"/>
      <c r="Y310" s="297"/>
      <c r="Z310" s="297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291"/>
      <c r="C311" s="2"/>
      <c r="D311" s="292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297"/>
      <c r="X311" s="297"/>
      <c r="Y311" s="297"/>
      <c r="Z311" s="297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291"/>
      <c r="C312" s="2"/>
      <c r="D312" s="292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297"/>
      <c r="X312" s="297"/>
      <c r="Y312" s="297"/>
      <c r="Z312" s="297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291"/>
      <c r="C313" s="2"/>
      <c r="D313" s="292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297"/>
      <c r="X313" s="297"/>
      <c r="Y313" s="297"/>
      <c r="Z313" s="297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291"/>
      <c r="C314" s="2"/>
      <c r="D314" s="292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297"/>
      <c r="X314" s="297"/>
      <c r="Y314" s="297"/>
      <c r="Z314" s="297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291"/>
      <c r="C315" s="2"/>
      <c r="D315" s="292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297"/>
      <c r="X315" s="297"/>
      <c r="Y315" s="297"/>
      <c r="Z315" s="297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291"/>
      <c r="C316" s="2"/>
      <c r="D316" s="292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297"/>
      <c r="X316" s="297"/>
      <c r="Y316" s="297"/>
      <c r="Z316" s="297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291"/>
      <c r="C317" s="2"/>
      <c r="D317" s="292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297"/>
      <c r="X317" s="297"/>
      <c r="Y317" s="297"/>
      <c r="Z317" s="297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291"/>
      <c r="C318" s="2"/>
      <c r="D318" s="292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297"/>
      <c r="X318" s="297"/>
      <c r="Y318" s="297"/>
      <c r="Z318" s="297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291"/>
      <c r="C319" s="2"/>
      <c r="D319" s="292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297"/>
      <c r="X319" s="297"/>
      <c r="Y319" s="297"/>
      <c r="Z319" s="297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291"/>
      <c r="C320" s="2"/>
      <c r="D320" s="292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297"/>
      <c r="X320" s="297"/>
      <c r="Y320" s="297"/>
      <c r="Z320" s="297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291"/>
      <c r="C321" s="2"/>
      <c r="D321" s="292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297"/>
      <c r="X321" s="297"/>
      <c r="Y321" s="297"/>
      <c r="Z321" s="297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291"/>
      <c r="C322" s="2"/>
      <c r="D322" s="292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297"/>
      <c r="X322" s="297"/>
      <c r="Y322" s="297"/>
      <c r="Z322" s="297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291"/>
      <c r="C323" s="2"/>
      <c r="D323" s="292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297"/>
      <c r="X323" s="297"/>
      <c r="Y323" s="297"/>
      <c r="Z323" s="297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291"/>
      <c r="C324" s="2"/>
      <c r="D324" s="292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297"/>
      <c r="X324" s="297"/>
      <c r="Y324" s="297"/>
      <c r="Z324" s="297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291"/>
      <c r="C325" s="2"/>
      <c r="D325" s="292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297"/>
      <c r="X325" s="297"/>
      <c r="Y325" s="297"/>
      <c r="Z325" s="297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291"/>
      <c r="C326" s="2"/>
      <c r="D326" s="292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297"/>
      <c r="X326" s="297"/>
      <c r="Y326" s="297"/>
      <c r="Z326" s="297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291"/>
      <c r="C327" s="2"/>
      <c r="D327" s="292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297"/>
      <c r="X327" s="297"/>
      <c r="Y327" s="297"/>
      <c r="Z327" s="297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291"/>
      <c r="C328" s="2"/>
      <c r="D328" s="292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297"/>
      <c r="X328" s="297"/>
      <c r="Y328" s="297"/>
      <c r="Z328" s="297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291"/>
      <c r="C329" s="2"/>
      <c r="D329" s="292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297"/>
      <c r="X329" s="297"/>
      <c r="Y329" s="297"/>
      <c r="Z329" s="297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291"/>
      <c r="C330" s="2"/>
      <c r="D330" s="292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297"/>
      <c r="X330" s="297"/>
      <c r="Y330" s="297"/>
      <c r="Z330" s="297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291"/>
      <c r="C331" s="2"/>
      <c r="D331" s="292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297"/>
      <c r="X331" s="297"/>
      <c r="Y331" s="297"/>
      <c r="Z331" s="297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291"/>
      <c r="C332" s="2"/>
      <c r="D332" s="292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297"/>
      <c r="X332" s="297"/>
      <c r="Y332" s="297"/>
      <c r="Z332" s="297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291"/>
      <c r="C333" s="2"/>
      <c r="D333" s="292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297"/>
      <c r="X333" s="297"/>
      <c r="Y333" s="297"/>
      <c r="Z333" s="297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291"/>
      <c r="C334" s="2"/>
      <c r="D334" s="292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297"/>
      <c r="X334" s="297"/>
      <c r="Y334" s="297"/>
      <c r="Z334" s="297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291"/>
      <c r="C335" s="2"/>
      <c r="D335" s="292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297"/>
      <c r="X335" s="297"/>
      <c r="Y335" s="297"/>
      <c r="Z335" s="297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291"/>
      <c r="C336" s="2"/>
      <c r="D336" s="292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297"/>
      <c r="X336" s="297"/>
      <c r="Y336" s="297"/>
      <c r="Z336" s="297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291"/>
      <c r="C337" s="2"/>
      <c r="D337" s="292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297"/>
      <c r="X337" s="297"/>
      <c r="Y337" s="297"/>
      <c r="Z337" s="297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291"/>
      <c r="C338" s="2"/>
      <c r="D338" s="292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297"/>
      <c r="X338" s="297"/>
      <c r="Y338" s="297"/>
      <c r="Z338" s="297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291"/>
      <c r="C339" s="2"/>
      <c r="D339" s="292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297"/>
      <c r="X339" s="297"/>
      <c r="Y339" s="297"/>
      <c r="Z339" s="297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291"/>
      <c r="C340" s="2"/>
      <c r="D340" s="292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297"/>
      <c r="X340" s="297"/>
      <c r="Y340" s="297"/>
      <c r="Z340" s="297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291"/>
      <c r="C341" s="2"/>
      <c r="D341" s="292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297"/>
      <c r="X341" s="297"/>
      <c r="Y341" s="297"/>
      <c r="Z341" s="297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291"/>
      <c r="C342" s="2"/>
      <c r="D342" s="292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297"/>
      <c r="X342" s="297"/>
      <c r="Y342" s="297"/>
      <c r="Z342" s="297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291"/>
      <c r="C343" s="2"/>
      <c r="D343" s="292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297"/>
      <c r="X343" s="297"/>
      <c r="Y343" s="297"/>
      <c r="Z343" s="297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291"/>
      <c r="C344" s="2"/>
      <c r="D344" s="292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297"/>
      <c r="X344" s="297"/>
      <c r="Y344" s="297"/>
      <c r="Z344" s="297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291"/>
      <c r="C345" s="2"/>
      <c r="D345" s="292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297"/>
      <c r="X345" s="297"/>
      <c r="Y345" s="297"/>
      <c r="Z345" s="297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291"/>
      <c r="C346" s="2"/>
      <c r="D346" s="292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297"/>
      <c r="X346" s="297"/>
      <c r="Y346" s="297"/>
      <c r="Z346" s="297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291"/>
      <c r="C347" s="2"/>
      <c r="D347" s="292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297"/>
      <c r="X347" s="297"/>
      <c r="Y347" s="297"/>
      <c r="Z347" s="297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291"/>
      <c r="C348" s="2"/>
      <c r="D348" s="292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297"/>
      <c r="X348" s="297"/>
      <c r="Y348" s="297"/>
      <c r="Z348" s="297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291"/>
      <c r="C349" s="2"/>
      <c r="D349" s="292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297"/>
      <c r="X349" s="297"/>
      <c r="Y349" s="297"/>
      <c r="Z349" s="297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291"/>
      <c r="C350" s="2"/>
      <c r="D350" s="292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297"/>
      <c r="X350" s="297"/>
      <c r="Y350" s="297"/>
      <c r="Z350" s="297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291"/>
      <c r="C351" s="2"/>
      <c r="D351" s="292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297"/>
      <c r="X351" s="297"/>
      <c r="Y351" s="297"/>
      <c r="Z351" s="297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291"/>
      <c r="C352" s="2"/>
      <c r="D352" s="292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297"/>
      <c r="X352" s="297"/>
      <c r="Y352" s="297"/>
      <c r="Z352" s="297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291"/>
      <c r="C353" s="2"/>
      <c r="D353" s="292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297"/>
      <c r="X353" s="297"/>
      <c r="Y353" s="297"/>
      <c r="Z353" s="297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291"/>
      <c r="C354" s="2"/>
      <c r="D354" s="292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297"/>
      <c r="X354" s="297"/>
      <c r="Y354" s="297"/>
      <c r="Z354" s="297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291"/>
      <c r="C355" s="2"/>
      <c r="D355" s="292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297"/>
      <c r="X355" s="297"/>
      <c r="Y355" s="297"/>
      <c r="Z355" s="297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291"/>
      <c r="C356" s="2"/>
      <c r="D356" s="292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297"/>
      <c r="X356" s="297"/>
      <c r="Y356" s="297"/>
      <c r="Z356" s="297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291"/>
      <c r="C357" s="2"/>
      <c r="D357" s="292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297"/>
      <c r="X357" s="297"/>
      <c r="Y357" s="297"/>
      <c r="Z357" s="297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291"/>
      <c r="C358" s="2"/>
      <c r="D358" s="292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297"/>
      <c r="X358" s="297"/>
      <c r="Y358" s="297"/>
      <c r="Z358" s="297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291"/>
      <c r="C359" s="2"/>
      <c r="D359" s="292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297"/>
      <c r="X359" s="297"/>
      <c r="Y359" s="297"/>
      <c r="Z359" s="297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291"/>
      <c r="C360" s="2"/>
      <c r="D360" s="292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297"/>
      <c r="X360" s="297"/>
      <c r="Y360" s="297"/>
      <c r="Z360" s="297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291"/>
      <c r="C361" s="2"/>
      <c r="D361" s="292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297"/>
      <c r="X361" s="297"/>
      <c r="Y361" s="297"/>
      <c r="Z361" s="297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291"/>
      <c r="C362" s="2"/>
      <c r="D362" s="292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297"/>
      <c r="X362" s="297"/>
      <c r="Y362" s="297"/>
      <c r="Z362" s="297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291"/>
      <c r="C363" s="2"/>
      <c r="D363" s="292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297"/>
      <c r="X363" s="297"/>
      <c r="Y363" s="297"/>
      <c r="Z363" s="297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291"/>
      <c r="C364" s="2"/>
      <c r="D364" s="292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297"/>
      <c r="X364" s="297"/>
      <c r="Y364" s="297"/>
      <c r="Z364" s="297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291"/>
      <c r="C365" s="2"/>
      <c r="D365" s="292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297"/>
      <c r="X365" s="297"/>
      <c r="Y365" s="297"/>
      <c r="Z365" s="297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291"/>
      <c r="C366" s="2"/>
      <c r="D366" s="292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297"/>
      <c r="X366" s="297"/>
      <c r="Y366" s="297"/>
      <c r="Z366" s="297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291"/>
      <c r="C367" s="2"/>
      <c r="D367" s="292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297"/>
      <c r="X367" s="297"/>
      <c r="Y367" s="297"/>
      <c r="Z367" s="297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291"/>
      <c r="C368" s="2"/>
      <c r="D368" s="292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297"/>
      <c r="X368" s="297"/>
      <c r="Y368" s="297"/>
      <c r="Z368" s="297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291"/>
      <c r="C369" s="2"/>
      <c r="D369" s="292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297"/>
      <c r="X369" s="297"/>
      <c r="Y369" s="297"/>
      <c r="Z369" s="297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291"/>
      <c r="C370" s="2"/>
      <c r="D370" s="292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297"/>
      <c r="X370" s="297"/>
      <c r="Y370" s="297"/>
      <c r="Z370" s="297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291"/>
      <c r="C371" s="2"/>
      <c r="D371" s="292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297"/>
      <c r="X371" s="297"/>
      <c r="Y371" s="297"/>
      <c r="Z371" s="297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291"/>
      <c r="C372" s="2"/>
      <c r="D372" s="292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297"/>
      <c r="X372" s="297"/>
      <c r="Y372" s="297"/>
      <c r="Z372" s="297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291"/>
      <c r="C373" s="2"/>
      <c r="D373" s="292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297"/>
      <c r="X373" s="297"/>
      <c r="Y373" s="297"/>
      <c r="Z373" s="297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291"/>
      <c r="C374" s="2"/>
      <c r="D374" s="292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297"/>
      <c r="X374" s="297"/>
      <c r="Y374" s="297"/>
      <c r="Z374" s="297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291"/>
      <c r="C375" s="2"/>
      <c r="D375" s="292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297"/>
      <c r="X375" s="297"/>
      <c r="Y375" s="297"/>
      <c r="Z375" s="297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291"/>
      <c r="C376" s="2"/>
      <c r="D376" s="292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297"/>
      <c r="X376" s="297"/>
      <c r="Y376" s="297"/>
      <c r="Z376" s="297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291"/>
      <c r="C377" s="2"/>
      <c r="D377" s="292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297"/>
      <c r="X377" s="297"/>
      <c r="Y377" s="297"/>
      <c r="Z377" s="297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291"/>
      <c r="C378" s="2"/>
      <c r="D378" s="292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297"/>
      <c r="X378" s="297"/>
      <c r="Y378" s="297"/>
      <c r="Z378" s="297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291"/>
      <c r="C379" s="2"/>
      <c r="D379" s="292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297"/>
      <c r="X379" s="297"/>
      <c r="Y379" s="297"/>
      <c r="Z379" s="297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291"/>
      <c r="C380" s="2"/>
      <c r="D380" s="292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297"/>
      <c r="X380" s="297"/>
      <c r="Y380" s="297"/>
      <c r="Z380" s="297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291"/>
      <c r="C381" s="2"/>
      <c r="D381" s="292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297"/>
      <c r="X381" s="297"/>
      <c r="Y381" s="297"/>
      <c r="Z381" s="297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291"/>
      <c r="C382" s="2"/>
      <c r="D382" s="292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297"/>
      <c r="X382" s="297"/>
      <c r="Y382" s="297"/>
      <c r="Z382" s="297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291"/>
      <c r="C383" s="2"/>
      <c r="D383" s="292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297"/>
      <c r="X383" s="297"/>
      <c r="Y383" s="297"/>
      <c r="Z383" s="297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291"/>
      <c r="C384" s="2"/>
      <c r="D384" s="292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297"/>
      <c r="X384" s="297"/>
      <c r="Y384" s="297"/>
      <c r="Z384" s="297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291"/>
      <c r="C385" s="2"/>
      <c r="D385" s="292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297"/>
      <c r="X385" s="297"/>
      <c r="Y385" s="297"/>
      <c r="Z385" s="297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291"/>
      <c r="C386" s="2"/>
      <c r="D386" s="292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297"/>
      <c r="X386" s="297"/>
      <c r="Y386" s="297"/>
      <c r="Z386" s="297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291"/>
      <c r="C387" s="2"/>
      <c r="D387" s="292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297"/>
      <c r="X387" s="297"/>
      <c r="Y387" s="297"/>
      <c r="Z387" s="297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291"/>
      <c r="C388" s="2"/>
      <c r="D388" s="292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297"/>
      <c r="X388" s="297"/>
      <c r="Y388" s="297"/>
      <c r="Z388" s="297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291"/>
      <c r="C389" s="2"/>
      <c r="D389" s="292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297"/>
      <c r="X389" s="297"/>
      <c r="Y389" s="297"/>
      <c r="Z389" s="297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291"/>
      <c r="C390" s="2"/>
      <c r="D390" s="292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297"/>
      <c r="X390" s="297"/>
      <c r="Y390" s="297"/>
      <c r="Z390" s="297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291"/>
      <c r="C391" s="2"/>
      <c r="D391" s="292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297"/>
      <c r="X391" s="297"/>
      <c r="Y391" s="297"/>
      <c r="Z391" s="297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291"/>
      <c r="C392" s="2"/>
      <c r="D392" s="292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297"/>
      <c r="X392" s="297"/>
      <c r="Y392" s="297"/>
      <c r="Z392" s="297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291"/>
      <c r="C393" s="2"/>
      <c r="D393" s="292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297"/>
      <c r="X393" s="297"/>
      <c r="Y393" s="297"/>
      <c r="Z393" s="297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291"/>
      <c r="C394" s="2"/>
      <c r="D394" s="292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297"/>
      <c r="X394" s="297"/>
      <c r="Y394" s="297"/>
      <c r="Z394" s="297"/>
      <c r="AA394" s="2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291"/>
      <c r="C395" s="2"/>
      <c r="D395" s="292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297"/>
      <c r="X395" s="297"/>
      <c r="Y395" s="297"/>
      <c r="Z395" s="297"/>
      <c r="AA395" s="2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291"/>
      <c r="C396" s="2"/>
      <c r="D396" s="292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297"/>
      <c r="X396" s="297"/>
      <c r="Y396" s="297"/>
      <c r="Z396" s="297"/>
      <c r="AA396" s="2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291"/>
      <c r="C397" s="2"/>
      <c r="D397" s="292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297"/>
      <c r="X397" s="297"/>
      <c r="Y397" s="297"/>
      <c r="Z397" s="297"/>
      <c r="AA397" s="2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291"/>
      <c r="C398" s="2"/>
      <c r="D398" s="292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297"/>
      <c r="X398" s="297"/>
      <c r="Y398" s="297"/>
      <c r="Z398" s="297"/>
      <c r="AA398" s="2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291"/>
      <c r="C399" s="2"/>
      <c r="D399" s="292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297"/>
      <c r="X399" s="297"/>
      <c r="Y399" s="297"/>
      <c r="Z399" s="297"/>
      <c r="AA399" s="2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291"/>
      <c r="C400" s="2"/>
      <c r="D400" s="292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297"/>
      <c r="X400" s="297"/>
      <c r="Y400" s="297"/>
      <c r="Z400" s="297"/>
      <c r="AA400" s="2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291"/>
      <c r="C401" s="2"/>
      <c r="D401" s="292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297"/>
      <c r="X401" s="297"/>
      <c r="Y401" s="297"/>
      <c r="Z401" s="297"/>
      <c r="AA401" s="2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291"/>
      <c r="C402" s="2"/>
      <c r="D402" s="292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297"/>
      <c r="X402" s="297"/>
      <c r="Y402" s="297"/>
      <c r="Z402" s="297"/>
      <c r="AA402" s="2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291"/>
      <c r="C403" s="2"/>
      <c r="D403" s="292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297"/>
      <c r="X403" s="297"/>
      <c r="Y403" s="297"/>
      <c r="Z403" s="297"/>
      <c r="AA403" s="2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291"/>
      <c r="C404" s="2"/>
      <c r="D404" s="292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297"/>
      <c r="X404" s="297"/>
      <c r="Y404" s="297"/>
      <c r="Z404" s="297"/>
      <c r="AA404" s="2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291"/>
      <c r="C405" s="2"/>
      <c r="D405" s="292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297"/>
      <c r="X405" s="297"/>
      <c r="Y405" s="297"/>
      <c r="Z405" s="297"/>
      <c r="AA405" s="2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291"/>
      <c r="C406" s="2"/>
      <c r="D406" s="292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297"/>
      <c r="X406" s="297"/>
      <c r="Y406" s="297"/>
      <c r="Z406" s="297"/>
      <c r="AA406" s="2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291"/>
      <c r="C407" s="2"/>
      <c r="D407" s="292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297"/>
      <c r="X407" s="297"/>
      <c r="Y407" s="297"/>
      <c r="Z407" s="297"/>
      <c r="AA407" s="2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291"/>
      <c r="C408" s="2"/>
      <c r="D408" s="292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297"/>
      <c r="X408" s="297"/>
      <c r="Y408" s="297"/>
      <c r="Z408" s="297"/>
      <c r="AA408" s="2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291"/>
      <c r="C409" s="2"/>
      <c r="D409" s="292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297"/>
      <c r="X409" s="297"/>
      <c r="Y409" s="297"/>
      <c r="Z409" s="297"/>
      <c r="AA409" s="2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291"/>
      <c r="C410" s="2"/>
      <c r="D410" s="292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297"/>
      <c r="X410" s="297"/>
      <c r="Y410" s="297"/>
      <c r="Z410" s="297"/>
      <c r="AA410" s="2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291"/>
      <c r="C411" s="2"/>
      <c r="D411" s="292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297"/>
      <c r="X411" s="297"/>
      <c r="Y411" s="297"/>
      <c r="Z411" s="297"/>
      <c r="AA411" s="2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291"/>
      <c r="C412" s="2"/>
      <c r="D412" s="292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297"/>
      <c r="X412" s="297"/>
      <c r="Y412" s="297"/>
      <c r="Z412" s="297"/>
      <c r="AA412" s="2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291"/>
      <c r="C413" s="2"/>
      <c r="D413" s="292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297"/>
      <c r="X413" s="297"/>
      <c r="Y413" s="297"/>
      <c r="Z413" s="297"/>
      <c r="AA413" s="2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291"/>
      <c r="C414" s="2"/>
      <c r="D414" s="292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297"/>
      <c r="X414" s="297"/>
      <c r="Y414" s="297"/>
      <c r="Z414" s="297"/>
      <c r="AA414" s="2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291"/>
      <c r="C415" s="2"/>
      <c r="D415" s="292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297"/>
      <c r="X415" s="297"/>
      <c r="Y415" s="297"/>
      <c r="Z415" s="297"/>
      <c r="AA415" s="2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"/>
      <c r="C416" s="2"/>
      <c r="D416" s="292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297"/>
      <c r="X416" s="297"/>
      <c r="Y416" s="297"/>
      <c r="Z416" s="297"/>
      <c r="AA416" s="2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"/>
      <c r="C417" s="2"/>
      <c r="D417" s="292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297"/>
      <c r="X417" s="297"/>
      <c r="Y417" s="297"/>
      <c r="Z417" s="297"/>
      <c r="AA417" s="2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2"/>
      <c r="D418" s="292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297"/>
      <c r="X418" s="297"/>
      <c r="Y418" s="297"/>
      <c r="Z418" s="297"/>
      <c r="AA418" s="2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2"/>
      <c r="D419" s="292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297"/>
      <c r="X419" s="297"/>
      <c r="Y419" s="297"/>
      <c r="Z419" s="297"/>
      <c r="AA419" s="2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292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297"/>
      <c r="X420" s="297"/>
      <c r="Y420" s="297"/>
      <c r="Z420" s="297"/>
      <c r="AA420" s="2"/>
      <c r="AB420" s="1"/>
      <c r="AC420" s="1"/>
      <c r="AD420" s="1"/>
      <c r="AE420" s="1"/>
      <c r="AF420" s="1"/>
      <c r="AG420" s="1"/>
    </row>
    <row r="421" spans="1:33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33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33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33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33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33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33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33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33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33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33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33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76:D176"/>
    <mergeCell ref="A214:C214"/>
    <mergeCell ref="A215:C215"/>
    <mergeCell ref="K8:M8"/>
    <mergeCell ref="N8:P8"/>
    <mergeCell ref="E8:G8"/>
    <mergeCell ref="H8:J8"/>
    <mergeCell ref="E64:G65"/>
    <mergeCell ref="H64:J65"/>
    <mergeCell ref="A102:D10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94488188976377963" bottom="0.35433070866141736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bughalter</cp:lastModifiedBy>
  <cp:lastPrinted>2021-10-25T11:41:04Z</cp:lastPrinted>
  <dcterms:created xsi:type="dcterms:W3CDTF">2020-11-14T13:09:40Z</dcterms:created>
  <dcterms:modified xsi:type="dcterms:W3CDTF">2021-10-26T08:54:03Z</dcterms:modified>
</cp:coreProperties>
</file>