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0TNhMAAD4YV5W2P4N4VUvtlbscA=="/>
    </ext>
  </extLst>
</workbook>
</file>

<file path=xl/calcChain.xml><?xml version="1.0" encoding="utf-8"?>
<calcChain xmlns="http://schemas.openxmlformats.org/spreadsheetml/2006/main">
  <c r="F32" i="3"/>
  <c r="D32"/>
  <c r="V56" i="2"/>
  <c r="S56"/>
  <c r="P56"/>
  <c r="M56"/>
  <c r="J56"/>
  <c r="X56" s="1"/>
  <c r="G56"/>
  <c r="W56" s="1"/>
  <c r="G52"/>
  <c r="V54"/>
  <c r="S54"/>
  <c r="P54"/>
  <c r="X54" s="1"/>
  <c r="M54"/>
  <c r="G54"/>
  <c r="W54" s="1"/>
  <c r="G55"/>
  <c r="W55" s="1"/>
  <c r="J55"/>
  <c r="M55"/>
  <c r="P55"/>
  <c r="S55"/>
  <c r="V55"/>
  <c r="X55"/>
  <c r="V57"/>
  <c r="S57"/>
  <c r="P57"/>
  <c r="M57"/>
  <c r="J57"/>
  <c r="X57" s="1"/>
  <c r="G57"/>
  <c r="V53"/>
  <c r="S53"/>
  <c r="P53"/>
  <c r="M53"/>
  <c r="J53"/>
  <c r="G53"/>
  <c r="W53" s="1"/>
  <c r="V52"/>
  <c r="S52"/>
  <c r="P52"/>
  <c r="M52"/>
  <c r="W52" s="1"/>
  <c r="J52"/>
  <c r="X52" s="1"/>
  <c r="V16"/>
  <c r="S16"/>
  <c r="P16"/>
  <c r="M16"/>
  <c r="J16"/>
  <c r="G16"/>
  <c r="W16" s="1"/>
  <c r="Y55" l="1"/>
  <c r="Z55" s="1"/>
  <c r="X16"/>
  <c r="Y16" s="1"/>
  <c r="Z16" s="1"/>
  <c r="X53"/>
  <c r="Y53" s="1"/>
  <c r="Z53" s="1"/>
  <c r="W57"/>
  <c r="Y57" s="1"/>
  <c r="Z57" s="1"/>
  <c r="Y56"/>
  <c r="Z56" s="1"/>
  <c r="Y54"/>
  <c r="Z54" s="1"/>
  <c r="Y52"/>
  <c r="Z52" s="1"/>
  <c r="I48" i="3" l="1"/>
  <c r="F48"/>
  <c r="D48"/>
  <c r="I38"/>
  <c r="F38"/>
  <c r="D38"/>
  <c r="I32"/>
  <c r="V183" i="2"/>
  <c r="S183"/>
  <c r="P183"/>
  <c r="M183"/>
  <c r="J183"/>
  <c r="G183"/>
  <c r="V182"/>
  <c r="S182"/>
  <c r="P182"/>
  <c r="M182"/>
  <c r="J182"/>
  <c r="G182"/>
  <c r="V181"/>
  <c r="S181"/>
  <c r="P181"/>
  <c r="M181"/>
  <c r="J181"/>
  <c r="X181" s="1"/>
  <c r="G181"/>
  <c r="V180"/>
  <c r="S180"/>
  <c r="P180"/>
  <c r="M180"/>
  <c r="J180"/>
  <c r="G180"/>
  <c r="V179"/>
  <c r="S179"/>
  <c r="P179"/>
  <c r="M179"/>
  <c r="J179"/>
  <c r="X179" s="1"/>
  <c r="G179"/>
  <c r="V178"/>
  <c r="S178"/>
  <c r="P178"/>
  <c r="M178"/>
  <c r="J178"/>
  <c r="G178"/>
  <c r="V177"/>
  <c r="S177"/>
  <c r="P177"/>
  <c r="M177"/>
  <c r="J177"/>
  <c r="G177"/>
  <c r="V176"/>
  <c r="S176"/>
  <c r="P176"/>
  <c r="P175" s="1"/>
  <c r="M176"/>
  <c r="J176"/>
  <c r="G176"/>
  <c r="V175"/>
  <c r="T175"/>
  <c r="Q175"/>
  <c r="N175"/>
  <c r="K175"/>
  <c r="H175"/>
  <c r="E175"/>
  <c r="V174"/>
  <c r="S174"/>
  <c r="P174"/>
  <c r="M174"/>
  <c r="J174"/>
  <c r="X174" s="1"/>
  <c r="G174"/>
  <c r="V173"/>
  <c r="S173"/>
  <c r="P173"/>
  <c r="M173"/>
  <c r="J173"/>
  <c r="G173"/>
  <c r="V172"/>
  <c r="V171" s="1"/>
  <c r="S172"/>
  <c r="P172"/>
  <c r="M172"/>
  <c r="M171" s="1"/>
  <c r="J172"/>
  <c r="G172"/>
  <c r="T171"/>
  <c r="Q171"/>
  <c r="N171"/>
  <c r="K171"/>
  <c r="H171"/>
  <c r="E171"/>
  <c r="V170"/>
  <c r="S170"/>
  <c r="P170"/>
  <c r="M170"/>
  <c r="J170"/>
  <c r="G170"/>
  <c r="V169"/>
  <c r="S169"/>
  <c r="P169"/>
  <c r="M169"/>
  <c r="J169"/>
  <c r="X169" s="1"/>
  <c r="G169"/>
  <c r="W169" s="1"/>
  <c r="Y169" s="1"/>
  <c r="Z169" s="1"/>
  <c r="V168"/>
  <c r="S168"/>
  <c r="P168"/>
  <c r="M168"/>
  <c r="J168"/>
  <c r="G168"/>
  <c r="V167"/>
  <c r="V166" s="1"/>
  <c r="S167"/>
  <c r="S166" s="1"/>
  <c r="P167"/>
  <c r="M167"/>
  <c r="J167"/>
  <c r="G167"/>
  <c r="W167" s="1"/>
  <c r="T166"/>
  <c r="Q166"/>
  <c r="N166"/>
  <c r="K166"/>
  <c r="H166"/>
  <c r="E166"/>
  <c r="V165"/>
  <c r="S165"/>
  <c r="P165"/>
  <c r="M165"/>
  <c r="J165"/>
  <c r="G165"/>
  <c r="V164"/>
  <c r="S164"/>
  <c r="P164"/>
  <c r="M164"/>
  <c r="J164"/>
  <c r="G164"/>
  <c r="W164" s="1"/>
  <c r="V163"/>
  <c r="S163"/>
  <c r="P163"/>
  <c r="M163"/>
  <c r="J163"/>
  <c r="G163"/>
  <c r="V162"/>
  <c r="S162"/>
  <c r="S161" s="1"/>
  <c r="P162"/>
  <c r="M162"/>
  <c r="J162"/>
  <c r="G162"/>
  <c r="W162" s="1"/>
  <c r="T161"/>
  <c r="Q161"/>
  <c r="N161"/>
  <c r="K161"/>
  <c r="H161"/>
  <c r="E161"/>
  <c r="T159"/>
  <c r="Q159"/>
  <c r="N159"/>
  <c r="K159"/>
  <c r="H159"/>
  <c r="E159"/>
  <c r="V158"/>
  <c r="S158"/>
  <c r="P158"/>
  <c r="M158"/>
  <c r="J158"/>
  <c r="G158"/>
  <c r="V157"/>
  <c r="S157"/>
  <c r="P157"/>
  <c r="M157"/>
  <c r="J157"/>
  <c r="X157" s="1"/>
  <c r="G157"/>
  <c r="W157" s="1"/>
  <c r="V156"/>
  <c r="S156"/>
  <c r="P156"/>
  <c r="M156"/>
  <c r="J156"/>
  <c r="G156"/>
  <c r="V155"/>
  <c r="V159" s="1"/>
  <c r="S155"/>
  <c r="P155"/>
  <c r="M155"/>
  <c r="J155"/>
  <c r="G155"/>
  <c r="T153"/>
  <c r="Q153"/>
  <c r="N153"/>
  <c r="K153"/>
  <c r="H153"/>
  <c r="E153"/>
  <c r="V152"/>
  <c r="S152"/>
  <c r="P152"/>
  <c r="M152"/>
  <c r="J152"/>
  <c r="G152"/>
  <c r="V151"/>
  <c r="S151"/>
  <c r="P151"/>
  <c r="P153" s="1"/>
  <c r="M151"/>
  <c r="J151"/>
  <c r="G151"/>
  <c r="T149"/>
  <c r="Q149"/>
  <c r="N149"/>
  <c r="K149"/>
  <c r="H149"/>
  <c r="E149"/>
  <c r="V148"/>
  <c r="S148"/>
  <c r="P148"/>
  <c r="M148"/>
  <c r="J148"/>
  <c r="G148"/>
  <c r="V147"/>
  <c r="S147"/>
  <c r="P147"/>
  <c r="M147"/>
  <c r="J147"/>
  <c r="X147" s="1"/>
  <c r="G147"/>
  <c r="W147" s="1"/>
  <c r="V146"/>
  <c r="S146"/>
  <c r="P146"/>
  <c r="M146"/>
  <c r="J146"/>
  <c r="G146"/>
  <c r="V145"/>
  <c r="S145"/>
  <c r="P145"/>
  <c r="M145"/>
  <c r="J145"/>
  <c r="X145" s="1"/>
  <c r="G145"/>
  <c r="W145" s="1"/>
  <c r="Y145" s="1"/>
  <c r="Z145" s="1"/>
  <c r="V144"/>
  <c r="S144"/>
  <c r="P144"/>
  <c r="P149" s="1"/>
  <c r="M144"/>
  <c r="J144"/>
  <c r="G144"/>
  <c r="T142"/>
  <c r="Q142"/>
  <c r="N142"/>
  <c r="K142"/>
  <c r="H142"/>
  <c r="E142"/>
  <c r="V141"/>
  <c r="S141"/>
  <c r="P141"/>
  <c r="M141"/>
  <c r="J141"/>
  <c r="G141"/>
  <c r="V140"/>
  <c r="S140"/>
  <c r="P140"/>
  <c r="M140"/>
  <c r="J140"/>
  <c r="G140"/>
  <c r="V139"/>
  <c r="S139"/>
  <c r="P139"/>
  <c r="M139"/>
  <c r="J139"/>
  <c r="G139"/>
  <c r="V138"/>
  <c r="S138"/>
  <c r="P138"/>
  <c r="M138"/>
  <c r="J138"/>
  <c r="G138"/>
  <c r="V137"/>
  <c r="S137"/>
  <c r="P137"/>
  <c r="M137"/>
  <c r="J137"/>
  <c r="G137"/>
  <c r="V136"/>
  <c r="S136"/>
  <c r="P136"/>
  <c r="M136"/>
  <c r="J136"/>
  <c r="G136"/>
  <c r="T134"/>
  <c r="Q134"/>
  <c r="N134"/>
  <c r="K134"/>
  <c r="H134"/>
  <c r="E134"/>
  <c r="V133"/>
  <c r="S133"/>
  <c r="P133"/>
  <c r="M133"/>
  <c r="J133"/>
  <c r="X133" s="1"/>
  <c r="G133"/>
  <c r="W133" s="1"/>
  <c r="Y133" s="1"/>
  <c r="Z133" s="1"/>
  <c r="V132"/>
  <c r="S132"/>
  <c r="P132"/>
  <c r="M132"/>
  <c r="J132"/>
  <c r="G132"/>
  <c r="V131"/>
  <c r="S131"/>
  <c r="P131"/>
  <c r="M131"/>
  <c r="J131"/>
  <c r="X131" s="1"/>
  <c r="G131"/>
  <c r="W131" s="1"/>
  <c r="V130"/>
  <c r="S130"/>
  <c r="P130"/>
  <c r="M130"/>
  <c r="J130"/>
  <c r="G130"/>
  <c r="V129"/>
  <c r="S129"/>
  <c r="P129"/>
  <c r="M129"/>
  <c r="J129"/>
  <c r="X129" s="1"/>
  <c r="G129"/>
  <c r="V128"/>
  <c r="S128"/>
  <c r="P128"/>
  <c r="M128"/>
  <c r="J128"/>
  <c r="G128"/>
  <c r="T126"/>
  <c r="Q126"/>
  <c r="N126"/>
  <c r="K126"/>
  <c r="H126"/>
  <c r="E126"/>
  <c r="V125"/>
  <c r="S125"/>
  <c r="P125"/>
  <c r="M125"/>
  <c r="J125"/>
  <c r="G125"/>
  <c r="V124"/>
  <c r="S124"/>
  <c r="P124"/>
  <c r="M124"/>
  <c r="J124"/>
  <c r="X124" s="1"/>
  <c r="G124"/>
  <c r="W124" s="1"/>
  <c r="V123"/>
  <c r="S123"/>
  <c r="P123"/>
  <c r="M123"/>
  <c r="J123"/>
  <c r="G123"/>
  <c r="V122"/>
  <c r="S122"/>
  <c r="P122"/>
  <c r="M122"/>
  <c r="J122"/>
  <c r="X122" s="1"/>
  <c r="G122"/>
  <c r="W122" s="1"/>
  <c r="V121"/>
  <c r="S121"/>
  <c r="P121"/>
  <c r="M121"/>
  <c r="J121"/>
  <c r="G121"/>
  <c r="V120"/>
  <c r="S120"/>
  <c r="P120"/>
  <c r="M120"/>
  <c r="J120"/>
  <c r="X120" s="1"/>
  <c r="G120"/>
  <c r="W120" s="1"/>
  <c r="V119"/>
  <c r="S119"/>
  <c r="P119"/>
  <c r="M119"/>
  <c r="J119"/>
  <c r="G119"/>
  <c r="V118"/>
  <c r="S118"/>
  <c r="P118"/>
  <c r="M118"/>
  <c r="J118"/>
  <c r="X118" s="1"/>
  <c r="G118"/>
  <c r="W118" s="1"/>
  <c r="V117"/>
  <c r="S117"/>
  <c r="P117"/>
  <c r="M117"/>
  <c r="J117"/>
  <c r="G117"/>
  <c r="V116"/>
  <c r="S116"/>
  <c r="P116"/>
  <c r="M116"/>
  <c r="J116"/>
  <c r="X116" s="1"/>
  <c r="G116"/>
  <c r="W116" s="1"/>
  <c r="V115"/>
  <c r="S115"/>
  <c r="P115"/>
  <c r="P126" s="1"/>
  <c r="M115"/>
  <c r="M126" s="1"/>
  <c r="J115"/>
  <c r="G115"/>
  <c r="V112"/>
  <c r="S112"/>
  <c r="P112"/>
  <c r="M112"/>
  <c r="J112"/>
  <c r="X112" s="1"/>
  <c r="G112"/>
  <c r="W112" s="1"/>
  <c r="V111"/>
  <c r="S111"/>
  <c r="P111"/>
  <c r="M111"/>
  <c r="J111"/>
  <c r="G111"/>
  <c r="V110"/>
  <c r="V109" s="1"/>
  <c r="S110"/>
  <c r="S109" s="1"/>
  <c r="P110"/>
  <c r="M110"/>
  <c r="J110"/>
  <c r="X110" s="1"/>
  <c r="G110"/>
  <c r="T109"/>
  <c r="Q109"/>
  <c r="N109"/>
  <c r="K109"/>
  <c r="H109"/>
  <c r="E109"/>
  <c r="V108"/>
  <c r="S108"/>
  <c r="P108"/>
  <c r="M108"/>
  <c r="J108"/>
  <c r="X108" s="1"/>
  <c r="G108"/>
  <c r="V107"/>
  <c r="S107"/>
  <c r="P107"/>
  <c r="M107"/>
  <c r="J107"/>
  <c r="G107"/>
  <c r="V106"/>
  <c r="V105" s="1"/>
  <c r="S106"/>
  <c r="P106"/>
  <c r="M106"/>
  <c r="M105" s="1"/>
  <c r="J106"/>
  <c r="G106"/>
  <c r="T105"/>
  <c r="S105"/>
  <c r="Q105"/>
  <c r="N105"/>
  <c r="K105"/>
  <c r="H105"/>
  <c r="E105"/>
  <c r="V104"/>
  <c r="S104"/>
  <c r="P104"/>
  <c r="M104"/>
  <c r="J104"/>
  <c r="G104"/>
  <c r="W104" s="1"/>
  <c r="V103"/>
  <c r="S103"/>
  <c r="P103"/>
  <c r="M103"/>
  <c r="J103"/>
  <c r="X103" s="1"/>
  <c r="G103"/>
  <c r="V102"/>
  <c r="S102"/>
  <c r="S101" s="1"/>
  <c r="P102"/>
  <c r="P101" s="1"/>
  <c r="M102"/>
  <c r="J102"/>
  <c r="G102"/>
  <c r="V101"/>
  <c r="T101"/>
  <c r="Q101"/>
  <c r="N101"/>
  <c r="K101"/>
  <c r="H101"/>
  <c r="E101"/>
  <c r="V98"/>
  <c r="S98"/>
  <c r="P98"/>
  <c r="M98"/>
  <c r="J98"/>
  <c r="X98" s="1"/>
  <c r="G98"/>
  <c r="W98" s="1"/>
  <c r="V97"/>
  <c r="S97"/>
  <c r="P97"/>
  <c r="M97"/>
  <c r="J97"/>
  <c r="G97"/>
  <c r="V96"/>
  <c r="V95" s="1"/>
  <c r="S96"/>
  <c r="S95" s="1"/>
  <c r="P96"/>
  <c r="M96"/>
  <c r="J96"/>
  <c r="G96"/>
  <c r="W96" s="1"/>
  <c r="T95"/>
  <c r="Q95"/>
  <c r="N95"/>
  <c r="K95"/>
  <c r="H95"/>
  <c r="E95"/>
  <c r="V94"/>
  <c r="S94"/>
  <c r="P94"/>
  <c r="M94"/>
  <c r="J94"/>
  <c r="G94"/>
  <c r="V93"/>
  <c r="S93"/>
  <c r="P93"/>
  <c r="M93"/>
  <c r="J93"/>
  <c r="G93"/>
  <c r="W93" s="1"/>
  <c r="V92"/>
  <c r="V91" s="1"/>
  <c r="S92"/>
  <c r="P92"/>
  <c r="P91" s="1"/>
  <c r="M92"/>
  <c r="M91" s="1"/>
  <c r="J92"/>
  <c r="G92"/>
  <c r="T91"/>
  <c r="Q91"/>
  <c r="N91"/>
  <c r="K91"/>
  <c r="H91"/>
  <c r="E91"/>
  <c r="V90"/>
  <c r="S90"/>
  <c r="P90"/>
  <c r="M90"/>
  <c r="J90"/>
  <c r="G90"/>
  <c r="W90" s="1"/>
  <c r="V89"/>
  <c r="S89"/>
  <c r="P89"/>
  <c r="M89"/>
  <c r="J89"/>
  <c r="G89"/>
  <c r="V88"/>
  <c r="S88"/>
  <c r="S87" s="1"/>
  <c r="P88"/>
  <c r="M88"/>
  <c r="J88"/>
  <c r="G88"/>
  <c r="W88" s="1"/>
  <c r="T87"/>
  <c r="Q87"/>
  <c r="N87"/>
  <c r="K87"/>
  <c r="H87"/>
  <c r="E87"/>
  <c r="V84"/>
  <c r="S84"/>
  <c r="P84"/>
  <c r="M84"/>
  <c r="J84"/>
  <c r="G84"/>
  <c r="V83"/>
  <c r="S83"/>
  <c r="P83"/>
  <c r="M83"/>
  <c r="J83"/>
  <c r="G83"/>
  <c r="V82"/>
  <c r="V81" s="1"/>
  <c r="S82"/>
  <c r="S81" s="1"/>
  <c r="P82"/>
  <c r="M82"/>
  <c r="J82"/>
  <c r="J81" s="1"/>
  <c r="G82"/>
  <c r="G81" s="1"/>
  <c r="T81"/>
  <c r="Q81"/>
  <c r="N81"/>
  <c r="K81"/>
  <c r="H81"/>
  <c r="E81"/>
  <c r="V80"/>
  <c r="S80"/>
  <c r="P80"/>
  <c r="M80"/>
  <c r="J80"/>
  <c r="G80"/>
  <c r="V79"/>
  <c r="S79"/>
  <c r="P79"/>
  <c r="M79"/>
  <c r="J79"/>
  <c r="G79"/>
  <c r="V78"/>
  <c r="S78"/>
  <c r="P78"/>
  <c r="M78"/>
  <c r="J78"/>
  <c r="G78"/>
  <c r="T77"/>
  <c r="S77"/>
  <c r="Q77"/>
  <c r="N77"/>
  <c r="K77"/>
  <c r="H77"/>
  <c r="E77"/>
  <c r="V76"/>
  <c r="S76"/>
  <c r="P76"/>
  <c r="M76"/>
  <c r="J76"/>
  <c r="G76"/>
  <c r="V75"/>
  <c r="S75"/>
  <c r="P75"/>
  <c r="M75"/>
  <c r="J75"/>
  <c r="X75" s="1"/>
  <c r="G75"/>
  <c r="V74"/>
  <c r="S74"/>
  <c r="S73" s="1"/>
  <c r="P74"/>
  <c r="P73" s="1"/>
  <c r="M74"/>
  <c r="J74"/>
  <c r="G74"/>
  <c r="G73" s="1"/>
  <c r="V73"/>
  <c r="T73"/>
  <c r="Q73"/>
  <c r="N73"/>
  <c r="K73"/>
  <c r="H73"/>
  <c r="E73"/>
  <c r="V72"/>
  <c r="S72"/>
  <c r="P72"/>
  <c r="M72"/>
  <c r="J72"/>
  <c r="X72" s="1"/>
  <c r="G72"/>
  <c r="W72" s="1"/>
  <c r="V71"/>
  <c r="S71"/>
  <c r="P71"/>
  <c r="M71"/>
  <c r="J71"/>
  <c r="G71"/>
  <c r="V70"/>
  <c r="V69" s="1"/>
  <c r="S70"/>
  <c r="S69" s="1"/>
  <c r="P70"/>
  <c r="M70"/>
  <c r="M69" s="1"/>
  <c r="J70"/>
  <c r="G70"/>
  <c r="W70" s="1"/>
  <c r="T69"/>
  <c r="Q69"/>
  <c r="N69"/>
  <c r="K69"/>
  <c r="H69"/>
  <c r="E69"/>
  <c r="V68"/>
  <c r="S68"/>
  <c r="P68"/>
  <c r="M68"/>
  <c r="J68"/>
  <c r="G68"/>
  <c r="V67"/>
  <c r="S67"/>
  <c r="P67"/>
  <c r="M67"/>
  <c r="J67"/>
  <c r="X67" s="1"/>
  <c r="G67"/>
  <c r="W67" s="1"/>
  <c r="V66"/>
  <c r="S66"/>
  <c r="P66"/>
  <c r="P65" s="1"/>
  <c r="M66"/>
  <c r="M65" s="1"/>
  <c r="J66"/>
  <c r="G66"/>
  <c r="V65"/>
  <c r="T65"/>
  <c r="Q65"/>
  <c r="N65"/>
  <c r="K65"/>
  <c r="H65"/>
  <c r="E65"/>
  <c r="V62"/>
  <c r="S62"/>
  <c r="P62"/>
  <c r="X62" s="1"/>
  <c r="M62"/>
  <c r="V61"/>
  <c r="V60" s="1"/>
  <c r="S61"/>
  <c r="S60" s="1"/>
  <c r="P61"/>
  <c r="M61"/>
  <c r="M60" s="1"/>
  <c r="T60"/>
  <c r="Q60"/>
  <c r="P60"/>
  <c r="N60"/>
  <c r="K60"/>
  <c r="V59"/>
  <c r="S59"/>
  <c r="P59"/>
  <c r="M59"/>
  <c r="J59"/>
  <c r="X59" s="1"/>
  <c r="G59"/>
  <c r="W59" s="1"/>
  <c r="V58"/>
  <c r="S58"/>
  <c r="P58"/>
  <c r="M58"/>
  <c r="J58"/>
  <c r="G58"/>
  <c r="V51"/>
  <c r="V50" s="1"/>
  <c r="S51"/>
  <c r="S50" s="1"/>
  <c r="P51"/>
  <c r="M51"/>
  <c r="J51"/>
  <c r="G51"/>
  <c r="W51" s="1"/>
  <c r="T50"/>
  <c r="Q50"/>
  <c r="N50"/>
  <c r="K50"/>
  <c r="H50"/>
  <c r="H63" s="1"/>
  <c r="E50"/>
  <c r="E63" s="1"/>
  <c r="V47"/>
  <c r="S47"/>
  <c r="P47"/>
  <c r="M47"/>
  <c r="J47"/>
  <c r="G47"/>
  <c r="V46"/>
  <c r="S46"/>
  <c r="P46"/>
  <c r="M46"/>
  <c r="J46"/>
  <c r="G46"/>
  <c r="W46" s="1"/>
  <c r="V45"/>
  <c r="V44" s="1"/>
  <c r="S45"/>
  <c r="P45"/>
  <c r="P44" s="1"/>
  <c r="M45"/>
  <c r="M44" s="1"/>
  <c r="J45"/>
  <c r="G45"/>
  <c r="T44"/>
  <c r="Q44"/>
  <c r="N44"/>
  <c r="K44"/>
  <c r="H44"/>
  <c r="E44"/>
  <c r="V43"/>
  <c r="S43"/>
  <c r="P43"/>
  <c r="M43"/>
  <c r="J43"/>
  <c r="G43"/>
  <c r="W43" s="1"/>
  <c r="V42"/>
  <c r="S42"/>
  <c r="P42"/>
  <c r="M42"/>
  <c r="J42"/>
  <c r="G42"/>
  <c r="V41"/>
  <c r="S41"/>
  <c r="S40" s="1"/>
  <c r="P41"/>
  <c r="M41"/>
  <c r="J41"/>
  <c r="G41"/>
  <c r="W41" s="1"/>
  <c r="T40"/>
  <c r="Q40"/>
  <c r="N40"/>
  <c r="K40"/>
  <c r="H40"/>
  <c r="E40"/>
  <c r="V39"/>
  <c r="S39"/>
  <c r="P39"/>
  <c r="M39"/>
  <c r="J39"/>
  <c r="G39"/>
  <c r="V38"/>
  <c r="S38"/>
  <c r="P38"/>
  <c r="M38"/>
  <c r="J38"/>
  <c r="G38"/>
  <c r="V37"/>
  <c r="V36" s="1"/>
  <c r="S37"/>
  <c r="S36" s="1"/>
  <c r="P37"/>
  <c r="M37"/>
  <c r="J37"/>
  <c r="J36" s="1"/>
  <c r="G37"/>
  <c r="G36" s="1"/>
  <c r="T36"/>
  <c r="Q36"/>
  <c r="N36"/>
  <c r="K36"/>
  <c r="H36"/>
  <c r="E36"/>
  <c r="V33"/>
  <c r="S33"/>
  <c r="P33"/>
  <c r="M33"/>
  <c r="J33"/>
  <c r="G33"/>
  <c r="V32"/>
  <c r="S32"/>
  <c r="P32"/>
  <c r="M32"/>
  <c r="J32"/>
  <c r="X32" s="1"/>
  <c r="G32"/>
  <c r="V31"/>
  <c r="S31"/>
  <c r="P31"/>
  <c r="P30" s="1"/>
  <c r="M31"/>
  <c r="J31"/>
  <c r="G31"/>
  <c r="V30"/>
  <c r="T30"/>
  <c r="Q30"/>
  <c r="N30"/>
  <c r="K30"/>
  <c r="J30"/>
  <c r="H30"/>
  <c r="E30"/>
  <c r="V25"/>
  <c r="S25"/>
  <c r="P25"/>
  <c r="M25"/>
  <c r="J25"/>
  <c r="G25"/>
  <c r="V24"/>
  <c r="S24"/>
  <c r="P24"/>
  <c r="M24"/>
  <c r="J24"/>
  <c r="G24"/>
  <c r="V23"/>
  <c r="V22" s="1"/>
  <c r="T29" s="1"/>
  <c r="V29" s="1"/>
  <c r="S23"/>
  <c r="P23"/>
  <c r="M23"/>
  <c r="J23"/>
  <c r="G23"/>
  <c r="T22"/>
  <c r="Q22"/>
  <c r="P22"/>
  <c r="N29" s="1"/>
  <c r="P29" s="1"/>
  <c r="N22"/>
  <c r="K22"/>
  <c r="J22"/>
  <c r="H29" s="1"/>
  <c r="J29" s="1"/>
  <c r="H22"/>
  <c r="E22"/>
  <c r="V21"/>
  <c r="S21"/>
  <c r="P21"/>
  <c r="M21"/>
  <c r="J21"/>
  <c r="G21"/>
  <c r="W21" s="1"/>
  <c r="V20"/>
  <c r="S20"/>
  <c r="P20"/>
  <c r="M20"/>
  <c r="J20"/>
  <c r="G20"/>
  <c r="V19"/>
  <c r="S19"/>
  <c r="S18" s="1"/>
  <c r="Q28" s="1"/>
  <c r="S28" s="1"/>
  <c r="P19"/>
  <c r="M19"/>
  <c r="J19"/>
  <c r="G19"/>
  <c r="W19" s="1"/>
  <c r="T18"/>
  <c r="Q18"/>
  <c r="N18"/>
  <c r="K18"/>
  <c r="H18"/>
  <c r="E18"/>
  <c r="V17"/>
  <c r="S17"/>
  <c r="P17"/>
  <c r="M17"/>
  <c r="J17"/>
  <c r="G17"/>
  <c r="V15"/>
  <c r="S15"/>
  <c r="P15"/>
  <c r="M15"/>
  <c r="J15"/>
  <c r="X15" s="1"/>
  <c r="G15"/>
  <c r="V14"/>
  <c r="S14"/>
  <c r="P14"/>
  <c r="P13" s="1"/>
  <c r="N27" s="1"/>
  <c r="M14"/>
  <c r="J14"/>
  <c r="G14"/>
  <c r="V13"/>
  <c r="T27" s="1"/>
  <c r="V27" s="1"/>
  <c r="T13"/>
  <c r="Q13"/>
  <c r="N13"/>
  <c r="K13"/>
  <c r="H13"/>
  <c r="E13"/>
  <c r="A5"/>
  <c r="A4"/>
  <c r="A3"/>
  <c r="A2"/>
  <c r="H30" i="1"/>
  <c r="G30"/>
  <c r="F30"/>
  <c r="E30"/>
  <c r="D30"/>
  <c r="J29"/>
  <c r="J28"/>
  <c r="J27"/>
  <c r="X183" i="2" l="1"/>
  <c r="Y43"/>
  <c r="Z43" s="1"/>
  <c r="X19"/>
  <c r="V18"/>
  <c r="X21"/>
  <c r="M22"/>
  <c r="K29" s="1"/>
  <c r="M29" s="1"/>
  <c r="W29" s="1"/>
  <c r="G30"/>
  <c r="S30"/>
  <c r="W38"/>
  <c r="V40"/>
  <c r="V48" s="1"/>
  <c r="X43"/>
  <c r="X46"/>
  <c r="G65"/>
  <c r="S65"/>
  <c r="S85" s="1"/>
  <c r="W78"/>
  <c r="W80"/>
  <c r="M81"/>
  <c r="W83"/>
  <c r="Y83" s="1"/>
  <c r="Z83" s="1"/>
  <c r="V87"/>
  <c r="V99" s="1"/>
  <c r="X90"/>
  <c r="X93"/>
  <c r="X102"/>
  <c r="X101" s="1"/>
  <c r="X104"/>
  <c r="Y104" s="1"/>
  <c r="Z104" s="1"/>
  <c r="W130"/>
  <c r="M142"/>
  <c r="W137"/>
  <c r="W139"/>
  <c r="W141"/>
  <c r="G149"/>
  <c r="W151"/>
  <c r="W153" s="1"/>
  <c r="S153"/>
  <c r="M159"/>
  <c r="X164"/>
  <c r="Y164" s="1"/>
  <c r="Z164" s="1"/>
  <c r="X173"/>
  <c r="Y90"/>
  <c r="Z90" s="1"/>
  <c r="M13"/>
  <c r="X24"/>
  <c r="X38"/>
  <c r="M40"/>
  <c r="G44"/>
  <c r="S44"/>
  <c r="S48" s="1"/>
  <c r="X58"/>
  <c r="W62"/>
  <c r="J65"/>
  <c r="M73"/>
  <c r="W75"/>
  <c r="V77"/>
  <c r="X80"/>
  <c r="P81"/>
  <c r="P85" s="1"/>
  <c r="X83"/>
  <c r="M87"/>
  <c r="G91"/>
  <c r="S91"/>
  <c r="S99" s="1"/>
  <c r="P109"/>
  <c r="V126"/>
  <c r="X117"/>
  <c r="X119"/>
  <c r="Y119" s="1"/>
  <c r="Z119" s="1"/>
  <c r="X121"/>
  <c r="X123"/>
  <c r="X125"/>
  <c r="X128"/>
  <c r="X134" s="1"/>
  <c r="X130"/>
  <c r="X139"/>
  <c r="X141"/>
  <c r="J149"/>
  <c r="V149"/>
  <c r="V153"/>
  <c r="X158"/>
  <c r="S171"/>
  <c r="W174"/>
  <c r="M175"/>
  <c r="W179"/>
  <c r="W181"/>
  <c r="Y181" s="1"/>
  <c r="Z181" s="1"/>
  <c r="W183"/>
  <c r="J13"/>
  <c r="H27" s="1"/>
  <c r="J30" i="1"/>
  <c r="N29"/>
  <c r="B29" s="1"/>
  <c r="J101" i="2"/>
  <c r="Y59"/>
  <c r="Z59" s="1"/>
  <c r="Y157"/>
  <c r="Z157" s="1"/>
  <c r="Y38"/>
  <c r="Z38" s="1"/>
  <c r="H184"/>
  <c r="G50"/>
  <c r="G63" s="1"/>
  <c r="Y62"/>
  <c r="Z62" s="1"/>
  <c r="Y67"/>
  <c r="Z67" s="1"/>
  <c r="Y75"/>
  <c r="Z75" s="1"/>
  <c r="G77"/>
  <c r="Y93"/>
  <c r="Z93" s="1"/>
  <c r="G95"/>
  <c r="Y98"/>
  <c r="Z98" s="1"/>
  <c r="T113"/>
  <c r="Y147"/>
  <c r="Z147" s="1"/>
  <c r="G161"/>
  <c r="G166"/>
  <c r="N63"/>
  <c r="G13"/>
  <c r="S13"/>
  <c r="Q27" s="1"/>
  <c r="W17"/>
  <c r="M18"/>
  <c r="K28" s="1"/>
  <c r="M28" s="1"/>
  <c r="X23"/>
  <c r="X25"/>
  <c r="X33"/>
  <c r="X37"/>
  <c r="P36"/>
  <c r="Q48"/>
  <c r="P40"/>
  <c r="X45"/>
  <c r="Y46"/>
  <c r="Z46" s="1"/>
  <c r="X47"/>
  <c r="P50"/>
  <c r="S63"/>
  <c r="W68"/>
  <c r="E85"/>
  <c r="W71"/>
  <c r="Y72"/>
  <c r="Z72" s="1"/>
  <c r="W76"/>
  <c r="M77"/>
  <c r="X84"/>
  <c r="P87"/>
  <c r="X92"/>
  <c r="X94"/>
  <c r="P95"/>
  <c r="M101"/>
  <c r="M113" s="1"/>
  <c r="H113"/>
  <c r="V113"/>
  <c r="M109"/>
  <c r="Y112"/>
  <c r="Z112" s="1"/>
  <c r="Y116"/>
  <c r="Z116" s="1"/>
  <c r="W119"/>
  <c r="Y120"/>
  <c r="Z120" s="1"/>
  <c r="W123"/>
  <c r="Y123" s="1"/>
  <c r="Z123" s="1"/>
  <c r="Y124"/>
  <c r="Z124" s="1"/>
  <c r="V134"/>
  <c r="Y131"/>
  <c r="Z131" s="1"/>
  <c r="X132"/>
  <c r="Y132" s="1"/>
  <c r="Z132" s="1"/>
  <c r="X136"/>
  <c r="V142"/>
  <c r="X138"/>
  <c r="X140"/>
  <c r="S149"/>
  <c r="X146"/>
  <c r="X148"/>
  <c r="M153"/>
  <c r="X156"/>
  <c r="P161"/>
  <c r="M161"/>
  <c r="X170"/>
  <c r="W173"/>
  <c r="E184"/>
  <c r="T184"/>
  <c r="S175"/>
  <c r="S184" s="1"/>
  <c r="W178"/>
  <c r="W180"/>
  <c r="W182"/>
  <c r="X14"/>
  <c r="X13" s="1"/>
  <c r="X17"/>
  <c r="P18"/>
  <c r="N28" s="1"/>
  <c r="P28" s="1"/>
  <c r="G22"/>
  <c r="E29" s="1"/>
  <c r="G29" s="1"/>
  <c r="S22"/>
  <c r="Q29" s="1"/>
  <c r="S29" s="1"/>
  <c r="W25"/>
  <c r="Y25" s="1"/>
  <c r="Z25" s="1"/>
  <c r="W32"/>
  <c r="Y32" s="1"/>
  <c r="Z32" s="1"/>
  <c r="W33"/>
  <c r="Y33" s="1"/>
  <c r="Z33" s="1"/>
  <c r="W39"/>
  <c r="E48"/>
  <c r="K48"/>
  <c r="W42"/>
  <c r="W47"/>
  <c r="M50"/>
  <c r="P63"/>
  <c r="T63"/>
  <c r="V63"/>
  <c r="X68"/>
  <c r="P69"/>
  <c r="X74"/>
  <c r="X76"/>
  <c r="K85"/>
  <c r="Q85"/>
  <c r="P77"/>
  <c r="W84"/>
  <c r="Y84" s="1"/>
  <c r="Z84" s="1"/>
  <c r="W89"/>
  <c r="W94"/>
  <c r="Y94" s="1"/>
  <c r="Z94" s="1"/>
  <c r="M95"/>
  <c r="N113"/>
  <c r="W106"/>
  <c r="W108"/>
  <c r="Y108" s="1"/>
  <c r="Z108" s="1"/>
  <c r="E113"/>
  <c r="K113"/>
  <c r="S113"/>
  <c r="W117"/>
  <c r="Y117" s="1"/>
  <c r="Z117" s="1"/>
  <c r="Y118"/>
  <c r="Z118" s="1"/>
  <c r="W121"/>
  <c r="Y122"/>
  <c r="Z122" s="1"/>
  <c r="W125"/>
  <c r="Y125" s="1"/>
  <c r="Z125" s="1"/>
  <c r="W129"/>
  <c r="Y129" s="1"/>
  <c r="Z129" s="1"/>
  <c r="W132"/>
  <c r="W138"/>
  <c r="Y138" s="1"/>
  <c r="Z138" s="1"/>
  <c r="W140"/>
  <c r="Y140" s="1"/>
  <c r="Z140" s="1"/>
  <c r="P142"/>
  <c r="W146"/>
  <c r="Y146" s="1"/>
  <c r="Z146" s="1"/>
  <c r="W148"/>
  <c r="Y148" s="1"/>
  <c r="Z148" s="1"/>
  <c r="X152"/>
  <c r="W156"/>
  <c r="S159"/>
  <c r="W158"/>
  <c r="Y158" s="1"/>
  <c r="Z158" s="1"/>
  <c r="W163"/>
  <c r="X165"/>
  <c r="P166"/>
  <c r="W170"/>
  <c r="P171"/>
  <c r="P184" s="1"/>
  <c r="Y174"/>
  <c r="Z174" s="1"/>
  <c r="N184"/>
  <c r="X176"/>
  <c r="X178"/>
  <c r="Y178" s="1"/>
  <c r="Z178" s="1"/>
  <c r="X180"/>
  <c r="X182"/>
  <c r="E27"/>
  <c r="Y47"/>
  <c r="Z47" s="1"/>
  <c r="T28"/>
  <c r="K27"/>
  <c r="N26"/>
  <c r="P27"/>
  <c r="P26" s="1"/>
  <c r="Y19"/>
  <c r="Z19" s="1"/>
  <c r="Y21"/>
  <c r="Z21" s="1"/>
  <c r="X29"/>
  <c r="Y68"/>
  <c r="Z68" s="1"/>
  <c r="Y76"/>
  <c r="Z76" s="1"/>
  <c r="I29" i="1"/>
  <c r="W14" i="2"/>
  <c r="W23"/>
  <c r="X31"/>
  <c r="X30" s="1"/>
  <c r="X39"/>
  <c r="X36" s="1"/>
  <c r="W79"/>
  <c r="H48"/>
  <c r="Q63"/>
  <c r="T85"/>
  <c r="M99"/>
  <c r="X88"/>
  <c r="Y88" s="1"/>
  <c r="Z88" s="1"/>
  <c r="J87"/>
  <c r="W92"/>
  <c r="W103"/>
  <c r="Y103" s="1"/>
  <c r="Z103" s="1"/>
  <c r="W110"/>
  <c r="G109"/>
  <c r="X111"/>
  <c r="J109"/>
  <c r="G126"/>
  <c r="S126"/>
  <c r="W172"/>
  <c r="G171"/>
  <c r="N48"/>
  <c r="W58"/>
  <c r="W97"/>
  <c r="G18"/>
  <c r="E28" s="1"/>
  <c r="G28" s="1"/>
  <c r="P48"/>
  <c r="W45"/>
  <c r="X70"/>
  <c r="J69"/>
  <c r="W74"/>
  <c r="X79"/>
  <c r="W15"/>
  <c r="Y15" s="1"/>
  <c r="Z15" s="1"/>
  <c r="W24"/>
  <c r="Y24" s="1"/>
  <c r="Z24" s="1"/>
  <c r="M36"/>
  <c r="M48" s="1"/>
  <c r="W37"/>
  <c r="G40"/>
  <c r="G48" s="1"/>
  <c r="W40"/>
  <c r="J44"/>
  <c r="K63"/>
  <c r="M63"/>
  <c r="G69"/>
  <c r="G85" s="1"/>
  <c r="W69"/>
  <c r="J73"/>
  <c r="N85"/>
  <c r="V85"/>
  <c r="G87"/>
  <c r="G99" s="1"/>
  <c r="W87"/>
  <c r="J91"/>
  <c r="P105"/>
  <c r="X107"/>
  <c r="X115"/>
  <c r="J126"/>
  <c r="Y121"/>
  <c r="Z121" s="1"/>
  <c r="J134"/>
  <c r="M149"/>
  <c r="W144"/>
  <c r="W152"/>
  <c r="M166"/>
  <c r="M184" s="1"/>
  <c r="W168"/>
  <c r="W20"/>
  <c r="X66"/>
  <c r="X65" s="1"/>
  <c r="X82"/>
  <c r="X81" s="1"/>
  <c r="X177"/>
  <c r="J175"/>
  <c r="P34"/>
  <c r="X20"/>
  <c r="X18" s="1"/>
  <c r="X41"/>
  <c r="J40"/>
  <c r="J18"/>
  <c r="H28" s="1"/>
  <c r="J28" s="1"/>
  <c r="M30"/>
  <c r="W31"/>
  <c r="X42"/>
  <c r="T48"/>
  <c r="X51"/>
  <c r="J50"/>
  <c r="J63" s="1"/>
  <c r="X61"/>
  <c r="X60" s="1"/>
  <c r="W66"/>
  <c r="X71"/>
  <c r="Y71" s="1"/>
  <c r="Z71" s="1"/>
  <c r="X78"/>
  <c r="J77"/>
  <c r="H85"/>
  <c r="W82"/>
  <c r="P99"/>
  <c r="X89"/>
  <c r="Y89" s="1"/>
  <c r="Z89" s="1"/>
  <c r="X96"/>
  <c r="J95"/>
  <c r="W107"/>
  <c r="Y107" s="1"/>
  <c r="Z107" s="1"/>
  <c r="G105"/>
  <c r="X137"/>
  <c r="J142"/>
  <c r="Y156"/>
  <c r="Z156" s="1"/>
  <c r="W165"/>
  <c r="W61"/>
  <c r="W102"/>
  <c r="G101"/>
  <c r="X106"/>
  <c r="X105" s="1"/>
  <c r="J105"/>
  <c r="P113"/>
  <c r="X109"/>
  <c r="W111"/>
  <c r="Y111" s="1"/>
  <c r="Z111" s="1"/>
  <c r="W115"/>
  <c r="P134"/>
  <c r="G142"/>
  <c r="S142"/>
  <c r="P159"/>
  <c r="X162"/>
  <c r="J161"/>
  <c r="V161"/>
  <c r="V184" s="1"/>
  <c r="X168"/>
  <c r="X97"/>
  <c r="Q113"/>
  <c r="G134"/>
  <c r="W128"/>
  <c r="S134"/>
  <c r="Y130"/>
  <c r="Z130" s="1"/>
  <c r="W155"/>
  <c r="G159"/>
  <c r="K184"/>
  <c r="G175"/>
  <c r="W177"/>
  <c r="Y177" s="1"/>
  <c r="Z177" s="1"/>
  <c r="Y179"/>
  <c r="Z179" s="1"/>
  <c r="Y180"/>
  <c r="Z180" s="1"/>
  <c r="Y182"/>
  <c r="Z182" s="1"/>
  <c r="Y183"/>
  <c r="Z183" s="1"/>
  <c r="W136"/>
  <c r="X144"/>
  <c r="X149" s="1"/>
  <c r="J159"/>
  <c r="X155"/>
  <c r="X159" s="1"/>
  <c r="X163"/>
  <c r="Y163" s="1"/>
  <c r="Z163" s="1"/>
  <c r="X172"/>
  <c r="J171"/>
  <c r="W176"/>
  <c r="M134"/>
  <c r="J153"/>
  <c r="X151"/>
  <c r="G153"/>
  <c r="X167"/>
  <c r="J166"/>
  <c r="Q184"/>
  <c r="X142" l="1"/>
  <c r="W28"/>
  <c r="Y170"/>
  <c r="Z170" s="1"/>
  <c r="X175"/>
  <c r="K29" i="1"/>
  <c r="M85" i="2"/>
  <c r="Y141"/>
  <c r="Z141" s="1"/>
  <c r="Y80"/>
  <c r="Z80" s="1"/>
  <c r="X126"/>
  <c r="X171"/>
  <c r="J85"/>
  <c r="Y42"/>
  <c r="Z42" s="1"/>
  <c r="Y152"/>
  <c r="Z152" s="1"/>
  <c r="Y173"/>
  <c r="Z173" s="1"/>
  <c r="Y139"/>
  <c r="Z139" s="1"/>
  <c r="X113"/>
  <c r="X22"/>
  <c r="J184"/>
  <c r="X73"/>
  <c r="X91"/>
  <c r="Y17"/>
  <c r="Z17" s="1"/>
  <c r="X69"/>
  <c r="Y69" s="1"/>
  <c r="Z69" s="1"/>
  <c r="Y29"/>
  <c r="Z29" s="1"/>
  <c r="X44"/>
  <c r="Y176"/>
  <c r="Z176" s="1"/>
  <c r="W175"/>
  <c r="W142"/>
  <c r="Y142" s="1"/>
  <c r="Z142" s="1"/>
  <c r="Y136"/>
  <c r="Z136" s="1"/>
  <c r="Y155"/>
  <c r="Z155" s="1"/>
  <c r="W159"/>
  <c r="Y159" s="1"/>
  <c r="Z159" s="1"/>
  <c r="X161"/>
  <c r="Y162"/>
  <c r="Z162" s="1"/>
  <c r="Y102"/>
  <c r="Z102" s="1"/>
  <c r="W101"/>
  <c r="Y101" s="1"/>
  <c r="Z101" s="1"/>
  <c r="P185"/>
  <c r="P187" s="1"/>
  <c r="W36"/>
  <c r="Y36" s="1"/>
  <c r="Z36" s="1"/>
  <c r="Y37"/>
  <c r="Z37" s="1"/>
  <c r="Y110"/>
  <c r="Z110" s="1"/>
  <c r="W109"/>
  <c r="M27"/>
  <c r="M26" s="1"/>
  <c r="M34" s="1"/>
  <c r="M185" s="1"/>
  <c r="M187" s="1"/>
  <c r="K26"/>
  <c r="V28"/>
  <c r="V26" s="1"/>
  <c r="V34" s="1"/>
  <c r="V185" s="1"/>
  <c r="L28" i="1" s="1"/>
  <c r="T26" i="2"/>
  <c r="Y39"/>
  <c r="Z39" s="1"/>
  <c r="X153"/>
  <c r="Y151"/>
  <c r="Z151" s="1"/>
  <c r="Y153"/>
  <c r="Z153" s="1"/>
  <c r="Y115"/>
  <c r="Z115" s="1"/>
  <c r="W126"/>
  <c r="Y126" s="1"/>
  <c r="Z126" s="1"/>
  <c r="W60"/>
  <c r="Y61"/>
  <c r="Z61" s="1"/>
  <c r="W30"/>
  <c r="Y30" s="1"/>
  <c r="Z30" s="1"/>
  <c r="Y31"/>
  <c r="Z31" s="1"/>
  <c r="Y137"/>
  <c r="Z137" s="1"/>
  <c r="J48"/>
  <c r="Y97"/>
  <c r="Z97" s="1"/>
  <c r="W95"/>
  <c r="Y172"/>
  <c r="Z172" s="1"/>
  <c r="W171"/>
  <c r="Y171" s="1"/>
  <c r="Z171" s="1"/>
  <c r="J113"/>
  <c r="G27"/>
  <c r="E26"/>
  <c r="Y165"/>
  <c r="Z165" s="1"/>
  <c r="W161"/>
  <c r="Y82"/>
  <c r="Z82" s="1"/>
  <c r="W81"/>
  <c r="Y51"/>
  <c r="Z51" s="1"/>
  <c r="X50"/>
  <c r="X63" s="1"/>
  <c r="X40"/>
  <c r="Y20"/>
  <c r="Z20" s="1"/>
  <c r="Y106"/>
  <c r="Z106" s="1"/>
  <c r="J27"/>
  <c r="H26"/>
  <c r="Y45"/>
  <c r="Z45" s="1"/>
  <c r="W44"/>
  <c r="Y58"/>
  <c r="Z58" s="1"/>
  <c r="W50"/>
  <c r="Y92"/>
  <c r="Z92" s="1"/>
  <c r="W91"/>
  <c r="Y79"/>
  <c r="Z79" s="1"/>
  <c r="W77"/>
  <c r="Y23"/>
  <c r="Z23" s="1"/>
  <c r="W22"/>
  <c r="Y22" s="1"/>
  <c r="Z22" s="1"/>
  <c r="W18"/>
  <c r="Y18" s="1"/>
  <c r="Z18" s="1"/>
  <c r="S27"/>
  <c r="S26" s="1"/>
  <c r="S34" s="1"/>
  <c r="S185" s="1"/>
  <c r="L27" i="1" s="1"/>
  <c r="Q26" i="2"/>
  <c r="X87"/>
  <c r="G184"/>
  <c r="W134"/>
  <c r="Y134" s="1"/>
  <c r="Z134" s="1"/>
  <c r="Y128"/>
  <c r="Z128" s="1"/>
  <c r="Y78"/>
  <c r="Z78" s="1"/>
  <c r="X77"/>
  <c r="X85" s="1"/>
  <c r="W105"/>
  <c r="Y105" s="1"/>
  <c r="Z105" s="1"/>
  <c r="X166"/>
  <c r="Y167"/>
  <c r="Z167" s="1"/>
  <c r="Y96"/>
  <c r="Z96" s="1"/>
  <c r="X95"/>
  <c r="Y66"/>
  <c r="Z66" s="1"/>
  <c r="W65"/>
  <c r="Y65" s="1"/>
  <c r="Z65" s="1"/>
  <c r="X28"/>
  <c r="Y28" s="1"/>
  <c r="Z28" s="1"/>
  <c r="Y168"/>
  <c r="Z168" s="1"/>
  <c r="W166"/>
  <c r="Y144"/>
  <c r="Z144" s="1"/>
  <c r="W149"/>
  <c r="Y149" s="1"/>
  <c r="Z149" s="1"/>
  <c r="Y74"/>
  <c r="Z74" s="1"/>
  <c r="W73"/>
  <c r="Y73" s="1"/>
  <c r="Z73" s="1"/>
  <c r="G113"/>
  <c r="J99"/>
  <c r="Y14"/>
  <c r="Z14" s="1"/>
  <c r="W13"/>
  <c r="Y70"/>
  <c r="Z70" s="1"/>
  <c r="Y41"/>
  <c r="Z41" s="1"/>
  <c r="Y91" l="1"/>
  <c r="Z91" s="1"/>
  <c r="X48"/>
  <c r="X99"/>
  <c r="X184"/>
  <c r="Y77"/>
  <c r="Z77" s="1"/>
  <c r="Y50"/>
  <c r="Z50" s="1"/>
  <c r="X27"/>
  <c r="X26" s="1"/>
  <c r="X34" s="1"/>
  <c r="J26"/>
  <c r="J34" s="1"/>
  <c r="J185" s="1"/>
  <c r="C28" i="1" s="1"/>
  <c r="W27" i="2"/>
  <c r="G26"/>
  <c r="G34" s="1"/>
  <c r="G185" s="1"/>
  <c r="C27" i="1" s="1"/>
  <c r="W63" i="2"/>
  <c r="Y63" s="1"/>
  <c r="Z63" s="1"/>
  <c r="Y60"/>
  <c r="Z60" s="1"/>
  <c r="W113"/>
  <c r="Y113" s="1"/>
  <c r="Z113" s="1"/>
  <c r="Y109"/>
  <c r="Z109" s="1"/>
  <c r="W99"/>
  <c r="Y99" s="1"/>
  <c r="Z99" s="1"/>
  <c r="W184"/>
  <c r="Y184" s="1"/>
  <c r="Z184" s="1"/>
  <c r="Y175"/>
  <c r="Z175" s="1"/>
  <c r="S187"/>
  <c r="W85"/>
  <c r="Y85" s="1"/>
  <c r="Z85" s="1"/>
  <c r="Y81"/>
  <c r="Z81" s="1"/>
  <c r="W48"/>
  <c r="Y48" s="1"/>
  <c r="Z48" s="1"/>
  <c r="Y44"/>
  <c r="Z44" s="1"/>
  <c r="Y40"/>
  <c r="Z40" s="1"/>
  <c r="Y161"/>
  <c r="Z161" s="1"/>
  <c r="Y95"/>
  <c r="Z95" s="1"/>
  <c r="V187"/>
  <c r="L30" i="1"/>
  <c r="Y87" i="2"/>
  <c r="Z87" s="1"/>
  <c r="Y13"/>
  <c r="Z13" s="1"/>
  <c r="Y166"/>
  <c r="Z166" s="1"/>
  <c r="X185" l="1"/>
  <c r="C30" i="1"/>
  <c r="J187" i="2"/>
  <c r="N28" i="1"/>
  <c r="B28" s="1"/>
  <c r="B30" s="1"/>
  <c r="G187" i="2"/>
  <c r="N27" i="1"/>
  <c r="B27" s="1"/>
  <c r="Y27" i="2"/>
  <c r="Z27" s="1"/>
  <c r="W26"/>
  <c r="X187" l="1"/>
  <c r="N30" i="1"/>
  <c r="M29"/>
  <c r="M30" s="1"/>
  <c r="I28"/>
  <c r="I30" s="1"/>
  <c r="K28"/>
  <c r="K30" s="1"/>
  <c r="I27"/>
  <c r="K27"/>
  <c r="Y26" i="2"/>
  <c r="Z26" s="1"/>
  <c r="W34"/>
  <c r="W185" l="1"/>
  <c r="W187" s="1"/>
  <c r="Y34"/>
  <c r="Y185" l="1"/>
  <c r="Z185" s="1"/>
  <c r="Z34"/>
</calcChain>
</file>

<file path=xl/sharedStrings.xml><?xml version="1.0" encoding="utf-8"?>
<sst xmlns="http://schemas.openxmlformats.org/spreadsheetml/2006/main" count="826" uniqueCount="436">
  <si>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</si>
  <si>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</si>
  <si>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</si>
  <si>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</si>
  <si>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</si>
  <si>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</si>
  <si>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</si>
  <si>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</si>
  <si>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</si>
  <si>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</si>
  <si>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</si>
  <si>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</si>
  <si>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</si>
  <si>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</si>
  <si>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</si>
  <si>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</si>
  <si>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</si>
  <si>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</si>
  <si>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</si>
  <si>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</si>
  <si>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</si>
  <si>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</si>
  <si>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</si>
  <si>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</si>
  <si>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</si>
  <si>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</si>
  <si>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</si>
  <si>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</si>
  <si>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</si>
  <si>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</si>
  <si>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</si>
  <si>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</si>
  <si>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</si>
  <si>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</si>
  <si>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</si>
  <si>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</si>
  <si>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</si>
  <si>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</si>
  <si>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</si>
  <si>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</si>
  <si>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</si>
  <si>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</si>
  <si>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</si>
  <si>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</si>
  <si>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</si>
  <si>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</si>
  <si>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</si>
  <si>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</si>
  <si>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</si>
  <si>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</si>
  <si>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</si>
  <si>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</si>
  <si>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</si>
  <si>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</si>
  <si>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</si>
  <si>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</si>
  <si>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</si>
  <si>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</si>
  <si>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</si>
  <si>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</si>
  <si>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</si>
  <si>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</si>
  <si>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</si>
  <si>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</si>
  <si>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</si>
  <si>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</si>
  <si>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</si>
  <si>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</si>
  <si>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</si>
  <si>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</si>
  <si>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</si>
  <si>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</si>
  <si>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</si>
  <si>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</si>
  <si>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</si>
  <si>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</si>
  <si>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</si>
  <si>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</si>
  <si>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</si>
  <si>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</si>
  <si>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</si>
  <si>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</si>
  <si>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</si>
  <si>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</si>
  <si>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</si>
  <si>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</si>
  <si>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</si>
  <si>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</si>
  <si>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</si>
  <si>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</si>
  <si>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</si>
  <si>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</si>
  <si>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</si>
  <si>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</si>
  <si>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</si>
  <si>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</si>
  <si>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</si>
  <si>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</si>
  <si>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</si>
  <si>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</si>
  <si>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</si>
  <si>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</si>
  <si>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</si>
  <si>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</si>
  <si>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</si>
  <si>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</si>
  <si>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</si>
  <si>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</si>
  <si>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</si>
  <si>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</si>
  <si>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</si>
  <si>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</si>
  <si>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</si>
  <si>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</si>
  <si>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</si>
  <si>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</si>
  <si>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</si>
  <si>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</si>
  <si>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</si>
  <si>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</si>
  <si>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</si>
  <si>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</si>
  <si>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</si>
  <si>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</si>
  <si>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</si>
  <si>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</si>
  <si>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</si>
  <si>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</si>
  <si>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</si>
  <si>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</si>
  <si>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</si>
  <si>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</si>
  <si>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</si>
  <si>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</si>
  <si>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</si>
  <si>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</si>
  <si>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</si>
  <si>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</si>
  <si>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</si>
  <si>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</si>
  <si>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</si>
  <si>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</si>
  <si>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</si>
  <si>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</si>
  <si>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</si>
  <si>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</si>
  <si>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</si>
  <si>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</si>
  <si>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</si>
  <si>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</si>
  <si>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</si>
  <si>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</si>
  <si>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</si>
  <si>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</si>
  <si>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</si>
  <si>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</si>
  <si>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</si>
  <si>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</si>
  <si>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</si>
  <si>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</si>
  <si>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</si>
  <si>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</si>
  <si>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</si>
  <si>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</si>
  <si>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</si>
  <si>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</si>
  <si>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</si>
  <si>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</si>
  <si>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</si>
  <si>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</si>
  <si>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</si>
  <si>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</si>
  <si>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</si>
  <si>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</si>
  <si>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</si>
  <si>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</si>
  <si>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</si>
  <si>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</si>
  <si>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</si>
  <si>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</si>
  <si>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</si>
  <si>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</si>
  <si>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</si>
  <si>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</si>
  <si>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</si>
  <si>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</si>
  <si>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</si>
  <si>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</si>
  <si>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</si>
  <si>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</si>
  <si>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</si>
  <si>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</si>
  <si>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</si>
  <si>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</si>
  <si>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</si>
  <si>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</si>
  <si>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</si>
  <si>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</si>
  <si>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</si>
  <si>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</si>
  <si>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</si>
  <si>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</si>
  <si>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</si>
  <si>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</si>
  <si>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</si>
  <si>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</si>
  <si>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</si>
  <si>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</si>
  <si>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</si>
  <si>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</si>
  <si>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</si>
  <si>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</si>
  <si>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</si>
  <si>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</si>
  <si>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</si>
  <si>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</si>
  <si>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</si>
  <si>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</si>
  <si>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</si>
  <si>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</si>
  <si>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</si>
  <si>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</si>
  <si>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</si>
  <si>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</si>
  <si>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</si>
  <si>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</si>
  <si>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</si>
  <si>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</si>
  <si>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</si>
  <si>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</si>
  <si>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</si>
  <si>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</si>
  <si>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</si>
  <si>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</si>
  <si>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</si>
  <si>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</si>
  <si>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</si>
  <si>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</si>
  <si>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</si>
  <si>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</si>
  <si>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</si>
  <si>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</si>
  <si>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</si>
  <si>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</si>
  <si>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</si>
  <si>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</si>
  <si>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</si>
  <si>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</si>
  <si>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</si>
  <si>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</si>
  <si>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</si>
  <si>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</si>
  <si>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</si>
  <si>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</si>
  <si>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</si>
  <si>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</si>
  <si>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</si>
  <si>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</si>
  <si>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</si>
  <si>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</si>
  <si>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</si>
  <si>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</si>
  <si>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</si>
  <si>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</si>
  <si>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</si>
  <si>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</si>
  <si>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</si>
  <si>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</si>
  <si>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</si>
  <si>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</si>
  <si>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</si>
  <si>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</si>
  <si>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</si>
  <si>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</si>
  <si>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</si>
  <si>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</si>
  <si>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</si>
  <si>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</si>
  <si>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</si>
  <si>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</si>
  <si>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</si>
  <si>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</si>
  <si>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</si>
  <si>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</si>
  <si>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</si>
  <si>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</si>
  <si>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</si>
  <si>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</si>
  <si>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</si>
  <si>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</si>
  <si>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</si>
  <si>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</si>
  <si>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</si>
  <si>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</si>
  <si>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</si>
  <si>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</si>
  <si>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</si>
  <si>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</si>
  <si>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</si>
  <si>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</si>
  <si>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</si>
  <si>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</si>
  <si>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</si>
  <si>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</si>
  <si>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</si>
  <si>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</si>
  <si>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</si>
  <si>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</si>
  <si>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</si>
  <si>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</si>
  <si>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</si>
  <si>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</si>
  <si>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</si>
  <si>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</si>
  <si>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</si>
  <si>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</si>
  <si>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</si>
  <si>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</si>
  <si>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</si>
  <si>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</si>
  <si>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</si>
  <si>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</si>
  <si>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</si>
  <si>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</si>
  <si>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</si>
  <si>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</si>
  <si>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</si>
  <si>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</si>
  <si>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</si>
  <si>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</si>
  <si>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</si>
  <si>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</si>
  <si>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</si>
  <si>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</si>
  <si>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</si>
  <si>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Компанець Ольга Миколаївна, координаторка</t>
  </si>
  <si>
    <t>Андреєва Вікторія Володимирівна, бухгалтер</t>
  </si>
  <si>
    <t>Щербина Світлана Борисівна, кураторка</t>
  </si>
  <si>
    <t>Озерова Аліна Миколаївна, піарниця</t>
  </si>
  <si>
    <t>3.1.4</t>
  </si>
  <si>
    <t>3.1.5</t>
  </si>
  <si>
    <t>3.1.6</t>
  </si>
  <si>
    <t>3.1.7</t>
  </si>
  <si>
    <t>Дзвіночки діатонічні                                                                                                                                                                                                                                                                                Maxtone BLA-20C/N Hand Bell Delux Set (20 шт)</t>
  </si>
  <si>
    <t>Ксилофон дерев'яний Maxtone BLС-15А</t>
  </si>
  <si>
    <t>Синтезатор CASIO</t>
  </si>
  <si>
    <t>Дошка аудиторна одинарна 1800х1200  під крейду</t>
  </si>
  <si>
    <t xml:space="preserve">Дошка магнітна маркерна
90х60
</t>
  </si>
  <si>
    <t>комплект</t>
  </si>
  <si>
    <t>Набір шумових інструментів "Велика музична торбина" (21 предмет)</t>
  </si>
  <si>
    <t>Набір для маркерної дошки</t>
  </si>
  <si>
    <t>Магніти для дошки (д30)</t>
  </si>
  <si>
    <t>USB флеш накопичувач</t>
  </si>
  <si>
    <t>Виготовлення репортажу та анонсу</t>
  </si>
  <si>
    <t>Трансляція репортажу та анонсу</t>
  </si>
  <si>
    <t>Рекламні витрати (створення відеорепортажу)</t>
  </si>
  <si>
    <t>секунда</t>
  </si>
  <si>
    <t>грн. (ст.3+ст.4+ст.5+ст.6+ст.7)</t>
  </si>
  <si>
    <t>Координаторка</t>
  </si>
  <si>
    <t>Компанець О.М.</t>
  </si>
  <si>
    <t>Назва конкурсної програми:   Інклюзивне мистецтво</t>
  </si>
  <si>
    <t>Назва ЛОТ-у:   Інклюзивне суспільство</t>
  </si>
  <si>
    <t>Назва Грантоотримувача:   Комунальний заклад спеціалізованої мистецької освіти Прилуцька дитяча музична школа ім. Л.М. Ревуцького Прилуцької міської ради Чернігівської області</t>
  </si>
  <si>
    <t>Назва проєкту:   "Мистецтво без бар'єрів": створення простору рівних можливостей</t>
  </si>
  <si>
    <t>Дата початку проєкту:   07.2021</t>
  </si>
  <si>
    <t>Дата завершення проєкту:   15.11.2021</t>
  </si>
  <si>
    <t>Дзвіночки діатоничні Maxtone BLA-20C/N Hand Bell Delux Set</t>
  </si>
  <si>
    <t>ФОП Лузько Тетяна Олександрівна, код 3175301862</t>
  </si>
  <si>
    <t>Договір купівлі-продажу № 42 від 20.09.2021р.</t>
  </si>
  <si>
    <t>Накладна № 42 від 20.09.2021р.</t>
  </si>
  <si>
    <t>№ 227 від 20.09.2021р., оплачено 21.09.2021р.</t>
  </si>
  <si>
    <t>Ксилофон дерев’яний Maxtone BLC-15A</t>
  </si>
  <si>
    <t>Договір купівлі-продажу № 41 від 20.09.2021р.</t>
  </si>
  <si>
    <t>Накладна № 41 від 20.09.2021р.</t>
  </si>
  <si>
    <t>№ 226 від 20.09.2021р., оплачено 21.09.2021р.</t>
  </si>
  <si>
    <t>Договір купівлі-продажу № 45 від 24.09.2021р.</t>
  </si>
  <si>
    <t>Накладна № 45 від 24.09.2021р</t>
  </si>
  <si>
    <t>№ 233 від 24.09.2021р., оплачено 27.09.2021р.</t>
  </si>
  <si>
    <t>Договір купівлі-продажу № 44 від 20.09.2021р.</t>
  </si>
  <si>
    <t>Накладна № 44 від 20.09.2021р.</t>
  </si>
  <si>
    <t>№ 229 від 21.09.2021р., оплачено 22.09.2021р.</t>
  </si>
  <si>
    <t>Набір шумових інструментів «Велика музична торбина»</t>
  </si>
  <si>
    <t>Договір купівлі-продажу № 43 від 20.09.2021р.</t>
  </si>
  <si>
    <t>Накладна № 43 від 20.09.2021р</t>
  </si>
  <si>
    <t>№ 228 від 20.09.2021р., оплачено 21.09.2021р.</t>
  </si>
  <si>
    <t>Договір купівлі-продажу № 46 від 24.09.2021р.</t>
  </si>
  <si>
    <t>Накладна № 46 від 24.09.2021р</t>
  </si>
  <si>
    <t>№ 234 від 24.09.2021р., оплачено 27.09.2021р.</t>
  </si>
  <si>
    <t>Дошка аудиторна під  крейду</t>
  </si>
  <si>
    <t>ТОВ «Компанія «Офісмен», код 42643058</t>
  </si>
  <si>
    <t>Договір купівлі-продажу № 166087 від 06.09.2021р.</t>
  </si>
  <si>
    <t>Накладна № 166087 від 06.09.2021р.</t>
  </si>
  <si>
    <t>№ 212 від 06.09.2021р., оплачено 07.09.2021р.</t>
  </si>
  <si>
    <t>Дошка магнітна маркерна</t>
  </si>
  <si>
    <t>ФОП Яненко Сергій Вікторович, код 2965307897</t>
  </si>
  <si>
    <t>Договір купівлі-продажу № 518 від 02.09.2021р.</t>
  </si>
  <si>
    <t>Видаткова накладна № ЯСКВТ518/44899 від 02.09.2021р.</t>
  </si>
  <si>
    <t>№ 210 від 03.09.2021р., оплачено 06.09.2021р.</t>
  </si>
  <si>
    <t>Магніти для дошки</t>
  </si>
  <si>
    <t>Договір купівлі-продажу № 519 від 02.09.2021р.</t>
  </si>
  <si>
    <t>Видаткова накладна № ЯСКВТ519/44899 від 02.09.2021р.</t>
  </si>
  <si>
    <t>№ 211 від 03.09.2021р., оплачено 06.09.2021р.</t>
  </si>
  <si>
    <t>Друк банерів</t>
  </si>
  <si>
    <t>ТОВ «КБ РІА», код 37984700</t>
  </si>
  <si>
    <t>Договір надання послуг № 12 від 07.09.2021р.</t>
  </si>
  <si>
    <t>акт здачі-приймання наданих послуг № 12 від 07.09.2021 р</t>
  </si>
  <si>
    <t>№ 215 від 07.09.2021р., оплачено 08.09.2021р.</t>
  </si>
  <si>
    <t>9.1</t>
  </si>
  <si>
    <t>КП ТК «Прилуки», код 22819278</t>
  </si>
  <si>
    <t>Договір надання послуг № 9.2 від 23.09.2021р.</t>
  </si>
  <si>
    <t>Акт надання послуг № 398 від 23.09.2021р.</t>
  </si>
  <si>
    <t>№ 232 від 39.09.2021р., оплачено 30.09.2021р.</t>
  </si>
  <si>
    <t>9.2</t>
  </si>
  <si>
    <t>9.3</t>
  </si>
  <si>
    <t>ТОВ «АФ «ЛАНА», код 37418340</t>
  </si>
  <si>
    <t>Квитанція № 0.0.2289954179.1 від 05.10.2021р.</t>
  </si>
  <si>
    <t>Договір № 36/2021 від 30.08.2021 р</t>
  </si>
  <si>
    <t>Акт здачі-прийняття наданих послуг № ОУ-0000001 від 22.10.2021</t>
  </si>
  <si>
    <t xml:space="preserve">Керівник групи з виконання завдання, аудитор </t>
  </si>
  <si>
    <t>Цурій В.К.</t>
  </si>
  <si>
    <t>сертифікат аудитора серії А №000115, виданий Аудиторською Палатою України 04.01.1994р., № 9, номер 101161 в Реєстрі аудиторів Аудиторської  палати України</t>
  </si>
  <si>
    <t>за проектом «Мистецтво без бар’єрів»: створення простору рівних можливостей»</t>
  </si>
  <si>
    <t>Додаток №4</t>
  </si>
  <si>
    <t>до Договору про надання гранту № 4INC31-27922</t>
  </si>
  <si>
    <t>від «27» липня 2021 року</t>
  </si>
  <si>
    <t>у період з 27.07.2021 року по 31.10.2021 року</t>
  </si>
  <si>
    <t>за період з 27 липня по 31 жовтня 2021 року</t>
  </si>
  <si>
    <t>1.1.2.</t>
  </si>
  <si>
    <t>Наказ № 31 від 29.10.2021</t>
  </si>
  <si>
    <t>-</t>
  </si>
  <si>
    <t>ГУ ДПС у Чернігівській області/71010000</t>
  </si>
  <si>
    <t>Закон про  ЄСВ ст.8, ст.9</t>
  </si>
  <si>
    <t>Компанець О.М. (2660213180)</t>
  </si>
  <si>
    <t>Андреєва В.В. (2687216468)</t>
  </si>
  <si>
    <t>Щербина С.Б. (2779402386)</t>
  </si>
  <si>
    <t>Озерова А.М. (3254709208)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</si>
</sst>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7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9" tint="0.79998168889431442"/>
        <bgColor indexed="64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4" fillId="7" borderId="42" xfId="0" applyNumberFormat="1" applyFont="1" applyFill="1" applyBorder="1" applyAlignment="1">
      <alignment horizontal="right" vertical="center"/>
    </xf>
    <xf numFmtId="4" fontId="14" fillId="7" borderId="47" xfId="0" applyNumberFormat="1" applyFont="1" applyFill="1" applyBorder="1" applyAlignment="1">
      <alignment horizontal="right" vertical="center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0" fontId="3" fillId="5" borderId="81" xfId="0" applyFont="1" applyFill="1" applyBorder="1" applyAlignment="1">
      <alignment vertical="center"/>
    </xf>
    <xf numFmtId="4" fontId="2" fillId="7" borderId="47" xfId="0" applyNumberFormat="1" applyFont="1" applyFill="1" applyBorder="1" applyAlignment="1">
      <alignment horizontal="right" vertical="center"/>
    </xf>
    <xf numFmtId="4" fontId="14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0" fontId="1" fillId="5" borderId="47" xfId="0" applyFont="1" applyFill="1" applyBorder="1" applyAlignment="1">
      <alignment horizontal="center" vertical="center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0" fontId="2" fillId="4" borderId="80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33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112" xfId="0" applyFont="1" applyBorder="1" applyAlignment="1">
      <alignment horizontal="center" vertical="center" wrapText="1"/>
    </xf>
    <xf numFmtId="4" fontId="32" fillId="0" borderId="112" xfId="0" applyNumberFormat="1" applyFont="1" applyBorder="1" applyAlignment="1">
      <alignment horizontal="center" vertical="center" wrapText="1"/>
    </xf>
    <xf numFmtId="49" fontId="0" fillId="0" borderId="112" xfId="0" applyNumberFormat="1" applyBorder="1" applyAlignment="1">
      <alignment horizontal="right" wrapText="1"/>
    </xf>
    <xf numFmtId="0" fontId="0" fillId="0" borderId="112" xfId="0" applyBorder="1" applyAlignment="1">
      <alignment wrapText="1"/>
    </xf>
    <xf numFmtId="4" fontId="0" fillId="0" borderId="112" xfId="0" applyNumberFormat="1" applyBorder="1"/>
    <xf numFmtId="0" fontId="32" fillId="0" borderId="0" xfId="0" applyFont="1" applyAlignment="1">
      <alignment wrapText="1"/>
    </xf>
    <xf numFmtId="4" fontId="32" fillId="0" borderId="112" xfId="0" applyNumberFormat="1" applyFont="1" applyBorder="1" applyAlignment="1">
      <alignment wrapText="1"/>
    </xf>
    <xf numFmtId="0" fontId="32" fillId="0" borderId="112" xfId="0" applyFont="1" applyBorder="1" applyAlignment="1">
      <alignment wrapText="1"/>
    </xf>
    <xf numFmtId="0" fontId="32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 applyFont="1" applyAlignment="1"/>
    <xf numFmtId="0" fontId="37" fillId="0" borderId="0" xfId="0" applyFont="1"/>
    <xf numFmtId="49" fontId="37" fillId="0" borderId="0" xfId="0" applyNumberFormat="1" applyFont="1"/>
    <xf numFmtId="165" fontId="2" fillId="6" borderId="50" xfId="0" applyNumberFormat="1" applyFont="1" applyFill="1" applyBorder="1" applyAlignment="1">
      <alignment vertical="center"/>
    </xf>
    <xf numFmtId="49" fontId="2" fillId="6" borderId="51" xfId="0" applyNumberFormat="1" applyFont="1" applyFill="1" applyBorder="1" applyAlignment="1">
      <alignment horizontal="center" vertical="center"/>
    </xf>
    <xf numFmtId="0" fontId="19" fillId="6" borderId="52" xfId="0" applyFont="1" applyFill="1" applyBorder="1" applyAlignment="1">
      <alignment vertical="center" wrapText="1"/>
    </xf>
    <xf numFmtId="0" fontId="2" fillId="6" borderId="53" xfId="0" applyFont="1" applyFill="1" applyBorder="1" applyAlignment="1">
      <alignment horizontal="center" vertical="center"/>
    </xf>
    <xf numFmtId="4" fontId="2" fillId="6" borderId="54" xfId="0" applyNumberFormat="1" applyFont="1" applyFill="1" applyBorder="1" applyAlignment="1">
      <alignment horizontal="right" vertical="center"/>
    </xf>
    <xf numFmtId="4" fontId="2" fillId="6" borderId="55" xfId="0" applyNumberFormat="1" applyFont="1" applyFill="1" applyBorder="1" applyAlignment="1">
      <alignment horizontal="right" vertical="center"/>
    </xf>
    <xf numFmtId="4" fontId="2" fillId="6" borderId="56" xfId="0" applyNumberFormat="1" applyFont="1" applyFill="1" applyBorder="1" applyAlignment="1">
      <alignment horizontal="right" vertical="center"/>
    </xf>
    <xf numFmtId="4" fontId="14" fillId="6" borderId="57" xfId="0" applyNumberFormat="1" applyFont="1" applyFill="1" applyBorder="1" applyAlignment="1">
      <alignment horizontal="right" vertical="center"/>
    </xf>
    <xf numFmtId="10" fontId="14" fillId="6" borderId="57" xfId="0" applyNumberFormat="1" applyFont="1" applyFill="1" applyBorder="1" applyAlignment="1">
      <alignment horizontal="right" vertical="center"/>
    </xf>
    <xf numFmtId="0" fontId="2" fillId="6" borderId="56" xfId="0" applyFont="1" applyFill="1" applyBorder="1" applyAlignment="1">
      <alignment vertical="center" wrapText="1"/>
    </xf>
    <xf numFmtId="165" fontId="2" fillId="0" borderId="58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center" vertical="center"/>
    </xf>
    <xf numFmtId="0" fontId="40" fillId="0" borderId="59" xfId="0" applyFont="1" applyBorder="1" applyAlignment="1">
      <alignment vertical="center" wrapText="1"/>
    </xf>
    <xf numFmtId="0" fontId="1" fillId="0" borderId="58" xfId="0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1" fillId="0" borderId="25" xfId="0" applyNumberFormat="1" applyFont="1" applyBorder="1" applyAlignment="1">
      <alignment horizontal="right" vertical="center"/>
    </xf>
    <xf numFmtId="4" fontId="14" fillId="0" borderId="60" xfId="0" applyNumberFormat="1" applyFont="1" applyBorder="1" applyAlignment="1">
      <alignment horizontal="right" vertical="center"/>
    </xf>
    <xf numFmtId="4" fontId="14" fillId="0" borderId="61" xfId="0" applyNumberFormat="1" applyFont="1" applyBorder="1" applyAlignment="1">
      <alignment horizontal="right" vertical="center"/>
    </xf>
    <xf numFmtId="10" fontId="14" fillId="0" borderId="61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vertical="center" wrapText="1"/>
    </xf>
    <xf numFmtId="49" fontId="41" fillId="0" borderId="23" xfId="0" applyNumberFormat="1" applyFont="1" applyBorder="1" applyAlignment="1">
      <alignment horizontal="center" vertical="center"/>
    </xf>
    <xf numFmtId="165" fontId="2" fillId="0" borderId="62" xfId="0" applyNumberFormat="1" applyFont="1" applyBorder="1" applyAlignment="1">
      <alignment vertical="center"/>
    </xf>
    <xf numFmtId="49" fontId="41" fillId="0" borderId="27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horizontal="right" vertical="center"/>
    </xf>
    <xf numFmtId="4" fontId="1" fillId="0" borderId="64" xfId="0" applyNumberFormat="1" applyFont="1" applyBorder="1" applyAlignment="1">
      <alignment horizontal="right" vertical="center"/>
    </xf>
    <xf numFmtId="4" fontId="1" fillId="0" borderId="65" xfId="0" applyNumberFormat="1" applyFont="1" applyBorder="1" applyAlignment="1">
      <alignment horizontal="right" vertical="center"/>
    </xf>
    <xf numFmtId="4" fontId="14" fillId="0" borderId="66" xfId="0" applyNumberFormat="1" applyFont="1" applyBorder="1" applyAlignment="1">
      <alignment horizontal="right" vertical="center"/>
    </xf>
    <xf numFmtId="0" fontId="1" fillId="0" borderId="65" xfId="0" applyFont="1" applyBorder="1" applyAlignment="1">
      <alignment vertical="center" wrapText="1"/>
    </xf>
    <xf numFmtId="0" fontId="19" fillId="6" borderId="67" xfId="0" applyFont="1" applyFill="1" applyBorder="1" applyAlignment="1">
      <alignment vertical="center" wrapText="1"/>
    </xf>
    <xf numFmtId="0" fontId="2" fillId="6" borderId="50" xfId="0" applyFont="1" applyFill="1" applyBorder="1" applyAlignment="1">
      <alignment horizontal="center" vertical="center"/>
    </xf>
    <xf numFmtId="4" fontId="2" fillId="6" borderId="68" xfId="0" applyNumberFormat="1" applyFont="1" applyFill="1" applyBorder="1" applyAlignment="1">
      <alignment horizontal="right" vertical="center"/>
    </xf>
    <xf numFmtId="4" fontId="2" fillId="6" borderId="69" xfId="0" applyNumberFormat="1" applyFont="1" applyFill="1" applyBorder="1" applyAlignment="1">
      <alignment horizontal="right" vertical="center"/>
    </xf>
    <xf numFmtId="4" fontId="2" fillId="6" borderId="70" xfId="0" applyNumberFormat="1" applyFont="1" applyFill="1" applyBorder="1" applyAlignment="1">
      <alignment horizontal="right" vertical="center"/>
    </xf>
    <xf numFmtId="4" fontId="1" fillId="6" borderId="70" xfId="0" applyNumberFormat="1" applyFont="1" applyFill="1" applyBorder="1" applyAlignment="1">
      <alignment horizontal="right" vertical="center"/>
    </xf>
    <xf numFmtId="0" fontId="2" fillId="6" borderId="70" xfId="0" applyFont="1" applyFill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165" fontId="2" fillId="0" borderId="71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right" vertical="center"/>
    </xf>
    <xf numFmtId="4" fontId="1" fillId="0" borderId="30" xfId="0" applyNumberFormat="1" applyFont="1" applyBorder="1" applyAlignment="1">
      <alignment horizontal="right" vertical="center"/>
    </xf>
    <xf numFmtId="4" fontId="1" fillId="0" borderId="29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 wrapText="1"/>
    </xf>
    <xf numFmtId="0" fontId="20" fillId="6" borderId="67" xfId="0" applyFont="1" applyFill="1" applyBorder="1" applyAlignment="1">
      <alignment vertical="center" wrapText="1"/>
    </xf>
    <xf numFmtId="49" fontId="3" fillId="0" borderId="72" xfId="0" applyNumberFormat="1" applyFont="1" applyBorder="1" applyAlignment="1">
      <alignment horizontal="center" vertical="center"/>
    </xf>
    <xf numFmtId="49" fontId="3" fillId="6" borderId="51" xfId="0" applyNumberFormat="1" applyFont="1" applyFill="1" applyBorder="1" applyAlignment="1">
      <alignment horizontal="center" vertical="center"/>
    </xf>
    <xf numFmtId="165" fontId="2" fillId="0" borderId="73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22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vertical="center" wrapText="1"/>
    </xf>
    <xf numFmtId="0" fontId="1" fillId="0" borderId="74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4" fontId="14" fillId="0" borderId="75" xfId="0" applyNumberFormat="1" applyFont="1" applyBorder="1" applyAlignment="1">
      <alignment horizontal="right" vertical="center"/>
    </xf>
    <xf numFmtId="4" fontId="14" fillId="5" borderId="82" xfId="0" applyNumberFormat="1" applyFont="1" applyFill="1" applyBorder="1" applyAlignment="1">
      <alignment horizontal="right" vertical="center"/>
    </xf>
    <xf numFmtId="4" fontId="2" fillId="6" borderId="83" xfId="0" applyNumberFormat="1" applyFont="1" applyFill="1" applyBorder="1" applyAlignment="1">
      <alignment horizontal="right" vertical="center"/>
    </xf>
    <xf numFmtId="4" fontId="2" fillId="6" borderId="84" xfId="0" applyNumberFormat="1" applyFont="1" applyFill="1" applyBorder="1" applyAlignment="1">
      <alignment horizontal="right" vertical="center"/>
    </xf>
    <xf numFmtId="4" fontId="14" fillId="6" borderId="69" xfId="0" applyNumberFormat="1" applyFont="1" applyFill="1" applyBorder="1" applyAlignment="1">
      <alignment horizontal="right" vertical="center"/>
    </xf>
    <xf numFmtId="0" fontId="1" fillId="0" borderId="59" xfId="0" applyFont="1" applyBorder="1" applyAlignment="1">
      <alignment vertical="center" wrapText="1"/>
    </xf>
    <xf numFmtId="0" fontId="4" fillId="0" borderId="85" xfId="0" applyFont="1" applyBorder="1" applyAlignment="1">
      <alignment vertical="center" wrapText="1"/>
    </xf>
    <xf numFmtId="0" fontId="38" fillId="0" borderId="59" xfId="0" applyFont="1" applyBorder="1" applyAlignment="1">
      <alignment vertical="center" wrapText="1"/>
    </xf>
    <xf numFmtId="0" fontId="38" fillId="0" borderId="74" xfId="0" applyFont="1" applyBorder="1" applyAlignment="1">
      <alignment vertical="center" wrapText="1"/>
    </xf>
    <xf numFmtId="0" fontId="20" fillId="6" borderId="52" xfId="0" applyFont="1" applyFill="1" applyBorder="1" applyAlignment="1">
      <alignment vertical="center" wrapText="1"/>
    </xf>
    <xf numFmtId="0" fontId="4" fillId="0" borderId="58" xfId="0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right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4" fontId="1" fillId="0" borderId="63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4" fontId="1" fillId="0" borderId="65" xfId="0" applyNumberFormat="1" applyFont="1" applyBorder="1" applyAlignment="1">
      <alignment horizontal="righ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/>
    </xf>
    <xf numFmtId="0" fontId="1" fillId="0" borderId="74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center" vertical="center"/>
    </xf>
    <xf numFmtId="4" fontId="14" fillId="5" borderId="57" xfId="0" applyNumberFormat="1" applyFont="1" applyFill="1" applyBorder="1" applyAlignment="1">
      <alignment horizontal="right" vertical="center"/>
    </xf>
    <xf numFmtId="4" fontId="14" fillId="6" borderId="90" xfId="0" applyNumberFormat="1" applyFont="1" applyFill="1" applyBorder="1" applyAlignment="1">
      <alignment horizontal="right" vertical="center"/>
    </xf>
    <xf numFmtId="0" fontId="4" fillId="0" borderId="91" xfId="0" applyFont="1" applyBorder="1" applyAlignment="1">
      <alignment vertical="center" wrapText="1"/>
    </xf>
    <xf numFmtId="0" fontId="2" fillId="6" borderId="15" xfId="0" applyFont="1" applyFill="1" applyBorder="1" applyAlignment="1">
      <alignment horizontal="center" vertical="center"/>
    </xf>
    <xf numFmtId="4" fontId="2" fillId="6" borderId="90" xfId="0" applyNumberFormat="1" applyFont="1" applyFill="1" applyBorder="1" applyAlignment="1">
      <alignment horizontal="right" vertical="center"/>
    </xf>
    <xf numFmtId="0" fontId="4" fillId="0" borderId="73" xfId="0" applyFont="1" applyBorder="1" applyAlignment="1">
      <alignment horizontal="center" vertical="center"/>
    </xf>
    <xf numFmtId="0" fontId="19" fillId="6" borderId="51" xfId="0" applyFont="1" applyFill="1" applyBorder="1" applyAlignment="1">
      <alignment vertical="center" wrapText="1"/>
    </xf>
    <xf numFmtId="0" fontId="2" fillId="6" borderId="67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4" fillId="0" borderId="59" xfId="0" applyFont="1" applyBorder="1" applyAlignment="1">
      <alignment horizontal="center" vertical="center"/>
    </xf>
    <xf numFmtId="0" fontId="1" fillId="0" borderId="27" xfId="0" applyFont="1" applyBorder="1" applyAlignment="1">
      <alignment vertical="center" wrapText="1"/>
    </xf>
    <xf numFmtId="0" fontId="20" fillId="6" borderId="52" xfId="0" applyFont="1" applyFill="1" applyBorder="1" applyAlignment="1">
      <alignment horizontal="left" vertical="center" wrapText="1"/>
    </xf>
    <xf numFmtId="0" fontId="20" fillId="6" borderId="67" xfId="0" applyFont="1" applyFill="1" applyBorder="1" applyAlignment="1">
      <alignment horizontal="left" vertical="center" wrapText="1"/>
    </xf>
    <xf numFmtId="10" fontId="14" fillId="0" borderId="75" xfId="0" applyNumberFormat="1" applyFont="1" applyBorder="1" applyAlignment="1">
      <alignment horizontal="right" vertical="center"/>
    </xf>
    <xf numFmtId="4" fontId="1" fillId="0" borderId="91" xfId="0" applyNumberFormat="1" applyFont="1" applyBorder="1" applyAlignment="1">
      <alignment horizontal="right" vertical="center"/>
    </xf>
    <xf numFmtId="4" fontId="14" fillId="0" borderId="68" xfId="0" applyNumberFormat="1" applyFont="1" applyBorder="1" applyAlignment="1">
      <alignment horizontal="right" vertical="center"/>
    </xf>
    <xf numFmtId="4" fontId="14" fillId="0" borderId="92" xfId="0" applyNumberFormat="1" applyFont="1" applyBorder="1" applyAlignment="1">
      <alignment horizontal="right" vertical="center"/>
    </xf>
    <xf numFmtId="10" fontId="14" fillId="0" borderId="92" xfId="0" applyNumberFormat="1" applyFont="1" applyBorder="1" applyAlignment="1">
      <alignment horizontal="right" vertical="center"/>
    </xf>
    <xf numFmtId="0" fontId="1" fillId="0" borderId="70" xfId="0" applyFont="1" applyBorder="1" applyAlignment="1">
      <alignment vertical="center" wrapText="1"/>
    </xf>
    <xf numFmtId="4" fontId="14" fillId="0" borderId="24" xfId="0" applyNumberFormat="1" applyFont="1" applyBorder="1" applyAlignment="1">
      <alignment horizontal="right" vertical="center"/>
    </xf>
    <xf numFmtId="0" fontId="4" fillId="0" borderId="93" xfId="0" applyFont="1" applyBorder="1" applyAlignment="1">
      <alignment vertical="center" wrapText="1"/>
    </xf>
    <xf numFmtId="4" fontId="1" fillId="0" borderId="94" xfId="0" applyNumberFormat="1" applyFont="1" applyBorder="1" applyAlignment="1">
      <alignment horizontal="right" vertical="center"/>
    </xf>
    <xf numFmtId="4" fontId="14" fillId="0" borderId="28" xfId="0" applyNumberFormat="1" applyFont="1" applyBorder="1" applyAlignment="1">
      <alignment horizontal="right" vertical="center"/>
    </xf>
    <xf numFmtId="4" fontId="14" fillId="0" borderId="95" xfId="0" applyNumberFormat="1" applyFont="1" applyBorder="1" applyAlignment="1">
      <alignment horizontal="right" vertical="center"/>
    </xf>
    <xf numFmtId="10" fontId="14" fillId="0" borderId="95" xfId="0" applyNumberFormat="1" applyFont="1" applyBorder="1" applyAlignment="1">
      <alignment horizontal="right" vertical="center"/>
    </xf>
    <xf numFmtId="165" fontId="2" fillId="0" borderId="24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horizontal="center" vertical="center"/>
    </xf>
    <xf numFmtId="0" fontId="1" fillId="0" borderId="91" xfId="0" applyFont="1" applyBorder="1" applyAlignment="1">
      <alignment vertical="center" wrapText="1"/>
    </xf>
    <xf numFmtId="4" fontId="4" fillId="0" borderId="24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4" fontId="14" fillId="0" borderId="63" xfId="0" applyNumberFormat="1" applyFont="1" applyBorder="1" applyAlignment="1">
      <alignment horizontal="right" vertical="center"/>
    </xf>
    <xf numFmtId="165" fontId="2" fillId="0" borderId="63" xfId="0" applyNumberFormat="1" applyFont="1" applyBorder="1" applyAlignment="1">
      <alignment vertical="center"/>
    </xf>
    <xf numFmtId="49" fontId="3" fillId="0" borderId="64" xfId="0" applyNumberFormat="1" applyFont="1" applyBorder="1" applyAlignment="1">
      <alignment horizontal="center" vertical="center"/>
    </xf>
    <xf numFmtId="0" fontId="4" fillId="0" borderId="94" xfId="0" applyFont="1" applyBorder="1" applyAlignment="1">
      <alignment vertical="center" wrapText="1"/>
    </xf>
    <xf numFmtId="165" fontId="2" fillId="0" borderId="97" xfId="0" applyNumberFormat="1" applyFont="1" applyBorder="1" applyAlignment="1">
      <alignment vertical="center"/>
    </xf>
    <xf numFmtId="166" fontId="3" fillId="0" borderId="51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4" fontId="1" fillId="0" borderId="92" xfId="0" applyNumberFormat="1" applyFont="1" applyBorder="1" applyAlignment="1">
      <alignment horizontal="right" vertical="center"/>
    </xf>
    <xf numFmtId="4" fontId="1" fillId="0" borderId="69" xfId="0" applyNumberFormat="1" applyFont="1" applyBorder="1" applyAlignment="1">
      <alignment horizontal="right" vertical="center"/>
    </xf>
    <xf numFmtId="4" fontId="1" fillId="0" borderId="70" xfId="0" applyNumberFormat="1" applyFont="1" applyBorder="1" applyAlignment="1">
      <alignment horizontal="right" vertical="center"/>
    </xf>
    <xf numFmtId="4" fontId="1" fillId="0" borderId="68" xfId="0" applyNumberFormat="1" applyFont="1" applyBorder="1" applyAlignment="1">
      <alignment horizontal="right" vertical="center"/>
    </xf>
    <xf numFmtId="166" fontId="3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" fontId="1" fillId="0" borderId="60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4" fontId="1" fillId="0" borderId="6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vertical="center" wrapText="1"/>
    </xf>
    <xf numFmtId="4" fontId="1" fillId="0" borderId="61" xfId="0" applyNumberFormat="1" applyFont="1" applyBorder="1" applyAlignment="1">
      <alignment horizontal="right" vertical="center"/>
    </xf>
    <xf numFmtId="4" fontId="1" fillId="0" borderId="99" xfId="0" applyNumberFormat="1" applyFont="1" applyBorder="1" applyAlignment="1">
      <alignment horizontal="right" vertical="center"/>
    </xf>
    <xf numFmtId="4" fontId="14" fillId="0" borderId="51" xfId="0" applyNumberFormat="1" applyFont="1" applyBorder="1" applyAlignment="1">
      <alignment horizontal="right" vertical="center"/>
    </xf>
    <xf numFmtId="0" fontId="1" fillId="0" borderId="51" xfId="0" applyFont="1" applyBorder="1" applyAlignment="1">
      <alignment vertical="center" wrapText="1"/>
    </xf>
    <xf numFmtId="166" fontId="3" fillId="0" borderId="27" xfId="0" applyNumberFormat="1" applyFont="1" applyBorder="1" applyAlignment="1">
      <alignment horizontal="center" vertical="center"/>
    </xf>
    <xf numFmtId="4" fontId="14" fillId="0" borderId="27" xfId="0" applyNumberFormat="1" applyFont="1" applyBorder="1" applyAlignment="1">
      <alignment horizontal="right" vertical="center"/>
    </xf>
    <xf numFmtId="166" fontId="3" fillId="0" borderId="72" xfId="0" applyNumberFormat="1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2" xfId="0" applyFont="1" applyBorder="1" applyAlignment="1">
      <alignment vertical="center" wrapText="1"/>
    </xf>
    <xf numFmtId="165" fontId="2" fillId="0" borderId="23" xfId="0" applyNumberFormat="1" applyFont="1" applyBorder="1" applyAlignment="1">
      <alignment vertical="center"/>
    </xf>
    <xf numFmtId="165" fontId="2" fillId="0" borderId="27" xfId="0" applyNumberFormat="1" applyFont="1" applyBorder="1" applyAlignment="1">
      <alignment vertical="center"/>
    </xf>
    <xf numFmtId="4" fontId="14" fillId="0" borderId="72" xfId="0" applyNumberFormat="1" applyFont="1" applyBorder="1" applyAlignment="1">
      <alignment horizontal="right" vertical="center"/>
    </xf>
    <xf numFmtId="166" fontId="3" fillId="0" borderId="19" xfId="0" applyNumberFormat="1" applyFont="1" applyBorder="1" applyAlignment="1">
      <alignment horizontal="center" vertical="center"/>
    </xf>
    <xf numFmtId="0" fontId="1" fillId="0" borderId="97" xfId="0" applyFont="1" applyBorder="1" applyAlignment="1">
      <alignment vertical="center" wrapText="1"/>
    </xf>
    <xf numFmtId="0" fontId="1" fillId="0" borderId="103" xfId="0" applyFont="1" applyBorder="1" applyAlignment="1">
      <alignment vertical="center" wrapText="1"/>
    </xf>
    <xf numFmtId="4" fontId="14" fillId="0" borderId="23" xfId="0" applyNumberFormat="1" applyFont="1" applyBorder="1" applyAlignment="1">
      <alignment horizontal="right" vertical="center"/>
    </xf>
    <xf numFmtId="0" fontId="1" fillId="0" borderId="104" xfId="0" applyFont="1" applyBorder="1" applyAlignment="1">
      <alignment vertical="center" wrapText="1"/>
    </xf>
    <xf numFmtId="0" fontId="1" fillId="0" borderId="88" xfId="0" applyFont="1" applyBorder="1" applyAlignment="1">
      <alignment vertical="center" wrapText="1"/>
    </xf>
    <xf numFmtId="0" fontId="20" fillId="6" borderId="105" xfId="0" applyFont="1" applyFill="1" applyBorder="1" applyAlignment="1">
      <alignment horizontal="left" vertical="center" wrapText="1"/>
    </xf>
    <xf numFmtId="4" fontId="2" fillId="6" borderId="106" xfId="0" applyNumberFormat="1" applyFont="1" applyFill="1" applyBorder="1" applyAlignment="1">
      <alignment horizontal="right" vertical="center"/>
    </xf>
    <xf numFmtId="4" fontId="2" fillId="6" borderId="51" xfId="0" applyNumberFormat="1" applyFont="1" applyFill="1" applyBorder="1" applyAlignment="1">
      <alignment horizontal="right" vertical="center"/>
    </xf>
    <xf numFmtId="0" fontId="1" fillId="0" borderId="61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4" fontId="1" fillId="0" borderId="93" xfId="0" applyNumberFormat="1" applyFont="1" applyBorder="1" applyAlignment="1">
      <alignment horizontal="right" vertical="center"/>
    </xf>
    <xf numFmtId="165" fontId="2" fillId="6" borderId="53" xfId="0" applyNumberFormat="1" applyFont="1" applyFill="1" applyBorder="1" applyAlignment="1">
      <alignment vertical="center"/>
    </xf>
    <xf numFmtId="49" fontId="3" fillId="6" borderId="107" xfId="0" applyNumberFormat="1" applyFont="1" applyFill="1" applyBorder="1" applyAlignment="1">
      <alignment horizontal="center" vertical="center"/>
    </xf>
    <xf numFmtId="0" fontId="2" fillId="6" borderId="105" xfId="0" applyFont="1" applyFill="1" applyBorder="1" applyAlignment="1">
      <alignment vertical="center" wrapText="1"/>
    </xf>
    <xf numFmtId="0" fontId="19" fillId="6" borderId="67" xfId="0" applyFont="1" applyFill="1" applyBorder="1" applyAlignment="1">
      <alignment horizontal="left" vertical="center" wrapText="1"/>
    </xf>
    <xf numFmtId="10" fontId="14" fillId="4" borderId="57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8" fillId="0" borderId="58" xfId="0" applyFont="1" applyBorder="1" applyAlignment="1">
      <alignment horizontal="center" vertical="center"/>
    </xf>
    <xf numFmtId="0" fontId="38" fillId="0" borderId="98" xfId="0" applyFont="1" applyBorder="1" applyAlignment="1">
      <alignment vertical="center" wrapText="1"/>
    </xf>
    <xf numFmtId="0" fontId="38" fillId="0" borderId="51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4" fontId="42" fillId="0" borderId="14" xfId="0" applyNumberFormat="1" applyFont="1" applyBorder="1" applyAlignment="1">
      <alignment horizontal="center" vertical="center" wrapText="1"/>
    </xf>
    <xf numFmtId="0" fontId="38" fillId="0" borderId="32" xfId="0" applyFont="1" applyBorder="1"/>
    <xf numFmtId="0" fontId="3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44" fillId="0" borderId="26" xfId="0" applyFont="1" applyBorder="1" applyAlignment="1">
      <alignment horizontal="center" vertical="center" wrapText="1"/>
    </xf>
    <xf numFmtId="49" fontId="44" fillId="0" borderId="64" xfId="0" applyNumberFormat="1" applyFont="1" applyBorder="1" applyAlignment="1">
      <alignment horizontal="center" vertical="center" wrapText="1"/>
    </xf>
    <xf numFmtId="0" fontId="44" fillId="0" borderId="64" xfId="0" applyFont="1" applyBorder="1" applyAlignment="1">
      <alignment horizontal="center" vertical="center" wrapText="1"/>
    </xf>
    <xf numFmtId="4" fontId="44" fillId="0" borderId="64" xfId="0" applyNumberFormat="1" applyFont="1" applyBorder="1" applyAlignment="1">
      <alignment horizontal="center" vertical="center" wrapText="1"/>
    </xf>
    <xf numFmtId="0" fontId="44" fillId="0" borderId="94" xfId="0" applyFont="1" applyBorder="1" applyAlignment="1">
      <alignment horizontal="center" vertical="center" wrapText="1"/>
    </xf>
    <xf numFmtId="4" fontId="44" fillId="0" borderId="112" xfId="0" applyNumberFormat="1" applyFont="1" applyBorder="1" applyAlignment="1">
      <alignment horizontal="center" vertical="center" wrapText="1"/>
    </xf>
    <xf numFmtId="0" fontId="44" fillId="0" borderId="112" xfId="0" applyFont="1" applyBorder="1" applyAlignment="1">
      <alignment horizontal="center" vertical="center" wrapText="1"/>
    </xf>
    <xf numFmtId="0" fontId="0" fillId="0" borderId="44" xfId="0" applyFont="1" applyBorder="1" applyAlignment="1"/>
    <xf numFmtId="0" fontId="44" fillId="0" borderId="66" xfId="0" applyFont="1" applyBorder="1" applyAlignment="1">
      <alignment horizontal="center" vertical="center" wrapText="1"/>
    </xf>
    <xf numFmtId="4" fontId="44" fillId="0" borderId="113" xfId="0" applyNumberFormat="1" applyFont="1" applyBorder="1" applyAlignment="1">
      <alignment horizontal="center" vertical="center" wrapText="1"/>
    </xf>
    <xf numFmtId="4" fontId="44" fillId="0" borderId="112" xfId="0" applyNumberFormat="1" applyFont="1" applyBorder="1" applyAlignment="1">
      <alignment horizontal="center" vertical="center"/>
    </xf>
    <xf numFmtId="0" fontId="44" fillId="0" borderId="91" xfId="0" applyFont="1" applyBorder="1" applyAlignment="1">
      <alignment horizontal="center" vertical="center" wrapText="1"/>
    </xf>
    <xf numFmtId="49" fontId="44" fillId="0" borderId="112" xfId="0" applyNumberFormat="1" applyFont="1" applyBorder="1" applyAlignment="1">
      <alignment horizontal="center" vertical="center" wrapText="1"/>
    </xf>
    <xf numFmtId="4" fontId="44" fillId="0" borderId="111" xfId="0" applyNumberFormat="1" applyFont="1" applyBorder="1" applyAlignment="1">
      <alignment horizontal="center" vertical="center" wrapText="1"/>
    </xf>
    <xf numFmtId="49" fontId="44" fillId="0" borderId="118" xfId="0" applyNumberFormat="1" applyFont="1" applyBorder="1" applyAlignment="1">
      <alignment horizontal="center" vertical="center" wrapText="1"/>
    </xf>
    <xf numFmtId="4" fontId="44" fillId="0" borderId="118" xfId="0" applyNumberFormat="1" applyFont="1" applyBorder="1" applyAlignment="1">
      <alignment horizontal="center" vertical="center" wrapText="1"/>
    </xf>
    <xf numFmtId="0" fontId="44" fillId="0" borderId="120" xfId="0" applyFont="1" applyBorder="1" applyAlignment="1">
      <alignment horizontal="center" vertical="center" wrapText="1"/>
    </xf>
    <xf numFmtId="4" fontId="44" fillId="0" borderId="120" xfId="0" applyNumberFormat="1" applyFont="1" applyBorder="1" applyAlignment="1">
      <alignment horizontal="center" vertical="center" wrapText="1"/>
    </xf>
    <xf numFmtId="49" fontId="44" fillId="0" borderId="64" xfId="0" applyNumberFormat="1" applyFont="1" applyFill="1" applyBorder="1" applyAlignment="1">
      <alignment horizontal="center" vertical="center" wrapText="1"/>
    </xf>
    <xf numFmtId="49" fontId="44" fillId="0" borderId="120" xfId="0" applyNumberFormat="1" applyFont="1" applyFill="1" applyBorder="1" applyAlignment="1">
      <alignment horizontal="center" vertical="center" wrapText="1"/>
    </xf>
    <xf numFmtId="0" fontId="44" fillId="0" borderId="112" xfId="0" applyFont="1" applyFill="1" applyBorder="1" applyAlignment="1">
      <alignment horizontal="center" vertical="center" wrapText="1"/>
    </xf>
    <xf numFmtId="0" fontId="42" fillId="0" borderId="44" xfId="0" applyFont="1" applyBorder="1" applyAlignment="1">
      <alignment wrapText="1"/>
    </xf>
    <xf numFmtId="49" fontId="42" fillId="0" borderId="44" xfId="0" applyNumberFormat="1" applyFont="1" applyBorder="1" applyAlignment="1">
      <alignment wrapText="1"/>
    </xf>
    <xf numFmtId="4" fontId="42" fillId="0" borderId="44" xfId="0" applyNumberFormat="1" applyFont="1" applyBorder="1"/>
    <xf numFmtId="0" fontId="45" fillId="0" borderId="44" xfId="0" applyFont="1" applyBorder="1"/>
    <xf numFmtId="4" fontId="46" fillId="0" borderId="44" xfId="0" applyNumberFormat="1" applyFont="1" applyBorder="1"/>
    <xf numFmtId="49" fontId="44" fillId="0" borderId="44" xfId="0" applyNumberFormat="1" applyFont="1" applyBorder="1" applyAlignment="1">
      <alignment wrapText="1"/>
    </xf>
    <xf numFmtId="4" fontId="45" fillId="0" borderId="44" xfId="0" applyNumberFormat="1" applyFont="1" applyBorder="1"/>
    <xf numFmtId="0" fontId="45" fillId="0" borderId="44" xfId="0" applyFont="1" applyBorder="1" applyAlignment="1">
      <alignment wrapText="1"/>
    </xf>
    <xf numFmtId="10" fontId="42" fillId="0" borderId="44" xfId="0" applyNumberFormat="1" applyFont="1" applyBorder="1"/>
    <xf numFmtId="49" fontId="44" fillId="0" borderId="64" xfId="0" applyNumberFormat="1" applyFont="1" applyBorder="1" applyAlignment="1">
      <alignment horizontal="center" vertical="center" wrapText="1"/>
    </xf>
    <xf numFmtId="0" fontId="44" fillId="0" borderId="64" xfId="0" applyFont="1" applyBorder="1" applyAlignment="1">
      <alignment horizontal="center" vertical="center" wrapText="1"/>
    </xf>
    <xf numFmtId="0" fontId="44" fillId="0" borderId="64" xfId="0" applyFont="1" applyBorder="1" applyAlignment="1">
      <alignment horizontal="left" vertical="center" wrapText="1"/>
    </xf>
    <xf numFmtId="0" fontId="41" fillId="0" borderId="59" xfId="0" applyFont="1" applyBorder="1" applyAlignment="1">
      <alignment horizontal="left" vertical="center" wrapText="1"/>
    </xf>
    <xf numFmtId="0" fontId="44" fillId="0" borderId="114" xfId="0" applyFont="1" applyBorder="1" applyAlignment="1">
      <alignment horizontal="left" vertical="center" wrapText="1"/>
    </xf>
    <xf numFmtId="0" fontId="44" fillId="0" borderId="112" xfId="0" applyFont="1" applyBorder="1" applyAlignment="1">
      <alignment horizontal="left" vertical="center" wrapText="1"/>
    </xf>
    <xf numFmtId="0" fontId="44" fillId="0" borderId="118" xfId="0" applyFont="1" applyBorder="1" applyAlignment="1">
      <alignment horizontal="left" vertical="center"/>
    </xf>
    <xf numFmtId="49" fontId="44" fillId="0" borderId="64" xfId="0" applyNumberFormat="1" applyFont="1" applyBorder="1" applyAlignment="1">
      <alignment horizontal="left" vertical="center" wrapText="1"/>
    </xf>
    <xf numFmtId="49" fontId="44" fillId="0" borderId="123" xfId="0" applyNumberFormat="1" applyFont="1" applyBorder="1" applyAlignment="1">
      <alignment horizontal="left" vertical="center" wrapText="1"/>
    </xf>
    <xf numFmtId="49" fontId="44" fillId="0" borderId="11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43" fillId="0" borderId="32" xfId="0" applyFont="1" applyBorder="1" applyAlignment="1">
      <alignment horizontal="center"/>
    </xf>
    <xf numFmtId="0" fontId="10" fillId="0" borderId="32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38" fillId="0" borderId="27" xfId="0" applyFont="1" applyBorder="1" applyAlignment="1">
      <alignment horizontal="left" vertical="center" wrapText="1"/>
    </xf>
    <xf numFmtId="0" fontId="38" fillId="0" borderId="107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4" fontId="37" fillId="0" borderId="52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165" fontId="19" fillId="7" borderId="100" xfId="0" applyNumberFormat="1" applyFont="1" applyFill="1" applyBorder="1" applyAlignment="1">
      <alignment horizontal="left" vertical="center" wrapText="1"/>
    </xf>
    <xf numFmtId="0" fontId="10" fillId="0" borderId="101" xfId="0" applyFont="1" applyBorder="1" applyAlignment="1">
      <alignment vertical="center"/>
    </xf>
    <xf numFmtId="0" fontId="10" fillId="0" borderId="102" xfId="0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08" xfId="0" applyFont="1" applyBorder="1" applyAlignment="1">
      <alignment vertical="center"/>
    </xf>
    <xf numFmtId="4" fontId="4" fillId="0" borderId="62" xfId="0" applyNumberFormat="1" applyFont="1" applyBorder="1" applyAlignment="1">
      <alignment horizontal="right" vertical="center"/>
    </xf>
    <xf numFmtId="0" fontId="10" fillId="0" borderId="74" xfId="0" applyFont="1" applyBorder="1" applyAlignment="1">
      <alignment vertical="center"/>
    </xf>
    <xf numFmtId="0" fontId="10" fillId="0" borderId="8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65" fontId="19" fillId="7" borderId="4" xfId="0" applyNumberFormat="1" applyFont="1" applyFill="1" applyBorder="1" applyAlignment="1">
      <alignment horizontal="left" vertical="center" wrapText="1"/>
    </xf>
    <xf numFmtId="165" fontId="2" fillId="0" borderId="27" xfId="0" applyNumberFormat="1" applyFont="1" applyBorder="1" applyAlignment="1">
      <alignment horizontal="center" vertical="center"/>
    </xf>
    <xf numFmtId="165" fontId="2" fillId="0" borderId="107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107" xfId="0" applyNumberFormat="1" applyFont="1" applyBorder="1" applyAlignment="1">
      <alignment horizontal="center" vertical="center"/>
    </xf>
    <xf numFmtId="49" fontId="41" fillId="0" borderId="27" xfId="0" applyNumberFormat="1" applyFont="1" applyBorder="1" applyAlignment="1">
      <alignment horizontal="center" vertical="center"/>
    </xf>
    <xf numFmtId="49" fontId="41" fillId="0" borderId="107" xfId="0" applyNumberFormat="1" applyFont="1" applyBorder="1" applyAlignment="1">
      <alignment horizontal="center" vertical="center"/>
    </xf>
    <xf numFmtId="0" fontId="32" fillId="0" borderId="44" xfId="0" applyFont="1" applyBorder="1" applyAlignment="1">
      <alignment horizontal="left" wrapText="1"/>
    </xf>
    <xf numFmtId="49" fontId="44" fillId="0" borderId="118" xfId="0" applyNumberFormat="1" applyFont="1" applyBorder="1" applyAlignment="1">
      <alignment horizontal="left" vertical="center" wrapText="1"/>
    </xf>
    <xf numFmtId="49" fontId="44" fillId="0" borderId="122" xfId="0" applyNumberFormat="1" applyFont="1" applyBorder="1" applyAlignment="1">
      <alignment horizontal="left" vertical="center" wrapText="1"/>
    </xf>
    <xf numFmtId="49" fontId="44" fillId="0" borderId="120" xfId="0" applyNumberFormat="1" applyFont="1" applyBorder="1" applyAlignment="1">
      <alignment horizontal="left" vertical="center" wrapText="1"/>
    </xf>
    <xf numFmtId="0" fontId="44" fillId="0" borderId="118" xfId="0" applyFont="1" applyBorder="1" applyAlignment="1">
      <alignment horizontal="center" vertical="center" wrapText="1"/>
    </xf>
    <xf numFmtId="0" fontId="44" fillId="0" borderId="122" xfId="0" applyFont="1" applyBorder="1" applyAlignment="1">
      <alignment horizontal="center" vertical="center" wrapText="1"/>
    </xf>
    <xf numFmtId="0" fontId="44" fillId="0" borderId="120" xfId="0" applyFont="1" applyBorder="1" applyAlignment="1">
      <alignment horizontal="center" vertical="center" wrapText="1"/>
    </xf>
    <xf numFmtId="49" fontId="44" fillId="0" borderId="44" xfId="0" applyNumberFormat="1" applyFont="1" applyBorder="1" applyAlignment="1">
      <alignment horizontal="left"/>
    </xf>
    <xf numFmtId="49" fontId="44" fillId="0" borderId="64" xfId="0" applyNumberFormat="1" applyFont="1" applyBorder="1" applyAlignment="1">
      <alignment horizontal="left" vertical="center" wrapText="1"/>
    </xf>
    <xf numFmtId="49" fontId="44" fillId="0" borderId="55" xfId="0" applyNumberFormat="1" applyFont="1" applyBorder="1" applyAlignment="1">
      <alignment horizontal="left" vertical="center" wrapText="1"/>
    </xf>
    <xf numFmtId="0" fontId="44" fillId="0" borderId="64" xfId="0" applyFont="1" applyBorder="1" applyAlignment="1">
      <alignment horizontal="center" vertical="center" wrapText="1"/>
    </xf>
    <xf numFmtId="0" fontId="44" fillId="0" borderId="55" xfId="0" applyFont="1" applyBorder="1" applyAlignment="1">
      <alignment horizontal="center" vertical="center" wrapText="1"/>
    </xf>
    <xf numFmtId="0" fontId="44" fillId="0" borderId="114" xfId="0" applyFont="1" applyBorder="1" applyAlignment="1">
      <alignment horizontal="center" vertical="center" wrapText="1"/>
    </xf>
    <xf numFmtId="0" fontId="44" fillId="0" borderId="116" xfId="0" applyFont="1" applyBorder="1" applyAlignment="1">
      <alignment horizontal="center" vertical="center" wrapText="1"/>
    </xf>
    <xf numFmtId="0" fontId="44" fillId="0" borderId="115" xfId="0" applyFont="1" applyBorder="1" applyAlignment="1">
      <alignment horizontal="center" vertical="center" wrapText="1"/>
    </xf>
    <xf numFmtId="0" fontId="44" fillId="0" borderId="117" xfId="0" applyFont="1" applyBorder="1" applyAlignment="1">
      <alignment horizontal="center" vertical="center" wrapText="1"/>
    </xf>
    <xf numFmtId="49" fontId="44" fillId="0" borderId="74" xfId="0" applyNumberFormat="1" applyFont="1" applyBorder="1" applyAlignment="1">
      <alignment horizontal="left" vertical="center" wrapText="1"/>
    </xf>
    <xf numFmtId="49" fontId="44" fillId="0" borderId="44" xfId="0" applyNumberFormat="1" applyFont="1" applyBorder="1" applyAlignment="1">
      <alignment horizontal="left" vertical="center" wrapText="1"/>
    </xf>
    <xf numFmtId="49" fontId="44" fillId="0" borderId="121" xfId="0" applyNumberFormat="1" applyFont="1" applyBorder="1" applyAlignment="1">
      <alignment horizontal="left" vertical="center" wrapText="1"/>
    </xf>
    <xf numFmtId="4" fontId="44" fillId="0" borderId="66" xfId="0" applyNumberFormat="1" applyFont="1" applyBorder="1" applyAlignment="1">
      <alignment horizontal="center" vertical="center" wrapText="1"/>
    </xf>
    <xf numFmtId="4" fontId="44" fillId="0" borderId="119" xfId="0" applyNumberFormat="1" applyFont="1" applyBorder="1" applyAlignment="1">
      <alignment horizontal="center" vertical="center" wrapText="1"/>
    </xf>
    <xf numFmtId="0" fontId="32" fillId="0" borderId="109" xfId="0" applyFont="1" applyBorder="1" applyAlignment="1">
      <alignment horizontal="right" wrapText="1"/>
    </xf>
    <xf numFmtId="0" fontId="32" fillId="0" borderId="110" xfId="0" applyFont="1" applyBorder="1" applyAlignment="1">
      <alignment horizontal="right" wrapText="1"/>
    </xf>
    <xf numFmtId="0" fontId="32" fillId="8" borderId="109" xfId="0" applyFont="1" applyFill="1" applyBorder="1" applyAlignment="1">
      <alignment horizontal="center" vertical="center" wrapText="1"/>
    </xf>
    <xf numFmtId="0" fontId="32" fillId="8" borderId="110" xfId="0" applyFont="1" applyFill="1" applyBorder="1" applyAlignment="1">
      <alignment horizontal="center" vertical="center" wrapText="1"/>
    </xf>
    <xf numFmtId="0" fontId="32" fillId="8" borderId="111" xfId="0" applyFont="1" applyFill="1" applyBorder="1" applyAlignment="1">
      <alignment horizontal="center" vertical="center" wrapText="1"/>
    </xf>
    <xf numFmtId="4" fontId="32" fillId="8" borderId="109" xfId="0" applyNumberFormat="1" applyFont="1" applyFill="1" applyBorder="1" applyAlignment="1">
      <alignment horizontal="center" vertical="center" wrapText="1"/>
    </xf>
    <xf numFmtId="4" fontId="32" fillId="8" borderId="110" xfId="0" applyNumberFormat="1" applyFont="1" applyFill="1" applyBorder="1" applyAlignment="1">
      <alignment horizontal="center" vertical="center" wrapText="1"/>
    </xf>
    <xf numFmtId="4" fontId="32" fillId="8" borderId="111" xfId="0" applyNumberFormat="1" applyFont="1" applyFill="1" applyBorder="1" applyAlignment="1">
      <alignment horizontal="center" vertical="center" wrapText="1"/>
    </xf>
    <xf numFmtId="49" fontId="44" fillId="0" borderId="64" xfId="0" applyNumberFormat="1" applyFont="1" applyBorder="1" applyAlignment="1">
      <alignment horizontal="center" vertical="center" wrapText="1"/>
    </xf>
    <xf numFmtId="49" fontId="44" fillId="0" borderId="5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4" fontId="14" fillId="6" borderId="68" xfId="0" applyNumberFormat="1" applyFont="1" applyFill="1" applyBorder="1" applyAlignment="1">
      <alignment horizontal="right" vertical="center"/>
    </xf>
    <xf numFmtId="4" fontId="14" fillId="5" borderId="31" xfId="0" applyNumberFormat="1" applyFont="1" applyFill="1" applyBorder="1" applyAlignment="1">
      <alignment horizontal="right" vertical="center"/>
    </xf>
    <xf numFmtId="4" fontId="14" fillId="0" borderId="124" xfId="0" applyNumberFormat="1" applyFont="1" applyBorder="1" applyAlignment="1">
      <alignment horizontal="right" vertical="center"/>
    </xf>
    <xf numFmtId="10" fontId="14" fillId="0" borderId="124" xfId="0" applyNumberFormat="1" applyFont="1" applyBorder="1" applyAlignment="1">
      <alignment horizontal="right" vertical="center"/>
    </xf>
    <xf numFmtId="0" fontId="1" fillId="0" borderId="85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 vertical="center"/>
    </xf>
    <xf numFmtId="10" fontId="14" fillId="0" borderId="60" xfId="0" applyNumberFormat="1" applyFont="1" applyBorder="1" applyAlignment="1">
      <alignment horizontal="right" vertical="center"/>
    </xf>
    <xf numFmtId="0" fontId="1" fillId="0" borderId="85" xfId="0" applyFont="1" applyBorder="1" applyAlignment="1">
      <alignment vertical="center" wrapText="1"/>
    </xf>
    <xf numFmtId="0" fontId="3" fillId="5" borderId="108" xfId="0" applyFont="1" applyFill="1" applyBorder="1" applyAlignment="1">
      <alignment vertical="center"/>
    </xf>
    <xf numFmtId="0" fontId="1" fillId="5" borderId="108" xfId="0" applyFont="1" applyFill="1" applyBorder="1" applyAlignment="1">
      <alignment horizontal="center" vertical="center"/>
    </xf>
    <xf numFmtId="4" fontId="1" fillId="5" borderId="108" xfId="0" applyNumberFormat="1" applyFont="1" applyFill="1" applyBorder="1" applyAlignment="1">
      <alignment horizontal="right" vertical="center"/>
    </xf>
    <xf numFmtId="4" fontId="14" fillId="5" borderId="108" xfId="0" applyNumberFormat="1" applyFont="1" applyFill="1" applyBorder="1" applyAlignment="1">
      <alignment horizontal="right" vertical="center"/>
    </xf>
    <xf numFmtId="0" fontId="1" fillId="0" borderId="98" xfId="0" applyFont="1" applyBorder="1" applyAlignment="1">
      <alignment vertical="center" wrapText="1"/>
    </xf>
    <xf numFmtId="4" fontId="1" fillId="0" borderId="106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workbookViewId="0">
      <selection activeCell="A35" sqref="A1:N35"/>
    </sheetView>
  </sheetViews>
  <sheetFormatPr defaultColWidth="12.625" defaultRowHeight="15" customHeight="1"/>
  <cols>
    <col min="1" max="1" width="16" customWidth="1"/>
    <col min="2" max="2" width="14.5" customWidth="1"/>
    <col min="3" max="8" width="20.375" customWidth="1"/>
    <col min="9" max="9" width="14.5" customWidth="1"/>
    <col min="10" max="10" width="20.5" customWidth="1"/>
    <col min="11" max="11" width="14.5" customWidth="1"/>
    <col min="12" max="12" width="20.375" customWidth="1"/>
    <col min="13" max="13" width="14.5" customWidth="1"/>
    <col min="14" max="14" width="20.375" customWidth="1"/>
    <col min="15" max="23" width="4.875" customWidth="1"/>
    <col min="24" max="26" width="9.625" customWidth="1"/>
    <col min="27" max="31" width="11" customWidth="1"/>
  </cols>
  <sheetData>
    <row r="1" spans="1:31" ht="15" customHeight="1">
      <c r="A1" s="408" t="s">
        <v>0</v>
      </c>
      <c r="B1" s="403"/>
      <c r="C1" s="1"/>
      <c r="D1" s="2"/>
      <c r="E1" s="1"/>
      <c r="F1" s="1"/>
      <c r="G1" s="1"/>
      <c r="H1" s="2" t="s">
        <v>422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85" t="s">
        <v>423</v>
      </c>
      <c r="I2" s="385"/>
      <c r="J2" s="38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91" t="s">
        <v>424</v>
      </c>
      <c r="I3" s="391"/>
      <c r="J3" s="39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361" t="s">
        <v>360</v>
      </c>
      <c r="B10" s="1"/>
      <c r="C10" s="19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>
      <c r="A11" s="197" t="s">
        <v>361</v>
      </c>
      <c r="B11" s="1"/>
      <c r="C11" s="19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>
      <c r="A12" s="197" t="s">
        <v>362</v>
      </c>
      <c r="B12" s="1"/>
      <c r="C12" s="19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>
      <c r="A13" s="197" t="s">
        <v>363</v>
      </c>
      <c r="B13" s="1"/>
      <c r="C13" s="19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>
      <c r="A14" s="197" t="s">
        <v>364</v>
      </c>
      <c r="B14" s="1"/>
      <c r="C14" s="19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>
      <c r="A15" s="197" t="s">
        <v>365</v>
      </c>
      <c r="B15" s="1"/>
      <c r="C15" s="19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>
      <c r="A18" s="7"/>
      <c r="B18" s="409" t="s">
        <v>1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>
      <c r="A19" s="7"/>
      <c r="B19" s="409" t="s">
        <v>2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>
      <c r="A20" s="7"/>
      <c r="B20" s="410" t="s">
        <v>426</v>
      </c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>
      <c r="A23" s="411"/>
      <c r="B23" s="404" t="s">
        <v>3</v>
      </c>
      <c r="C23" s="405"/>
      <c r="D23" s="414" t="s">
        <v>4</v>
      </c>
      <c r="E23" s="415"/>
      <c r="F23" s="415"/>
      <c r="G23" s="415"/>
      <c r="H23" s="415"/>
      <c r="I23" s="415"/>
      <c r="J23" s="416"/>
      <c r="K23" s="404" t="s">
        <v>5</v>
      </c>
      <c r="L23" s="405"/>
      <c r="M23" s="404" t="s">
        <v>6</v>
      </c>
      <c r="N23" s="405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>
      <c r="A24" s="412"/>
      <c r="B24" s="406"/>
      <c r="C24" s="407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417" t="s">
        <v>12</v>
      </c>
      <c r="J24" s="407"/>
      <c r="K24" s="406"/>
      <c r="L24" s="407"/>
      <c r="M24" s="406"/>
      <c r="N24" s="407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3" customHeight="1">
      <c r="A25" s="413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358" t="s">
        <v>357</v>
      </c>
      <c r="K25" s="18" t="s">
        <v>13</v>
      </c>
      <c r="L25" s="19" t="s">
        <v>14</v>
      </c>
      <c r="M25" s="21" t="s">
        <v>13</v>
      </c>
      <c r="N25" s="22" t="s">
        <v>14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ht="30" customHeight="1">
      <c r="A26" s="24" t="s">
        <v>15</v>
      </c>
      <c r="B26" s="25" t="s">
        <v>16</v>
      </c>
      <c r="C26" s="26" t="s">
        <v>17</v>
      </c>
      <c r="D26" s="25" t="s">
        <v>18</v>
      </c>
      <c r="E26" s="27" t="s">
        <v>19</v>
      </c>
      <c r="F26" s="27" t="s">
        <v>20</v>
      </c>
      <c r="G26" s="27" t="s">
        <v>21</v>
      </c>
      <c r="H26" s="27" t="s">
        <v>22</v>
      </c>
      <c r="I26" s="27" t="s">
        <v>23</v>
      </c>
      <c r="J26" s="26" t="s">
        <v>24</v>
      </c>
      <c r="K26" s="25" t="s">
        <v>25</v>
      </c>
      <c r="L26" s="26" t="s">
        <v>26</v>
      </c>
      <c r="M26" s="25" t="s">
        <v>27</v>
      </c>
      <c r="N26" s="26" t="s">
        <v>28</v>
      </c>
      <c r="O26" s="28"/>
      <c r="P26" s="28"/>
      <c r="Q26" s="29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30" customHeight="1">
      <c r="A27" s="30" t="s">
        <v>29</v>
      </c>
      <c r="B27" s="31">
        <f>C27/N27</f>
        <v>0.90258049947903796</v>
      </c>
      <c r="C27" s="32">
        <f>'Кошторис  витрат'!G185</f>
        <v>138973.27968000001</v>
      </c>
      <c r="D27" s="33">
        <v>0</v>
      </c>
      <c r="E27" s="34">
        <v>0</v>
      </c>
      <c r="F27" s="34">
        <v>0</v>
      </c>
      <c r="G27" s="34">
        <v>0</v>
      </c>
      <c r="H27" s="34">
        <v>15000</v>
      </c>
      <c r="I27" s="35">
        <f t="shared" ref="I27:I29" si="0">J27/N27</f>
        <v>9.7419500520962071E-2</v>
      </c>
      <c r="J27" s="32">
        <f t="shared" ref="J27:J29" si="1">D27+E27+F27+G27+H27</f>
        <v>15000</v>
      </c>
      <c r="K27" s="31">
        <f t="shared" ref="K27:K29" si="2">L27/N27</f>
        <v>0</v>
      </c>
      <c r="L27" s="32">
        <f>'Кошторис  витрат'!S185</f>
        <v>0</v>
      </c>
      <c r="M27" s="36">
        <v>1</v>
      </c>
      <c r="N27" s="37">
        <f t="shared" ref="N27:N29" si="3">C27+J27+L27</f>
        <v>153973.27968000001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ht="30" customHeight="1">
      <c r="A28" s="38" t="s">
        <v>30</v>
      </c>
      <c r="B28" s="39">
        <f t="shared" ref="B28:B29" si="4">C28/N28</f>
        <v>0.89128960077202268</v>
      </c>
      <c r="C28" s="40">
        <f>'Кошторис  витрат'!J185</f>
        <v>122981.27968000001</v>
      </c>
      <c r="D28" s="41">
        <v>0</v>
      </c>
      <c r="E28" s="42">
        <v>0</v>
      </c>
      <c r="F28" s="42">
        <v>0</v>
      </c>
      <c r="G28" s="42">
        <v>0</v>
      </c>
      <c r="H28" s="42">
        <v>15000</v>
      </c>
      <c r="I28" s="43">
        <f t="shared" si="0"/>
        <v>0.10871039922797736</v>
      </c>
      <c r="J28" s="40">
        <f t="shared" si="1"/>
        <v>15000</v>
      </c>
      <c r="K28" s="39">
        <f t="shared" si="2"/>
        <v>0</v>
      </c>
      <c r="L28" s="40">
        <f>'Кошторис  витрат'!V185</f>
        <v>0</v>
      </c>
      <c r="M28" s="44">
        <v>1</v>
      </c>
      <c r="N28" s="45">
        <f t="shared" si="3"/>
        <v>137981.27968000001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ht="30" customHeight="1">
      <c r="A29" s="46" t="s">
        <v>31</v>
      </c>
      <c r="B29" s="47">
        <f t="shared" si="4"/>
        <v>0.8741916815539843</v>
      </c>
      <c r="C29" s="48">
        <v>104229</v>
      </c>
      <c r="D29" s="49">
        <v>0</v>
      </c>
      <c r="E29" s="50">
        <v>0</v>
      </c>
      <c r="F29" s="50">
        <v>0</v>
      </c>
      <c r="G29" s="50">
        <v>0</v>
      </c>
      <c r="H29" s="50">
        <v>15000</v>
      </c>
      <c r="I29" s="51">
        <f t="shared" si="0"/>
        <v>0.12580831844601564</v>
      </c>
      <c r="J29" s="48">
        <f t="shared" si="1"/>
        <v>15000</v>
      </c>
      <c r="K29" s="47">
        <f t="shared" si="2"/>
        <v>0</v>
      </c>
      <c r="L29" s="48">
        <v>0</v>
      </c>
      <c r="M29" s="52">
        <f>(N29*M28)/N28</f>
        <v>0.86409547930350084</v>
      </c>
      <c r="N29" s="53">
        <f t="shared" si="3"/>
        <v>119229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ht="30" customHeight="1">
      <c r="A30" s="54" t="s">
        <v>32</v>
      </c>
      <c r="B30" s="55">
        <f t="shared" ref="B30:N30" si="5">B28-B29</f>
        <v>1.7097919218038382E-2</v>
      </c>
      <c r="C30" s="56">
        <f>C28-C29</f>
        <v>18752.279680000007</v>
      </c>
      <c r="D30" s="57">
        <f t="shared" si="5"/>
        <v>0</v>
      </c>
      <c r="E30" s="58">
        <f t="shared" si="5"/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9">
        <f t="shared" si="5"/>
        <v>-1.7097919218038285E-2</v>
      </c>
      <c r="J30" s="56">
        <f t="shared" si="5"/>
        <v>0</v>
      </c>
      <c r="K30" s="60">
        <f t="shared" si="5"/>
        <v>0</v>
      </c>
      <c r="L30" s="56">
        <f t="shared" si="5"/>
        <v>0</v>
      </c>
      <c r="M30" s="61">
        <f t="shared" si="5"/>
        <v>0.13590452069649916</v>
      </c>
      <c r="N30" s="62">
        <f t="shared" si="5"/>
        <v>18752.279680000007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3"/>
      <c r="B32" s="63" t="s">
        <v>33</v>
      </c>
      <c r="C32" s="418" t="s">
        <v>358</v>
      </c>
      <c r="D32" s="419"/>
      <c r="E32" s="419"/>
      <c r="F32" s="63"/>
      <c r="G32" s="64"/>
      <c r="H32" s="64"/>
      <c r="I32" s="65"/>
      <c r="J32" s="418" t="s">
        <v>359</v>
      </c>
      <c r="K32" s="419"/>
      <c r="L32" s="419"/>
      <c r="M32" s="419"/>
      <c r="N32" s="419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</row>
    <row r="33" spans="1:31" ht="15.75" customHeight="1">
      <c r="A33" s="4"/>
      <c r="B33" s="4"/>
      <c r="C33" s="4"/>
      <c r="D33" s="66" t="s">
        <v>34</v>
      </c>
      <c r="E33" s="4"/>
      <c r="F33" s="67"/>
      <c r="G33" s="402" t="s">
        <v>35</v>
      </c>
      <c r="H33" s="403"/>
      <c r="I33" s="12"/>
      <c r="J33" s="402" t="s">
        <v>36</v>
      </c>
      <c r="K33" s="403"/>
      <c r="L33" s="403"/>
      <c r="M33" s="403"/>
      <c r="N33" s="40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G33:H33"/>
    <mergeCell ref="J33:N33"/>
    <mergeCell ref="K23:L24"/>
    <mergeCell ref="M23:N24"/>
    <mergeCell ref="A1:B1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1023622047244095" right="0.70866141732283472" top="0.74803149606299213" bottom="0.59055118110236227" header="0" footer="0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1007"/>
  <sheetViews>
    <sheetView tabSelected="1" topLeftCell="A100" workbookViewId="0">
      <selection activeCell="A108" sqref="A108:AA108"/>
    </sheetView>
  </sheetViews>
  <sheetFormatPr defaultColWidth="12.625" defaultRowHeight="15" customHeight="1" outlineLevelCol="1"/>
  <cols>
    <col min="1" max="1" width="9.25" customWidth="1"/>
    <col min="2" max="2" width="5.75" customWidth="1"/>
    <col min="3" max="3" width="38.625" customWidth="1"/>
    <col min="4" max="4" width="8.625" customWidth="1"/>
    <col min="5" max="5" width="9.5" customWidth="1"/>
    <col min="6" max="6" width="13" customWidth="1"/>
    <col min="7" max="7" width="14.125" customWidth="1"/>
    <col min="8" max="8" width="9.5" customWidth="1"/>
    <col min="9" max="9" width="13" customWidth="1"/>
    <col min="10" max="10" width="14.125" customWidth="1"/>
    <col min="11" max="11" width="9.5" customWidth="1"/>
    <col min="12" max="12" width="13" customWidth="1"/>
    <col min="13" max="13" width="14.125" customWidth="1"/>
    <col min="14" max="14" width="9.5" customWidth="1"/>
    <col min="15" max="15" width="13" customWidth="1"/>
    <col min="16" max="16" width="14.125" customWidth="1"/>
    <col min="17" max="17" width="9.5" hidden="1" customWidth="1" outlineLevel="1"/>
    <col min="18" max="18" width="13" hidden="1" customWidth="1" outlineLevel="1"/>
    <col min="19" max="19" width="14.125" hidden="1" customWidth="1" outlineLevel="1"/>
    <col min="20" max="20" width="9.5" hidden="1" customWidth="1" outlineLevel="1"/>
    <col min="21" max="21" width="13" hidden="1" customWidth="1" outlineLevel="1"/>
    <col min="22" max="22" width="14.125" hidden="1" customWidth="1" outlineLevel="1"/>
    <col min="23" max="23" width="9.375" customWidth="1" collapsed="1"/>
    <col min="24" max="24" width="9" customWidth="1"/>
    <col min="25" max="25" width="9.25" customWidth="1"/>
    <col min="26" max="26" width="7.75" customWidth="1"/>
    <col min="27" max="27" width="9.5" customWidth="1"/>
    <col min="28" max="28" width="14" customWidth="1"/>
    <col min="29" max="33" width="5.125" customWidth="1"/>
  </cols>
  <sheetData>
    <row r="1" spans="1:33" s="353" customFormat="1" ht="32.25" customHeight="1">
      <c r="A1" s="433" t="s">
        <v>37</v>
      </c>
      <c r="B1" s="434"/>
      <c r="C1" s="434"/>
      <c r="D1" s="434"/>
      <c r="E1" s="434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158"/>
      <c r="X1" s="158"/>
      <c r="Y1" s="158"/>
      <c r="Z1" s="158"/>
      <c r="AA1" s="81"/>
      <c r="AB1" s="6"/>
      <c r="AC1" s="6"/>
      <c r="AD1" s="6"/>
      <c r="AE1" s="6"/>
      <c r="AF1" s="6"/>
      <c r="AG1" s="6"/>
    </row>
    <row r="2" spans="1:33" ht="19.5" customHeight="1">
      <c r="A2" s="70" t="str">
        <f>Фінансування!A12</f>
        <v>Назва Грантоотримувача:   Комунальний заклад спеціалізованої мистецької освіти Прилуцька дитяча музична школа ім. Л.М. Ревуцького Прилуцької міської ради Чернігівської області</v>
      </c>
      <c r="B2" s="71"/>
      <c r="C2" s="70"/>
      <c r="D2" s="360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6"/>
      <c r="AB2" s="1"/>
      <c r="AC2" s="1"/>
      <c r="AD2" s="1"/>
      <c r="AE2" s="1"/>
      <c r="AF2" s="1"/>
      <c r="AG2" s="1"/>
    </row>
    <row r="3" spans="1:33" ht="19.5" customHeight="1">
      <c r="A3" s="3" t="str">
        <f>Фінансування!A13</f>
        <v>Назва проєкту:   "Мистецтво без бар'єрів": створення простору рівних можливостей</v>
      </c>
      <c r="B3" s="71"/>
      <c r="C3" s="70"/>
      <c r="D3" s="72"/>
      <c r="E3" s="73"/>
      <c r="F3" s="73"/>
      <c r="G3" s="73"/>
      <c r="H3" s="73"/>
      <c r="I3" s="73"/>
      <c r="J3" s="73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76"/>
      <c r="Y3" s="76"/>
      <c r="Z3" s="76"/>
      <c r="AA3" s="6"/>
      <c r="AB3" s="1"/>
      <c r="AC3" s="1"/>
      <c r="AD3" s="1"/>
      <c r="AE3" s="1"/>
      <c r="AF3" s="1"/>
      <c r="AG3" s="1"/>
    </row>
    <row r="4" spans="1:33" ht="19.5" customHeight="1">
      <c r="A4" s="3" t="str">
        <f>Фінансування!A14</f>
        <v>Дата початку проєкту:   07.2021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>
      <c r="A5" s="3" t="str">
        <f>Фінансування!A15</f>
        <v>Дата завершення проєкту:   15.11.2021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>
      <c r="A6" s="3"/>
      <c r="B6" s="71"/>
      <c r="C6" s="77"/>
      <c r="D6" s="72"/>
      <c r="E6" s="78"/>
      <c r="F6" s="78"/>
      <c r="G6" s="78"/>
      <c r="H6" s="78"/>
      <c r="I6" s="78"/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  <c r="X6" s="80"/>
      <c r="Y6" s="80"/>
      <c r="Z6" s="80"/>
      <c r="AA6" s="81"/>
      <c r="AB6" s="1"/>
      <c r="AC6" s="1"/>
      <c r="AD6" s="1"/>
      <c r="AE6" s="1"/>
      <c r="AF6" s="1"/>
      <c r="AG6" s="1"/>
    </row>
    <row r="7" spans="1:33" ht="26.25" customHeight="1">
      <c r="A7" s="435" t="s">
        <v>38</v>
      </c>
      <c r="B7" s="437" t="s">
        <v>39</v>
      </c>
      <c r="C7" s="440" t="s">
        <v>40</v>
      </c>
      <c r="D7" s="440" t="s">
        <v>41</v>
      </c>
      <c r="E7" s="429" t="s">
        <v>42</v>
      </c>
      <c r="F7" s="424"/>
      <c r="G7" s="424"/>
      <c r="H7" s="424"/>
      <c r="I7" s="424"/>
      <c r="J7" s="425"/>
      <c r="K7" s="429" t="s">
        <v>43</v>
      </c>
      <c r="L7" s="424"/>
      <c r="M7" s="424"/>
      <c r="N7" s="424"/>
      <c r="O7" s="424"/>
      <c r="P7" s="425"/>
      <c r="Q7" s="429" t="s">
        <v>44</v>
      </c>
      <c r="R7" s="424"/>
      <c r="S7" s="424"/>
      <c r="T7" s="424"/>
      <c r="U7" s="424"/>
      <c r="V7" s="425"/>
      <c r="W7" s="426" t="s">
        <v>45</v>
      </c>
      <c r="X7" s="424"/>
      <c r="Y7" s="424"/>
      <c r="Z7" s="425"/>
      <c r="AA7" s="420" t="s">
        <v>46</v>
      </c>
      <c r="AB7" s="1"/>
      <c r="AC7" s="1"/>
      <c r="AD7" s="1"/>
      <c r="AE7" s="1"/>
      <c r="AF7" s="1"/>
      <c r="AG7" s="1"/>
    </row>
    <row r="8" spans="1:33" ht="42" customHeight="1">
      <c r="A8" s="421"/>
      <c r="B8" s="438"/>
      <c r="C8" s="441"/>
      <c r="D8" s="441"/>
      <c r="E8" s="423" t="s">
        <v>47</v>
      </c>
      <c r="F8" s="424"/>
      <c r="G8" s="425"/>
      <c r="H8" s="423" t="s">
        <v>48</v>
      </c>
      <c r="I8" s="424"/>
      <c r="J8" s="425"/>
      <c r="K8" s="423" t="s">
        <v>47</v>
      </c>
      <c r="L8" s="424"/>
      <c r="M8" s="425"/>
      <c r="N8" s="423" t="s">
        <v>48</v>
      </c>
      <c r="O8" s="424"/>
      <c r="P8" s="425"/>
      <c r="Q8" s="423" t="s">
        <v>47</v>
      </c>
      <c r="R8" s="424"/>
      <c r="S8" s="425"/>
      <c r="T8" s="423" t="s">
        <v>48</v>
      </c>
      <c r="U8" s="424"/>
      <c r="V8" s="425"/>
      <c r="W8" s="420" t="s">
        <v>49</v>
      </c>
      <c r="X8" s="420" t="s">
        <v>50</v>
      </c>
      <c r="Y8" s="426" t="s">
        <v>51</v>
      </c>
      <c r="Z8" s="425"/>
      <c r="AA8" s="421"/>
      <c r="AB8" s="1"/>
      <c r="AC8" s="1"/>
      <c r="AD8" s="1"/>
      <c r="AE8" s="1"/>
      <c r="AF8" s="1"/>
      <c r="AG8" s="1"/>
    </row>
    <row r="9" spans="1:33" ht="30" customHeight="1">
      <c r="A9" s="436"/>
      <c r="B9" s="439"/>
      <c r="C9" s="442"/>
      <c r="D9" s="442"/>
      <c r="E9" s="82" t="s">
        <v>52</v>
      </c>
      <c r="F9" s="83" t="s">
        <v>53</v>
      </c>
      <c r="G9" s="84" t="s">
        <v>54</v>
      </c>
      <c r="H9" s="82" t="s">
        <v>52</v>
      </c>
      <c r="I9" s="83" t="s">
        <v>53</v>
      </c>
      <c r="J9" s="84" t="s">
        <v>55</v>
      </c>
      <c r="K9" s="82" t="s">
        <v>52</v>
      </c>
      <c r="L9" s="83" t="s">
        <v>56</v>
      </c>
      <c r="M9" s="84" t="s">
        <v>57</v>
      </c>
      <c r="N9" s="82" t="s">
        <v>52</v>
      </c>
      <c r="O9" s="83" t="s">
        <v>56</v>
      </c>
      <c r="P9" s="84" t="s">
        <v>58</v>
      </c>
      <c r="Q9" s="82" t="s">
        <v>52</v>
      </c>
      <c r="R9" s="83" t="s">
        <v>56</v>
      </c>
      <c r="S9" s="84" t="s">
        <v>59</v>
      </c>
      <c r="T9" s="82" t="s">
        <v>52</v>
      </c>
      <c r="U9" s="83" t="s">
        <v>56</v>
      </c>
      <c r="V9" s="84" t="s">
        <v>60</v>
      </c>
      <c r="W9" s="422"/>
      <c r="X9" s="422"/>
      <c r="Y9" s="85" t="s">
        <v>61</v>
      </c>
      <c r="Z9" s="86" t="s">
        <v>13</v>
      </c>
      <c r="AA9" s="422"/>
      <c r="AB9" s="1"/>
      <c r="AC9" s="1"/>
      <c r="AD9" s="1"/>
      <c r="AE9" s="1"/>
      <c r="AF9" s="1"/>
      <c r="AG9" s="1"/>
    </row>
    <row r="10" spans="1:33" ht="24.75" customHeight="1">
      <c r="A10" s="87">
        <v>1</v>
      </c>
      <c r="B10" s="87">
        <v>2</v>
      </c>
      <c r="C10" s="88">
        <v>3</v>
      </c>
      <c r="D10" s="88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  <c r="Z10" s="89">
        <v>26</v>
      </c>
      <c r="AA10" s="90">
        <v>27</v>
      </c>
      <c r="AB10" s="1"/>
      <c r="AC10" s="1"/>
      <c r="AD10" s="1"/>
      <c r="AE10" s="1"/>
      <c r="AF10" s="1"/>
      <c r="AG10" s="1"/>
    </row>
    <row r="11" spans="1:33" ht="23.25" customHeight="1">
      <c r="A11" s="91" t="s">
        <v>62</v>
      </c>
      <c r="B11" s="92"/>
      <c r="C11" s="93" t="s">
        <v>63</v>
      </c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6"/>
      <c r="Y11" s="96"/>
      <c r="Z11" s="96"/>
      <c r="AA11" s="97"/>
      <c r="AB11" s="98"/>
      <c r="AC11" s="98"/>
      <c r="AD11" s="98"/>
      <c r="AE11" s="98"/>
      <c r="AF11" s="98"/>
      <c r="AG11" s="98"/>
    </row>
    <row r="12" spans="1:33" ht="30" customHeight="1">
      <c r="A12" s="99" t="s">
        <v>64</v>
      </c>
      <c r="B12" s="100">
        <v>1</v>
      </c>
      <c r="C12" s="101" t="s">
        <v>65</v>
      </c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  <c r="X12" s="104"/>
      <c r="Y12" s="104"/>
      <c r="Z12" s="104"/>
      <c r="AA12" s="105"/>
      <c r="AB12" s="5"/>
      <c r="AC12" s="6"/>
      <c r="AD12" s="6"/>
      <c r="AE12" s="6"/>
      <c r="AF12" s="6"/>
      <c r="AG12" s="6"/>
    </row>
    <row r="13" spans="1:33" ht="30" customHeight="1">
      <c r="A13" s="199" t="s">
        <v>66</v>
      </c>
      <c r="B13" s="200" t="s">
        <v>67</v>
      </c>
      <c r="C13" s="201" t="s">
        <v>68</v>
      </c>
      <c r="D13" s="202"/>
      <c r="E13" s="203">
        <f>SUM(E14:E17)</f>
        <v>16</v>
      </c>
      <c r="F13" s="204"/>
      <c r="G13" s="205">
        <f>SUM(G14:G17)</f>
        <v>20013.344000000001</v>
      </c>
      <c r="H13" s="203">
        <f>SUM(H14:H17)</f>
        <v>16</v>
      </c>
      <c r="I13" s="204"/>
      <c r="J13" s="205">
        <f>SUM(J14:J17)</f>
        <v>20013.344000000001</v>
      </c>
      <c r="K13" s="203">
        <f>SUM(K14:K17)</f>
        <v>0</v>
      </c>
      <c r="L13" s="204"/>
      <c r="M13" s="205">
        <f>SUM(M14:M17)</f>
        <v>0</v>
      </c>
      <c r="N13" s="203">
        <f>SUM(N14:N17)</f>
        <v>0</v>
      </c>
      <c r="O13" s="204"/>
      <c r="P13" s="205">
        <f>SUM(P14:P17)</f>
        <v>0</v>
      </c>
      <c r="Q13" s="203">
        <f>SUM(Q14:Q17)</f>
        <v>0</v>
      </c>
      <c r="R13" s="204"/>
      <c r="S13" s="205">
        <f>SUM(S14:S17)</f>
        <v>0</v>
      </c>
      <c r="T13" s="203">
        <f>SUM(T14:T17)</f>
        <v>0</v>
      </c>
      <c r="U13" s="204"/>
      <c r="V13" s="205">
        <f>SUM(V14:V17)</f>
        <v>0</v>
      </c>
      <c r="W13" s="205">
        <f>SUM(W14:W17)</f>
        <v>20013.344000000001</v>
      </c>
      <c r="X13" s="205">
        <f>SUM(X14:X17)</f>
        <v>20013.344000000001</v>
      </c>
      <c r="Y13" s="206">
        <f t="shared" ref="Y13:Y34" si="0">W13-X13</f>
        <v>0</v>
      </c>
      <c r="Z13" s="207">
        <f t="shared" ref="Z13:Z34" si="1">Y13/W13</f>
        <v>0</v>
      </c>
      <c r="AA13" s="208"/>
      <c r="AB13" s="106"/>
      <c r="AC13" s="106"/>
      <c r="AD13" s="106"/>
      <c r="AE13" s="106"/>
      <c r="AF13" s="106"/>
      <c r="AG13" s="106"/>
    </row>
    <row r="14" spans="1:33" ht="30" customHeight="1">
      <c r="A14" s="209" t="s">
        <v>69</v>
      </c>
      <c r="B14" s="210" t="s">
        <v>70</v>
      </c>
      <c r="C14" s="211" t="s">
        <v>335</v>
      </c>
      <c r="D14" s="212" t="s">
        <v>72</v>
      </c>
      <c r="E14" s="213">
        <v>4</v>
      </c>
      <c r="F14" s="214">
        <v>1365.6659999999999</v>
      </c>
      <c r="G14" s="215">
        <f t="shared" ref="G14:G17" si="2">E14*F14</f>
        <v>5462.6639999999998</v>
      </c>
      <c r="H14" s="213">
        <v>4</v>
      </c>
      <c r="I14" s="214">
        <v>1365.6659999999999</v>
      </c>
      <c r="J14" s="215">
        <f t="shared" ref="J14:J17" si="3">H14*I14</f>
        <v>5462.6639999999998</v>
      </c>
      <c r="K14" s="213"/>
      <c r="L14" s="214"/>
      <c r="M14" s="215">
        <f t="shared" ref="M14:M17" si="4">K14*L14</f>
        <v>0</v>
      </c>
      <c r="N14" s="213"/>
      <c r="O14" s="214"/>
      <c r="P14" s="215">
        <f t="shared" ref="P14:P17" si="5">N14*O14</f>
        <v>0</v>
      </c>
      <c r="Q14" s="213"/>
      <c r="R14" s="214"/>
      <c r="S14" s="215">
        <f t="shared" ref="S14:S17" si="6">Q14*R14</f>
        <v>0</v>
      </c>
      <c r="T14" s="213"/>
      <c r="U14" s="214"/>
      <c r="V14" s="215">
        <f t="shared" ref="V14:V17" si="7">T14*U14</f>
        <v>0</v>
      </c>
      <c r="W14" s="216">
        <f t="shared" ref="W14:W17" si="8">G14+M14+S14</f>
        <v>5462.6639999999998</v>
      </c>
      <c r="X14" s="217">
        <f t="shared" ref="X14:X17" si="9">J14+P14+V14</f>
        <v>5462.6639999999998</v>
      </c>
      <c r="Y14" s="217">
        <f t="shared" si="0"/>
        <v>0</v>
      </c>
      <c r="Z14" s="218">
        <f t="shared" si="1"/>
        <v>0</v>
      </c>
      <c r="AA14" s="219"/>
      <c r="AB14" s="107"/>
      <c r="AC14" s="108"/>
      <c r="AD14" s="108"/>
      <c r="AE14" s="108"/>
      <c r="AF14" s="108"/>
      <c r="AG14" s="108"/>
    </row>
    <row r="15" spans="1:33" ht="30" customHeight="1">
      <c r="A15" s="209" t="s">
        <v>69</v>
      </c>
      <c r="B15" s="210" t="s">
        <v>73</v>
      </c>
      <c r="C15" s="211" t="s">
        <v>336</v>
      </c>
      <c r="D15" s="212" t="s">
        <v>72</v>
      </c>
      <c r="E15" s="213">
        <v>4</v>
      </c>
      <c r="F15" s="214">
        <v>1229.17</v>
      </c>
      <c r="G15" s="215">
        <f t="shared" si="2"/>
        <v>4916.68</v>
      </c>
      <c r="H15" s="213">
        <v>4</v>
      </c>
      <c r="I15" s="214">
        <v>1229.17</v>
      </c>
      <c r="J15" s="215">
        <f t="shared" si="3"/>
        <v>4916.68</v>
      </c>
      <c r="K15" s="213"/>
      <c r="L15" s="214"/>
      <c r="M15" s="215">
        <f t="shared" si="4"/>
        <v>0</v>
      </c>
      <c r="N15" s="213"/>
      <c r="O15" s="214"/>
      <c r="P15" s="215">
        <f t="shared" si="5"/>
        <v>0</v>
      </c>
      <c r="Q15" s="213"/>
      <c r="R15" s="214"/>
      <c r="S15" s="215">
        <f t="shared" si="6"/>
        <v>0</v>
      </c>
      <c r="T15" s="213"/>
      <c r="U15" s="214"/>
      <c r="V15" s="215">
        <f t="shared" si="7"/>
        <v>0</v>
      </c>
      <c r="W15" s="216">
        <f t="shared" si="8"/>
        <v>4916.68</v>
      </c>
      <c r="X15" s="217">
        <f t="shared" si="9"/>
        <v>4916.68</v>
      </c>
      <c r="Y15" s="217">
        <f t="shared" si="0"/>
        <v>0</v>
      </c>
      <c r="Z15" s="218">
        <f t="shared" si="1"/>
        <v>0</v>
      </c>
      <c r="AA15" s="219"/>
      <c r="AB15" s="108"/>
      <c r="AC15" s="108"/>
      <c r="AD15" s="108"/>
      <c r="AE15" s="108"/>
      <c r="AF15" s="108"/>
      <c r="AG15" s="108"/>
    </row>
    <row r="16" spans="1:33" s="196" customFormat="1" ht="30" customHeight="1">
      <c r="A16" s="209" t="s">
        <v>69</v>
      </c>
      <c r="B16" s="220" t="s">
        <v>73</v>
      </c>
      <c r="C16" s="211" t="s">
        <v>337</v>
      </c>
      <c r="D16" s="212" t="s">
        <v>72</v>
      </c>
      <c r="E16" s="213">
        <v>4</v>
      </c>
      <c r="F16" s="214">
        <v>1297.33</v>
      </c>
      <c r="G16" s="215">
        <f t="shared" ref="G16" si="10">E16*F16</f>
        <v>5189.32</v>
      </c>
      <c r="H16" s="213">
        <v>4</v>
      </c>
      <c r="I16" s="214">
        <v>1297.33</v>
      </c>
      <c r="J16" s="215">
        <f t="shared" ref="J16" si="11">H16*I16</f>
        <v>5189.32</v>
      </c>
      <c r="K16" s="213"/>
      <c r="L16" s="214"/>
      <c r="M16" s="215">
        <f t="shared" ref="M16" si="12">K16*L16</f>
        <v>0</v>
      </c>
      <c r="N16" s="213"/>
      <c r="O16" s="214"/>
      <c r="P16" s="215">
        <f t="shared" ref="P16" si="13">N16*O16</f>
        <v>0</v>
      </c>
      <c r="Q16" s="213"/>
      <c r="R16" s="214"/>
      <c r="S16" s="215">
        <f t="shared" ref="S16" si="14">Q16*R16</f>
        <v>0</v>
      </c>
      <c r="T16" s="213"/>
      <c r="U16" s="214"/>
      <c r="V16" s="215">
        <f t="shared" ref="V16" si="15">T16*U16</f>
        <v>0</v>
      </c>
      <c r="W16" s="216">
        <f t="shared" ref="W16" si="16">G16+M16+S16</f>
        <v>5189.32</v>
      </c>
      <c r="X16" s="217">
        <f t="shared" ref="X16" si="17">J16+P16+V16</f>
        <v>5189.32</v>
      </c>
      <c r="Y16" s="217">
        <f t="shared" ref="Y16" si="18">W16-X16</f>
        <v>0</v>
      </c>
      <c r="Z16" s="218">
        <f t="shared" ref="Z16" si="19">Y16/W16</f>
        <v>0</v>
      </c>
      <c r="AA16" s="219"/>
      <c r="AB16" s="108"/>
      <c r="AC16" s="108"/>
      <c r="AD16" s="108"/>
      <c r="AE16" s="108"/>
      <c r="AF16" s="108"/>
      <c r="AG16" s="108"/>
    </row>
    <row r="17" spans="1:33" ht="30" customHeight="1">
      <c r="A17" s="221" t="s">
        <v>69</v>
      </c>
      <c r="B17" s="222" t="s">
        <v>74</v>
      </c>
      <c r="C17" s="211" t="s">
        <v>338</v>
      </c>
      <c r="D17" s="223" t="s">
        <v>72</v>
      </c>
      <c r="E17" s="224">
        <v>4</v>
      </c>
      <c r="F17" s="225">
        <v>1111.17</v>
      </c>
      <c r="G17" s="226">
        <f t="shared" si="2"/>
        <v>4444.68</v>
      </c>
      <c r="H17" s="224">
        <v>4</v>
      </c>
      <c r="I17" s="225">
        <v>1111.17</v>
      </c>
      <c r="J17" s="226">
        <f t="shared" si="3"/>
        <v>4444.68</v>
      </c>
      <c r="K17" s="224"/>
      <c r="L17" s="225"/>
      <c r="M17" s="226">
        <f t="shared" si="4"/>
        <v>0</v>
      </c>
      <c r="N17" s="224"/>
      <c r="O17" s="225"/>
      <c r="P17" s="226">
        <f t="shared" si="5"/>
        <v>0</v>
      </c>
      <c r="Q17" s="224"/>
      <c r="R17" s="214"/>
      <c r="S17" s="226">
        <f t="shared" si="6"/>
        <v>0</v>
      </c>
      <c r="T17" s="224"/>
      <c r="U17" s="214"/>
      <c r="V17" s="226">
        <f t="shared" si="7"/>
        <v>0</v>
      </c>
      <c r="W17" s="227">
        <f t="shared" si="8"/>
        <v>4444.68</v>
      </c>
      <c r="X17" s="217">
        <f t="shared" si="9"/>
        <v>4444.68</v>
      </c>
      <c r="Y17" s="217">
        <f t="shared" si="0"/>
        <v>0</v>
      </c>
      <c r="Z17" s="218">
        <f t="shared" si="1"/>
        <v>0</v>
      </c>
      <c r="AA17" s="228"/>
      <c r="AB17" s="108"/>
      <c r="AC17" s="108"/>
      <c r="AD17" s="108"/>
      <c r="AE17" s="108"/>
      <c r="AF17" s="108"/>
      <c r="AG17" s="108"/>
    </row>
    <row r="18" spans="1:33" ht="30" customHeight="1">
      <c r="A18" s="199" t="s">
        <v>66</v>
      </c>
      <c r="B18" s="200" t="s">
        <v>75</v>
      </c>
      <c r="C18" s="229" t="s">
        <v>76</v>
      </c>
      <c r="D18" s="230"/>
      <c r="E18" s="231">
        <f>SUM(E19:E21)</f>
        <v>0</v>
      </c>
      <c r="F18" s="232"/>
      <c r="G18" s="233">
        <f t="shared" ref="G18:H18" si="20">SUM(G19:G21)</f>
        <v>0</v>
      </c>
      <c r="H18" s="231">
        <f t="shared" si="20"/>
        <v>0</v>
      </c>
      <c r="I18" s="232"/>
      <c r="J18" s="233">
        <f t="shared" ref="J18:K18" si="21">SUM(J19:J21)</f>
        <v>0</v>
      </c>
      <c r="K18" s="231">
        <f t="shared" si="21"/>
        <v>0</v>
      </c>
      <c r="L18" s="232"/>
      <c r="M18" s="233">
        <f t="shared" ref="M18:N18" si="22">SUM(M19:M21)</f>
        <v>0</v>
      </c>
      <c r="N18" s="231">
        <f t="shared" si="22"/>
        <v>0</v>
      </c>
      <c r="O18" s="232"/>
      <c r="P18" s="233">
        <f t="shared" ref="P18:Q18" si="23">SUM(P19:P21)</f>
        <v>0</v>
      </c>
      <c r="Q18" s="231">
        <f t="shared" si="23"/>
        <v>0</v>
      </c>
      <c r="R18" s="232"/>
      <c r="S18" s="233">
        <f t="shared" ref="S18:T18" si="24">SUM(S19:S21)</f>
        <v>0</v>
      </c>
      <c r="T18" s="231">
        <f t="shared" si="24"/>
        <v>0</v>
      </c>
      <c r="U18" s="232"/>
      <c r="V18" s="233">
        <f t="shared" ref="V18:X18" si="25">SUM(V19:V21)</f>
        <v>0</v>
      </c>
      <c r="W18" s="233">
        <f t="shared" si="25"/>
        <v>0</v>
      </c>
      <c r="X18" s="234">
        <f t="shared" si="25"/>
        <v>0</v>
      </c>
      <c r="Y18" s="234">
        <f t="shared" si="0"/>
        <v>0</v>
      </c>
      <c r="Z18" s="234" t="e">
        <f t="shared" si="1"/>
        <v>#DIV/0!</v>
      </c>
      <c r="AA18" s="235"/>
      <c r="AB18" s="106"/>
      <c r="AC18" s="106"/>
      <c r="AD18" s="106"/>
      <c r="AE18" s="106"/>
      <c r="AF18" s="106"/>
      <c r="AG18" s="106"/>
    </row>
    <row r="19" spans="1:33" ht="30" customHeight="1">
      <c r="A19" s="209" t="s">
        <v>69</v>
      </c>
      <c r="B19" s="210" t="s">
        <v>77</v>
      </c>
      <c r="C19" s="236" t="s">
        <v>71</v>
      </c>
      <c r="D19" s="212" t="s">
        <v>72</v>
      </c>
      <c r="E19" s="213"/>
      <c r="F19" s="214"/>
      <c r="G19" s="215">
        <f t="shared" ref="G19:G21" si="26">E19*F19</f>
        <v>0</v>
      </c>
      <c r="H19" s="213"/>
      <c r="I19" s="214"/>
      <c r="J19" s="215">
        <f t="shared" ref="J19:J21" si="27">H19*I19</f>
        <v>0</v>
      </c>
      <c r="K19" s="213"/>
      <c r="L19" s="214"/>
      <c r="M19" s="215">
        <f t="shared" ref="M19:M21" si="28">K19*L19</f>
        <v>0</v>
      </c>
      <c r="N19" s="213"/>
      <c r="O19" s="214"/>
      <c r="P19" s="215">
        <f t="shared" ref="P19:P21" si="29">N19*O19</f>
        <v>0</v>
      </c>
      <c r="Q19" s="213"/>
      <c r="R19" s="214"/>
      <c r="S19" s="215">
        <f t="shared" ref="S19:S21" si="30">Q19*R19</f>
        <v>0</v>
      </c>
      <c r="T19" s="213"/>
      <c r="U19" s="214"/>
      <c r="V19" s="215">
        <f t="shared" ref="V19:V21" si="31">T19*U19</f>
        <v>0</v>
      </c>
      <c r="W19" s="216">
        <f t="shared" ref="W19:W21" si="32">G19+M19+S19</f>
        <v>0</v>
      </c>
      <c r="X19" s="217">
        <f t="shared" ref="X19:X21" si="33">J19+P19+V19</f>
        <v>0</v>
      </c>
      <c r="Y19" s="217">
        <f t="shared" si="0"/>
        <v>0</v>
      </c>
      <c r="Z19" s="218" t="e">
        <f t="shared" si="1"/>
        <v>#DIV/0!</v>
      </c>
      <c r="AA19" s="219"/>
      <c r="AB19" s="108"/>
      <c r="AC19" s="108"/>
      <c r="AD19" s="108"/>
      <c r="AE19" s="108"/>
      <c r="AF19" s="108"/>
      <c r="AG19" s="108"/>
    </row>
    <row r="20" spans="1:33" ht="30" customHeight="1">
      <c r="A20" s="209" t="s">
        <v>69</v>
      </c>
      <c r="B20" s="210" t="s">
        <v>78</v>
      </c>
      <c r="C20" s="236" t="s">
        <v>71</v>
      </c>
      <c r="D20" s="212" t="s">
        <v>72</v>
      </c>
      <c r="E20" s="213"/>
      <c r="F20" s="214"/>
      <c r="G20" s="215">
        <f t="shared" si="26"/>
        <v>0</v>
      </c>
      <c r="H20" s="213"/>
      <c r="I20" s="214"/>
      <c r="J20" s="215">
        <f t="shared" si="27"/>
        <v>0</v>
      </c>
      <c r="K20" s="213"/>
      <c r="L20" s="214"/>
      <c r="M20" s="215">
        <f t="shared" si="28"/>
        <v>0</v>
      </c>
      <c r="N20" s="213"/>
      <c r="O20" s="214"/>
      <c r="P20" s="215">
        <f t="shared" si="29"/>
        <v>0</v>
      </c>
      <c r="Q20" s="213"/>
      <c r="R20" s="214"/>
      <c r="S20" s="215">
        <f t="shared" si="30"/>
        <v>0</v>
      </c>
      <c r="T20" s="213"/>
      <c r="U20" s="214"/>
      <c r="V20" s="215">
        <f t="shared" si="31"/>
        <v>0</v>
      </c>
      <c r="W20" s="216">
        <f t="shared" si="32"/>
        <v>0</v>
      </c>
      <c r="X20" s="217">
        <f t="shared" si="33"/>
        <v>0</v>
      </c>
      <c r="Y20" s="217">
        <f t="shared" si="0"/>
        <v>0</v>
      </c>
      <c r="Z20" s="218" t="e">
        <f t="shared" si="1"/>
        <v>#DIV/0!</v>
      </c>
      <c r="AA20" s="219"/>
      <c r="AB20" s="108"/>
      <c r="AC20" s="108"/>
      <c r="AD20" s="108"/>
      <c r="AE20" s="108"/>
      <c r="AF20" s="108"/>
      <c r="AG20" s="108"/>
    </row>
    <row r="21" spans="1:33" ht="30" customHeight="1">
      <c r="A21" s="237" t="s">
        <v>69</v>
      </c>
      <c r="B21" s="238" t="s">
        <v>79</v>
      </c>
      <c r="C21" s="236" t="s">
        <v>71</v>
      </c>
      <c r="D21" s="239" t="s">
        <v>72</v>
      </c>
      <c r="E21" s="240"/>
      <c r="F21" s="241"/>
      <c r="G21" s="242">
        <f t="shared" si="26"/>
        <v>0</v>
      </c>
      <c r="H21" s="240"/>
      <c r="I21" s="241"/>
      <c r="J21" s="242">
        <f t="shared" si="27"/>
        <v>0</v>
      </c>
      <c r="K21" s="240"/>
      <c r="L21" s="241"/>
      <c r="M21" s="242">
        <f t="shared" si="28"/>
        <v>0</v>
      </c>
      <c r="N21" s="240"/>
      <c r="O21" s="241"/>
      <c r="P21" s="242">
        <f t="shared" si="29"/>
        <v>0</v>
      </c>
      <c r="Q21" s="240"/>
      <c r="R21" s="241"/>
      <c r="S21" s="242">
        <f t="shared" si="30"/>
        <v>0</v>
      </c>
      <c r="T21" s="240"/>
      <c r="U21" s="241"/>
      <c r="V21" s="242">
        <f t="shared" si="31"/>
        <v>0</v>
      </c>
      <c r="W21" s="227">
        <f t="shared" si="32"/>
        <v>0</v>
      </c>
      <c r="X21" s="217">
        <f t="shared" si="33"/>
        <v>0</v>
      </c>
      <c r="Y21" s="217">
        <f t="shared" si="0"/>
        <v>0</v>
      </c>
      <c r="Z21" s="218" t="e">
        <f t="shared" si="1"/>
        <v>#DIV/0!</v>
      </c>
      <c r="AA21" s="243"/>
      <c r="AB21" s="108"/>
      <c r="AC21" s="108"/>
      <c r="AD21" s="108"/>
      <c r="AE21" s="108"/>
      <c r="AF21" s="108"/>
      <c r="AG21" s="108"/>
    </row>
    <row r="22" spans="1:33" ht="30" customHeight="1">
      <c r="A22" s="199" t="s">
        <v>66</v>
      </c>
      <c r="B22" s="200" t="s">
        <v>80</v>
      </c>
      <c r="C22" s="244" t="s">
        <v>81</v>
      </c>
      <c r="D22" s="230"/>
      <c r="E22" s="231">
        <f>SUM(E23:E25)</f>
        <v>0</v>
      </c>
      <c r="F22" s="232"/>
      <c r="G22" s="233">
        <f t="shared" ref="G22:H22" si="34">SUM(G23:G25)</f>
        <v>0</v>
      </c>
      <c r="H22" s="231">
        <f t="shared" si="34"/>
        <v>0</v>
      </c>
      <c r="I22" s="232"/>
      <c r="J22" s="233">
        <f t="shared" ref="J22:K22" si="35">SUM(J23:J25)</f>
        <v>0</v>
      </c>
      <c r="K22" s="231">
        <f t="shared" si="35"/>
        <v>0</v>
      </c>
      <c r="L22" s="232"/>
      <c r="M22" s="233">
        <f t="shared" ref="M22:N22" si="36">SUM(M23:M25)</f>
        <v>0</v>
      </c>
      <c r="N22" s="231">
        <f t="shared" si="36"/>
        <v>0</v>
      </c>
      <c r="O22" s="232"/>
      <c r="P22" s="233">
        <f t="shared" ref="P22:Q22" si="37">SUM(P23:P25)</f>
        <v>0</v>
      </c>
      <c r="Q22" s="231">
        <f t="shared" si="37"/>
        <v>0</v>
      </c>
      <c r="R22" s="232"/>
      <c r="S22" s="233">
        <f t="shared" ref="S22:T22" si="38">SUM(S23:S25)</f>
        <v>0</v>
      </c>
      <c r="T22" s="231">
        <f t="shared" si="38"/>
        <v>0</v>
      </c>
      <c r="U22" s="232"/>
      <c r="V22" s="233">
        <f t="shared" ref="V22:X22" si="39">SUM(V23:V25)</f>
        <v>0</v>
      </c>
      <c r="W22" s="233">
        <f t="shared" si="39"/>
        <v>0</v>
      </c>
      <c r="X22" s="233">
        <f t="shared" si="39"/>
        <v>0</v>
      </c>
      <c r="Y22" s="206">
        <f t="shared" si="0"/>
        <v>0</v>
      </c>
      <c r="Z22" s="207" t="e">
        <f t="shared" si="1"/>
        <v>#DIV/0!</v>
      </c>
      <c r="AA22" s="235"/>
      <c r="AB22" s="106"/>
      <c r="AC22" s="106"/>
      <c r="AD22" s="106"/>
      <c r="AE22" s="106"/>
      <c r="AF22" s="106"/>
      <c r="AG22" s="106"/>
    </row>
    <row r="23" spans="1:33" ht="30" customHeight="1">
      <c r="A23" s="209" t="s">
        <v>69</v>
      </c>
      <c r="B23" s="210" t="s">
        <v>82</v>
      </c>
      <c r="C23" s="236" t="s">
        <v>83</v>
      </c>
      <c r="D23" s="212" t="s">
        <v>72</v>
      </c>
      <c r="E23" s="213"/>
      <c r="F23" s="214"/>
      <c r="G23" s="215">
        <f t="shared" ref="G23:G25" si="40">E23*F23</f>
        <v>0</v>
      </c>
      <c r="H23" s="213"/>
      <c r="I23" s="214"/>
      <c r="J23" s="215">
        <f t="shared" ref="J23:J25" si="41">H23*I23</f>
        <v>0</v>
      </c>
      <c r="K23" s="213"/>
      <c r="L23" s="214"/>
      <c r="M23" s="215">
        <f t="shared" ref="M23:M25" si="42">K23*L23</f>
        <v>0</v>
      </c>
      <c r="N23" s="213"/>
      <c r="O23" s="214"/>
      <c r="P23" s="215">
        <f t="shared" ref="P23:P25" si="43">N23*O23</f>
        <v>0</v>
      </c>
      <c r="Q23" s="213"/>
      <c r="R23" s="214"/>
      <c r="S23" s="215">
        <f t="shared" ref="S23:S25" si="44">Q23*R23</f>
        <v>0</v>
      </c>
      <c r="T23" s="213"/>
      <c r="U23" s="214"/>
      <c r="V23" s="215">
        <f t="shared" ref="V23:V25" si="45">T23*U23</f>
        <v>0</v>
      </c>
      <c r="W23" s="216">
        <f t="shared" ref="W23:W25" si="46">G23+M23+S23</f>
        <v>0</v>
      </c>
      <c r="X23" s="217">
        <f t="shared" ref="X23:X25" si="47">J23+P23+V23</f>
        <v>0</v>
      </c>
      <c r="Y23" s="217">
        <f t="shared" si="0"/>
        <v>0</v>
      </c>
      <c r="Z23" s="218" t="e">
        <f t="shared" si="1"/>
        <v>#DIV/0!</v>
      </c>
      <c r="AA23" s="219"/>
      <c r="AB23" s="108"/>
      <c r="AC23" s="108"/>
      <c r="AD23" s="108"/>
      <c r="AE23" s="108"/>
      <c r="AF23" s="108"/>
      <c r="AG23" s="108"/>
    </row>
    <row r="24" spans="1:33" ht="30" customHeight="1">
      <c r="A24" s="209" t="s">
        <v>69</v>
      </c>
      <c r="B24" s="210" t="s">
        <v>84</v>
      </c>
      <c r="C24" s="236" t="s">
        <v>83</v>
      </c>
      <c r="D24" s="212" t="s">
        <v>72</v>
      </c>
      <c r="E24" s="213"/>
      <c r="F24" s="214"/>
      <c r="G24" s="215">
        <f t="shared" si="40"/>
        <v>0</v>
      </c>
      <c r="H24" s="213"/>
      <c r="I24" s="214"/>
      <c r="J24" s="215">
        <f t="shared" si="41"/>
        <v>0</v>
      </c>
      <c r="K24" s="213"/>
      <c r="L24" s="214"/>
      <c r="M24" s="215">
        <f t="shared" si="42"/>
        <v>0</v>
      </c>
      <c r="N24" s="213"/>
      <c r="O24" s="214"/>
      <c r="P24" s="215">
        <f t="shared" si="43"/>
        <v>0</v>
      </c>
      <c r="Q24" s="213"/>
      <c r="R24" s="214"/>
      <c r="S24" s="215">
        <f t="shared" si="44"/>
        <v>0</v>
      </c>
      <c r="T24" s="213"/>
      <c r="U24" s="214"/>
      <c r="V24" s="215">
        <f t="shared" si="45"/>
        <v>0</v>
      </c>
      <c r="W24" s="216">
        <f t="shared" si="46"/>
        <v>0</v>
      </c>
      <c r="X24" s="217">
        <f t="shared" si="47"/>
        <v>0</v>
      </c>
      <c r="Y24" s="217">
        <f t="shared" si="0"/>
        <v>0</v>
      </c>
      <c r="Z24" s="218" t="e">
        <f t="shared" si="1"/>
        <v>#DIV/0!</v>
      </c>
      <c r="AA24" s="219"/>
      <c r="AB24" s="108"/>
      <c r="AC24" s="108"/>
      <c r="AD24" s="108"/>
      <c r="AE24" s="108"/>
      <c r="AF24" s="108"/>
      <c r="AG24" s="108"/>
    </row>
    <row r="25" spans="1:33" ht="30" customHeight="1">
      <c r="A25" s="221" t="s">
        <v>69</v>
      </c>
      <c r="B25" s="245" t="s">
        <v>85</v>
      </c>
      <c r="C25" s="236" t="s">
        <v>83</v>
      </c>
      <c r="D25" s="223" t="s">
        <v>72</v>
      </c>
      <c r="E25" s="224"/>
      <c r="F25" s="225"/>
      <c r="G25" s="226">
        <f t="shared" si="40"/>
        <v>0</v>
      </c>
      <c r="H25" s="224"/>
      <c r="I25" s="225"/>
      <c r="J25" s="226">
        <f t="shared" si="41"/>
        <v>0</v>
      </c>
      <c r="K25" s="240"/>
      <c r="L25" s="241"/>
      <c r="M25" s="242">
        <f t="shared" si="42"/>
        <v>0</v>
      </c>
      <c r="N25" s="240"/>
      <c r="O25" s="241"/>
      <c r="P25" s="242">
        <f t="shared" si="43"/>
        <v>0</v>
      </c>
      <c r="Q25" s="240"/>
      <c r="R25" s="241"/>
      <c r="S25" s="242">
        <f t="shared" si="44"/>
        <v>0</v>
      </c>
      <c r="T25" s="240"/>
      <c r="U25" s="241"/>
      <c r="V25" s="242">
        <f t="shared" si="45"/>
        <v>0</v>
      </c>
      <c r="W25" s="227">
        <f t="shared" si="46"/>
        <v>0</v>
      </c>
      <c r="X25" s="217">
        <f t="shared" si="47"/>
        <v>0</v>
      </c>
      <c r="Y25" s="217">
        <f t="shared" si="0"/>
        <v>0</v>
      </c>
      <c r="Z25" s="218" t="e">
        <f t="shared" si="1"/>
        <v>#DIV/0!</v>
      </c>
      <c r="AA25" s="243"/>
      <c r="AB25" s="108"/>
      <c r="AC25" s="108"/>
      <c r="AD25" s="108"/>
      <c r="AE25" s="108"/>
      <c r="AF25" s="108"/>
      <c r="AG25" s="108"/>
    </row>
    <row r="26" spans="1:33" ht="30" customHeight="1">
      <c r="A26" s="199" t="s">
        <v>64</v>
      </c>
      <c r="B26" s="246" t="s">
        <v>86</v>
      </c>
      <c r="C26" s="229" t="s">
        <v>87</v>
      </c>
      <c r="D26" s="230"/>
      <c r="E26" s="231">
        <f>SUM(E27:E29)</f>
        <v>20013.344000000001</v>
      </c>
      <c r="F26" s="232"/>
      <c r="G26" s="233">
        <f t="shared" ref="G26:H26" si="48">SUM(G27:G29)</f>
        <v>4402.9356800000005</v>
      </c>
      <c r="H26" s="231">
        <f t="shared" si="48"/>
        <v>20013.344000000001</v>
      </c>
      <c r="I26" s="232"/>
      <c r="J26" s="233">
        <f t="shared" ref="J26:K26" si="49">SUM(J27:J29)</f>
        <v>4402.9356800000005</v>
      </c>
      <c r="K26" s="231">
        <f t="shared" si="49"/>
        <v>0</v>
      </c>
      <c r="L26" s="232"/>
      <c r="M26" s="233">
        <f t="shared" ref="M26:N26" si="50">SUM(M27:M29)</f>
        <v>0</v>
      </c>
      <c r="N26" s="231">
        <f t="shared" si="50"/>
        <v>0</v>
      </c>
      <c r="O26" s="232"/>
      <c r="P26" s="233">
        <f t="shared" ref="P26:Q26" si="51">SUM(P27:P29)</f>
        <v>0</v>
      </c>
      <c r="Q26" s="231">
        <f t="shared" si="51"/>
        <v>0</v>
      </c>
      <c r="R26" s="232"/>
      <c r="S26" s="233">
        <f t="shared" ref="S26:T26" si="52">SUM(S27:S29)</f>
        <v>0</v>
      </c>
      <c r="T26" s="231">
        <f t="shared" si="52"/>
        <v>0</v>
      </c>
      <c r="U26" s="232"/>
      <c r="V26" s="233">
        <f t="shared" ref="V26:X26" si="53">SUM(V27:V29)</f>
        <v>0</v>
      </c>
      <c r="W26" s="233">
        <f t="shared" si="53"/>
        <v>4402.9356800000005</v>
      </c>
      <c r="X26" s="233">
        <f t="shared" si="53"/>
        <v>4402.9356800000005</v>
      </c>
      <c r="Y26" s="206">
        <f t="shared" si="0"/>
        <v>0</v>
      </c>
      <c r="Z26" s="207">
        <f t="shared" si="1"/>
        <v>0</v>
      </c>
      <c r="AA26" s="235"/>
      <c r="AB26" s="6"/>
      <c r="AC26" s="6"/>
      <c r="AD26" s="6"/>
      <c r="AE26" s="6"/>
      <c r="AF26" s="6"/>
      <c r="AG26" s="6"/>
    </row>
    <row r="27" spans="1:33" ht="30" customHeight="1">
      <c r="A27" s="247" t="s">
        <v>69</v>
      </c>
      <c r="B27" s="248" t="s">
        <v>88</v>
      </c>
      <c r="C27" s="236" t="s">
        <v>89</v>
      </c>
      <c r="D27" s="249"/>
      <c r="E27" s="250">
        <f>G13</f>
        <v>20013.344000000001</v>
      </c>
      <c r="F27" s="251">
        <v>0.22</v>
      </c>
      <c r="G27" s="252">
        <f t="shared" ref="G27:G29" si="54">E27*F27</f>
        <v>4402.9356800000005</v>
      </c>
      <c r="H27" s="250">
        <f>J13</f>
        <v>20013.344000000001</v>
      </c>
      <c r="I27" s="251">
        <v>0.22</v>
      </c>
      <c r="J27" s="252">
        <f t="shared" ref="J27:J29" si="55">H27*I27</f>
        <v>4402.9356800000005</v>
      </c>
      <c r="K27" s="250">
        <f>M13</f>
        <v>0</v>
      </c>
      <c r="L27" s="251">
        <v>0.22</v>
      </c>
      <c r="M27" s="252">
        <f t="shared" ref="M27:M29" si="56">K27*L27</f>
        <v>0</v>
      </c>
      <c r="N27" s="250">
        <f>P13</f>
        <v>0</v>
      </c>
      <c r="O27" s="251">
        <v>0.22</v>
      </c>
      <c r="P27" s="252">
        <f t="shared" ref="P27:P29" si="57">N27*O27</f>
        <v>0</v>
      </c>
      <c r="Q27" s="250">
        <f>S13</f>
        <v>0</v>
      </c>
      <c r="R27" s="251">
        <v>0.22</v>
      </c>
      <c r="S27" s="252">
        <f t="shared" ref="S27:S29" si="58">Q27*R27</f>
        <v>0</v>
      </c>
      <c r="T27" s="250">
        <f>V13</f>
        <v>0</v>
      </c>
      <c r="U27" s="251">
        <v>0.22</v>
      </c>
      <c r="V27" s="252">
        <f t="shared" ref="V27:V29" si="59">T27*U27</f>
        <v>0</v>
      </c>
      <c r="W27" s="217">
        <f t="shared" ref="W27:W29" si="60">G27+M27+S27</f>
        <v>4402.9356800000005</v>
      </c>
      <c r="X27" s="217">
        <f t="shared" ref="X27:X29" si="61">J27+P27+V27</f>
        <v>4402.9356800000005</v>
      </c>
      <c r="Y27" s="217">
        <f t="shared" si="0"/>
        <v>0</v>
      </c>
      <c r="Z27" s="218">
        <f t="shared" si="1"/>
        <v>0</v>
      </c>
      <c r="AA27" s="253"/>
      <c r="AB27" s="107"/>
      <c r="AC27" s="108"/>
      <c r="AD27" s="108"/>
      <c r="AE27" s="108"/>
      <c r="AF27" s="108"/>
      <c r="AG27" s="108"/>
    </row>
    <row r="28" spans="1:33" ht="30" customHeight="1">
      <c r="A28" s="209" t="s">
        <v>69</v>
      </c>
      <c r="B28" s="210" t="s">
        <v>90</v>
      </c>
      <c r="C28" s="236" t="s">
        <v>91</v>
      </c>
      <c r="D28" s="212"/>
      <c r="E28" s="213">
        <f>G18</f>
        <v>0</v>
      </c>
      <c r="F28" s="214">
        <v>0.22</v>
      </c>
      <c r="G28" s="215">
        <f t="shared" si="54"/>
        <v>0</v>
      </c>
      <c r="H28" s="213">
        <f>J18</f>
        <v>0</v>
      </c>
      <c r="I28" s="214">
        <v>0.22</v>
      </c>
      <c r="J28" s="215">
        <f t="shared" si="55"/>
        <v>0</v>
      </c>
      <c r="K28" s="213">
        <f>M18</f>
        <v>0</v>
      </c>
      <c r="L28" s="214">
        <v>0.22</v>
      </c>
      <c r="M28" s="215">
        <f t="shared" si="56"/>
        <v>0</v>
      </c>
      <c r="N28" s="213">
        <f>P18</f>
        <v>0</v>
      </c>
      <c r="O28" s="214">
        <v>0.22</v>
      </c>
      <c r="P28" s="215">
        <f t="shared" si="57"/>
        <v>0</v>
      </c>
      <c r="Q28" s="213">
        <f>S18</f>
        <v>0</v>
      </c>
      <c r="R28" s="214">
        <v>0.22</v>
      </c>
      <c r="S28" s="215">
        <f t="shared" si="58"/>
        <v>0</v>
      </c>
      <c r="T28" s="213">
        <f>V18</f>
        <v>0</v>
      </c>
      <c r="U28" s="214">
        <v>0.22</v>
      </c>
      <c r="V28" s="215">
        <f t="shared" si="59"/>
        <v>0</v>
      </c>
      <c r="W28" s="216">
        <f t="shared" si="60"/>
        <v>0</v>
      </c>
      <c r="X28" s="217">
        <f t="shared" si="61"/>
        <v>0</v>
      </c>
      <c r="Y28" s="217">
        <f t="shared" si="0"/>
        <v>0</v>
      </c>
      <c r="Z28" s="218" t="e">
        <f t="shared" si="1"/>
        <v>#DIV/0!</v>
      </c>
      <c r="AA28" s="219"/>
      <c r="AB28" s="108"/>
      <c r="AC28" s="108"/>
      <c r="AD28" s="108"/>
      <c r="AE28" s="108"/>
      <c r="AF28" s="108"/>
      <c r="AG28" s="108"/>
    </row>
    <row r="29" spans="1:33" ht="30" customHeight="1">
      <c r="A29" s="221" t="s">
        <v>69</v>
      </c>
      <c r="B29" s="245" t="s">
        <v>92</v>
      </c>
      <c r="C29" s="254" t="s">
        <v>81</v>
      </c>
      <c r="D29" s="223"/>
      <c r="E29" s="224">
        <f>G22</f>
        <v>0</v>
      </c>
      <c r="F29" s="225">
        <v>0.22</v>
      </c>
      <c r="G29" s="226">
        <f t="shared" si="54"/>
        <v>0</v>
      </c>
      <c r="H29" s="224">
        <f>J22</f>
        <v>0</v>
      </c>
      <c r="I29" s="225">
        <v>0.22</v>
      </c>
      <c r="J29" s="226">
        <f t="shared" si="55"/>
        <v>0</v>
      </c>
      <c r="K29" s="224">
        <f>M22</f>
        <v>0</v>
      </c>
      <c r="L29" s="225">
        <v>0.22</v>
      </c>
      <c r="M29" s="226">
        <f t="shared" si="56"/>
        <v>0</v>
      </c>
      <c r="N29" s="224">
        <f>P22</f>
        <v>0</v>
      </c>
      <c r="O29" s="225">
        <v>0.22</v>
      </c>
      <c r="P29" s="226">
        <f t="shared" si="57"/>
        <v>0</v>
      </c>
      <c r="Q29" s="224">
        <f>S22</f>
        <v>0</v>
      </c>
      <c r="R29" s="225">
        <v>0.22</v>
      </c>
      <c r="S29" s="226">
        <f t="shared" si="58"/>
        <v>0</v>
      </c>
      <c r="T29" s="224">
        <f>V22</f>
        <v>0</v>
      </c>
      <c r="U29" s="225">
        <v>0.22</v>
      </c>
      <c r="V29" s="226">
        <f t="shared" si="59"/>
        <v>0</v>
      </c>
      <c r="W29" s="227">
        <f t="shared" si="60"/>
        <v>0</v>
      </c>
      <c r="X29" s="217">
        <f t="shared" si="61"/>
        <v>0</v>
      </c>
      <c r="Y29" s="217">
        <f t="shared" si="0"/>
        <v>0</v>
      </c>
      <c r="Z29" s="218" t="e">
        <f t="shared" si="1"/>
        <v>#DIV/0!</v>
      </c>
      <c r="AA29" s="228"/>
      <c r="AB29" s="108"/>
      <c r="AC29" s="108"/>
      <c r="AD29" s="108"/>
      <c r="AE29" s="108"/>
      <c r="AF29" s="108"/>
      <c r="AG29" s="108"/>
    </row>
    <row r="30" spans="1:33" ht="30" customHeight="1">
      <c r="A30" s="199" t="s">
        <v>66</v>
      </c>
      <c r="B30" s="246" t="s">
        <v>93</v>
      </c>
      <c r="C30" s="229" t="s">
        <v>94</v>
      </c>
      <c r="D30" s="230"/>
      <c r="E30" s="231">
        <f>SUM(E31:E33)</f>
        <v>0</v>
      </c>
      <c r="F30" s="232"/>
      <c r="G30" s="233">
        <f t="shared" ref="G30:H30" si="62">SUM(G31:G33)</f>
        <v>0</v>
      </c>
      <c r="H30" s="231">
        <f t="shared" si="62"/>
        <v>0</v>
      </c>
      <c r="I30" s="232"/>
      <c r="J30" s="233">
        <f t="shared" ref="J30:K30" si="63">SUM(J31:J33)</f>
        <v>0</v>
      </c>
      <c r="K30" s="231">
        <f t="shared" si="63"/>
        <v>0</v>
      </c>
      <c r="L30" s="232"/>
      <c r="M30" s="233">
        <f t="shared" ref="M30:N30" si="64">SUM(M31:M33)</f>
        <v>0</v>
      </c>
      <c r="N30" s="231">
        <f t="shared" si="64"/>
        <v>0</v>
      </c>
      <c r="O30" s="232"/>
      <c r="P30" s="233">
        <f t="shared" ref="P30:Q30" si="65">SUM(P31:P33)</f>
        <v>0</v>
      </c>
      <c r="Q30" s="231">
        <f t="shared" si="65"/>
        <v>0</v>
      </c>
      <c r="R30" s="232"/>
      <c r="S30" s="233">
        <f t="shared" ref="S30:T30" si="66">SUM(S31:S33)</f>
        <v>0</v>
      </c>
      <c r="T30" s="231">
        <f t="shared" si="66"/>
        <v>0</v>
      </c>
      <c r="U30" s="232"/>
      <c r="V30" s="233">
        <f t="shared" ref="V30:X30" si="67">SUM(V31:V33)</f>
        <v>0</v>
      </c>
      <c r="W30" s="233">
        <f t="shared" si="67"/>
        <v>0</v>
      </c>
      <c r="X30" s="233">
        <f t="shared" si="67"/>
        <v>0</v>
      </c>
      <c r="Y30" s="233">
        <f t="shared" si="0"/>
        <v>0</v>
      </c>
      <c r="Z30" s="233" t="e">
        <f t="shared" si="1"/>
        <v>#DIV/0!</v>
      </c>
      <c r="AA30" s="235"/>
      <c r="AB30" s="6"/>
      <c r="AC30" s="6"/>
      <c r="AD30" s="6"/>
      <c r="AE30" s="6"/>
      <c r="AF30" s="6"/>
      <c r="AG30" s="6"/>
    </row>
    <row r="31" spans="1:33" ht="30" customHeight="1">
      <c r="A31" s="209" t="s">
        <v>69</v>
      </c>
      <c r="B31" s="248" t="s">
        <v>95</v>
      </c>
      <c r="C31" s="236" t="s">
        <v>83</v>
      </c>
      <c r="D31" s="212" t="s">
        <v>72</v>
      </c>
      <c r="E31" s="213"/>
      <c r="F31" s="214"/>
      <c r="G31" s="215">
        <f t="shared" ref="G31:G33" si="68">E31*F31</f>
        <v>0</v>
      </c>
      <c r="H31" s="213"/>
      <c r="I31" s="214"/>
      <c r="J31" s="215">
        <f t="shared" ref="J31:J33" si="69">H31*I31</f>
        <v>0</v>
      </c>
      <c r="K31" s="213"/>
      <c r="L31" s="214"/>
      <c r="M31" s="215">
        <f t="shared" ref="M31:M33" si="70">K31*L31</f>
        <v>0</v>
      </c>
      <c r="N31" s="213"/>
      <c r="O31" s="214"/>
      <c r="P31" s="215">
        <f t="shared" ref="P31:P33" si="71">N31*O31</f>
        <v>0</v>
      </c>
      <c r="Q31" s="213"/>
      <c r="R31" s="214"/>
      <c r="S31" s="215">
        <f t="shared" ref="S31:S33" si="72">Q31*R31</f>
        <v>0</v>
      </c>
      <c r="T31" s="213"/>
      <c r="U31" s="214"/>
      <c r="V31" s="215">
        <f t="shared" ref="V31:V33" si="73">T31*U31</f>
        <v>0</v>
      </c>
      <c r="W31" s="216">
        <f t="shared" ref="W31:W33" si="74">G31+M31+S31</f>
        <v>0</v>
      </c>
      <c r="X31" s="217">
        <f t="shared" ref="X31:X33" si="75">J31+P31+V31</f>
        <v>0</v>
      </c>
      <c r="Y31" s="217">
        <f t="shared" si="0"/>
        <v>0</v>
      </c>
      <c r="Z31" s="218" t="e">
        <f t="shared" si="1"/>
        <v>#DIV/0!</v>
      </c>
      <c r="AA31" s="219"/>
      <c r="AB31" s="6"/>
      <c r="AC31" s="6"/>
      <c r="AD31" s="6"/>
      <c r="AE31" s="6"/>
      <c r="AF31" s="6"/>
      <c r="AG31" s="6"/>
    </row>
    <row r="32" spans="1:33" ht="30" customHeight="1">
      <c r="A32" s="209" t="s">
        <v>69</v>
      </c>
      <c r="B32" s="210" t="s">
        <v>96</v>
      </c>
      <c r="C32" s="236" t="s">
        <v>83</v>
      </c>
      <c r="D32" s="212" t="s">
        <v>72</v>
      </c>
      <c r="E32" s="213"/>
      <c r="F32" s="214"/>
      <c r="G32" s="215">
        <f t="shared" si="68"/>
        <v>0</v>
      </c>
      <c r="H32" s="213"/>
      <c r="I32" s="214"/>
      <c r="J32" s="215">
        <f t="shared" si="69"/>
        <v>0</v>
      </c>
      <c r="K32" s="213"/>
      <c r="L32" s="214"/>
      <c r="M32" s="215">
        <f t="shared" si="70"/>
        <v>0</v>
      </c>
      <c r="N32" s="213"/>
      <c r="O32" s="214"/>
      <c r="P32" s="215">
        <f t="shared" si="71"/>
        <v>0</v>
      </c>
      <c r="Q32" s="213"/>
      <c r="R32" s="214"/>
      <c r="S32" s="215">
        <f t="shared" si="72"/>
        <v>0</v>
      </c>
      <c r="T32" s="213"/>
      <c r="U32" s="214"/>
      <c r="V32" s="215">
        <f t="shared" si="73"/>
        <v>0</v>
      </c>
      <c r="W32" s="216">
        <f t="shared" si="74"/>
        <v>0</v>
      </c>
      <c r="X32" s="217">
        <f t="shared" si="75"/>
        <v>0</v>
      </c>
      <c r="Y32" s="217">
        <f t="shared" si="0"/>
        <v>0</v>
      </c>
      <c r="Z32" s="218" t="e">
        <f t="shared" si="1"/>
        <v>#DIV/0!</v>
      </c>
      <c r="AA32" s="219"/>
      <c r="AB32" s="6"/>
      <c r="AC32" s="6"/>
      <c r="AD32" s="6"/>
      <c r="AE32" s="6"/>
      <c r="AF32" s="6"/>
      <c r="AG32" s="6"/>
    </row>
    <row r="33" spans="1:33" ht="30" customHeight="1">
      <c r="A33" s="221" t="s">
        <v>69</v>
      </c>
      <c r="B33" s="238" t="s">
        <v>97</v>
      </c>
      <c r="C33" s="255" t="s">
        <v>83</v>
      </c>
      <c r="D33" s="223" t="s">
        <v>72</v>
      </c>
      <c r="E33" s="224"/>
      <c r="F33" s="225"/>
      <c r="G33" s="226">
        <f t="shared" si="68"/>
        <v>0</v>
      </c>
      <c r="H33" s="224"/>
      <c r="I33" s="225"/>
      <c r="J33" s="226">
        <f t="shared" si="69"/>
        <v>0</v>
      </c>
      <c r="K33" s="240"/>
      <c r="L33" s="241"/>
      <c r="M33" s="242">
        <f t="shared" si="70"/>
        <v>0</v>
      </c>
      <c r="N33" s="240"/>
      <c r="O33" s="241"/>
      <c r="P33" s="242">
        <f t="shared" si="71"/>
        <v>0</v>
      </c>
      <c r="Q33" s="240"/>
      <c r="R33" s="241"/>
      <c r="S33" s="242">
        <f t="shared" si="72"/>
        <v>0</v>
      </c>
      <c r="T33" s="240"/>
      <c r="U33" s="241"/>
      <c r="V33" s="242">
        <f t="shared" si="73"/>
        <v>0</v>
      </c>
      <c r="W33" s="227">
        <f t="shared" si="74"/>
        <v>0</v>
      </c>
      <c r="X33" s="217">
        <f t="shared" si="75"/>
        <v>0</v>
      </c>
      <c r="Y33" s="256">
        <f t="shared" si="0"/>
        <v>0</v>
      </c>
      <c r="Z33" s="218" t="e">
        <f t="shared" si="1"/>
        <v>#DIV/0!</v>
      </c>
      <c r="AA33" s="243"/>
      <c r="AB33" s="6"/>
      <c r="AC33" s="6"/>
      <c r="AD33" s="6"/>
      <c r="AE33" s="6"/>
      <c r="AF33" s="6"/>
      <c r="AG33" s="6"/>
    </row>
    <row r="34" spans="1:33" ht="30" customHeight="1">
      <c r="A34" s="109" t="s">
        <v>98</v>
      </c>
      <c r="B34" s="110"/>
      <c r="C34" s="111"/>
      <c r="D34" s="112"/>
      <c r="E34" s="113"/>
      <c r="F34" s="114"/>
      <c r="G34" s="115">
        <f>G13+G18+G22+G26+G30</f>
        <v>24416.27968</v>
      </c>
      <c r="H34" s="113"/>
      <c r="I34" s="114"/>
      <c r="J34" s="115">
        <f>J13+J18+J22+J26+J30</f>
        <v>24416.27968</v>
      </c>
      <c r="K34" s="113"/>
      <c r="L34" s="116"/>
      <c r="M34" s="115">
        <f>M13+M18+M22+M26+M30</f>
        <v>0</v>
      </c>
      <c r="N34" s="113"/>
      <c r="O34" s="116"/>
      <c r="P34" s="115">
        <f>P13+P18+P22+P26+P30</f>
        <v>0</v>
      </c>
      <c r="Q34" s="113"/>
      <c r="R34" s="116"/>
      <c r="S34" s="115">
        <f>S13+S18+S22+S26+S30</f>
        <v>0</v>
      </c>
      <c r="T34" s="113"/>
      <c r="U34" s="116"/>
      <c r="V34" s="115">
        <f>V13+V18+V22+V26+V30</f>
        <v>0</v>
      </c>
      <c r="W34" s="115">
        <f>W13+W18+W22+W26+W30</f>
        <v>24416.27968</v>
      </c>
      <c r="X34" s="117">
        <f>X13+X18+X22+X26+X30</f>
        <v>24416.27968</v>
      </c>
      <c r="Y34" s="118">
        <f t="shared" si="0"/>
        <v>0</v>
      </c>
      <c r="Z34" s="119">
        <f t="shared" si="1"/>
        <v>0</v>
      </c>
      <c r="AA34" s="120"/>
      <c r="AB34" s="5"/>
      <c r="AC34" s="6"/>
      <c r="AD34" s="6"/>
      <c r="AE34" s="6"/>
      <c r="AF34" s="6"/>
      <c r="AG34" s="6"/>
    </row>
    <row r="35" spans="1:33" ht="30" customHeight="1">
      <c r="A35" s="121" t="s">
        <v>64</v>
      </c>
      <c r="B35" s="122">
        <v>2</v>
      </c>
      <c r="C35" s="123" t="s">
        <v>99</v>
      </c>
      <c r="D35" s="124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4"/>
      <c r="X35" s="104"/>
      <c r="Y35" s="257"/>
      <c r="Z35" s="104"/>
      <c r="AA35" s="105"/>
      <c r="AB35" s="6"/>
      <c r="AC35" s="6"/>
      <c r="AD35" s="6"/>
      <c r="AE35" s="6"/>
      <c r="AF35" s="6"/>
      <c r="AG35" s="6"/>
    </row>
    <row r="36" spans="1:33" ht="30" customHeight="1">
      <c r="A36" s="199" t="s">
        <v>66</v>
      </c>
      <c r="B36" s="246" t="s">
        <v>100</v>
      </c>
      <c r="C36" s="201" t="s">
        <v>101</v>
      </c>
      <c r="D36" s="202"/>
      <c r="E36" s="203">
        <f>SUM(E37:E39)</f>
        <v>0</v>
      </c>
      <c r="F36" s="204"/>
      <c r="G36" s="205">
        <f t="shared" ref="G36:H36" si="76">SUM(G37:G39)</f>
        <v>0</v>
      </c>
      <c r="H36" s="203">
        <f t="shared" si="76"/>
        <v>0</v>
      </c>
      <c r="I36" s="204"/>
      <c r="J36" s="205">
        <f t="shared" ref="J36:K36" si="77">SUM(J37:J39)</f>
        <v>0</v>
      </c>
      <c r="K36" s="203">
        <f t="shared" si="77"/>
        <v>0</v>
      </c>
      <c r="L36" s="204"/>
      <c r="M36" s="205">
        <f t="shared" ref="M36:N36" si="78">SUM(M37:M39)</f>
        <v>0</v>
      </c>
      <c r="N36" s="203">
        <f t="shared" si="78"/>
        <v>0</v>
      </c>
      <c r="O36" s="204"/>
      <c r="P36" s="205">
        <f t="shared" ref="P36:Q36" si="79">SUM(P37:P39)</f>
        <v>0</v>
      </c>
      <c r="Q36" s="203">
        <f t="shared" si="79"/>
        <v>0</v>
      </c>
      <c r="R36" s="204"/>
      <c r="S36" s="205">
        <f t="shared" ref="S36:T36" si="80">SUM(S37:S39)</f>
        <v>0</v>
      </c>
      <c r="T36" s="203">
        <f t="shared" si="80"/>
        <v>0</v>
      </c>
      <c r="U36" s="204"/>
      <c r="V36" s="205">
        <f t="shared" ref="V36:X36" si="81">SUM(V37:V39)</f>
        <v>0</v>
      </c>
      <c r="W36" s="205">
        <f t="shared" si="81"/>
        <v>0</v>
      </c>
      <c r="X36" s="258">
        <f t="shared" si="81"/>
        <v>0</v>
      </c>
      <c r="Y36" s="232">
        <f t="shared" ref="Y36:Y48" si="82">W36-X36</f>
        <v>0</v>
      </c>
      <c r="Z36" s="259" t="e">
        <f t="shared" ref="Z36:Z48" si="83">Y36/W36</f>
        <v>#DIV/0!</v>
      </c>
      <c r="AA36" s="208"/>
      <c r="AB36" s="125"/>
      <c r="AC36" s="106"/>
      <c r="AD36" s="106"/>
      <c r="AE36" s="106"/>
      <c r="AF36" s="106"/>
      <c r="AG36" s="106"/>
    </row>
    <row r="37" spans="1:33" ht="30" customHeight="1">
      <c r="A37" s="209" t="s">
        <v>69</v>
      </c>
      <c r="B37" s="210" t="s">
        <v>102</v>
      </c>
      <c r="C37" s="236" t="s">
        <v>103</v>
      </c>
      <c r="D37" s="212" t="s">
        <v>104</v>
      </c>
      <c r="E37" s="213"/>
      <c r="F37" s="214"/>
      <c r="G37" s="215">
        <f t="shared" ref="G37:G39" si="84">E37*F37</f>
        <v>0</v>
      </c>
      <c r="H37" s="213"/>
      <c r="I37" s="214"/>
      <c r="J37" s="215">
        <f t="shared" ref="J37:J39" si="85">H37*I37</f>
        <v>0</v>
      </c>
      <c r="K37" s="213"/>
      <c r="L37" s="214"/>
      <c r="M37" s="215">
        <f t="shared" ref="M37:M39" si="86">K37*L37</f>
        <v>0</v>
      </c>
      <c r="N37" s="213"/>
      <c r="O37" s="214"/>
      <c r="P37" s="215">
        <f t="shared" ref="P37:P39" si="87">N37*O37</f>
        <v>0</v>
      </c>
      <c r="Q37" s="213"/>
      <c r="R37" s="214"/>
      <c r="S37" s="215">
        <f t="shared" ref="S37:S39" si="88">Q37*R37</f>
        <v>0</v>
      </c>
      <c r="T37" s="213"/>
      <c r="U37" s="214"/>
      <c r="V37" s="215">
        <f t="shared" ref="V37:V39" si="89">T37*U37</f>
        <v>0</v>
      </c>
      <c r="W37" s="216">
        <f t="shared" ref="W37:W39" si="90">G37+M37+S37</f>
        <v>0</v>
      </c>
      <c r="X37" s="217">
        <f t="shared" ref="X37:X39" si="91">J37+P37+V37</f>
        <v>0</v>
      </c>
      <c r="Y37" s="217">
        <f t="shared" si="82"/>
        <v>0</v>
      </c>
      <c r="Z37" s="218" t="e">
        <f t="shared" si="83"/>
        <v>#DIV/0!</v>
      </c>
      <c r="AA37" s="219"/>
      <c r="AB37" s="108"/>
      <c r="AC37" s="108"/>
      <c r="AD37" s="108"/>
      <c r="AE37" s="108"/>
      <c r="AF37" s="108"/>
      <c r="AG37" s="108"/>
    </row>
    <row r="38" spans="1:33" ht="30" customHeight="1">
      <c r="A38" s="209" t="s">
        <v>69</v>
      </c>
      <c r="B38" s="210" t="s">
        <v>105</v>
      </c>
      <c r="C38" s="236" t="s">
        <v>103</v>
      </c>
      <c r="D38" s="212" t="s">
        <v>104</v>
      </c>
      <c r="E38" s="213"/>
      <c r="F38" s="214"/>
      <c r="G38" s="215">
        <f t="shared" si="84"/>
        <v>0</v>
      </c>
      <c r="H38" s="213"/>
      <c r="I38" s="214"/>
      <c r="J38" s="215">
        <f t="shared" si="85"/>
        <v>0</v>
      </c>
      <c r="K38" s="213"/>
      <c r="L38" s="214"/>
      <c r="M38" s="215">
        <f t="shared" si="86"/>
        <v>0</v>
      </c>
      <c r="N38" s="213"/>
      <c r="O38" s="214"/>
      <c r="P38" s="215">
        <f t="shared" si="87"/>
        <v>0</v>
      </c>
      <c r="Q38" s="213"/>
      <c r="R38" s="214"/>
      <c r="S38" s="215">
        <f t="shared" si="88"/>
        <v>0</v>
      </c>
      <c r="T38" s="213"/>
      <c r="U38" s="214"/>
      <c r="V38" s="215">
        <f t="shared" si="89"/>
        <v>0</v>
      </c>
      <c r="W38" s="216">
        <f t="shared" si="90"/>
        <v>0</v>
      </c>
      <c r="X38" s="217">
        <f t="shared" si="91"/>
        <v>0</v>
      </c>
      <c r="Y38" s="217">
        <f t="shared" si="82"/>
        <v>0</v>
      </c>
      <c r="Z38" s="218" t="e">
        <f t="shared" si="83"/>
        <v>#DIV/0!</v>
      </c>
      <c r="AA38" s="219"/>
      <c r="AB38" s="108"/>
      <c r="AC38" s="108"/>
      <c r="AD38" s="108"/>
      <c r="AE38" s="108"/>
      <c r="AF38" s="108"/>
      <c r="AG38" s="108"/>
    </row>
    <row r="39" spans="1:33" ht="30" customHeight="1" thickBot="1">
      <c r="A39" s="237" t="s">
        <v>69</v>
      </c>
      <c r="B39" s="245" t="s">
        <v>106</v>
      </c>
      <c r="C39" s="262" t="s">
        <v>103</v>
      </c>
      <c r="D39" s="239" t="s">
        <v>104</v>
      </c>
      <c r="E39" s="240"/>
      <c r="F39" s="241"/>
      <c r="G39" s="242">
        <f t="shared" si="84"/>
        <v>0</v>
      </c>
      <c r="H39" s="240"/>
      <c r="I39" s="241"/>
      <c r="J39" s="242">
        <f t="shared" si="85"/>
        <v>0</v>
      </c>
      <c r="K39" s="240"/>
      <c r="L39" s="241"/>
      <c r="M39" s="242">
        <f t="shared" si="86"/>
        <v>0</v>
      </c>
      <c r="N39" s="240"/>
      <c r="O39" s="241"/>
      <c r="P39" s="242">
        <f t="shared" si="87"/>
        <v>0</v>
      </c>
      <c r="Q39" s="240"/>
      <c r="R39" s="241"/>
      <c r="S39" s="242">
        <f t="shared" si="88"/>
        <v>0</v>
      </c>
      <c r="T39" s="240"/>
      <c r="U39" s="241"/>
      <c r="V39" s="242">
        <f t="shared" si="89"/>
        <v>0</v>
      </c>
      <c r="W39" s="500">
        <f t="shared" si="90"/>
        <v>0</v>
      </c>
      <c r="X39" s="500">
        <f t="shared" si="91"/>
        <v>0</v>
      </c>
      <c r="Y39" s="500">
        <f t="shared" si="82"/>
        <v>0</v>
      </c>
      <c r="Z39" s="501" t="e">
        <f t="shared" si="83"/>
        <v>#DIV/0!</v>
      </c>
      <c r="AA39" s="243"/>
      <c r="AB39" s="108"/>
      <c r="AC39" s="108"/>
      <c r="AD39" s="108"/>
      <c r="AE39" s="108"/>
      <c r="AF39" s="108"/>
      <c r="AG39" s="108"/>
    </row>
    <row r="40" spans="1:33" ht="30" customHeight="1">
      <c r="A40" s="199" t="s">
        <v>66</v>
      </c>
      <c r="B40" s="246" t="s">
        <v>107</v>
      </c>
      <c r="C40" s="244" t="s">
        <v>108</v>
      </c>
      <c r="D40" s="230"/>
      <c r="E40" s="231">
        <f>SUM(E41:E43)</f>
        <v>0</v>
      </c>
      <c r="F40" s="232"/>
      <c r="G40" s="233">
        <f t="shared" ref="G40:H40" si="92">SUM(G41:G43)</f>
        <v>0</v>
      </c>
      <c r="H40" s="231">
        <f t="shared" si="92"/>
        <v>0</v>
      </c>
      <c r="I40" s="232"/>
      <c r="J40" s="233">
        <f t="shared" ref="J40:K40" si="93">SUM(J41:J43)</f>
        <v>0</v>
      </c>
      <c r="K40" s="231">
        <f t="shared" si="93"/>
        <v>0</v>
      </c>
      <c r="L40" s="232"/>
      <c r="M40" s="233">
        <f t="shared" ref="M40:N40" si="94">SUM(M41:M43)</f>
        <v>0</v>
      </c>
      <c r="N40" s="231">
        <f t="shared" si="94"/>
        <v>0</v>
      </c>
      <c r="O40" s="232"/>
      <c r="P40" s="233">
        <f t="shared" ref="P40:Q40" si="95">SUM(P41:P43)</f>
        <v>0</v>
      </c>
      <c r="Q40" s="231">
        <f t="shared" si="95"/>
        <v>0</v>
      </c>
      <c r="R40" s="232"/>
      <c r="S40" s="233">
        <f t="shared" ref="S40:T40" si="96">SUM(S41:S43)</f>
        <v>0</v>
      </c>
      <c r="T40" s="231">
        <f t="shared" si="96"/>
        <v>0</v>
      </c>
      <c r="U40" s="232"/>
      <c r="V40" s="233">
        <f t="shared" ref="V40:X40" si="97">SUM(V41:V43)</f>
        <v>0</v>
      </c>
      <c r="W40" s="233">
        <f t="shared" si="97"/>
        <v>0</v>
      </c>
      <c r="X40" s="233">
        <f t="shared" si="97"/>
        <v>0</v>
      </c>
      <c r="Y40" s="260">
        <f t="shared" si="82"/>
        <v>0</v>
      </c>
      <c r="Z40" s="260" t="e">
        <f t="shared" si="83"/>
        <v>#DIV/0!</v>
      </c>
      <c r="AA40" s="235"/>
      <c r="AB40" s="106"/>
      <c r="AC40" s="106"/>
      <c r="AD40" s="106"/>
      <c r="AE40" s="106"/>
      <c r="AF40" s="106"/>
      <c r="AG40" s="106"/>
    </row>
    <row r="41" spans="1:33" ht="30" customHeight="1">
      <c r="A41" s="209" t="s">
        <v>69</v>
      </c>
      <c r="B41" s="210" t="s">
        <v>109</v>
      </c>
      <c r="C41" s="236" t="s">
        <v>110</v>
      </c>
      <c r="D41" s="212" t="s">
        <v>111</v>
      </c>
      <c r="E41" s="213"/>
      <c r="F41" s="214"/>
      <c r="G41" s="215">
        <f t="shared" ref="G41:G43" si="98">E41*F41</f>
        <v>0</v>
      </c>
      <c r="H41" s="213"/>
      <c r="I41" s="214"/>
      <c r="J41" s="215">
        <f t="shared" ref="J41:J43" si="99">H41*I41</f>
        <v>0</v>
      </c>
      <c r="K41" s="213"/>
      <c r="L41" s="214"/>
      <c r="M41" s="215">
        <f t="shared" ref="M41:M43" si="100">K41*L41</f>
        <v>0</v>
      </c>
      <c r="N41" s="213"/>
      <c r="O41" s="214"/>
      <c r="P41" s="215">
        <f t="shared" ref="P41:P43" si="101">N41*O41</f>
        <v>0</v>
      </c>
      <c r="Q41" s="213"/>
      <c r="R41" s="214"/>
      <c r="S41" s="215">
        <f t="shared" ref="S41:S43" si="102">Q41*R41</f>
        <v>0</v>
      </c>
      <c r="T41" s="213"/>
      <c r="U41" s="214"/>
      <c r="V41" s="215">
        <f t="shared" ref="V41:V43" si="103">T41*U41</f>
        <v>0</v>
      </c>
      <c r="W41" s="216">
        <f t="shared" ref="W41:W43" si="104">G41+M41+S41</f>
        <v>0</v>
      </c>
      <c r="X41" s="217">
        <f t="shared" ref="X41:X43" si="105">J41+P41+V41</f>
        <v>0</v>
      </c>
      <c r="Y41" s="217">
        <f t="shared" si="82"/>
        <v>0</v>
      </c>
      <c r="Z41" s="218" t="e">
        <f t="shared" si="83"/>
        <v>#DIV/0!</v>
      </c>
      <c r="AA41" s="219"/>
      <c r="AB41" s="108"/>
      <c r="AC41" s="108"/>
      <c r="AD41" s="108"/>
      <c r="AE41" s="108"/>
      <c r="AF41" s="108"/>
      <c r="AG41" s="108"/>
    </row>
    <row r="42" spans="1:33" ht="30" customHeight="1">
      <c r="A42" s="209" t="s">
        <v>69</v>
      </c>
      <c r="B42" s="210" t="s">
        <v>112</v>
      </c>
      <c r="C42" s="261" t="s">
        <v>110</v>
      </c>
      <c r="D42" s="212" t="s">
        <v>111</v>
      </c>
      <c r="E42" s="213"/>
      <c r="F42" s="214"/>
      <c r="G42" s="215">
        <f t="shared" si="98"/>
        <v>0</v>
      </c>
      <c r="H42" s="213"/>
      <c r="I42" s="214"/>
      <c r="J42" s="215">
        <f t="shared" si="99"/>
        <v>0</v>
      </c>
      <c r="K42" s="213"/>
      <c r="L42" s="214"/>
      <c r="M42" s="215">
        <f t="shared" si="100"/>
        <v>0</v>
      </c>
      <c r="N42" s="213"/>
      <c r="O42" s="214"/>
      <c r="P42" s="215">
        <f t="shared" si="101"/>
        <v>0</v>
      </c>
      <c r="Q42" s="213"/>
      <c r="R42" s="214"/>
      <c r="S42" s="215">
        <f t="shared" si="102"/>
        <v>0</v>
      </c>
      <c r="T42" s="213"/>
      <c r="U42" s="214"/>
      <c r="V42" s="215">
        <f t="shared" si="103"/>
        <v>0</v>
      </c>
      <c r="W42" s="216">
        <f t="shared" si="104"/>
        <v>0</v>
      </c>
      <c r="X42" s="217">
        <f t="shared" si="105"/>
        <v>0</v>
      </c>
      <c r="Y42" s="217">
        <f t="shared" si="82"/>
        <v>0</v>
      </c>
      <c r="Z42" s="218" t="e">
        <f t="shared" si="83"/>
        <v>#DIV/0!</v>
      </c>
      <c r="AA42" s="219"/>
      <c r="AB42" s="108"/>
      <c r="AC42" s="108"/>
      <c r="AD42" s="108"/>
      <c r="AE42" s="108"/>
      <c r="AF42" s="108"/>
      <c r="AG42" s="108"/>
    </row>
    <row r="43" spans="1:33" ht="30" customHeight="1">
      <c r="A43" s="237" t="s">
        <v>69</v>
      </c>
      <c r="B43" s="245" t="s">
        <v>113</v>
      </c>
      <c r="C43" s="262" t="s">
        <v>110</v>
      </c>
      <c r="D43" s="239" t="s">
        <v>111</v>
      </c>
      <c r="E43" s="240"/>
      <c r="F43" s="241"/>
      <c r="G43" s="242">
        <f t="shared" si="98"/>
        <v>0</v>
      </c>
      <c r="H43" s="240"/>
      <c r="I43" s="241"/>
      <c r="J43" s="242">
        <f t="shared" si="99"/>
        <v>0</v>
      </c>
      <c r="K43" s="240"/>
      <c r="L43" s="241"/>
      <c r="M43" s="242">
        <f t="shared" si="100"/>
        <v>0</v>
      </c>
      <c r="N43" s="240"/>
      <c r="O43" s="241"/>
      <c r="P43" s="242">
        <f t="shared" si="101"/>
        <v>0</v>
      </c>
      <c r="Q43" s="240"/>
      <c r="R43" s="241"/>
      <c r="S43" s="242">
        <f t="shared" si="102"/>
        <v>0</v>
      </c>
      <c r="T43" s="240"/>
      <c r="U43" s="241"/>
      <c r="V43" s="242">
        <f t="shared" si="103"/>
        <v>0</v>
      </c>
      <c r="W43" s="227">
        <f t="shared" si="104"/>
        <v>0</v>
      </c>
      <c r="X43" s="217">
        <f t="shared" si="105"/>
        <v>0</v>
      </c>
      <c r="Y43" s="217">
        <f t="shared" si="82"/>
        <v>0</v>
      </c>
      <c r="Z43" s="218" t="e">
        <f t="shared" si="83"/>
        <v>#DIV/0!</v>
      </c>
      <c r="AA43" s="243"/>
      <c r="AB43" s="108"/>
      <c r="AC43" s="108"/>
      <c r="AD43" s="108"/>
      <c r="AE43" s="108"/>
      <c r="AF43" s="108"/>
      <c r="AG43" s="108"/>
    </row>
    <row r="44" spans="1:33" ht="30" customHeight="1">
      <c r="A44" s="199" t="s">
        <v>66</v>
      </c>
      <c r="B44" s="246" t="s">
        <v>114</v>
      </c>
      <c r="C44" s="244" t="s">
        <v>115</v>
      </c>
      <c r="D44" s="230"/>
      <c r="E44" s="231">
        <f>SUM(E45:E47)</f>
        <v>0</v>
      </c>
      <c r="F44" s="232"/>
      <c r="G44" s="233">
        <f t="shared" ref="G44:H44" si="106">SUM(G45:G47)</f>
        <v>0</v>
      </c>
      <c r="H44" s="231">
        <f t="shared" si="106"/>
        <v>0</v>
      </c>
      <c r="I44" s="232"/>
      <c r="J44" s="233">
        <f t="shared" ref="J44:K44" si="107">SUM(J45:J47)</f>
        <v>0</v>
      </c>
      <c r="K44" s="231">
        <f t="shared" si="107"/>
        <v>0</v>
      </c>
      <c r="L44" s="232"/>
      <c r="M44" s="233">
        <f t="shared" ref="M44:N44" si="108">SUM(M45:M47)</f>
        <v>0</v>
      </c>
      <c r="N44" s="231">
        <f t="shared" si="108"/>
        <v>0</v>
      </c>
      <c r="O44" s="232"/>
      <c r="P44" s="233">
        <f t="shared" ref="P44:Q44" si="109">SUM(P45:P47)</f>
        <v>0</v>
      </c>
      <c r="Q44" s="231">
        <f t="shared" si="109"/>
        <v>0</v>
      </c>
      <c r="R44" s="232"/>
      <c r="S44" s="233">
        <f t="shared" ref="S44:T44" si="110">SUM(S45:S47)</f>
        <v>0</v>
      </c>
      <c r="T44" s="231">
        <f t="shared" si="110"/>
        <v>0</v>
      </c>
      <c r="U44" s="232"/>
      <c r="V44" s="233">
        <f t="shared" ref="V44:X44" si="111">SUM(V45:V47)</f>
        <v>0</v>
      </c>
      <c r="W44" s="233">
        <f t="shared" si="111"/>
        <v>0</v>
      </c>
      <c r="X44" s="233">
        <f t="shared" si="111"/>
        <v>0</v>
      </c>
      <c r="Y44" s="232">
        <f t="shared" si="82"/>
        <v>0</v>
      </c>
      <c r="Z44" s="232" t="e">
        <f t="shared" si="83"/>
        <v>#DIV/0!</v>
      </c>
      <c r="AA44" s="235"/>
      <c r="AB44" s="106"/>
      <c r="AC44" s="106"/>
      <c r="AD44" s="106"/>
      <c r="AE44" s="106"/>
      <c r="AF44" s="106"/>
      <c r="AG44" s="106"/>
    </row>
    <row r="45" spans="1:33" ht="30" customHeight="1">
      <c r="A45" s="209" t="s">
        <v>69</v>
      </c>
      <c r="B45" s="210" t="s">
        <v>116</v>
      </c>
      <c r="C45" s="236" t="s">
        <v>117</v>
      </c>
      <c r="D45" s="212" t="s">
        <v>111</v>
      </c>
      <c r="E45" s="213"/>
      <c r="F45" s="214"/>
      <c r="G45" s="215">
        <f t="shared" ref="G45:G47" si="112">E45*F45</f>
        <v>0</v>
      </c>
      <c r="H45" s="213"/>
      <c r="I45" s="214"/>
      <c r="J45" s="215">
        <f t="shared" ref="J45:J47" si="113">H45*I45</f>
        <v>0</v>
      </c>
      <c r="K45" s="213"/>
      <c r="L45" s="214"/>
      <c r="M45" s="215">
        <f t="shared" ref="M45:M47" si="114">K45*L45</f>
        <v>0</v>
      </c>
      <c r="N45" s="213"/>
      <c r="O45" s="214"/>
      <c r="P45" s="215">
        <f t="shared" ref="P45:P47" si="115">N45*O45</f>
        <v>0</v>
      </c>
      <c r="Q45" s="213"/>
      <c r="R45" s="214"/>
      <c r="S45" s="215">
        <f t="shared" ref="S45:S47" si="116">Q45*R45</f>
        <v>0</v>
      </c>
      <c r="T45" s="213"/>
      <c r="U45" s="214"/>
      <c r="V45" s="215">
        <f t="shared" ref="V45:V47" si="117">T45*U45</f>
        <v>0</v>
      </c>
      <c r="W45" s="216">
        <f t="shared" ref="W45:W47" si="118">G45+M45+S45</f>
        <v>0</v>
      </c>
      <c r="X45" s="217">
        <f t="shared" ref="X45:X47" si="119">J45+P45+V45</f>
        <v>0</v>
      </c>
      <c r="Y45" s="217">
        <f t="shared" si="82"/>
        <v>0</v>
      </c>
      <c r="Z45" s="218" t="e">
        <f t="shared" si="83"/>
        <v>#DIV/0!</v>
      </c>
      <c r="AA45" s="219"/>
      <c r="AB45" s="107"/>
      <c r="AC45" s="108"/>
      <c r="AD45" s="108"/>
      <c r="AE45" s="108"/>
      <c r="AF45" s="108"/>
      <c r="AG45" s="108"/>
    </row>
    <row r="46" spans="1:33" ht="30" customHeight="1">
      <c r="A46" s="209" t="s">
        <v>69</v>
      </c>
      <c r="B46" s="210" t="s">
        <v>118</v>
      </c>
      <c r="C46" s="236" t="s">
        <v>119</v>
      </c>
      <c r="D46" s="212" t="s">
        <v>111</v>
      </c>
      <c r="E46" s="213"/>
      <c r="F46" s="214"/>
      <c r="G46" s="215">
        <f t="shared" si="112"/>
        <v>0</v>
      </c>
      <c r="H46" s="213"/>
      <c r="I46" s="214"/>
      <c r="J46" s="215">
        <f t="shared" si="113"/>
        <v>0</v>
      </c>
      <c r="K46" s="213"/>
      <c r="L46" s="214"/>
      <c r="M46" s="215">
        <f t="shared" si="114"/>
        <v>0</v>
      </c>
      <c r="N46" s="213"/>
      <c r="O46" s="214"/>
      <c r="P46" s="215">
        <f t="shared" si="115"/>
        <v>0</v>
      </c>
      <c r="Q46" s="213"/>
      <c r="R46" s="214"/>
      <c r="S46" s="215">
        <f t="shared" si="116"/>
        <v>0</v>
      </c>
      <c r="T46" s="213"/>
      <c r="U46" s="214"/>
      <c r="V46" s="215">
        <f t="shared" si="117"/>
        <v>0</v>
      </c>
      <c r="W46" s="216">
        <f t="shared" si="118"/>
        <v>0</v>
      </c>
      <c r="X46" s="217">
        <f t="shared" si="119"/>
        <v>0</v>
      </c>
      <c r="Y46" s="217">
        <f t="shared" si="82"/>
        <v>0</v>
      </c>
      <c r="Z46" s="218" t="e">
        <f t="shared" si="83"/>
        <v>#DIV/0!</v>
      </c>
      <c r="AA46" s="219"/>
      <c r="AB46" s="108"/>
      <c r="AC46" s="108"/>
      <c r="AD46" s="108"/>
      <c r="AE46" s="108"/>
      <c r="AF46" s="108"/>
      <c r="AG46" s="108"/>
    </row>
    <row r="47" spans="1:33" ht="30" customHeight="1">
      <c r="A47" s="221" t="s">
        <v>69</v>
      </c>
      <c r="B47" s="238" t="s">
        <v>120</v>
      </c>
      <c r="C47" s="255" t="s">
        <v>117</v>
      </c>
      <c r="D47" s="223" t="s">
        <v>111</v>
      </c>
      <c r="E47" s="240"/>
      <c r="F47" s="241"/>
      <c r="G47" s="242">
        <f t="shared" si="112"/>
        <v>0</v>
      </c>
      <c r="H47" s="240"/>
      <c r="I47" s="241"/>
      <c r="J47" s="242">
        <f t="shared" si="113"/>
        <v>0</v>
      </c>
      <c r="K47" s="240"/>
      <c r="L47" s="241"/>
      <c r="M47" s="242">
        <f t="shared" si="114"/>
        <v>0</v>
      </c>
      <c r="N47" s="240"/>
      <c r="O47" s="241"/>
      <c r="P47" s="242">
        <f t="shared" si="115"/>
        <v>0</v>
      </c>
      <c r="Q47" s="240"/>
      <c r="R47" s="241"/>
      <c r="S47" s="242">
        <f t="shared" si="116"/>
        <v>0</v>
      </c>
      <c r="T47" s="240"/>
      <c r="U47" s="241"/>
      <c r="V47" s="242">
        <f t="shared" si="117"/>
        <v>0</v>
      </c>
      <c r="W47" s="227">
        <f t="shared" si="118"/>
        <v>0</v>
      </c>
      <c r="X47" s="217">
        <f t="shared" si="119"/>
        <v>0</v>
      </c>
      <c r="Y47" s="217">
        <f t="shared" si="82"/>
        <v>0</v>
      </c>
      <c r="Z47" s="218" t="e">
        <f t="shared" si="83"/>
        <v>#DIV/0!</v>
      </c>
      <c r="AA47" s="243"/>
      <c r="AB47" s="108"/>
      <c r="AC47" s="108"/>
      <c r="AD47" s="108"/>
      <c r="AE47" s="108"/>
      <c r="AF47" s="108"/>
      <c r="AG47" s="108"/>
    </row>
    <row r="48" spans="1:33" ht="30" customHeight="1">
      <c r="A48" s="109" t="s">
        <v>121</v>
      </c>
      <c r="B48" s="110"/>
      <c r="C48" s="111"/>
      <c r="D48" s="112"/>
      <c r="E48" s="116">
        <f>E44+E40+E36</f>
        <v>0</v>
      </c>
      <c r="F48" s="126"/>
      <c r="G48" s="115">
        <f t="shared" ref="G48:H48" si="120">G44+G40+G36</f>
        <v>0</v>
      </c>
      <c r="H48" s="116">
        <f t="shared" si="120"/>
        <v>0</v>
      </c>
      <c r="I48" s="126"/>
      <c r="J48" s="115">
        <f t="shared" ref="J48:K48" si="121">J44+J40+J36</f>
        <v>0</v>
      </c>
      <c r="K48" s="127">
        <f t="shared" si="121"/>
        <v>0</v>
      </c>
      <c r="L48" s="126"/>
      <c r="M48" s="115">
        <f t="shared" ref="M48:N48" si="122">M44+M40+M36</f>
        <v>0</v>
      </c>
      <c r="N48" s="127">
        <f t="shared" si="122"/>
        <v>0</v>
      </c>
      <c r="O48" s="126"/>
      <c r="P48" s="115">
        <f t="shared" ref="P48:Q48" si="123">P44+P40+P36</f>
        <v>0</v>
      </c>
      <c r="Q48" s="127">
        <f t="shared" si="123"/>
        <v>0</v>
      </c>
      <c r="R48" s="126"/>
      <c r="S48" s="115">
        <f t="shared" ref="S48:T48" si="124">S44+S40+S36</f>
        <v>0</v>
      </c>
      <c r="T48" s="127">
        <f t="shared" si="124"/>
        <v>0</v>
      </c>
      <c r="U48" s="126"/>
      <c r="V48" s="115">
        <f t="shared" ref="V48:X48" si="125">V44+V40+V36</f>
        <v>0</v>
      </c>
      <c r="W48" s="128">
        <f t="shared" si="125"/>
        <v>0</v>
      </c>
      <c r="X48" s="128">
        <f t="shared" si="125"/>
        <v>0</v>
      </c>
      <c r="Y48" s="128">
        <f t="shared" si="82"/>
        <v>0</v>
      </c>
      <c r="Z48" s="128" t="e">
        <f t="shared" si="83"/>
        <v>#DIV/0!</v>
      </c>
      <c r="AA48" s="120"/>
      <c r="AB48" s="6"/>
      <c r="AC48" s="6"/>
      <c r="AD48" s="6"/>
      <c r="AE48" s="6"/>
      <c r="AF48" s="6"/>
      <c r="AG48" s="6"/>
    </row>
    <row r="49" spans="1:33" ht="30" customHeight="1">
      <c r="A49" s="121" t="s">
        <v>64</v>
      </c>
      <c r="B49" s="122">
        <v>3</v>
      </c>
      <c r="C49" s="123" t="s">
        <v>122</v>
      </c>
      <c r="D49" s="124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4"/>
      <c r="X49" s="104"/>
      <c r="Y49" s="104"/>
      <c r="Z49" s="104"/>
      <c r="AA49" s="105"/>
      <c r="AB49" s="6"/>
      <c r="AC49" s="6"/>
      <c r="AD49" s="6"/>
      <c r="AE49" s="6"/>
      <c r="AF49" s="6"/>
      <c r="AG49" s="6"/>
    </row>
    <row r="50" spans="1:33" ht="45" customHeight="1">
      <c r="A50" s="199" t="s">
        <v>66</v>
      </c>
      <c r="B50" s="246" t="s">
        <v>123</v>
      </c>
      <c r="C50" s="201" t="s">
        <v>124</v>
      </c>
      <c r="D50" s="202"/>
      <c r="E50" s="203">
        <f>SUM(E51:E59)</f>
        <v>37</v>
      </c>
      <c r="F50" s="204"/>
      <c r="G50" s="205">
        <f t="shared" ref="G50:H50" si="126">SUM(G51:G59)</f>
        <v>103590</v>
      </c>
      <c r="H50" s="203">
        <f t="shared" si="126"/>
        <v>49</v>
      </c>
      <c r="I50" s="204"/>
      <c r="J50" s="205">
        <f t="shared" ref="J50:K50" si="127">SUM(J51:J59)</f>
        <v>87698</v>
      </c>
      <c r="K50" s="203">
        <f t="shared" si="127"/>
        <v>0</v>
      </c>
      <c r="L50" s="204"/>
      <c r="M50" s="205">
        <f t="shared" ref="M50:N50" si="128">SUM(M51:M59)</f>
        <v>0</v>
      </c>
      <c r="N50" s="203">
        <f t="shared" si="128"/>
        <v>0</v>
      </c>
      <c r="O50" s="204"/>
      <c r="P50" s="205">
        <f t="shared" ref="P50:Q50" si="129">SUM(P51:P59)</f>
        <v>0</v>
      </c>
      <c r="Q50" s="203">
        <f t="shared" si="129"/>
        <v>0</v>
      </c>
      <c r="R50" s="204"/>
      <c r="S50" s="205">
        <f t="shared" ref="S50:T50" si="130">SUM(S51:S59)</f>
        <v>0</v>
      </c>
      <c r="T50" s="203">
        <f t="shared" si="130"/>
        <v>0</v>
      </c>
      <c r="U50" s="204"/>
      <c r="V50" s="205">
        <f t="shared" ref="V50:X50" si="131">SUM(V51:V59)</f>
        <v>0</v>
      </c>
      <c r="W50" s="205">
        <f t="shared" si="131"/>
        <v>103590</v>
      </c>
      <c r="X50" s="205">
        <f t="shared" si="131"/>
        <v>87698</v>
      </c>
      <c r="Y50" s="206">
        <f t="shared" ref="Y50:Y63" si="132">W50-X50</f>
        <v>15892</v>
      </c>
      <c r="Z50" s="207">
        <f t="shared" ref="Z50:Z63" si="133">Y50/W50</f>
        <v>0.15341249155323872</v>
      </c>
      <c r="AA50" s="208"/>
      <c r="AB50" s="106"/>
      <c r="AC50" s="106"/>
      <c r="AD50" s="106"/>
      <c r="AE50" s="106"/>
      <c r="AF50" s="106"/>
      <c r="AG50" s="106"/>
    </row>
    <row r="51" spans="1:33" ht="30" customHeight="1">
      <c r="A51" s="209" t="s">
        <v>69</v>
      </c>
      <c r="B51" s="210" t="s">
        <v>125</v>
      </c>
      <c r="C51" s="261" t="s">
        <v>126</v>
      </c>
      <c r="D51" s="212" t="s">
        <v>104</v>
      </c>
      <c r="E51" s="213"/>
      <c r="F51" s="214"/>
      <c r="G51" s="215">
        <f t="shared" ref="G51:G59" si="134">E51*F51</f>
        <v>0</v>
      </c>
      <c r="H51" s="213"/>
      <c r="I51" s="214"/>
      <c r="J51" s="215">
        <f t="shared" ref="J51:J59" si="135">H51*I51</f>
        <v>0</v>
      </c>
      <c r="K51" s="213"/>
      <c r="L51" s="214"/>
      <c r="M51" s="215">
        <f t="shared" ref="M51:M59" si="136">K51*L51</f>
        <v>0</v>
      </c>
      <c r="N51" s="213"/>
      <c r="O51" s="214"/>
      <c r="P51" s="215">
        <f t="shared" ref="P51:P59" si="137">N51*O51</f>
        <v>0</v>
      </c>
      <c r="Q51" s="213"/>
      <c r="R51" s="214"/>
      <c r="S51" s="215">
        <f t="shared" ref="S51:S59" si="138">Q51*R51</f>
        <v>0</v>
      </c>
      <c r="T51" s="213"/>
      <c r="U51" s="214"/>
      <c r="V51" s="215">
        <f t="shared" ref="V51:V59" si="139">T51*U51</f>
        <v>0</v>
      </c>
      <c r="W51" s="216">
        <f t="shared" ref="W51:W59" si="140">G51+M51+S51</f>
        <v>0</v>
      </c>
      <c r="X51" s="217">
        <f t="shared" ref="X51:X59" si="141">J51+P51+V51</f>
        <v>0</v>
      </c>
      <c r="Y51" s="217">
        <f t="shared" si="132"/>
        <v>0</v>
      </c>
      <c r="Z51" s="218" t="e">
        <f t="shared" si="133"/>
        <v>#DIV/0!</v>
      </c>
      <c r="AA51" s="219"/>
      <c r="AB51" s="108"/>
      <c r="AC51" s="108"/>
      <c r="AD51" s="108"/>
      <c r="AE51" s="108"/>
      <c r="AF51" s="108"/>
      <c r="AG51" s="108"/>
    </row>
    <row r="52" spans="1:33" s="196" customFormat="1" ht="30" customHeight="1">
      <c r="A52" s="209" t="s">
        <v>69</v>
      </c>
      <c r="B52" s="210" t="s">
        <v>127</v>
      </c>
      <c r="C52" s="263" t="s">
        <v>343</v>
      </c>
      <c r="D52" s="354" t="s">
        <v>348</v>
      </c>
      <c r="E52" s="213">
        <v>3</v>
      </c>
      <c r="F52" s="214">
        <v>3500</v>
      </c>
      <c r="G52" s="215">
        <f t="shared" ref="G52:G57" si="142">E52*F52</f>
        <v>10500</v>
      </c>
      <c r="H52" s="213">
        <v>3</v>
      </c>
      <c r="I52" s="214">
        <v>3004</v>
      </c>
      <c r="J52" s="215">
        <f t="shared" ref="J52:J57" si="143">H52*I52</f>
        <v>9012</v>
      </c>
      <c r="K52" s="213"/>
      <c r="L52" s="214"/>
      <c r="M52" s="215">
        <f t="shared" ref="M52:M57" si="144">K52*L52</f>
        <v>0</v>
      </c>
      <c r="N52" s="213"/>
      <c r="O52" s="214"/>
      <c r="P52" s="215">
        <f t="shared" ref="P52:P57" si="145">N52*O52</f>
        <v>0</v>
      </c>
      <c r="Q52" s="213"/>
      <c r="R52" s="214"/>
      <c r="S52" s="215">
        <f t="shared" ref="S52:S57" si="146">Q52*R52</f>
        <v>0</v>
      </c>
      <c r="T52" s="213"/>
      <c r="U52" s="214"/>
      <c r="V52" s="215">
        <f t="shared" ref="V52:V57" si="147">T52*U52</f>
        <v>0</v>
      </c>
      <c r="W52" s="216">
        <f t="shared" ref="W52:W57" si="148">G52+M52+S52</f>
        <v>10500</v>
      </c>
      <c r="X52" s="217">
        <f t="shared" ref="X52:X57" si="149">J52+P52+V52</f>
        <v>9012</v>
      </c>
      <c r="Y52" s="217">
        <f t="shared" ref="Y52:Y57" si="150">W52-X52</f>
        <v>1488</v>
      </c>
      <c r="Z52" s="218">
        <f t="shared" ref="Z52:Z57" si="151">Y52/W52</f>
        <v>0.14171428571428571</v>
      </c>
      <c r="AA52" s="219"/>
      <c r="AB52" s="108"/>
      <c r="AC52" s="108"/>
      <c r="AD52" s="108"/>
      <c r="AE52" s="108"/>
      <c r="AF52" s="108"/>
      <c r="AG52" s="108"/>
    </row>
    <row r="53" spans="1:33" s="196" customFormat="1" ht="30" customHeight="1">
      <c r="A53" s="458" t="s">
        <v>69</v>
      </c>
      <c r="B53" s="460" t="s">
        <v>129</v>
      </c>
      <c r="C53" s="430" t="s">
        <v>344</v>
      </c>
      <c r="D53" s="427" t="s">
        <v>104</v>
      </c>
      <c r="E53" s="224">
        <v>9</v>
      </c>
      <c r="F53" s="225">
        <v>1150</v>
      </c>
      <c r="G53" s="226">
        <f t="shared" si="142"/>
        <v>10350</v>
      </c>
      <c r="H53" s="224">
        <v>9</v>
      </c>
      <c r="I53" s="225">
        <v>938</v>
      </c>
      <c r="J53" s="226">
        <f t="shared" si="143"/>
        <v>8442</v>
      </c>
      <c r="K53" s="224"/>
      <c r="L53" s="225"/>
      <c r="M53" s="226">
        <f t="shared" si="144"/>
        <v>0</v>
      </c>
      <c r="N53" s="224"/>
      <c r="O53" s="225"/>
      <c r="P53" s="226">
        <f t="shared" si="145"/>
        <v>0</v>
      </c>
      <c r="Q53" s="224"/>
      <c r="R53" s="225"/>
      <c r="S53" s="226">
        <f t="shared" si="146"/>
        <v>0</v>
      </c>
      <c r="T53" s="224"/>
      <c r="U53" s="225"/>
      <c r="V53" s="226">
        <f t="shared" si="147"/>
        <v>0</v>
      </c>
      <c r="W53" s="227">
        <f t="shared" si="148"/>
        <v>10350</v>
      </c>
      <c r="X53" s="217">
        <f t="shared" si="149"/>
        <v>8442</v>
      </c>
      <c r="Y53" s="217">
        <f t="shared" si="150"/>
        <v>1908</v>
      </c>
      <c r="Z53" s="218">
        <f t="shared" si="151"/>
        <v>0.18434782608695652</v>
      </c>
      <c r="AA53" s="228"/>
      <c r="AB53" s="108"/>
      <c r="AC53" s="108"/>
      <c r="AD53" s="108"/>
      <c r="AE53" s="108"/>
      <c r="AF53" s="108"/>
      <c r="AG53" s="108"/>
    </row>
    <row r="54" spans="1:33" s="196" customFormat="1" ht="30" customHeight="1">
      <c r="A54" s="459"/>
      <c r="B54" s="461"/>
      <c r="C54" s="431"/>
      <c r="D54" s="428"/>
      <c r="E54" s="224"/>
      <c r="F54" s="225"/>
      <c r="G54" s="226">
        <f t="shared" ref="G54" si="152">E54*F54</f>
        <v>0</v>
      </c>
      <c r="H54" s="224">
        <v>9</v>
      </c>
      <c r="I54" s="225">
        <v>845</v>
      </c>
      <c r="J54" s="226">
        <v>7605</v>
      </c>
      <c r="K54" s="224"/>
      <c r="L54" s="225"/>
      <c r="M54" s="226">
        <f t="shared" ref="M54" si="153">K54*L54</f>
        <v>0</v>
      </c>
      <c r="N54" s="224"/>
      <c r="O54" s="225"/>
      <c r="P54" s="226">
        <f t="shared" ref="P54" si="154">N54*O54</f>
        <v>0</v>
      </c>
      <c r="Q54" s="224"/>
      <c r="R54" s="225"/>
      <c r="S54" s="226">
        <f t="shared" ref="S54" si="155">Q54*R54</f>
        <v>0</v>
      </c>
      <c r="T54" s="224"/>
      <c r="U54" s="225"/>
      <c r="V54" s="226">
        <f t="shared" ref="V54" si="156">T54*U54</f>
        <v>0</v>
      </c>
      <c r="W54" s="227">
        <f t="shared" ref="W54" si="157">G54+M54+S54</f>
        <v>0</v>
      </c>
      <c r="X54" s="217">
        <f t="shared" ref="X54" si="158">J54+P54+V54</f>
        <v>7605</v>
      </c>
      <c r="Y54" s="217">
        <f t="shared" ref="Y54" si="159">W54-X54</f>
        <v>-7605</v>
      </c>
      <c r="Z54" s="218" t="e">
        <f t="shared" ref="Z54" si="160">Y54/W54</f>
        <v>#DIV/0!</v>
      </c>
      <c r="AA54" s="228"/>
      <c r="AB54" s="108"/>
      <c r="AC54" s="108"/>
      <c r="AD54" s="108"/>
      <c r="AE54" s="108"/>
      <c r="AF54" s="108"/>
      <c r="AG54" s="108"/>
    </row>
    <row r="55" spans="1:33" s="196" customFormat="1" ht="30" customHeight="1">
      <c r="A55" s="209" t="s">
        <v>69</v>
      </c>
      <c r="B55" s="220" t="s">
        <v>339</v>
      </c>
      <c r="C55" s="263" t="s">
        <v>345</v>
      </c>
      <c r="D55" s="212" t="s">
        <v>104</v>
      </c>
      <c r="E55" s="213">
        <v>16</v>
      </c>
      <c r="F55" s="214">
        <v>3480</v>
      </c>
      <c r="G55" s="215">
        <f t="shared" si="142"/>
        <v>55680</v>
      </c>
      <c r="H55" s="213">
        <v>16</v>
      </c>
      <c r="I55" s="214">
        <v>1760</v>
      </c>
      <c r="J55" s="215">
        <f t="shared" si="143"/>
        <v>28160</v>
      </c>
      <c r="K55" s="213"/>
      <c r="L55" s="214"/>
      <c r="M55" s="215">
        <f t="shared" si="144"/>
        <v>0</v>
      </c>
      <c r="N55" s="213"/>
      <c r="O55" s="214"/>
      <c r="P55" s="215">
        <f t="shared" si="145"/>
        <v>0</v>
      </c>
      <c r="Q55" s="213"/>
      <c r="R55" s="214"/>
      <c r="S55" s="215">
        <f t="shared" si="146"/>
        <v>0</v>
      </c>
      <c r="T55" s="213"/>
      <c r="U55" s="214"/>
      <c r="V55" s="215">
        <f t="shared" si="147"/>
        <v>0</v>
      </c>
      <c r="W55" s="216">
        <f t="shared" si="148"/>
        <v>55680</v>
      </c>
      <c r="X55" s="217">
        <f t="shared" si="149"/>
        <v>28160</v>
      </c>
      <c r="Y55" s="217">
        <f t="shared" si="150"/>
        <v>27520</v>
      </c>
      <c r="Z55" s="218">
        <f t="shared" si="151"/>
        <v>0.4942528735632184</v>
      </c>
      <c r="AA55" s="219"/>
      <c r="AB55" s="108"/>
      <c r="AC55" s="108"/>
      <c r="AD55" s="108"/>
      <c r="AE55" s="108"/>
      <c r="AF55" s="108"/>
      <c r="AG55" s="108"/>
    </row>
    <row r="56" spans="1:33" s="196" customFormat="1" ht="38.25" customHeight="1">
      <c r="A56" s="458" t="s">
        <v>69</v>
      </c>
      <c r="B56" s="462" t="s">
        <v>340</v>
      </c>
      <c r="C56" s="430" t="s">
        <v>349</v>
      </c>
      <c r="D56" s="432" t="s">
        <v>348</v>
      </c>
      <c r="E56" s="224">
        <v>3</v>
      </c>
      <c r="F56" s="225">
        <v>5590</v>
      </c>
      <c r="G56" s="226">
        <f t="shared" ref="G56" si="161">E56*F56</f>
        <v>16770</v>
      </c>
      <c r="H56" s="224">
        <v>3</v>
      </c>
      <c r="I56" s="225">
        <v>4328</v>
      </c>
      <c r="J56" s="226">
        <f t="shared" ref="J56" si="162">H56*I56</f>
        <v>12984</v>
      </c>
      <c r="K56" s="224"/>
      <c r="L56" s="225"/>
      <c r="M56" s="226">
        <f t="shared" ref="M56" si="163">K56*L56</f>
        <v>0</v>
      </c>
      <c r="N56" s="224"/>
      <c r="O56" s="225"/>
      <c r="P56" s="226">
        <f t="shared" ref="P56" si="164">N56*O56</f>
        <v>0</v>
      </c>
      <c r="Q56" s="224"/>
      <c r="R56" s="225"/>
      <c r="S56" s="226">
        <f t="shared" ref="S56" si="165">Q56*R56</f>
        <v>0</v>
      </c>
      <c r="T56" s="224"/>
      <c r="U56" s="225"/>
      <c r="V56" s="226">
        <f t="shared" ref="V56" si="166">T56*U56</f>
        <v>0</v>
      </c>
      <c r="W56" s="227">
        <f t="shared" ref="W56" si="167">G56+M56+S56</f>
        <v>16770</v>
      </c>
      <c r="X56" s="217">
        <f t="shared" ref="X56" si="168">J56+P56+V56</f>
        <v>12984</v>
      </c>
      <c r="Y56" s="217">
        <f t="shared" ref="Y56" si="169">W56-X56</f>
        <v>3786</v>
      </c>
      <c r="Z56" s="218">
        <f t="shared" ref="Z56" si="170">Y56/W56</f>
        <v>0.22576028622540251</v>
      </c>
      <c r="AA56" s="228"/>
      <c r="AB56" s="108"/>
      <c r="AC56" s="108"/>
      <c r="AD56" s="108"/>
      <c r="AE56" s="108"/>
      <c r="AF56" s="108"/>
      <c r="AG56" s="108"/>
    </row>
    <row r="57" spans="1:33" s="196" customFormat="1" ht="38.25" customHeight="1">
      <c r="A57" s="459"/>
      <c r="B57" s="463"/>
      <c r="C57" s="431"/>
      <c r="D57" s="428"/>
      <c r="E57" s="224"/>
      <c r="F57" s="225"/>
      <c r="G57" s="226">
        <f t="shared" si="142"/>
        <v>0</v>
      </c>
      <c r="H57" s="224">
        <v>3</v>
      </c>
      <c r="I57" s="225">
        <v>3973</v>
      </c>
      <c r="J57" s="226">
        <f t="shared" si="143"/>
        <v>11919</v>
      </c>
      <c r="K57" s="224"/>
      <c r="L57" s="225"/>
      <c r="M57" s="226">
        <f t="shared" si="144"/>
        <v>0</v>
      </c>
      <c r="N57" s="224"/>
      <c r="O57" s="225"/>
      <c r="P57" s="226">
        <f t="shared" si="145"/>
        <v>0</v>
      </c>
      <c r="Q57" s="224"/>
      <c r="R57" s="225"/>
      <c r="S57" s="226">
        <f t="shared" si="146"/>
        <v>0</v>
      </c>
      <c r="T57" s="224"/>
      <c r="U57" s="225"/>
      <c r="V57" s="226">
        <f t="shared" si="147"/>
        <v>0</v>
      </c>
      <c r="W57" s="227">
        <f t="shared" si="148"/>
        <v>0</v>
      </c>
      <c r="X57" s="217">
        <f t="shared" si="149"/>
        <v>11919</v>
      </c>
      <c r="Y57" s="217">
        <f t="shared" si="150"/>
        <v>-11919</v>
      </c>
      <c r="Z57" s="218" t="e">
        <f t="shared" si="151"/>
        <v>#DIV/0!</v>
      </c>
      <c r="AA57" s="228"/>
      <c r="AB57" s="108"/>
      <c r="AC57" s="108"/>
      <c r="AD57" s="108"/>
      <c r="AE57" s="108"/>
      <c r="AF57" s="108"/>
      <c r="AG57" s="108"/>
    </row>
    <row r="58" spans="1:33" ht="30" customHeight="1">
      <c r="A58" s="209" t="s">
        <v>69</v>
      </c>
      <c r="B58" s="220" t="s">
        <v>341</v>
      </c>
      <c r="C58" s="263" t="s">
        <v>346</v>
      </c>
      <c r="D58" s="212" t="s">
        <v>104</v>
      </c>
      <c r="E58" s="213">
        <v>3</v>
      </c>
      <c r="F58" s="214">
        <v>2180</v>
      </c>
      <c r="G58" s="215">
        <f t="shared" si="134"/>
        <v>6540</v>
      </c>
      <c r="H58" s="213">
        <v>3</v>
      </c>
      <c r="I58" s="214">
        <v>2040</v>
      </c>
      <c r="J58" s="215">
        <f t="shared" si="135"/>
        <v>6120</v>
      </c>
      <c r="K58" s="213"/>
      <c r="L58" s="214"/>
      <c r="M58" s="215">
        <f t="shared" si="136"/>
        <v>0</v>
      </c>
      <c r="N58" s="213"/>
      <c r="O58" s="214"/>
      <c r="P58" s="215">
        <f t="shared" si="137"/>
        <v>0</v>
      </c>
      <c r="Q58" s="213"/>
      <c r="R58" s="214"/>
      <c r="S58" s="215">
        <f t="shared" si="138"/>
        <v>0</v>
      </c>
      <c r="T58" s="213"/>
      <c r="U58" s="214"/>
      <c r="V58" s="215">
        <f t="shared" si="139"/>
        <v>0</v>
      </c>
      <c r="W58" s="216">
        <f t="shared" si="140"/>
        <v>6540</v>
      </c>
      <c r="X58" s="217">
        <f t="shared" si="141"/>
        <v>6120</v>
      </c>
      <c r="Y58" s="217">
        <f t="shared" si="132"/>
        <v>420</v>
      </c>
      <c r="Z58" s="218">
        <f t="shared" si="133"/>
        <v>6.4220183486238536E-2</v>
      </c>
      <c r="AA58" s="219"/>
      <c r="AB58" s="108"/>
      <c r="AC58" s="108"/>
      <c r="AD58" s="108"/>
      <c r="AE58" s="108"/>
      <c r="AF58" s="108"/>
      <c r="AG58" s="108"/>
    </row>
    <row r="59" spans="1:33" ht="30" customHeight="1">
      <c r="A59" s="221" t="s">
        <v>69</v>
      </c>
      <c r="B59" s="222" t="s">
        <v>342</v>
      </c>
      <c r="C59" s="264" t="s">
        <v>347</v>
      </c>
      <c r="D59" s="223" t="s">
        <v>104</v>
      </c>
      <c r="E59" s="224">
        <v>3</v>
      </c>
      <c r="F59" s="225">
        <v>1250</v>
      </c>
      <c r="G59" s="226">
        <f t="shared" si="134"/>
        <v>3750</v>
      </c>
      <c r="H59" s="224">
        <v>3</v>
      </c>
      <c r="I59" s="225">
        <v>1152</v>
      </c>
      <c r="J59" s="226">
        <f t="shared" si="135"/>
        <v>3456</v>
      </c>
      <c r="K59" s="224"/>
      <c r="L59" s="225"/>
      <c r="M59" s="226">
        <f t="shared" si="136"/>
        <v>0</v>
      </c>
      <c r="N59" s="224"/>
      <c r="O59" s="225"/>
      <c r="P59" s="226">
        <f t="shared" si="137"/>
        <v>0</v>
      </c>
      <c r="Q59" s="224"/>
      <c r="R59" s="225"/>
      <c r="S59" s="226">
        <f t="shared" si="138"/>
        <v>0</v>
      </c>
      <c r="T59" s="224"/>
      <c r="U59" s="225"/>
      <c r="V59" s="226">
        <f t="shared" si="139"/>
        <v>0</v>
      </c>
      <c r="W59" s="227">
        <f t="shared" si="140"/>
        <v>3750</v>
      </c>
      <c r="X59" s="217">
        <f t="shared" si="141"/>
        <v>3456</v>
      </c>
      <c r="Y59" s="217">
        <f t="shared" si="132"/>
        <v>294</v>
      </c>
      <c r="Z59" s="218">
        <f t="shared" si="133"/>
        <v>7.8399999999999997E-2</v>
      </c>
      <c r="AA59" s="228"/>
      <c r="AB59" s="108"/>
      <c r="AC59" s="108"/>
      <c r="AD59" s="108"/>
      <c r="AE59" s="108"/>
      <c r="AF59" s="108"/>
      <c r="AG59" s="108"/>
    </row>
    <row r="60" spans="1:33" ht="53.25" customHeight="1">
      <c r="A60" s="199" t="s">
        <v>66</v>
      </c>
      <c r="B60" s="246" t="s">
        <v>130</v>
      </c>
      <c r="C60" s="229" t="s">
        <v>131</v>
      </c>
      <c r="D60" s="230"/>
      <c r="E60" s="231"/>
      <c r="F60" s="232"/>
      <c r="G60" s="233"/>
      <c r="H60" s="231"/>
      <c r="I60" s="232"/>
      <c r="J60" s="233"/>
      <c r="K60" s="231">
        <f>SUM(K61:K62)</f>
        <v>0</v>
      </c>
      <c r="L60" s="232"/>
      <c r="M60" s="233">
        <f t="shared" ref="M60:N60" si="171">SUM(M61:M62)</f>
        <v>0</v>
      </c>
      <c r="N60" s="231">
        <f t="shared" si="171"/>
        <v>0</v>
      </c>
      <c r="O60" s="232"/>
      <c r="P60" s="233">
        <f t="shared" ref="P60:Q60" si="172">SUM(P61:P62)</f>
        <v>0</v>
      </c>
      <c r="Q60" s="231">
        <f t="shared" si="172"/>
        <v>0</v>
      </c>
      <c r="R60" s="232"/>
      <c r="S60" s="233">
        <f t="shared" ref="S60:T60" si="173">SUM(S61:S62)</f>
        <v>0</v>
      </c>
      <c r="T60" s="231">
        <f t="shared" si="173"/>
        <v>0</v>
      </c>
      <c r="U60" s="232"/>
      <c r="V60" s="233">
        <f t="shared" ref="V60:X60" si="174">SUM(V61:V62)</f>
        <v>0</v>
      </c>
      <c r="W60" s="233">
        <f t="shared" si="174"/>
        <v>0</v>
      </c>
      <c r="X60" s="233">
        <f t="shared" si="174"/>
        <v>0</v>
      </c>
      <c r="Y60" s="233">
        <f t="shared" si="132"/>
        <v>0</v>
      </c>
      <c r="Z60" s="233" t="e">
        <f t="shared" si="133"/>
        <v>#DIV/0!</v>
      </c>
      <c r="AA60" s="235"/>
      <c r="AB60" s="106"/>
      <c r="AC60" s="106"/>
      <c r="AD60" s="106"/>
      <c r="AE60" s="106"/>
      <c r="AF60" s="106"/>
      <c r="AG60" s="106"/>
    </row>
    <row r="61" spans="1:33" ht="30" customHeight="1">
      <c r="A61" s="209" t="s">
        <v>69</v>
      </c>
      <c r="B61" s="210" t="s">
        <v>132</v>
      </c>
      <c r="C61" s="261" t="s">
        <v>133</v>
      </c>
      <c r="D61" s="212" t="s">
        <v>134</v>
      </c>
      <c r="E61" s="451" t="s">
        <v>135</v>
      </c>
      <c r="F61" s="452"/>
      <c r="G61" s="453"/>
      <c r="H61" s="451" t="s">
        <v>135</v>
      </c>
      <c r="I61" s="452"/>
      <c r="J61" s="453"/>
      <c r="K61" s="213"/>
      <c r="L61" s="214"/>
      <c r="M61" s="215">
        <f t="shared" ref="M61:M62" si="175">K61*L61</f>
        <v>0</v>
      </c>
      <c r="N61" s="213"/>
      <c r="O61" s="214"/>
      <c r="P61" s="215">
        <f t="shared" ref="P61:P62" si="176">N61*O61</f>
        <v>0</v>
      </c>
      <c r="Q61" s="213"/>
      <c r="R61" s="214"/>
      <c r="S61" s="215">
        <f t="shared" ref="S61:S62" si="177">Q61*R61</f>
        <v>0</v>
      </c>
      <c r="T61" s="213"/>
      <c r="U61" s="214"/>
      <c r="V61" s="215">
        <f t="shared" ref="V61:V62" si="178">T61*U61</f>
        <v>0</v>
      </c>
      <c r="W61" s="227">
        <f t="shared" ref="W61:W62" si="179">G61+M61+S61</f>
        <v>0</v>
      </c>
      <c r="X61" s="217">
        <f t="shared" ref="X61:X62" si="180">J61+P61+V61</f>
        <v>0</v>
      </c>
      <c r="Y61" s="217">
        <f t="shared" si="132"/>
        <v>0</v>
      </c>
      <c r="Z61" s="218" t="e">
        <f t="shared" si="133"/>
        <v>#DIV/0!</v>
      </c>
      <c r="AA61" s="219"/>
      <c r="AB61" s="108"/>
      <c r="AC61" s="108"/>
      <c r="AD61" s="108"/>
      <c r="AE61" s="108"/>
      <c r="AF61" s="108"/>
      <c r="AG61" s="108"/>
    </row>
    <row r="62" spans="1:33" ht="30" customHeight="1" thickBot="1">
      <c r="A62" s="221" t="s">
        <v>69</v>
      </c>
      <c r="B62" s="238" t="s">
        <v>136</v>
      </c>
      <c r="C62" s="254" t="s">
        <v>137</v>
      </c>
      <c r="D62" s="223" t="s">
        <v>134</v>
      </c>
      <c r="E62" s="454"/>
      <c r="F62" s="455"/>
      <c r="G62" s="456"/>
      <c r="H62" s="454"/>
      <c r="I62" s="455"/>
      <c r="J62" s="456"/>
      <c r="K62" s="240"/>
      <c r="L62" s="241"/>
      <c r="M62" s="242">
        <f t="shared" si="175"/>
        <v>0</v>
      </c>
      <c r="N62" s="240"/>
      <c r="O62" s="241"/>
      <c r="P62" s="242">
        <f t="shared" si="176"/>
        <v>0</v>
      </c>
      <c r="Q62" s="240"/>
      <c r="R62" s="241"/>
      <c r="S62" s="242">
        <f t="shared" si="177"/>
        <v>0</v>
      </c>
      <c r="T62" s="240"/>
      <c r="U62" s="241"/>
      <c r="V62" s="242">
        <f t="shared" si="178"/>
        <v>0</v>
      </c>
      <c r="W62" s="227">
        <f t="shared" si="179"/>
        <v>0</v>
      </c>
      <c r="X62" s="217">
        <f t="shared" si="180"/>
        <v>0</v>
      </c>
      <c r="Y62" s="256">
        <f t="shared" si="132"/>
        <v>0</v>
      </c>
      <c r="Z62" s="218" t="e">
        <f t="shared" si="133"/>
        <v>#DIV/0!</v>
      </c>
      <c r="AA62" s="243"/>
      <c r="AB62" s="108"/>
      <c r="AC62" s="108"/>
      <c r="AD62" s="108"/>
      <c r="AE62" s="108"/>
      <c r="AF62" s="108"/>
      <c r="AG62" s="108"/>
    </row>
    <row r="63" spans="1:33" ht="30" customHeight="1" thickBot="1">
      <c r="A63" s="109" t="s">
        <v>138</v>
      </c>
      <c r="B63" s="110"/>
      <c r="C63" s="111"/>
      <c r="D63" s="112"/>
      <c r="E63" s="116">
        <f>E50</f>
        <v>37</v>
      </c>
      <c r="F63" s="126"/>
      <c r="G63" s="115">
        <f t="shared" ref="G63:H63" si="181">G50</f>
        <v>103590</v>
      </c>
      <c r="H63" s="116">
        <f t="shared" si="181"/>
        <v>49</v>
      </c>
      <c r="I63" s="126"/>
      <c r="J63" s="115">
        <f>J50</f>
        <v>87698</v>
      </c>
      <c r="K63" s="127">
        <f>K60+K50</f>
        <v>0</v>
      </c>
      <c r="L63" s="126"/>
      <c r="M63" s="115">
        <f>M60+M50</f>
        <v>0</v>
      </c>
      <c r="N63" s="127">
        <f>N60+N50</f>
        <v>0</v>
      </c>
      <c r="O63" s="126"/>
      <c r="P63" s="115">
        <f>P60+P50</f>
        <v>0</v>
      </c>
      <c r="Q63" s="127">
        <f>Q60+Q50</f>
        <v>0</v>
      </c>
      <c r="R63" s="126"/>
      <c r="S63" s="115">
        <f>S60+S50</f>
        <v>0</v>
      </c>
      <c r="T63" s="127">
        <f>T60+T50</f>
        <v>0</v>
      </c>
      <c r="U63" s="126"/>
      <c r="V63" s="115">
        <f>V60+V50</f>
        <v>0</v>
      </c>
      <c r="W63" s="128">
        <f>W60+W50</f>
        <v>103590</v>
      </c>
      <c r="X63" s="128">
        <f>X60+X50</f>
        <v>87698</v>
      </c>
      <c r="Y63" s="133">
        <f t="shared" si="132"/>
        <v>15892</v>
      </c>
      <c r="Z63" s="128">
        <f t="shared" si="133"/>
        <v>0.15341249155323872</v>
      </c>
      <c r="AA63" s="120"/>
      <c r="AB63" s="108"/>
      <c r="AC63" s="108"/>
      <c r="AD63" s="108"/>
      <c r="AE63" s="6"/>
      <c r="AF63" s="6"/>
      <c r="AG63" s="6"/>
    </row>
    <row r="64" spans="1:33" ht="30" customHeight="1" thickBot="1">
      <c r="A64" s="121" t="s">
        <v>64</v>
      </c>
      <c r="B64" s="122">
        <v>4</v>
      </c>
      <c r="C64" s="123" t="s">
        <v>139</v>
      </c>
      <c r="D64" s="124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4"/>
      <c r="X64" s="104"/>
      <c r="Y64" s="257"/>
      <c r="Z64" s="104"/>
      <c r="AA64" s="105"/>
      <c r="AB64" s="6"/>
      <c r="AC64" s="6"/>
      <c r="AD64" s="6"/>
      <c r="AE64" s="6"/>
      <c r="AF64" s="6"/>
      <c r="AG64" s="6"/>
    </row>
    <row r="65" spans="1:33" ht="30" customHeight="1">
      <c r="A65" s="199" t="s">
        <v>66</v>
      </c>
      <c r="B65" s="246" t="s">
        <v>140</v>
      </c>
      <c r="C65" s="265" t="s">
        <v>141</v>
      </c>
      <c r="D65" s="202"/>
      <c r="E65" s="203">
        <f>SUM(E66:E68)</f>
        <v>0</v>
      </c>
      <c r="F65" s="204"/>
      <c r="G65" s="205">
        <f t="shared" ref="G65:H65" si="182">SUM(G66:G68)</f>
        <v>0</v>
      </c>
      <c r="H65" s="203">
        <f t="shared" si="182"/>
        <v>0</v>
      </c>
      <c r="I65" s="204"/>
      <c r="J65" s="205">
        <f t="shared" ref="J65:K65" si="183">SUM(J66:J68)</f>
        <v>0</v>
      </c>
      <c r="K65" s="203">
        <f t="shared" si="183"/>
        <v>0</v>
      </c>
      <c r="L65" s="204"/>
      <c r="M65" s="205">
        <f t="shared" ref="M65:N65" si="184">SUM(M66:M68)</f>
        <v>0</v>
      </c>
      <c r="N65" s="203">
        <f t="shared" si="184"/>
        <v>0</v>
      </c>
      <c r="O65" s="204"/>
      <c r="P65" s="205">
        <f t="shared" ref="P65:Q65" si="185">SUM(P66:P68)</f>
        <v>0</v>
      </c>
      <c r="Q65" s="203">
        <f t="shared" si="185"/>
        <v>0</v>
      </c>
      <c r="R65" s="204"/>
      <c r="S65" s="205">
        <f t="shared" ref="S65:T65" si="186">SUM(S66:S68)</f>
        <v>0</v>
      </c>
      <c r="T65" s="203">
        <f t="shared" si="186"/>
        <v>0</v>
      </c>
      <c r="U65" s="204"/>
      <c r="V65" s="205">
        <f t="shared" ref="V65:X65" si="187">SUM(V66:V68)</f>
        <v>0</v>
      </c>
      <c r="W65" s="205">
        <f t="shared" si="187"/>
        <v>0</v>
      </c>
      <c r="X65" s="205">
        <f t="shared" si="187"/>
        <v>0</v>
      </c>
      <c r="Y65" s="498">
        <f t="shared" ref="Y65:Y85" si="188">W65-X65</f>
        <v>0</v>
      </c>
      <c r="Z65" s="207" t="e">
        <f t="shared" ref="Z65:Z85" si="189">Y65/W65</f>
        <v>#DIV/0!</v>
      </c>
      <c r="AA65" s="208"/>
      <c r="AB65" s="106"/>
      <c r="AC65" s="106"/>
      <c r="AD65" s="106"/>
      <c r="AE65" s="106"/>
      <c r="AF65" s="106"/>
      <c r="AG65" s="106"/>
    </row>
    <row r="66" spans="1:33" ht="30" customHeight="1">
      <c r="A66" s="209" t="s">
        <v>69</v>
      </c>
      <c r="B66" s="210" t="s">
        <v>142</v>
      </c>
      <c r="C66" s="261" t="s">
        <v>143</v>
      </c>
      <c r="D66" s="266" t="s">
        <v>144</v>
      </c>
      <c r="E66" s="267"/>
      <c r="F66" s="268"/>
      <c r="G66" s="269">
        <f t="shared" ref="G66:G68" si="190">E66*F66</f>
        <v>0</v>
      </c>
      <c r="H66" s="267"/>
      <c r="I66" s="268"/>
      <c r="J66" s="269">
        <f t="shared" ref="J66:J68" si="191">H66*I66</f>
        <v>0</v>
      </c>
      <c r="K66" s="213"/>
      <c r="L66" s="268"/>
      <c r="M66" s="215">
        <f t="shared" ref="M66:M68" si="192">K66*L66</f>
        <v>0</v>
      </c>
      <c r="N66" s="213"/>
      <c r="O66" s="268"/>
      <c r="P66" s="215">
        <f t="shared" ref="P66:P68" si="193">N66*O66</f>
        <v>0</v>
      </c>
      <c r="Q66" s="213"/>
      <c r="R66" s="268"/>
      <c r="S66" s="215">
        <f t="shared" ref="S66:S68" si="194">Q66*R66</f>
        <v>0</v>
      </c>
      <c r="T66" s="213"/>
      <c r="U66" s="268"/>
      <c r="V66" s="215">
        <f t="shared" ref="V66:V68" si="195">T66*U66</f>
        <v>0</v>
      </c>
      <c r="W66" s="216">
        <f t="shared" ref="W66:W68" si="196">G66+M66+S66</f>
        <v>0</v>
      </c>
      <c r="X66" s="217">
        <f t="shared" ref="X66:X68" si="197">J66+P66+V66</f>
        <v>0</v>
      </c>
      <c r="Y66" s="217">
        <f t="shared" si="188"/>
        <v>0</v>
      </c>
      <c r="Z66" s="218" t="e">
        <f t="shared" si="189"/>
        <v>#DIV/0!</v>
      </c>
      <c r="AA66" s="219"/>
      <c r="AB66" s="108"/>
      <c r="AC66" s="108"/>
      <c r="AD66" s="108"/>
      <c r="AE66" s="108"/>
      <c r="AF66" s="108"/>
      <c r="AG66" s="108"/>
    </row>
    <row r="67" spans="1:33" ht="30" customHeight="1">
      <c r="A67" s="209" t="s">
        <v>69</v>
      </c>
      <c r="B67" s="210" t="s">
        <v>145</v>
      </c>
      <c r="C67" s="261" t="s">
        <v>143</v>
      </c>
      <c r="D67" s="266" t="s">
        <v>144</v>
      </c>
      <c r="E67" s="267"/>
      <c r="F67" s="268"/>
      <c r="G67" s="269">
        <f t="shared" si="190"/>
        <v>0</v>
      </c>
      <c r="H67" s="267"/>
      <c r="I67" s="268"/>
      <c r="J67" s="269">
        <f t="shared" si="191"/>
        <v>0</v>
      </c>
      <c r="K67" s="213"/>
      <c r="L67" s="268"/>
      <c r="M67" s="215">
        <f t="shared" si="192"/>
        <v>0</v>
      </c>
      <c r="N67" s="213"/>
      <c r="O67" s="268"/>
      <c r="P67" s="215">
        <f t="shared" si="193"/>
        <v>0</v>
      </c>
      <c r="Q67" s="213"/>
      <c r="R67" s="268"/>
      <c r="S67" s="215">
        <f t="shared" si="194"/>
        <v>0</v>
      </c>
      <c r="T67" s="213"/>
      <c r="U67" s="268"/>
      <c r="V67" s="215">
        <f t="shared" si="195"/>
        <v>0</v>
      </c>
      <c r="W67" s="216">
        <f t="shared" si="196"/>
        <v>0</v>
      </c>
      <c r="X67" s="217">
        <f t="shared" si="197"/>
        <v>0</v>
      </c>
      <c r="Y67" s="217">
        <f t="shared" si="188"/>
        <v>0</v>
      </c>
      <c r="Z67" s="218" t="e">
        <f t="shared" si="189"/>
        <v>#DIV/0!</v>
      </c>
      <c r="AA67" s="219"/>
      <c r="AB67" s="108"/>
      <c r="AC67" s="108"/>
      <c r="AD67" s="108"/>
      <c r="AE67" s="108"/>
      <c r="AF67" s="108"/>
      <c r="AG67" s="108"/>
    </row>
    <row r="68" spans="1:33" ht="30" customHeight="1">
      <c r="A68" s="237" t="s">
        <v>69</v>
      </c>
      <c r="B68" s="238" t="s">
        <v>146</v>
      </c>
      <c r="C68" s="254" t="s">
        <v>143</v>
      </c>
      <c r="D68" s="266" t="s">
        <v>144</v>
      </c>
      <c r="E68" s="270"/>
      <c r="F68" s="271"/>
      <c r="G68" s="272">
        <f t="shared" si="190"/>
        <v>0</v>
      </c>
      <c r="H68" s="270"/>
      <c r="I68" s="271"/>
      <c r="J68" s="272">
        <f t="shared" si="191"/>
        <v>0</v>
      </c>
      <c r="K68" s="224"/>
      <c r="L68" s="271"/>
      <c r="M68" s="226">
        <f t="shared" si="192"/>
        <v>0</v>
      </c>
      <c r="N68" s="224"/>
      <c r="O68" s="271"/>
      <c r="P68" s="226">
        <f t="shared" si="193"/>
        <v>0</v>
      </c>
      <c r="Q68" s="224"/>
      <c r="R68" s="271"/>
      <c r="S68" s="226">
        <f t="shared" si="194"/>
        <v>0</v>
      </c>
      <c r="T68" s="224"/>
      <c r="U68" s="271"/>
      <c r="V68" s="226">
        <f t="shared" si="195"/>
        <v>0</v>
      </c>
      <c r="W68" s="227">
        <f t="shared" si="196"/>
        <v>0</v>
      </c>
      <c r="X68" s="217">
        <f t="shared" si="197"/>
        <v>0</v>
      </c>
      <c r="Y68" s="217">
        <f t="shared" si="188"/>
        <v>0</v>
      </c>
      <c r="Z68" s="218" t="e">
        <f t="shared" si="189"/>
        <v>#DIV/0!</v>
      </c>
      <c r="AA68" s="228"/>
      <c r="AB68" s="108"/>
      <c r="AC68" s="108"/>
      <c r="AD68" s="108"/>
      <c r="AE68" s="108"/>
      <c r="AF68" s="108"/>
      <c r="AG68" s="108"/>
    </row>
    <row r="69" spans="1:33" ht="30" customHeight="1">
      <c r="A69" s="199" t="s">
        <v>66</v>
      </c>
      <c r="B69" s="246" t="s">
        <v>147</v>
      </c>
      <c r="C69" s="244" t="s">
        <v>148</v>
      </c>
      <c r="D69" s="230"/>
      <c r="E69" s="231">
        <f>SUM(E70:E72)</f>
        <v>0</v>
      </c>
      <c r="F69" s="232"/>
      <c r="G69" s="233">
        <f t="shared" ref="G69:H69" si="198">SUM(G70:G72)</f>
        <v>0</v>
      </c>
      <c r="H69" s="231">
        <f t="shared" si="198"/>
        <v>0</v>
      </c>
      <c r="I69" s="232"/>
      <c r="J69" s="233">
        <f t="shared" ref="J69:K69" si="199">SUM(J70:J72)</f>
        <v>0</v>
      </c>
      <c r="K69" s="231">
        <f t="shared" si="199"/>
        <v>0</v>
      </c>
      <c r="L69" s="232"/>
      <c r="M69" s="233">
        <f t="shared" ref="M69:N69" si="200">SUM(M70:M72)</f>
        <v>0</v>
      </c>
      <c r="N69" s="231">
        <f t="shared" si="200"/>
        <v>0</v>
      </c>
      <c r="O69" s="232"/>
      <c r="P69" s="233">
        <f t="shared" ref="P69:Q69" si="201">SUM(P70:P72)</f>
        <v>0</v>
      </c>
      <c r="Q69" s="231">
        <f t="shared" si="201"/>
        <v>0</v>
      </c>
      <c r="R69" s="232"/>
      <c r="S69" s="233">
        <f t="shared" ref="S69:T69" si="202">SUM(S70:S72)</f>
        <v>0</v>
      </c>
      <c r="T69" s="231">
        <f t="shared" si="202"/>
        <v>0</v>
      </c>
      <c r="U69" s="232"/>
      <c r="V69" s="233">
        <f t="shared" ref="V69:X69" si="203">SUM(V70:V72)</f>
        <v>0</v>
      </c>
      <c r="W69" s="233">
        <f t="shared" si="203"/>
        <v>0</v>
      </c>
      <c r="X69" s="233">
        <f t="shared" si="203"/>
        <v>0</v>
      </c>
      <c r="Y69" s="233">
        <f t="shared" si="188"/>
        <v>0</v>
      </c>
      <c r="Z69" s="233" t="e">
        <f t="shared" si="189"/>
        <v>#DIV/0!</v>
      </c>
      <c r="AA69" s="235"/>
      <c r="AB69" s="106"/>
      <c r="AC69" s="106"/>
      <c r="AD69" s="106"/>
      <c r="AE69" s="106"/>
      <c r="AF69" s="106"/>
      <c r="AG69" s="106"/>
    </row>
    <row r="70" spans="1:33" ht="30" customHeight="1">
      <c r="A70" s="209" t="s">
        <v>69</v>
      </c>
      <c r="B70" s="210" t="s">
        <v>149</v>
      </c>
      <c r="C70" s="273" t="s">
        <v>150</v>
      </c>
      <c r="D70" s="274" t="s">
        <v>151</v>
      </c>
      <c r="E70" s="213"/>
      <c r="F70" s="214"/>
      <c r="G70" s="215">
        <f t="shared" ref="G70:G72" si="204">E70*F70</f>
        <v>0</v>
      </c>
      <c r="H70" s="213"/>
      <c r="I70" s="214"/>
      <c r="J70" s="215">
        <f t="shared" ref="J70:J72" si="205">H70*I70</f>
        <v>0</v>
      </c>
      <c r="K70" s="213"/>
      <c r="L70" s="214"/>
      <c r="M70" s="215">
        <f t="shared" ref="M70:M72" si="206">K70*L70</f>
        <v>0</v>
      </c>
      <c r="N70" s="213"/>
      <c r="O70" s="214"/>
      <c r="P70" s="215">
        <f t="shared" ref="P70:P72" si="207">N70*O70</f>
        <v>0</v>
      </c>
      <c r="Q70" s="213"/>
      <c r="R70" s="214"/>
      <c r="S70" s="215">
        <f t="shared" ref="S70:S72" si="208">Q70*R70</f>
        <v>0</v>
      </c>
      <c r="T70" s="213"/>
      <c r="U70" s="214"/>
      <c r="V70" s="215">
        <f t="shared" ref="V70:V72" si="209">T70*U70</f>
        <v>0</v>
      </c>
      <c r="W70" s="216">
        <f t="shared" ref="W70:W72" si="210">G70+M70+S70</f>
        <v>0</v>
      </c>
      <c r="X70" s="217">
        <f t="shared" ref="X70:X72" si="211">J70+P70+V70</f>
        <v>0</v>
      </c>
      <c r="Y70" s="217">
        <f t="shared" si="188"/>
        <v>0</v>
      </c>
      <c r="Z70" s="218" t="e">
        <f t="shared" si="189"/>
        <v>#DIV/0!</v>
      </c>
      <c r="AA70" s="219"/>
      <c r="AB70" s="108"/>
      <c r="AC70" s="108"/>
      <c r="AD70" s="108"/>
      <c r="AE70" s="108"/>
      <c r="AF70" s="108"/>
      <c r="AG70" s="108"/>
    </row>
    <row r="71" spans="1:33" ht="30" customHeight="1">
      <c r="A71" s="209" t="s">
        <v>69</v>
      </c>
      <c r="B71" s="210" t="s">
        <v>152</v>
      </c>
      <c r="C71" s="273" t="s">
        <v>126</v>
      </c>
      <c r="D71" s="274" t="s">
        <v>151</v>
      </c>
      <c r="E71" s="213"/>
      <c r="F71" s="214"/>
      <c r="G71" s="215">
        <f t="shared" si="204"/>
        <v>0</v>
      </c>
      <c r="H71" s="213"/>
      <c r="I71" s="214"/>
      <c r="J71" s="215">
        <f t="shared" si="205"/>
        <v>0</v>
      </c>
      <c r="K71" s="213"/>
      <c r="L71" s="214"/>
      <c r="M71" s="215">
        <f t="shared" si="206"/>
        <v>0</v>
      </c>
      <c r="N71" s="213"/>
      <c r="O71" s="214"/>
      <c r="P71" s="215">
        <f t="shared" si="207"/>
        <v>0</v>
      </c>
      <c r="Q71" s="213"/>
      <c r="R71" s="214"/>
      <c r="S71" s="215">
        <f t="shared" si="208"/>
        <v>0</v>
      </c>
      <c r="T71" s="213"/>
      <c r="U71" s="214"/>
      <c r="V71" s="215">
        <f t="shared" si="209"/>
        <v>0</v>
      </c>
      <c r="W71" s="216">
        <f t="shared" si="210"/>
        <v>0</v>
      </c>
      <c r="X71" s="217">
        <f t="shared" si="211"/>
        <v>0</v>
      </c>
      <c r="Y71" s="217">
        <f t="shared" si="188"/>
        <v>0</v>
      </c>
      <c r="Z71" s="218" t="e">
        <f t="shared" si="189"/>
        <v>#DIV/0!</v>
      </c>
      <c r="AA71" s="219"/>
      <c r="AB71" s="108"/>
      <c r="AC71" s="108"/>
      <c r="AD71" s="108"/>
      <c r="AE71" s="108"/>
      <c r="AF71" s="108"/>
      <c r="AG71" s="108"/>
    </row>
    <row r="72" spans="1:33" ht="30" customHeight="1" thickBot="1">
      <c r="A72" s="237" t="s">
        <v>69</v>
      </c>
      <c r="B72" s="245" t="s">
        <v>153</v>
      </c>
      <c r="C72" s="502" t="s">
        <v>128</v>
      </c>
      <c r="D72" s="503" t="s">
        <v>151</v>
      </c>
      <c r="E72" s="240"/>
      <c r="F72" s="241"/>
      <c r="G72" s="242">
        <f t="shared" si="204"/>
        <v>0</v>
      </c>
      <c r="H72" s="240"/>
      <c r="I72" s="241"/>
      <c r="J72" s="242">
        <f t="shared" si="205"/>
        <v>0</v>
      </c>
      <c r="K72" s="240"/>
      <c r="L72" s="241"/>
      <c r="M72" s="242">
        <f t="shared" si="206"/>
        <v>0</v>
      </c>
      <c r="N72" s="240"/>
      <c r="O72" s="241"/>
      <c r="P72" s="242">
        <f t="shared" si="207"/>
        <v>0</v>
      </c>
      <c r="Q72" s="240"/>
      <c r="R72" s="241"/>
      <c r="S72" s="242">
        <f t="shared" si="208"/>
        <v>0</v>
      </c>
      <c r="T72" s="240"/>
      <c r="U72" s="241"/>
      <c r="V72" s="242">
        <f t="shared" si="209"/>
        <v>0</v>
      </c>
      <c r="W72" s="500">
        <f t="shared" si="210"/>
        <v>0</v>
      </c>
      <c r="X72" s="500">
        <f t="shared" si="211"/>
        <v>0</v>
      </c>
      <c r="Y72" s="500">
        <f t="shared" si="188"/>
        <v>0</v>
      </c>
      <c r="Z72" s="501" t="e">
        <f t="shared" si="189"/>
        <v>#DIV/0!</v>
      </c>
      <c r="AA72" s="243"/>
      <c r="AB72" s="108"/>
      <c r="AC72" s="108"/>
      <c r="AD72" s="108"/>
      <c r="AE72" s="108"/>
      <c r="AF72" s="108"/>
      <c r="AG72" s="108"/>
    </row>
    <row r="73" spans="1:33" ht="30" customHeight="1">
      <c r="A73" s="199" t="s">
        <v>66</v>
      </c>
      <c r="B73" s="246" t="s">
        <v>154</v>
      </c>
      <c r="C73" s="244" t="s">
        <v>155</v>
      </c>
      <c r="D73" s="230"/>
      <c r="E73" s="231">
        <f>SUM(E74:E76)</f>
        <v>0</v>
      </c>
      <c r="F73" s="232"/>
      <c r="G73" s="233">
        <f t="shared" ref="G73:H73" si="212">SUM(G74:G76)</f>
        <v>0</v>
      </c>
      <c r="H73" s="231">
        <f t="shared" si="212"/>
        <v>0</v>
      </c>
      <c r="I73" s="232"/>
      <c r="J73" s="233">
        <f t="shared" ref="J73:K73" si="213">SUM(J74:J76)</f>
        <v>0</v>
      </c>
      <c r="K73" s="231">
        <f t="shared" si="213"/>
        <v>0</v>
      </c>
      <c r="L73" s="232"/>
      <c r="M73" s="233">
        <f t="shared" ref="M73:N73" si="214">SUM(M74:M76)</f>
        <v>0</v>
      </c>
      <c r="N73" s="231">
        <f t="shared" si="214"/>
        <v>0</v>
      </c>
      <c r="O73" s="232"/>
      <c r="P73" s="233">
        <f t="shared" ref="P73:Q73" si="215">SUM(P74:P76)</f>
        <v>0</v>
      </c>
      <c r="Q73" s="231">
        <f t="shared" si="215"/>
        <v>0</v>
      </c>
      <c r="R73" s="232"/>
      <c r="S73" s="233">
        <f t="shared" ref="S73:T73" si="216">SUM(S74:S76)</f>
        <v>0</v>
      </c>
      <c r="T73" s="231">
        <f t="shared" si="216"/>
        <v>0</v>
      </c>
      <c r="U73" s="232"/>
      <c r="V73" s="233">
        <f t="shared" ref="V73:X73" si="217">SUM(V74:V76)</f>
        <v>0</v>
      </c>
      <c r="W73" s="233">
        <f t="shared" si="217"/>
        <v>0</v>
      </c>
      <c r="X73" s="233">
        <f t="shared" si="217"/>
        <v>0</v>
      </c>
      <c r="Y73" s="233">
        <f t="shared" si="188"/>
        <v>0</v>
      </c>
      <c r="Z73" s="233" t="e">
        <f t="shared" si="189"/>
        <v>#DIV/0!</v>
      </c>
      <c r="AA73" s="235"/>
      <c r="AB73" s="106"/>
      <c r="AC73" s="106"/>
      <c r="AD73" s="106"/>
      <c r="AE73" s="106"/>
      <c r="AF73" s="106"/>
      <c r="AG73" s="106"/>
    </row>
    <row r="74" spans="1:33" ht="30" customHeight="1">
      <c r="A74" s="209" t="s">
        <v>69</v>
      </c>
      <c r="B74" s="210" t="s">
        <v>156</v>
      </c>
      <c r="C74" s="273" t="s">
        <v>157</v>
      </c>
      <c r="D74" s="274" t="s">
        <v>158</v>
      </c>
      <c r="E74" s="213"/>
      <c r="F74" s="214"/>
      <c r="G74" s="215">
        <f t="shared" ref="G74:G76" si="218">E74*F74</f>
        <v>0</v>
      </c>
      <c r="H74" s="213"/>
      <c r="I74" s="214"/>
      <c r="J74" s="215">
        <f t="shared" ref="J74:J76" si="219">H74*I74</f>
        <v>0</v>
      </c>
      <c r="K74" s="213"/>
      <c r="L74" s="214"/>
      <c r="M74" s="215">
        <f t="shared" ref="M74:M76" si="220">K74*L74</f>
        <v>0</v>
      </c>
      <c r="N74" s="213"/>
      <c r="O74" s="214"/>
      <c r="P74" s="215">
        <f t="shared" ref="P74:P76" si="221">N74*O74</f>
        <v>0</v>
      </c>
      <c r="Q74" s="213"/>
      <c r="R74" s="214"/>
      <c r="S74" s="215">
        <f t="shared" ref="S74:S76" si="222">Q74*R74</f>
        <v>0</v>
      </c>
      <c r="T74" s="213"/>
      <c r="U74" s="214"/>
      <c r="V74" s="215">
        <f t="shared" ref="V74:V76" si="223">T74*U74</f>
        <v>0</v>
      </c>
      <c r="W74" s="216">
        <f t="shared" ref="W74:W76" si="224">G74+M74+S74</f>
        <v>0</v>
      </c>
      <c r="X74" s="217">
        <f t="shared" ref="X74:X76" si="225">J74+P74+V74</f>
        <v>0</v>
      </c>
      <c r="Y74" s="217">
        <f t="shared" si="188"/>
        <v>0</v>
      </c>
      <c r="Z74" s="218" t="e">
        <f t="shared" si="189"/>
        <v>#DIV/0!</v>
      </c>
      <c r="AA74" s="219"/>
      <c r="AB74" s="108"/>
      <c r="AC74" s="108"/>
      <c r="AD74" s="108"/>
      <c r="AE74" s="108"/>
      <c r="AF74" s="108"/>
      <c r="AG74" s="108"/>
    </row>
    <row r="75" spans="1:33" ht="30" customHeight="1">
      <c r="A75" s="209" t="s">
        <v>69</v>
      </c>
      <c r="B75" s="210" t="s">
        <v>159</v>
      </c>
      <c r="C75" s="273" t="s">
        <v>160</v>
      </c>
      <c r="D75" s="274" t="s">
        <v>158</v>
      </c>
      <c r="E75" s="213"/>
      <c r="F75" s="214"/>
      <c r="G75" s="215">
        <f t="shared" si="218"/>
        <v>0</v>
      </c>
      <c r="H75" s="213"/>
      <c r="I75" s="214"/>
      <c r="J75" s="215">
        <f t="shared" si="219"/>
        <v>0</v>
      </c>
      <c r="K75" s="213"/>
      <c r="L75" s="214"/>
      <c r="M75" s="215">
        <f t="shared" si="220"/>
        <v>0</v>
      </c>
      <c r="N75" s="213"/>
      <c r="O75" s="214"/>
      <c r="P75" s="215">
        <f t="shared" si="221"/>
        <v>0</v>
      </c>
      <c r="Q75" s="213"/>
      <c r="R75" s="214"/>
      <c r="S75" s="215">
        <f t="shared" si="222"/>
        <v>0</v>
      </c>
      <c r="T75" s="213"/>
      <c r="U75" s="214"/>
      <c r="V75" s="215">
        <f t="shared" si="223"/>
        <v>0</v>
      </c>
      <c r="W75" s="216">
        <f t="shared" si="224"/>
        <v>0</v>
      </c>
      <c r="X75" s="217">
        <f t="shared" si="225"/>
        <v>0</v>
      </c>
      <c r="Y75" s="217">
        <f t="shared" si="188"/>
        <v>0</v>
      </c>
      <c r="Z75" s="218" t="e">
        <f t="shared" si="189"/>
        <v>#DIV/0!</v>
      </c>
      <c r="AA75" s="219"/>
      <c r="AB75" s="108"/>
      <c r="AC75" s="108"/>
      <c r="AD75" s="108"/>
      <c r="AE75" s="108"/>
      <c r="AF75" s="108"/>
      <c r="AG75" s="108"/>
    </row>
    <row r="76" spans="1:33" ht="30" customHeight="1">
      <c r="A76" s="221" t="s">
        <v>69</v>
      </c>
      <c r="B76" s="245" t="s">
        <v>161</v>
      </c>
      <c r="C76" s="275" t="s">
        <v>162</v>
      </c>
      <c r="D76" s="276" t="s">
        <v>158</v>
      </c>
      <c r="E76" s="224"/>
      <c r="F76" s="225"/>
      <c r="G76" s="226">
        <f t="shared" si="218"/>
        <v>0</v>
      </c>
      <c r="H76" s="224"/>
      <c r="I76" s="225"/>
      <c r="J76" s="226">
        <f t="shared" si="219"/>
        <v>0</v>
      </c>
      <c r="K76" s="224"/>
      <c r="L76" s="225"/>
      <c r="M76" s="226">
        <f t="shared" si="220"/>
        <v>0</v>
      </c>
      <c r="N76" s="224"/>
      <c r="O76" s="225"/>
      <c r="P76" s="226">
        <f t="shared" si="221"/>
        <v>0</v>
      </c>
      <c r="Q76" s="224"/>
      <c r="R76" s="225"/>
      <c r="S76" s="226">
        <f t="shared" si="222"/>
        <v>0</v>
      </c>
      <c r="T76" s="224"/>
      <c r="U76" s="225"/>
      <c r="V76" s="226">
        <f t="shared" si="223"/>
        <v>0</v>
      </c>
      <c r="W76" s="227">
        <f t="shared" si="224"/>
        <v>0</v>
      </c>
      <c r="X76" s="217">
        <f t="shared" si="225"/>
        <v>0</v>
      </c>
      <c r="Y76" s="217">
        <f t="shared" si="188"/>
        <v>0</v>
      </c>
      <c r="Z76" s="218" t="e">
        <f t="shared" si="189"/>
        <v>#DIV/0!</v>
      </c>
      <c r="AA76" s="228"/>
      <c r="AB76" s="108"/>
      <c r="AC76" s="108"/>
      <c r="AD76" s="108"/>
      <c r="AE76" s="108"/>
      <c r="AF76" s="108"/>
      <c r="AG76" s="108"/>
    </row>
    <row r="77" spans="1:33" ht="30" customHeight="1">
      <c r="A77" s="199" t="s">
        <v>66</v>
      </c>
      <c r="B77" s="246" t="s">
        <v>163</v>
      </c>
      <c r="C77" s="244" t="s">
        <v>164</v>
      </c>
      <c r="D77" s="230"/>
      <c r="E77" s="231">
        <f>SUM(E78:E80)</f>
        <v>0</v>
      </c>
      <c r="F77" s="232"/>
      <c r="G77" s="233">
        <f t="shared" ref="G77:H77" si="226">SUM(G78:G80)</f>
        <v>0</v>
      </c>
      <c r="H77" s="231">
        <f t="shared" si="226"/>
        <v>0</v>
      </c>
      <c r="I77" s="232"/>
      <c r="J77" s="233">
        <f t="shared" ref="J77:K77" si="227">SUM(J78:J80)</f>
        <v>0</v>
      </c>
      <c r="K77" s="231">
        <f t="shared" si="227"/>
        <v>0</v>
      </c>
      <c r="L77" s="232"/>
      <c r="M77" s="233">
        <f t="shared" ref="M77:N77" si="228">SUM(M78:M80)</f>
        <v>0</v>
      </c>
      <c r="N77" s="231">
        <f t="shared" si="228"/>
        <v>0</v>
      </c>
      <c r="O77" s="232"/>
      <c r="P77" s="233">
        <f t="shared" ref="P77:Q77" si="229">SUM(P78:P80)</f>
        <v>0</v>
      </c>
      <c r="Q77" s="231">
        <f t="shared" si="229"/>
        <v>0</v>
      </c>
      <c r="R77" s="232"/>
      <c r="S77" s="233">
        <f t="shared" ref="S77:T77" si="230">SUM(S78:S80)</f>
        <v>0</v>
      </c>
      <c r="T77" s="231">
        <f t="shared" si="230"/>
        <v>0</v>
      </c>
      <c r="U77" s="232"/>
      <c r="V77" s="233">
        <f t="shared" ref="V77:X77" si="231">SUM(V78:V80)</f>
        <v>0</v>
      </c>
      <c r="W77" s="233">
        <f t="shared" si="231"/>
        <v>0</v>
      </c>
      <c r="X77" s="233">
        <f t="shared" si="231"/>
        <v>0</v>
      </c>
      <c r="Y77" s="233">
        <f t="shared" si="188"/>
        <v>0</v>
      </c>
      <c r="Z77" s="233" t="e">
        <f t="shared" si="189"/>
        <v>#DIV/0!</v>
      </c>
      <c r="AA77" s="235"/>
      <c r="AB77" s="106"/>
      <c r="AC77" s="106"/>
      <c r="AD77" s="106"/>
      <c r="AE77" s="106"/>
      <c r="AF77" s="106"/>
      <c r="AG77" s="106"/>
    </row>
    <row r="78" spans="1:33" ht="30" customHeight="1">
      <c r="A78" s="209" t="s">
        <v>69</v>
      </c>
      <c r="B78" s="210" t="s">
        <v>165</v>
      </c>
      <c r="C78" s="261" t="s">
        <v>166</v>
      </c>
      <c r="D78" s="274" t="s">
        <v>104</v>
      </c>
      <c r="E78" s="213"/>
      <c r="F78" s="214"/>
      <c r="G78" s="215">
        <f t="shared" ref="G78:G80" si="232">E78*F78</f>
        <v>0</v>
      </c>
      <c r="H78" s="213"/>
      <c r="I78" s="214"/>
      <c r="J78" s="215">
        <f t="shared" ref="J78:J80" si="233">H78*I78</f>
        <v>0</v>
      </c>
      <c r="K78" s="213"/>
      <c r="L78" s="214"/>
      <c r="M78" s="215">
        <f t="shared" ref="M78:M80" si="234">K78*L78</f>
        <v>0</v>
      </c>
      <c r="N78" s="213"/>
      <c r="O78" s="214"/>
      <c r="P78" s="215">
        <f t="shared" ref="P78:P80" si="235">N78*O78</f>
        <v>0</v>
      </c>
      <c r="Q78" s="213"/>
      <c r="R78" s="214"/>
      <c r="S78" s="215">
        <f t="shared" ref="S78:S80" si="236">Q78*R78</f>
        <v>0</v>
      </c>
      <c r="T78" s="213"/>
      <c r="U78" s="214"/>
      <c r="V78" s="215">
        <f t="shared" ref="V78:V80" si="237">T78*U78</f>
        <v>0</v>
      </c>
      <c r="W78" s="216">
        <f t="shared" ref="W78:W80" si="238">G78+M78+S78</f>
        <v>0</v>
      </c>
      <c r="X78" s="217">
        <f t="shared" ref="X78:X80" si="239">J78+P78+V78</f>
        <v>0</v>
      </c>
      <c r="Y78" s="217">
        <f t="shared" si="188"/>
        <v>0</v>
      </c>
      <c r="Z78" s="218" t="e">
        <f t="shared" si="189"/>
        <v>#DIV/0!</v>
      </c>
      <c r="AA78" s="219"/>
      <c r="AB78" s="108"/>
      <c r="AC78" s="108"/>
      <c r="AD78" s="108"/>
      <c r="AE78" s="108"/>
      <c r="AF78" s="108"/>
      <c r="AG78" s="108"/>
    </row>
    <row r="79" spans="1:33" ht="30" customHeight="1">
      <c r="A79" s="209" t="s">
        <v>69</v>
      </c>
      <c r="B79" s="210" t="s">
        <v>167</v>
      </c>
      <c r="C79" s="261" t="s">
        <v>166</v>
      </c>
      <c r="D79" s="274" t="s">
        <v>104</v>
      </c>
      <c r="E79" s="213"/>
      <c r="F79" s="214"/>
      <c r="G79" s="215">
        <f t="shared" si="232"/>
        <v>0</v>
      </c>
      <c r="H79" s="213"/>
      <c r="I79" s="214"/>
      <c r="J79" s="215">
        <f t="shared" si="233"/>
        <v>0</v>
      </c>
      <c r="K79" s="213"/>
      <c r="L79" s="214"/>
      <c r="M79" s="215">
        <f t="shared" si="234"/>
        <v>0</v>
      </c>
      <c r="N79" s="213"/>
      <c r="O79" s="214"/>
      <c r="P79" s="215">
        <f t="shared" si="235"/>
        <v>0</v>
      </c>
      <c r="Q79" s="213"/>
      <c r="R79" s="214"/>
      <c r="S79" s="215">
        <f t="shared" si="236"/>
        <v>0</v>
      </c>
      <c r="T79" s="213"/>
      <c r="U79" s="214"/>
      <c r="V79" s="215">
        <f t="shared" si="237"/>
        <v>0</v>
      </c>
      <c r="W79" s="216">
        <f t="shared" si="238"/>
        <v>0</v>
      </c>
      <c r="X79" s="217">
        <f t="shared" si="239"/>
        <v>0</v>
      </c>
      <c r="Y79" s="217">
        <f t="shared" si="188"/>
        <v>0</v>
      </c>
      <c r="Z79" s="218" t="e">
        <f t="shared" si="189"/>
        <v>#DIV/0!</v>
      </c>
      <c r="AA79" s="219"/>
      <c r="AB79" s="108"/>
      <c r="AC79" s="108"/>
      <c r="AD79" s="108"/>
      <c r="AE79" s="108"/>
      <c r="AF79" s="108"/>
      <c r="AG79" s="108"/>
    </row>
    <row r="80" spans="1:33" ht="30" customHeight="1">
      <c r="A80" s="221" t="s">
        <v>69</v>
      </c>
      <c r="B80" s="238" t="s">
        <v>168</v>
      </c>
      <c r="C80" s="254" t="s">
        <v>166</v>
      </c>
      <c r="D80" s="276" t="s">
        <v>104</v>
      </c>
      <c r="E80" s="224"/>
      <c r="F80" s="225"/>
      <c r="G80" s="226">
        <f t="shared" si="232"/>
        <v>0</v>
      </c>
      <c r="H80" s="224"/>
      <c r="I80" s="225"/>
      <c r="J80" s="226">
        <f t="shared" si="233"/>
        <v>0</v>
      </c>
      <c r="K80" s="224"/>
      <c r="L80" s="225"/>
      <c r="M80" s="226">
        <f t="shared" si="234"/>
        <v>0</v>
      </c>
      <c r="N80" s="224"/>
      <c r="O80" s="225"/>
      <c r="P80" s="226">
        <f t="shared" si="235"/>
        <v>0</v>
      </c>
      <c r="Q80" s="224"/>
      <c r="R80" s="225"/>
      <c r="S80" s="226">
        <f t="shared" si="236"/>
        <v>0</v>
      </c>
      <c r="T80" s="224"/>
      <c r="U80" s="225"/>
      <c r="V80" s="226">
        <f t="shared" si="237"/>
        <v>0</v>
      </c>
      <c r="W80" s="227">
        <f t="shared" si="238"/>
        <v>0</v>
      </c>
      <c r="X80" s="217">
        <f t="shared" si="239"/>
        <v>0</v>
      </c>
      <c r="Y80" s="217">
        <f t="shared" si="188"/>
        <v>0</v>
      </c>
      <c r="Z80" s="218" t="e">
        <f t="shared" si="189"/>
        <v>#DIV/0!</v>
      </c>
      <c r="AA80" s="228"/>
      <c r="AB80" s="108"/>
      <c r="AC80" s="108"/>
      <c r="AD80" s="108"/>
      <c r="AE80" s="108"/>
      <c r="AF80" s="108"/>
      <c r="AG80" s="108"/>
    </row>
    <row r="81" spans="1:33" ht="30" customHeight="1">
      <c r="A81" s="199" t="s">
        <v>66</v>
      </c>
      <c r="B81" s="246" t="s">
        <v>169</v>
      </c>
      <c r="C81" s="244" t="s">
        <v>170</v>
      </c>
      <c r="D81" s="230"/>
      <c r="E81" s="231">
        <f>SUM(E82:E84)</f>
        <v>0</v>
      </c>
      <c r="F81" s="232"/>
      <c r="G81" s="233">
        <f t="shared" ref="G81:H81" si="240">SUM(G82:G84)</f>
        <v>0</v>
      </c>
      <c r="H81" s="231">
        <f t="shared" si="240"/>
        <v>0</v>
      </c>
      <c r="I81" s="232"/>
      <c r="J81" s="233">
        <f t="shared" ref="J81:K81" si="241">SUM(J82:J84)</f>
        <v>0</v>
      </c>
      <c r="K81" s="231">
        <f t="shared" si="241"/>
        <v>0</v>
      </c>
      <c r="L81" s="232"/>
      <c r="M81" s="233">
        <f t="shared" ref="M81:N81" si="242">SUM(M82:M84)</f>
        <v>0</v>
      </c>
      <c r="N81" s="231">
        <f t="shared" si="242"/>
        <v>0</v>
      </c>
      <c r="O81" s="232"/>
      <c r="P81" s="233">
        <f t="shared" ref="P81:Q81" si="243">SUM(P82:P84)</f>
        <v>0</v>
      </c>
      <c r="Q81" s="231">
        <f t="shared" si="243"/>
        <v>0</v>
      </c>
      <c r="R81" s="232"/>
      <c r="S81" s="233">
        <f t="shared" ref="S81:T81" si="244">SUM(S82:S84)</f>
        <v>0</v>
      </c>
      <c r="T81" s="231">
        <f t="shared" si="244"/>
        <v>0</v>
      </c>
      <c r="U81" s="232"/>
      <c r="V81" s="233">
        <f t="shared" ref="V81:X81" si="245">SUM(V82:V84)</f>
        <v>0</v>
      </c>
      <c r="W81" s="233">
        <f t="shared" si="245"/>
        <v>0</v>
      </c>
      <c r="X81" s="233">
        <f t="shared" si="245"/>
        <v>0</v>
      </c>
      <c r="Y81" s="233">
        <f t="shared" si="188"/>
        <v>0</v>
      </c>
      <c r="Z81" s="233" t="e">
        <f t="shared" si="189"/>
        <v>#DIV/0!</v>
      </c>
      <c r="AA81" s="235"/>
      <c r="AB81" s="106"/>
      <c r="AC81" s="106"/>
      <c r="AD81" s="106"/>
      <c r="AE81" s="106"/>
      <c r="AF81" s="106"/>
      <c r="AG81" s="106"/>
    </row>
    <row r="82" spans="1:33" ht="30" customHeight="1">
      <c r="A82" s="209" t="s">
        <v>69</v>
      </c>
      <c r="B82" s="210" t="s">
        <v>171</v>
      </c>
      <c r="C82" s="261" t="s">
        <v>166</v>
      </c>
      <c r="D82" s="274" t="s">
        <v>104</v>
      </c>
      <c r="E82" s="213"/>
      <c r="F82" s="214"/>
      <c r="G82" s="215">
        <f t="shared" ref="G82:G84" si="246">E82*F82</f>
        <v>0</v>
      </c>
      <c r="H82" s="213"/>
      <c r="I82" s="214"/>
      <c r="J82" s="215">
        <f t="shared" ref="J82:J84" si="247">H82*I82</f>
        <v>0</v>
      </c>
      <c r="K82" s="213"/>
      <c r="L82" s="214"/>
      <c r="M82" s="215">
        <f t="shared" ref="M82:M84" si="248">K82*L82</f>
        <v>0</v>
      </c>
      <c r="N82" s="213"/>
      <c r="O82" s="214"/>
      <c r="P82" s="215">
        <f t="shared" ref="P82:P84" si="249">N82*O82</f>
        <v>0</v>
      </c>
      <c r="Q82" s="213"/>
      <c r="R82" s="214"/>
      <c r="S82" s="215">
        <f t="shared" ref="S82:S84" si="250">Q82*R82</f>
        <v>0</v>
      </c>
      <c r="T82" s="213"/>
      <c r="U82" s="214"/>
      <c r="V82" s="215">
        <f t="shared" ref="V82:V84" si="251">T82*U82</f>
        <v>0</v>
      </c>
      <c r="W82" s="216">
        <f t="shared" ref="W82:W84" si="252">G82+M82+S82</f>
        <v>0</v>
      </c>
      <c r="X82" s="217">
        <f t="shared" ref="X82:X84" si="253">J82+P82+V82</f>
        <v>0</v>
      </c>
      <c r="Y82" s="217">
        <f t="shared" si="188"/>
        <v>0</v>
      </c>
      <c r="Z82" s="218" t="e">
        <f t="shared" si="189"/>
        <v>#DIV/0!</v>
      </c>
      <c r="AA82" s="219"/>
      <c r="AB82" s="108"/>
      <c r="AC82" s="108"/>
      <c r="AD82" s="108"/>
      <c r="AE82" s="108"/>
      <c r="AF82" s="108"/>
      <c r="AG82" s="108"/>
    </row>
    <row r="83" spans="1:33" ht="30" customHeight="1">
      <c r="A83" s="209" t="s">
        <v>69</v>
      </c>
      <c r="B83" s="210" t="s">
        <v>172</v>
      </c>
      <c r="C83" s="261" t="s">
        <v>166</v>
      </c>
      <c r="D83" s="274" t="s">
        <v>104</v>
      </c>
      <c r="E83" s="213"/>
      <c r="F83" s="214"/>
      <c r="G83" s="215">
        <f t="shared" si="246"/>
        <v>0</v>
      </c>
      <c r="H83" s="213"/>
      <c r="I83" s="214"/>
      <c r="J83" s="215">
        <f t="shared" si="247"/>
        <v>0</v>
      </c>
      <c r="K83" s="213"/>
      <c r="L83" s="214"/>
      <c r="M83" s="215">
        <f t="shared" si="248"/>
        <v>0</v>
      </c>
      <c r="N83" s="213"/>
      <c r="O83" s="214"/>
      <c r="P83" s="215">
        <f t="shared" si="249"/>
        <v>0</v>
      </c>
      <c r="Q83" s="213"/>
      <c r="R83" s="214"/>
      <c r="S83" s="215">
        <f t="shared" si="250"/>
        <v>0</v>
      </c>
      <c r="T83" s="213"/>
      <c r="U83" s="214"/>
      <c r="V83" s="215">
        <f t="shared" si="251"/>
        <v>0</v>
      </c>
      <c r="W83" s="216">
        <f t="shared" si="252"/>
        <v>0</v>
      </c>
      <c r="X83" s="217">
        <f t="shared" si="253"/>
        <v>0</v>
      </c>
      <c r="Y83" s="217">
        <f t="shared" si="188"/>
        <v>0</v>
      </c>
      <c r="Z83" s="218" t="e">
        <f t="shared" si="189"/>
        <v>#DIV/0!</v>
      </c>
      <c r="AA83" s="219"/>
      <c r="AB83" s="108"/>
      <c r="AC83" s="108"/>
      <c r="AD83" s="108"/>
      <c r="AE83" s="108"/>
      <c r="AF83" s="108"/>
      <c r="AG83" s="108"/>
    </row>
    <row r="84" spans="1:33" ht="30" customHeight="1">
      <c r="A84" s="221" t="s">
        <v>69</v>
      </c>
      <c r="B84" s="245" t="s">
        <v>173</v>
      </c>
      <c r="C84" s="254" t="s">
        <v>166</v>
      </c>
      <c r="D84" s="276" t="s">
        <v>104</v>
      </c>
      <c r="E84" s="224"/>
      <c r="F84" s="225"/>
      <c r="G84" s="226">
        <f t="shared" si="246"/>
        <v>0</v>
      </c>
      <c r="H84" s="224"/>
      <c r="I84" s="225"/>
      <c r="J84" s="226">
        <f t="shared" si="247"/>
        <v>0</v>
      </c>
      <c r="K84" s="224"/>
      <c r="L84" s="225"/>
      <c r="M84" s="226">
        <f t="shared" si="248"/>
        <v>0</v>
      </c>
      <c r="N84" s="224"/>
      <c r="O84" s="225"/>
      <c r="P84" s="226">
        <f t="shared" si="249"/>
        <v>0</v>
      </c>
      <c r="Q84" s="224"/>
      <c r="R84" s="225"/>
      <c r="S84" s="226">
        <f t="shared" si="250"/>
        <v>0</v>
      </c>
      <c r="T84" s="224"/>
      <c r="U84" s="225"/>
      <c r="V84" s="226">
        <f t="shared" si="251"/>
        <v>0</v>
      </c>
      <c r="W84" s="227">
        <f t="shared" si="252"/>
        <v>0</v>
      </c>
      <c r="X84" s="217">
        <f t="shared" si="253"/>
        <v>0</v>
      </c>
      <c r="Y84" s="256">
        <f t="shared" si="188"/>
        <v>0</v>
      </c>
      <c r="Z84" s="218" t="e">
        <f t="shared" si="189"/>
        <v>#DIV/0!</v>
      </c>
      <c r="AA84" s="228"/>
      <c r="AB84" s="108"/>
      <c r="AC84" s="108"/>
      <c r="AD84" s="108"/>
      <c r="AE84" s="108"/>
      <c r="AF84" s="108"/>
      <c r="AG84" s="108"/>
    </row>
    <row r="85" spans="1:33" ht="30" customHeight="1">
      <c r="A85" s="109" t="s">
        <v>174</v>
      </c>
      <c r="B85" s="110"/>
      <c r="C85" s="111"/>
      <c r="D85" s="112"/>
      <c r="E85" s="116">
        <f>E81+E77+E73+E69+E65</f>
        <v>0</v>
      </c>
      <c r="F85" s="126"/>
      <c r="G85" s="115">
        <f t="shared" ref="G85:H85" si="254">G81+G77+G73+G69+G65</f>
        <v>0</v>
      </c>
      <c r="H85" s="116">
        <f t="shared" si="254"/>
        <v>0</v>
      </c>
      <c r="I85" s="126"/>
      <c r="J85" s="115">
        <f t="shared" ref="J85:K85" si="255">J81+J77+J73+J69+J65</f>
        <v>0</v>
      </c>
      <c r="K85" s="127">
        <f t="shared" si="255"/>
        <v>0</v>
      </c>
      <c r="L85" s="126"/>
      <c r="M85" s="115">
        <f t="shared" ref="M85:N85" si="256">M81+M77+M73+M69+M65</f>
        <v>0</v>
      </c>
      <c r="N85" s="127">
        <f t="shared" si="256"/>
        <v>0</v>
      </c>
      <c r="O85" s="126"/>
      <c r="P85" s="115">
        <f t="shared" ref="P85:Q85" si="257">P81+P77+P73+P69+P65</f>
        <v>0</v>
      </c>
      <c r="Q85" s="127">
        <f t="shared" si="257"/>
        <v>0</v>
      </c>
      <c r="R85" s="126"/>
      <c r="S85" s="115">
        <f t="shared" ref="S85:T85" si="258">S81+S77+S73+S69+S65</f>
        <v>0</v>
      </c>
      <c r="T85" s="127">
        <f t="shared" si="258"/>
        <v>0</v>
      </c>
      <c r="U85" s="126"/>
      <c r="V85" s="115">
        <f t="shared" ref="V85:X85" si="259">V81+V77+V73+V69+V65</f>
        <v>0</v>
      </c>
      <c r="W85" s="128">
        <f t="shared" si="259"/>
        <v>0</v>
      </c>
      <c r="X85" s="129">
        <f t="shared" si="259"/>
        <v>0</v>
      </c>
      <c r="Y85" s="133">
        <f t="shared" si="188"/>
        <v>0</v>
      </c>
      <c r="Z85" s="133" t="e">
        <f t="shared" si="189"/>
        <v>#DIV/0!</v>
      </c>
      <c r="AA85" s="120"/>
      <c r="AB85" s="6"/>
      <c r="AC85" s="6"/>
      <c r="AD85" s="6"/>
      <c r="AE85" s="6"/>
      <c r="AF85" s="6"/>
      <c r="AG85" s="6"/>
    </row>
    <row r="86" spans="1:33" ht="30" customHeight="1">
      <c r="A86" s="130" t="s">
        <v>64</v>
      </c>
      <c r="B86" s="131">
        <v>5</v>
      </c>
      <c r="C86" s="132" t="s">
        <v>175</v>
      </c>
      <c r="D86" s="102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4"/>
      <c r="X86" s="104"/>
      <c r="Y86" s="277"/>
      <c r="Z86" s="104"/>
      <c r="AA86" s="105"/>
      <c r="AB86" s="6"/>
      <c r="AC86" s="6"/>
      <c r="AD86" s="6"/>
      <c r="AE86" s="6"/>
      <c r="AF86" s="6"/>
      <c r="AG86" s="6"/>
    </row>
    <row r="87" spans="1:33" ht="30" customHeight="1">
      <c r="A87" s="199" t="s">
        <v>66</v>
      </c>
      <c r="B87" s="246" t="s">
        <v>176</v>
      </c>
      <c r="C87" s="229" t="s">
        <v>177</v>
      </c>
      <c r="D87" s="230"/>
      <c r="E87" s="231">
        <f>SUM(E88:E90)</f>
        <v>0</v>
      </c>
      <c r="F87" s="232"/>
      <c r="G87" s="233">
        <f t="shared" ref="G87:H87" si="260">SUM(G88:G90)</f>
        <v>0</v>
      </c>
      <c r="H87" s="231">
        <f t="shared" si="260"/>
        <v>0</v>
      </c>
      <c r="I87" s="232"/>
      <c r="J87" s="233">
        <f t="shared" ref="J87:K87" si="261">SUM(J88:J90)</f>
        <v>0</v>
      </c>
      <c r="K87" s="231">
        <f t="shared" si="261"/>
        <v>0</v>
      </c>
      <c r="L87" s="232"/>
      <c r="M87" s="233">
        <f t="shared" ref="M87:N87" si="262">SUM(M88:M90)</f>
        <v>0</v>
      </c>
      <c r="N87" s="231">
        <f t="shared" si="262"/>
        <v>0</v>
      </c>
      <c r="O87" s="232"/>
      <c r="P87" s="233">
        <f t="shared" ref="P87:Q87" si="263">SUM(P88:P90)</f>
        <v>0</v>
      </c>
      <c r="Q87" s="231">
        <f t="shared" si="263"/>
        <v>0</v>
      </c>
      <c r="R87" s="232"/>
      <c r="S87" s="233">
        <f t="shared" ref="S87:T87" si="264">SUM(S88:S90)</f>
        <v>0</v>
      </c>
      <c r="T87" s="231">
        <f t="shared" si="264"/>
        <v>0</v>
      </c>
      <c r="U87" s="232"/>
      <c r="V87" s="233">
        <f t="shared" ref="V87:X87" si="265">SUM(V88:V90)</f>
        <v>0</v>
      </c>
      <c r="W87" s="278">
        <f t="shared" si="265"/>
        <v>0</v>
      </c>
      <c r="X87" s="278">
        <f t="shared" si="265"/>
        <v>0</v>
      </c>
      <c r="Y87" s="278">
        <f t="shared" ref="Y87:Y99" si="266">W87-X87</f>
        <v>0</v>
      </c>
      <c r="Z87" s="207" t="e">
        <f t="shared" ref="Z87:Z99" si="267">Y87/W87</f>
        <v>#DIV/0!</v>
      </c>
      <c r="AA87" s="235"/>
      <c r="AB87" s="108"/>
      <c r="AC87" s="108"/>
      <c r="AD87" s="108"/>
      <c r="AE87" s="108"/>
      <c r="AF87" s="108"/>
      <c r="AG87" s="108"/>
    </row>
    <row r="88" spans="1:33" ht="30" customHeight="1">
      <c r="A88" s="209" t="s">
        <v>69</v>
      </c>
      <c r="B88" s="210" t="s">
        <v>178</v>
      </c>
      <c r="C88" s="279" t="s">
        <v>179</v>
      </c>
      <c r="D88" s="274" t="s">
        <v>180</v>
      </c>
      <c r="E88" s="213"/>
      <c r="F88" s="214"/>
      <c r="G88" s="215">
        <f t="shared" ref="G88:G90" si="268">E88*F88</f>
        <v>0</v>
      </c>
      <c r="H88" s="213"/>
      <c r="I88" s="214"/>
      <c r="J88" s="215">
        <f t="shared" ref="J88:J90" si="269">H88*I88</f>
        <v>0</v>
      </c>
      <c r="K88" s="213"/>
      <c r="L88" s="214"/>
      <c r="M88" s="215">
        <f t="shared" ref="M88:M90" si="270">K88*L88</f>
        <v>0</v>
      </c>
      <c r="N88" s="213"/>
      <c r="O88" s="214"/>
      <c r="P88" s="215">
        <f t="shared" ref="P88:P90" si="271">N88*O88</f>
        <v>0</v>
      </c>
      <c r="Q88" s="213"/>
      <c r="R88" s="214"/>
      <c r="S88" s="215">
        <f t="shared" ref="S88:S90" si="272">Q88*R88</f>
        <v>0</v>
      </c>
      <c r="T88" s="213"/>
      <c r="U88" s="214"/>
      <c r="V88" s="215">
        <f t="shared" ref="V88:V90" si="273">T88*U88</f>
        <v>0</v>
      </c>
      <c r="W88" s="216">
        <f t="shared" ref="W88:W90" si="274">G88+M88+S88</f>
        <v>0</v>
      </c>
      <c r="X88" s="217">
        <f t="shared" ref="X88:X90" si="275">J88+P88+V88</f>
        <v>0</v>
      </c>
      <c r="Y88" s="217">
        <f t="shared" si="266"/>
        <v>0</v>
      </c>
      <c r="Z88" s="218" t="e">
        <f t="shared" si="267"/>
        <v>#DIV/0!</v>
      </c>
      <c r="AA88" s="219"/>
      <c r="AB88" s="108"/>
      <c r="AC88" s="108"/>
      <c r="AD88" s="108"/>
      <c r="AE88" s="108"/>
      <c r="AF88" s="108"/>
      <c r="AG88" s="108"/>
    </row>
    <row r="89" spans="1:33" ht="30" customHeight="1">
      <c r="A89" s="209" t="s">
        <v>69</v>
      </c>
      <c r="B89" s="210" t="s">
        <v>181</v>
      </c>
      <c r="C89" s="279" t="s">
        <v>179</v>
      </c>
      <c r="D89" s="274" t="s">
        <v>180</v>
      </c>
      <c r="E89" s="213"/>
      <c r="F89" s="214"/>
      <c r="G89" s="215">
        <f t="shared" si="268"/>
        <v>0</v>
      </c>
      <c r="H89" s="213"/>
      <c r="I89" s="214"/>
      <c r="J89" s="215">
        <f t="shared" si="269"/>
        <v>0</v>
      </c>
      <c r="K89" s="213"/>
      <c r="L89" s="214"/>
      <c r="M89" s="215">
        <f t="shared" si="270"/>
        <v>0</v>
      </c>
      <c r="N89" s="213"/>
      <c r="O89" s="214"/>
      <c r="P89" s="215">
        <f t="shared" si="271"/>
        <v>0</v>
      </c>
      <c r="Q89" s="213"/>
      <c r="R89" s="214"/>
      <c r="S89" s="215">
        <f t="shared" si="272"/>
        <v>0</v>
      </c>
      <c r="T89" s="213"/>
      <c r="U89" s="214"/>
      <c r="V89" s="215">
        <f t="shared" si="273"/>
        <v>0</v>
      </c>
      <c r="W89" s="216">
        <f t="shared" si="274"/>
        <v>0</v>
      </c>
      <c r="X89" s="217">
        <f t="shared" si="275"/>
        <v>0</v>
      </c>
      <c r="Y89" s="217">
        <f t="shared" si="266"/>
        <v>0</v>
      </c>
      <c r="Z89" s="218" t="e">
        <f t="shared" si="267"/>
        <v>#DIV/0!</v>
      </c>
      <c r="AA89" s="219"/>
      <c r="AB89" s="108"/>
      <c r="AC89" s="108"/>
      <c r="AD89" s="108"/>
      <c r="AE89" s="108"/>
      <c r="AF89" s="108"/>
      <c r="AG89" s="108"/>
    </row>
    <row r="90" spans="1:33" ht="30" customHeight="1">
      <c r="A90" s="221" t="s">
        <v>69</v>
      </c>
      <c r="B90" s="238" t="s">
        <v>182</v>
      </c>
      <c r="C90" s="279" t="s">
        <v>179</v>
      </c>
      <c r="D90" s="276" t="s">
        <v>180</v>
      </c>
      <c r="E90" s="224"/>
      <c r="F90" s="225"/>
      <c r="G90" s="226">
        <f t="shared" si="268"/>
        <v>0</v>
      </c>
      <c r="H90" s="224"/>
      <c r="I90" s="225"/>
      <c r="J90" s="226">
        <f t="shared" si="269"/>
        <v>0</v>
      </c>
      <c r="K90" s="224"/>
      <c r="L90" s="225"/>
      <c r="M90" s="226">
        <f t="shared" si="270"/>
        <v>0</v>
      </c>
      <c r="N90" s="224"/>
      <c r="O90" s="225"/>
      <c r="P90" s="226">
        <f t="shared" si="271"/>
        <v>0</v>
      </c>
      <c r="Q90" s="224"/>
      <c r="R90" s="225"/>
      <c r="S90" s="226">
        <f t="shared" si="272"/>
        <v>0</v>
      </c>
      <c r="T90" s="224"/>
      <c r="U90" s="225"/>
      <c r="V90" s="226">
        <f t="shared" si="273"/>
        <v>0</v>
      </c>
      <c r="W90" s="227">
        <f t="shared" si="274"/>
        <v>0</v>
      </c>
      <c r="X90" s="217">
        <f t="shared" si="275"/>
        <v>0</v>
      </c>
      <c r="Y90" s="217">
        <f t="shared" si="266"/>
        <v>0</v>
      </c>
      <c r="Z90" s="218" t="e">
        <f t="shared" si="267"/>
        <v>#DIV/0!</v>
      </c>
      <c r="AA90" s="228"/>
      <c r="AB90" s="108"/>
      <c r="AC90" s="108"/>
      <c r="AD90" s="108"/>
      <c r="AE90" s="108"/>
      <c r="AF90" s="108"/>
      <c r="AG90" s="108"/>
    </row>
    <row r="91" spans="1:33" ht="30" customHeight="1">
      <c r="A91" s="199" t="s">
        <v>66</v>
      </c>
      <c r="B91" s="246" t="s">
        <v>183</v>
      </c>
      <c r="C91" s="229" t="s">
        <v>184</v>
      </c>
      <c r="D91" s="280"/>
      <c r="E91" s="281">
        <f>SUM(E92:E94)</f>
        <v>0</v>
      </c>
      <c r="F91" s="232"/>
      <c r="G91" s="233">
        <f t="shared" ref="G91:H91" si="276">SUM(G92:G94)</f>
        <v>0</v>
      </c>
      <c r="H91" s="281">
        <f t="shared" si="276"/>
        <v>0</v>
      </c>
      <c r="I91" s="232"/>
      <c r="J91" s="233">
        <f t="shared" ref="J91:K91" si="277">SUM(J92:J94)</f>
        <v>0</v>
      </c>
      <c r="K91" s="281">
        <f t="shared" si="277"/>
        <v>0</v>
      </c>
      <c r="L91" s="232"/>
      <c r="M91" s="233">
        <f t="shared" ref="M91:N91" si="278">SUM(M92:M94)</f>
        <v>0</v>
      </c>
      <c r="N91" s="281">
        <f t="shared" si="278"/>
        <v>0</v>
      </c>
      <c r="O91" s="232"/>
      <c r="P91" s="233">
        <f t="shared" ref="P91:Q91" si="279">SUM(P92:P94)</f>
        <v>0</v>
      </c>
      <c r="Q91" s="281">
        <f t="shared" si="279"/>
        <v>0</v>
      </c>
      <c r="R91" s="232"/>
      <c r="S91" s="233">
        <f t="shared" ref="S91:T91" si="280">SUM(S92:S94)</f>
        <v>0</v>
      </c>
      <c r="T91" s="281">
        <f t="shared" si="280"/>
        <v>0</v>
      </c>
      <c r="U91" s="232"/>
      <c r="V91" s="233">
        <f t="shared" ref="V91:X91" si="281">SUM(V92:V94)</f>
        <v>0</v>
      </c>
      <c r="W91" s="278">
        <f t="shared" si="281"/>
        <v>0</v>
      </c>
      <c r="X91" s="278">
        <f t="shared" si="281"/>
        <v>0</v>
      </c>
      <c r="Y91" s="278">
        <f t="shared" si="266"/>
        <v>0</v>
      </c>
      <c r="Z91" s="278" t="e">
        <f t="shared" si="267"/>
        <v>#DIV/0!</v>
      </c>
      <c r="AA91" s="235"/>
      <c r="AB91" s="108"/>
      <c r="AC91" s="108"/>
      <c r="AD91" s="108"/>
      <c r="AE91" s="108"/>
      <c r="AF91" s="108"/>
      <c r="AG91" s="108"/>
    </row>
    <row r="92" spans="1:33" ht="30" customHeight="1">
      <c r="A92" s="209" t="s">
        <v>69</v>
      </c>
      <c r="B92" s="210" t="s">
        <v>185</v>
      </c>
      <c r="C92" s="279" t="s">
        <v>186</v>
      </c>
      <c r="D92" s="282" t="s">
        <v>104</v>
      </c>
      <c r="E92" s="213"/>
      <c r="F92" s="214"/>
      <c r="G92" s="215">
        <f t="shared" ref="G92:G94" si="282">E92*F92</f>
        <v>0</v>
      </c>
      <c r="H92" s="213"/>
      <c r="I92" s="214"/>
      <c r="J92" s="215">
        <f t="shared" ref="J92:J94" si="283">H92*I92</f>
        <v>0</v>
      </c>
      <c r="K92" s="213"/>
      <c r="L92" s="214"/>
      <c r="M92" s="215">
        <f t="shared" ref="M92:M94" si="284">K92*L92</f>
        <v>0</v>
      </c>
      <c r="N92" s="213"/>
      <c r="O92" s="214"/>
      <c r="P92" s="215">
        <f t="shared" ref="P92:P94" si="285">N92*O92</f>
        <v>0</v>
      </c>
      <c r="Q92" s="213"/>
      <c r="R92" s="214"/>
      <c r="S92" s="215">
        <f t="shared" ref="S92:S94" si="286">Q92*R92</f>
        <v>0</v>
      </c>
      <c r="T92" s="213"/>
      <c r="U92" s="214"/>
      <c r="V92" s="215">
        <f t="shared" ref="V92:V94" si="287">T92*U92</f>
        <v>0</v>
      </c>
      <c r="W92" s="216">
        <f t="shared" ref="W92:W94" si="288">G92+M92+S92</f>
        <v>0</v>
      </c>
      <c r="X92" s="217">
        <f t="shared" ref="X92:X94" si="289">J92+P92+V92</f>
        <v>0</v>
      </c>
      <c r="Y92" s="217">
        <f t="shared" si="266"/>
        <v>0</v>
      </c>
      <c r="Z92" s="218" t="e">
        <f t="shared" si="267"/>
        <v>#DIV/0!</v>
      </c>
      <c r="AA92" s="219"/>
      <c r="AB92" s="108"/>
      <c r="AC92" s="108"/>
      <c r="AD92" s="108"/>
      <c r="AE92" s="108"/>
      <c r="AF92" s="108"/>
      <c r="AG92" s="108"/>
    </row>
    <row r="93" spans="1:33" ht="30" customHeight="1">
      <c r="A93" s="209" t="s">
        <v>69</v>
      </c>
      <c r="B93" s="210" t="s">
        <v>187</v>
      </c>
      <c r="C93" s="261" t="s">
        <v>186</v>
      </c>
      <c r="D93" s="274" t="s">
        <v>104</v>
      </c>
      <c r="E93" s="213"/>
      <c r="F93" s="214"/>
      <c r="G93" s="215">
        <f t="shared" si="282"/>
        <v>0</v>
      </c>
      <c r="H93" s="213"/>
      <c r="I93" s="214"/>
      <c r="J93" s="215">
        <f t="shared" si="283"/>
        <v>0</v>
      </c>
      <c r="K93" s="213"/>
      <c r="L93" s="214"/>
      <c r="M93" s="215">
        <f t="shared" si="284"/>
        <v>0</v>
      </c>
      <c r="N93" s="213"/>
      <c r="O93" s="214"/>
      <c r="P93" s="215">
        <f t="shared" si="285"/>
        <v>0</v>
      </c>
      <c r="Q93" s="213"/>
      <c r="R93" s="214"/>
      <c r="S93" s="215">
        <f t="shared" si="286"/>
        <v>0</v>
      </c>
      <c r="T93" s="213"/>
      <c r="U93" s="214"/>
      <c r="V93" s="215">
        <f t="shared" si="287"/>
        <v>0</v>
      </c>
      <c r="W93" s="216">
        <f t="shared" si="288"/>
        <v>0</v>
      </c>
      <c r="X93" s="217">
        <f t="shared" si="289"/>
        <v>0</v>
      </c>
      <c r="Y93" s="217">
        <f t="shared" si="266"/>
        <v>0</v>
      </c>
      <c r="Z93" s="218" t="e">
        <f t="shared" si="267"/>
        <v>#DIV/0!</v>
      </c>
      <c r="AA93" s="219"/>
      <c r="AB93" s="108"/>
      <c r="AC93" s="108"/>
      <c r="AD93" s="108"/>
      <c r="AE93" s="108"/>
      <c r="AF93" s="108"/>
      <c r="AG93" s="108"/>
    </row>
    <row r="94" spans="1:33" ht="30" customHeight="1">
      <c r="A94" s="221" t="s">
        <v>69</v>
      </c>
      <c r="B94" s="238" t="s">
        <v>188</v>
      </c>
      <c r="C94" s="254" t="s">
        <v>186</v>
      </c>
      <c r="D94" s="276" t="s">
        <v>104</v>
      </c>
      <c r="E94" s="224"/>
      <c r="F94" s="225"/>
      <c r="G94" s="226">
        <f t="shared" si="282"/>
        <v>0</v>
      </c>
      <c r="H94" s="224"/>
      <c r="I94" s="225"/>
      <c r="J94" s="226">
        <f t="shared" si="283"/>
        <v>0</v>
      </c>
      <c r="K94" s="224"/>
      <c r="L94" s="225"/>
      <c r="M94" s="226">
        <f t="shared" si="284"/>
        <v>0</v>
      </c>
      <c r="N94" s="224"/>
      <c r="O94" s="225"/>
      <c r="P94" s="226">
        <f t="shared" si="285"/>
        <v>0</v>
      </c>
      <c r="Q94" s="224"/>
      <c r="R94" s="225"/>
      <c r="S94" s="226">
        <f t="shared" si="286"/>
        <v>0</v>
      </c>
      <c r="T94" s="224"/>
      <c r="U94" s="225"/>
      <c r="V94" s="226">
        <f t="shared" si="287"/>
        <v>0</v>
      </c>
      <c r="W94" s="227">
        <f t="shared" si="288"/>
        <v>0</v>
      </c>
      <c r="X94" s="217">
        <f t="shared" si="289"/>
        <v>0</v>
      </c>
      <c r="Y94" s="217">
        <f t="shared" si="266"/>
        <v>0</v>
      </c>
      <c r="Z94" s="218" t="e">
        <f t="shared" si="267"/>
        <v>#DIV/0!</v>
      </c>
      <c r="AA94" s="228"/>
      <c r="AB94" s="108"/>
      <c r="AC94" s="108"/>
      <c r="AD94" s="108"/>
      <c r="AE94" s="108"/>
      <c r="AF94" s="108"/>
      <c r="AG94" s="108"/>
    </row>
    <row r="95" spans="1:33" ht="30" customHeight="1">
      <c r="A95" s="199" t="s">
        <v>66</v>
      </c>
      <c r="B95" s="246" t="s">
        <v>189</v>
      </c>
      <c r="C95" s="283" t="s">
        <v>190</v>
      </c>
      <c r="D95" s="284"/>
      <c r="E95" s="281">
        <f>SUM(E96:E98)</f>
        <v>0</v>
      </c>
      <c r="F95" s="232"/>
      <c r="G95" s="233">
        <f t="shared" ref="G95:H95" si="290">SUM(G96:G98)</f>
        <v>0</v>
      </c>
      <c r="H95" s="281">
        <f t="shared" si="290"/>
        <v>0</v>
      </c>
      <c r="I95" s="232"/>
      <c r="J95" s="233">
        <f t="shared" ref="J95:K95" si="291">SUM(J96:J98)</f>
        <v>0</v>
      </c>
      <c r="K95" s="281">
        <f t="shared" si="291"/>
        <v>0</v>
      </c>
      <c r="L95" s="232"/>
      <c r="M95" s="233">
        <f t="shared" ref="M95:N95" si="292">SUM(M96:M98)</f>
        <v>0</v>
      </c>
      <c r="N95" s="281">
        <f t="shared" si="292"/>
        <v>0</v>
      </c>
      <c r="O95" s="232"/>
      <c r="P95" s="233">
        <f t="shared" ref="P95:Q95" si="293">SUM(P96:P98)</f>
        <v>0</v>
      </c>
      <c r="Q95" s="281">
        <f t="shared" si="293"/>
        <v>0</v>
      </c>
      <c r="R95" s="232"/>
      <c r="S95" s="233">
        <f t="shared" ref="S95:T95" si="294">SUM(S96:S98)</f>
        <v>0</v>
      </c>
      <c r="T95" s="281">
        <f t="shared" si="294"/>
        <v>0</v>
      </c>
      <c r="U95" s="232"/>
      <c r="V95" s="233">
        <f t="shared" ref="V95:X95" si="295">SUM(V96:V98)</f>
        <v>0</v>
      </c>
      <c r="W95" s="278">
        <f t="shared" si="295"/>
        <v>0</v>
      </c>
      <c r="X95" s="278">
        <f t="shared" si="295"/>
        <v>0</v>
      </c>
      <c r="Y95" s="278">
        <f t="shared" si="266"/>
        <v>0</v>
      </c>
      <c r="Z95" s="278" t="e">
        <f t="shared" si="267"/>
        <v>#DIV/0!</v>
      </c>
      <c r="AA95" s="235"/>
      <c r="AB95" s="108"/>
      <c r="AC95" s="108"/>
      <c r="AD95" s="108"/>
      <c r="AE95" s="108"/>
      <c r="AF95" s="108"/>
      <c r="AG95" s="108"/>
    </row>
    <row r="96" spans="1:33" ht="30" customHeight="1">
      <c r="A96" s="209" t="s">
        <v>69</v>
      </c>
      <c r="B96" s="210" t="s">
        <v>191</v>
      </c>
      <c r="C96" s="285" t="s">
        <v>110</v>
      </c>
      <c r="D96" s="286" t="s">
        <v>111</v>
      </c>
      <c r="E96" s="213"/>
      <c r="F96" s="214"/>
      <c r="G96" s="215">
        <f t="shared" ref="G96:G98" si="296">E96*F96</f>
        <v>0</v>
      </c>
      <c r="H96" s="213"/>
      <c r="I96" s="214"/>
      <c r="J96" s="215">
        <f t="shared" ref="J96:J98" si="297">H96*I96</f>
        <v>0</v>
      </c>
      <c r="K96" s="213"/>
      <c r="L96" s="214"/>
      <c r="M96" s="215">
        <f t="shared" ref="M96:M98" si="298">K96*L96</f>
        <v>0</v>
      </c>
      <c r="N96" s="213"/>
      <c r="O96" s="214"/>
      <c r="P96" s="215">
        <f t="shared" ref="P96:P98" si="299">N96*O96</f>
        <v>0</v>
      </c>
      <c r="Q96" s="213"/>
      <c r="R96" s="214"/>
      <c r="S96" s="215">
        <f t="shared" ref="S96:S98" si="300">Q96*R96</f>
        <v>0</v>
      </c>
      <c r="T96" s="213"/>
      <c r="U96" s="214"/>
      <c r="V96" s="215">
        <f t="shared" ref="V96:V98" si="301">T96*U96</f>
        <v>0</v>
      </c>
      <c r="W96" s="216">
        <f t="shared" ref="W96:W98" si="302">G96+M96+S96</f>
        <v>0</v>
      </c>
      <c r="X96" s="217">
        <f t="shared" ref="X96:X98" si="303">J96+P96+V96</f>
        <v>0</v>
      </c>
      <c r="Y96" s="217">
        <f t="shared" si="266"/>
        <v>0</v>
      </c>
      <c r="Z96" s="218" t="e">
        <f t="shared" si="267"/>
        <v>#DIV/0!</v>
      </c>
      <c r="AA96" s="219"/>
      <c r="AB96" s="107"/>
      <c r="AC96" s="108"/>
      <c r="AD96" s="108"/>
      <c r="AE96" s="108"/>
      <c r="AF96" s="108"/>
      <c r="AG96" s="108"/>
    </row>
    <row r="97" spans="1:33" ht="30" customHeight="1">
      <c r="A97" s="209" t="s">
        <v>69</v>
      </c>
      <c r="B97" s="210" t="s">
        <v>192</v>
      </c>
      <c r="C97" s="285" t="s">
        <v>110</v>
      </c>
      <c r="D97" s="286" t="s">
        <v>111</v>
      </c>
      <c r="E97" s="213"/>
      <c r="F97" s="214"/>
      <c r="G97" s="215">
        <f t="shared" si="296"/>
        <v>0</v>
      </c>
      <c r="H97" s="213"/>
      <c r="I97" s="214"/>
      <c r="J97" s="215">
        <f t="shared" si="297"/>
        <v>0</v>
      </c>
      <c r="K97" s="213"/>
      <c r="L97" s="214"/>
      <c r="M97" s="215">
        <f t="shared" si="298"/>
        <v>0</v>
      </c>
      <c r="N97" s="213"/>
      <c r="O97" s="214"/>
      <c r="P97" s="215">
        <f t="shared" si="299"/>
        <v>0</v>
      </c>
      <c r="Q97" s="213"/>
      <c r="R97" s="214"/>
      <c r="S97" s="215">
        <f t="shared" si="300"/>
        <v>0</v>
      </c>
      <c r="T97" s="213"/>
      <c r="U97" s="214"/>
      <c r="V97" s="215">
        <f t="shared" si="301"/>
        <v>0</v>
      </c>
      <c r="W97" s="216">
        <f t="shared" si="302"/>
        <v>0</v>
      </c>
      <c r="X97" s="217">
        <f t="shared" si="303"/>
        <v>0</v>
      </c>
      <c r="Y97" s="217">
        <f t="shared" si="266"/>
        <v>0</v>
      </c>
      <c r="Z97" s="218" t="e">
        <f t="shared" si="267"/>
        <v>#DIV/0!</v>
      </c>
      <c r="AA97" s="219"/>
      <c r="AB97" s="108"/>
      <c r="AC97" s="108"/>
      <c r="AD97" s="108"/>
      <c r="AE97" s="108"/>
      <c r="AF97" s="108"/>
      <c r="AG97" s="108"/>
    </row>
    <row r="98" spans="1:33" ht="30" customHeight="1">
      <c r="A98" s="221" t="s">
        <v>69</v>
      </c>
      <c r="B98" s="238" t="s">
        <v>193</v>
      </c>
      <c r="C98" s="287" t="s">
        <v>110</v>
      </c>
      <c r="D98" s="286" t="s">
        <v>111</v>
      </c>
      <c r="E98" s="240"/>
      <c r="F98" s="241"/>
      <c r="G98" s="242">
        <f t="shared" si="296"/>
        <v>0</v>
      </c>
      <c r="H98" s="240"/>
      <c r="I98" s="241"/>
      <c r="J98" s="242">
        <f t="shared" si="297"/>
        <v>0</v>
      </c>
      <c r="K98" s="240"/>
      <c r="L98" s="241"/>
      <c r="M98" s="242">
        <f t="shared" si="298"/>
        <v>0</v>
      </c>
      <c r="N98" s="240"/>
      <c r="O98" s="241"/>
      <c r="P98" s="242">
        <f t="shared" si="299"/>
        <v>0</v>
      </c>
      <c r="Q98" s="240"/>
      <c r="R98" s="241"/>
      <c r="S98" s="242">
        <f t="shared" si="300"/>
        <v>0</v>
      </c>
      <c r="T98" s="240"/>
      <c r="U98" s="241"/>
      <c r="V98" s="242">
        <f t="shared" si="301"/>
        <v>0</v>
      </c>
      <c r="W98" s="227">
        <f t="shared" si="302"/>
        <v>0</v>
      </c>
      <c r="X98" s="217">
        <f t="shared" si="303"/>
        <v>0</v>
      </c>
      <c r="Y98" s="217">
        <f t="shared" si="266"/>
        <v>0</v>
      </c>
      <c r="Z98" s="218" t="e">
        <f t="shared" si="267"/>
        <v>#DIV/0!</v>
      </c>
      <c r="AA98" s="243"/>
      <c r="AB98" s="108"/>
      <c r="AC98" s="108"/>
      <c r="AD98" s="108"/>
      <c r="AE98" s="108"/>
      <c r="AF98" s="108"/>
      <c r="AG98" s="108"/>
    </row>
    <row r="99" spans="1:33" ht="39.75" customHeight="1" thickBot="1">
      <c r="A99" s="457" t="s">
        <v>194</v>
      </c>
      <c r="B99" s="424"/>
      <c r="C99" s="424"/>
      <c r="D99" s="425"/>
      <c r="E99" s="126"/>
      <c r="F99" s="126"/>
      <c r="G99" s="115">
        <f>G87+G91+G95</f>
        <v>0</v>
      </c>
      <c r="H99" s="126"/>
      <c r="I99" s="126"/>
      <c r="J99" s="115">
        <f>J87+J91+J95</f>
        <v>0</v>
      </c>
      <c r="K99" s="126"/>
      <c r="L99" s="126"/>
      <c r="M99" s="115">
        <f>M87+M91+M95</f>
        <v>0</v>
      </c>
      <c r="N99" s="126"/>
      <c r="O99" s="126"/>
      <c r="P99" s="115">
        <f>P87+P91+P95</f>
        <v>0</v>
      </c>
      <c r="Q99" s="126"/>
      <c r="R99" s="126"/>
      <c r="S99" s="115">
        <f>S87+S91+S95</f>
        <v>0</v>
      </c>
      <c r="T99" s="126"/>
      <c r="U99" s="126"/>
      <c r="V99" s="115">
        <f t="shared" ref="V99:X99" si="304">V87+V91+V95</f>
        <v>0</v>
      </c>
      <c r="W99" s="128">
        <f t="shared" si="304"/>
        <v>0</v>
      </c>
      <c r="X99" s="128">
        <f t="shared" si="304"/>
        <v>0</v>
      </c>
      <c r="Y99" s="128">
        <f t="shared" si="266"/>
        <v>0</v>
      </c>
      <c r="Z99" s="128" t="e">
        <f t="shared" si="267"/>
        <v>#DIV/0!</v>
      </c>
      <c r="AA99" s="120"/>
      <c r="AB99" s="4"/>
      <c r="AC99" s="6"/>
      <c r="AD99" s="6"/>
      <c r="AE99" s="6"/>
      <c r="AF99" s="6"/>
      <c r="AG99" s="6"/>
    </row>
    <row r="100" spans="1:33" ht="30" customHeight="1" thickBot="1">
      <c r="A100" s="121" t="s">
        <v>64</v>
      </c>
      <c r="B100" s="122">
        <v>6</v>
      </c>
      <c r="C100" s="123" t="s">
        <v>195</v>
      </c>
      <c r="D100" s="124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4"/>
      <c r="X100" s="104"/>
      <c r="Y100" s="499"/>
      <c r="Z100" s="104"/>
      <c r="AA100" s="105"/>
      <c r="AB100" s="6"/>
      <c r="AC100" s="6"/>
      <c r="AD100" s="6"/>
      <c r="AE100" s="6"/>
      <c r="AF100" s="6"/>
      <c r="AG100" s="6"/>
    </row>
    <row r="101" spans="1:33" ht="30" customHeight="1">
      <c r="A101" s="199" t="s">
        <v>66</v>
      </c>
      <c r="B101" s="246" t="s">
        <v>196</v>
      </c>
      <c r="C101" s="288" t="s">
        <v>197</v>
      </c>
      <c r="D101" s="202"/>
      <c r="E101" s="203">
        <f>SUM(E102:E104)</f>
        <v>23</v>
      </c>
      <c r="F101" s="204"/>
      <c r="G101" s="205">
        <f t="shared" ref="G101:H101" si="305">SUM(G102:G104)</f>
        <v>1925</v>
      </c>
      <c r="H101" s="203">
        <f t="shared" si="305"/>
        <v>23</v>
      </c>
      <c r="I101" s="204"/>
      <c r="J101" s="205">
        <f t="shared" ref="J101:K101" si="306">SUM(J102:J104)</f>
        <v>1825</v>
      </c>
      <c r="K101" s="203">
        <f t="shared" si="306"/>
        <v>0</v>
      </c>
      <c r="L101" s="204"/>
      <c r="M101" s="205">
        <f t="shared" ref="M101:N101" si="307">SUM(M102:M104)</f>
        <v>0</v>
      </c>
      <c r="N101" s="203">
        <f t="shared" si="307"/>
        <v>0</v>
      </c>
      <c r="O101" s="204"/>
      <c r="P101" s="205">
        <f t="shared" ref="P101:Q101" si="308">SUM(P102:P104)</f>
        <v>0</v>
      </c>
      <c r="Q101" s="203">
        <f t="shared" si="308"/>
        <v>0</v>
      </c>
      <c r="R101" s="204"/>
      <c r="S101" s="205">
        <f t="shared" ref="S101:T101" si="309">SUM(S102:S104)</f>
        <v>0</v>
      </c>
      <c r="T101" s="203">
        <f t="shared" si="309"/>
        <v>0</v>
      </c>
      <c r="U101" s="204"/>
      <c r="V101" s="205">
        <f t="shared" ref="V101:X101" si="310">SUM(V102:V104)</f>
        <v>0</v>
      </c>
      <c r="W101" s="205">
        <f t="shared" si="310"/>
        <v>1925</v>
      </c>
      <c r="X101" s="205">
        <f t="shared" si="310"/>
        <v>1825</v>
      </c>
      <c r="Y101" s="205">
        <f t="shared" ref="Y101:Y113" si="311">W101-X101</f>
        <v>100</v>
      </c>
      <c r="Z101" s="207">
        <f t="shared" ref="Z101:Z113" si="312">Y101/W101</f>
        <v>5.1948051948051951E-2</v>
      </c>
      <c r="AA101" s="208"/>
      <c r="AB101" s="106"/>
      <c r="AC101" s="106"/>
      <c r="AD101" s="106"/>
      <c r="AE101" s="106"/>
      <c r="AF101" s="106"/>
      <c r="AG101" s="106"/>
    </row>
    <row r="102" spans="1:33" ht="30" customHeight="1">
      <c r="A102" s="209" t="s">
        <v>69</v>
      </c>
      <c r="B102" s="210" t="s">
        <v>198</v>
      </c>
      <c r="C102" s="263" t="s">
        <v>350</v>
      </c>
      <c r="D102" s="212" t="s">
        <v>104</v>
      </c>
      <c r="E102" s="213">
        <v>3</v>
      </c>
      <c r="F102" s="214">
        <v>275</v>
      </c>
      <c r="G102" s="215">
        <f t="shared" ref="G102:G104" si="313">E102*F102</f>
        <v>825</v>
      </c>
      <c r="H102" s="213">
        <v>3</v>
      </c>
      <c r="I102" s="214">
        <v>275</v>
      </c>
      <c r="J102" s="215">
        <f t="shared" ref="J102:J104" si="314">H102*I102</f>
        <v>825</v>
      </c>
      <c r="K102" s="213"/>
      <c r="L102" s="214"/>
      <c r="M102" s="215">
        <f t="shared" ref="M102:M104" si="315">K102*L102</f>
        <v>0</v>
      </c>
      <c r="N102" s="213"/>
      <c r="O102" s="214"/>
      <c r="P102" s="215">
        <f t="shared" ref="P102:P104" si="316">N102*O102</f>
        <v>0</v>
      </c>
      <c r="Q102" s="213"/>
      <c r="R102" s="214"/>
      <c r="S102" s="215">
        <f t="shared" ref="S102:S104" si="317">Q102*R102</f>
        <v>0</v>
      </c>
      <c r="T102" s="213"/>
      <c r="U102" s="214"/>
      <c r="V102" s="215">
        <f t="shared" ref="V102:V104" si="318">T102*U102</f>
        <v>0</v>
      </c>
      <c r="W102" s="216">
        <f t="shared" ref="W102:W104" si="319">G102+M102+S102</f>
        <v>825</v>
      </c>
      <c r="X102" s="217">
        <f t="shared" ref="X102:X104" si="320">J102+P102+V102</f>
        <v>825</v>
      </c>
      <c r="Y102" s="217">
        <f t="shared" si="311"/>
        <v>0</v>
      </c>
      <c r="Z102" s="218">
        <f t="shared" si="312"/>
        <v>0</v>
      </c>
      <c r="AA102" s="219"/>
      <c r="AB102" s="108"/>
      <c r="AC102" s="108"/>
      <c r="AD102" s="108"/>
      <c r="AE102" s="108"/>
      <c r="AF102" s="108"/>
      <c r="AG102" s="108"/>
    </row>
    <row r="103" spans="1:33" ht="30" customHeight="1">
      <c r="A103" s="209" t="s">
        <v>69</v>
      </c>
      <c r="B103" s="220" t="s">
        <v>198</v>
      </c>
      <c r="C103" s="263" t="s">
        <v>351</v>
      </c>
      <c r="D103" s="212" t="s">
        <v>104</v>
      </c>
      <c r="E103" s="213">
        <v>20</v>
      </c>
      <c r="F103" s="214">
        <v>55</v>
      </c>
      <c r="G103" s="215">
        <f t="shared" si="313"/>
        <v>1100</v>
      </c>
      <c r="H103" s="213">
        <v>20</v>
      </c>
      <c r="I103" s="214">
        <v>50</v>
      </c>
      <c r="J103" s="215">
        <f t="shared" si="314"/>
        <v>1000</v>
      </c>
      <c r="K103" s="213"/>
      <c r="L103" s="214"/>
      <c r="M103" s="215">
        <f t="shared" si="315"/>
        <v>0</v>
      </c>
      <c r="N103" s="213"/>
      <c r="O103" s="214"/>
      <c r="P103" s="215">
        <f t="shared" si="316"/>
        <v>0</v>
      </c>
      <c r="Q103" s="213"/>
      <c r="R103" s="214"/>
      <c r="S103" s="215">
        <f t="shared" si="317"/>
        <v>0</v>
      </c>
      <c r="T103" s="213"/>
      <c r="U103" s="214"/>
      <c r="V103" s="215">
        <f t="shared" si="318"/>
        <v>0</v>
      </c>
      <c r="W103" s="216">
        <f t="shared" si="319"/>
        <v>1100</v>
      </c>
      <c r="X103" s="216">
        <f t="shared" si="320"/>
        <v>1000</v>
      </c>
      <c r="Y103" s="216">
        <f t="shared" si="311"/>
        <v>100</v>
      </c>
      <c r="Z103" s="504">
        <f t="shared" si="312"/>
        <v>9.0909090909090912E-2</v>
      </c>
      <c r="AA103" s="219"/>
      <c r="AB103" s="108"/>
      <c r="AC103" s="108"/>
      <c r="AD103" s="108"/>
      <c r="AE103" s="108"/>
      <c r="AF103" s="108"/>
      <c r="AG103" s="108"/>
    </row>
    <row r="104" spans="1:33" ht="30" customHeight="1">
      <c r="A104" s="221" t="s">
        <v>69</v>
      </c>
      <c r="B104" s="222" t="s">
        <v>200</v>
      </c>
      <c r="C104" s="254" t="s">
        <v>199</v>
      </c>
      <c r="D104" s="223" t="s">
        <v>104</v>
      </c>
      <c r="E104" s="224"/>
      <c r="F104" s="225"/>
      <c r="G104" s="226">
        <f t="shared" si="313"/>
        <v>0</v>
      </c>
      <c r="H104" s="224"/>
      <c r="I104" s="225"/>
      <c r="J104" s="226">
        <f t="shared" si="314"/>
        <v>0</v>
      </c>
      <c r="K104" s="224"/>
      <c r="L104" s="225"/>
      <c r="M104" s="226">
        <f t="shared" si="315"/>
        <v>0</v>
      </c>
      <c r="N104" s="224"/>
      <c r="O104" s="225"/>
      <c r="P104" s="226">
        <f t="shared" si="316"/>
        <v>0</v>
      </c>
      <c r="Q104" s="224"/>
      <c r="R104" s="225"/>
      <c r="S104" s="226">
        <f t="shared" si="317"/>
        <v>0</v>
      </c>
      <c r="T104" s="224"/>
      <c r="U104" s="225"/>
      <c r="V104" s="226">
        <f t="shared" si="318"/>
        <v>0</v>
      </c>
      <c r="W104" s="227">
        <f t="shared" si="319"/>
        <v>0</v>
      </c>
      <c r="X104" s="217">
        <f t="shared" si="320"/>
        <v>0</v>
      </c>
      <c r="Y104" s="217">
        <f t="shared" si="311"/>
        <v>0</v>
      </c>
      <c r="Z104" s="218" t="e">
        <f t="shared" si="312"/>
        <v>#DIV/0!</v>
      </c>
      <c r="AA104" s="228"/>
      <c r="AB104" s="108"/>
      <c r="AC104" s="108"/>
      <c r="AD104" s="108"/>
      <c r="AE104" s="108"/>
      <c r="AF104" s="108"/>
      <c r="AG104" s="108"/>
    </row>
    <row r="105" spans="1:33" ht="30" customHeight="1">
      <c r="A105" s="199" t="s">
        <v>64</v>
      </c>
      <c r="B105" s="246" t="s">
        <v>201</v>
      </c>
      <c r="C105" s="289" t="s">
        <v>202</v>
      </c>
      <c r="D105" s="230"/>
      <c r="E105" s="231">
        <f>SUM(E106:E108)</f>
        <v>3</v>
      </c>
      <c r="F105" s="232"/>
      <c r="G105" s="233">
        <f t="shared" ref="G105:H105" si="321">SUM(G106:G108)</f>
        <v>600</v>
      </c>
      <c r="H105" s="231">
        <f t="shared" si="321"/>
        <v>3</v>
      </c>
      <c r="I105" s="232"/>
      <c r="J105" s="233">
        <f t="shared" ref="J105:K105" si="322">SUM(J106:J108)</f>
        <v>600</v>
      </c>
      <c r="K105" s="231">
        <f t="shared" si="322"/>
        <v>0</v>
      </c>
      <c r="L105" s="232"/>
      <c r="M105" s="233">
        <f t="shared" ref="M105:N105" si="323">SUM(M106:M108)</f>
        <v>0</v>
      </c>
      <c r="N105" s="231">
        <f t="shared" si="323"/>
        <v>0</v>
      </c>
      <c r="O105" s="232"/>
      <c r="P105" s="233">
        <f t="shared" ref="P105:Q105" si="324">SUM(P106:P108)</f>
        <v>0</v>
      </c>
      <c r="Q105" s="231">
        <f t="shared" si="324"/>
        <v>0</v>
      </c>
      <c r="R105" s="232"/>
      <c r="S105" s="233">
        <f t="shared" ref="S105:T105" si="325">SUM(S106:S108)</f>
        <v>0</v>
      </c>
      <c r="T105" s="231">
        <f t="shared" si="325"/>
        <v>0</v>
      </c>
      <c r="U105" s="232"/>
      <c r="V105" s="233">
        <f t="shared" ref="V105:X105" si="326">SUM(V106:V108)</f>
        <v>0</v>
      </c>
      <c r="W105" s="233">
        <f t="shared" si="326"/>
        <v>600</v>
      </c>
      <c r="X105" s="233">
        <f t="shared" si="326"/>
        <v>600</v>
      </c>
      <c r="Y105" s="233">
        <f t="shared" si="311"/>
        <v>0</v>
      </c>
      <c r="Z105" s="233">
        <f t="shared" si="312"/>
        <v>0</v>
      </c>
      <c r="AA105" s="235"/>
      <c r="AB105" s="106"/>
      <c r="AC105" s="106"/>
      <c r="AD105" s="106"/>
      <c r="AE105" s="106"/>
      <c r="AF105" s="106"/>
      <c r="AG105" s="106"/>
    </row>
    <row r="106" spans="1:33" ht="30" customHeight="1">
      <c r="A106" s="209" t="s">
        <v>69</v>
      </c>
      <c r="B106" s="210" t="s">
        <v>203</v>
      </c>
      <c r="C106" s="263" t="s">
        <v>352</v>
      </c>
      <c r="D106" s="212" t="s">
        <v>104</v>
      </c>
      <c r="E106" s="213">
        <v>3</v>
      </c>
      <c r="F106" s="214">
        <v>200</v>
      </c>
      <c r="G106" s="215">
        <f t="shared" ref="G106:G108" si="327">E106*F106</f>
        <v>600</v>
      </c>
      <c r="H106" s="213">
        <v>3</v>
      </c>
      <c r="I106" s="214">
        <v>200</v>
      </c>
      <c r="J106" s="215">
        <f t="shared" ref="J106:J108" si="328">H106*I106</f>
        <v>600</v>
      </c>
      <c r="K106" s="213"/>
      <c r="L106" s="214"/>
      <c r="M106" s="215">
        <f t="shared" ref="M106:M108" si="329">K106*L106</f>
        <v>0</v>
      </c>
      <c r="N106" s="213"/>
      <c r="O106" s="214"/>
      <c r="P106" s="215">
        <f t="shared" ref="P106:P108" si="330">N106*O106</f>
        <v>0</v>
      </c>
      <c r="Q106" s="213"/>
      <c r="R106" s="214"/>
      <c r="S106" s="215">
        <f t="shared" ref="S106:S108" si="331">Q106*R106</f>
        <v>0</v>
      </c>
      <c r="T106" s="213"/>
      <c r="U106" s="214"/>
      <c r="V106" s="215">
        <f t="shared" ref="V106:V108" si="332">T106*U106</f>
        <v>0</v>
      </c>
      <c r="W106" s="216">
        <f t="shared" ref="W106:W108" si="333">G106+M106+S106</f>
        <v>600</v>
      </c>
      <c r="X106" s="217">
        <f t="shared" ref="X106:X108" si="334">J106+P106+V106</f>
        <v>600</v>
      </c>
      <c r="Y106" s="217">
        <f t="shared" si="311"/>
        <v>0</v>
      </c>
      <c r="Z106" s="218">
        <f t="shared" si="312"/>
        <v>0</v>
      </c>
      <c r="AA106" s="219"/>
      <c r="AB106" s="108"/>
      <c r="AC106" s="108"/>
      <c r="AD106" s="108"/>
      <c r="AE106" s="108"/>
      <c r="AF106" s="108"/>
      <c r="AG106" s="108"/>
    </row>
    <row r="107" spans="1:33" ht="30" customHeight="1">
      <c r="A107" s="209" t="s">
        <v>69</v>
      </c>
      <c r="B107" s="210" t="s">
        <v>204</v>
      </c>
      <c r="C107" s="261" t="s">
        <v>199</v>
      </c>
      <c r="D107" s="212" t="s">
        <v>104</v>
      </c>
      <c r="E107" s="213"/>
      <c r="F107" s="214"/>
      <c r="G107" s="215">
        <f t="shared" si="327"/>
        <v>0</v>
      </c>
      <c r="H107" s="213"/>
      <c r="I107" s="214"/>
      <c r="J107" s="215">
        <f t="shared" si="328"/>
        <v>0</v>
      </c>
      <c r="K107" s="213"/>
      <c r="L107" s="214"/>
      <c r="M107" s="215">
        <f t="shared" si="329"/>
        <v>0</v>
      </c>
      <c r="N107" s="213"/>
      <c r="O107" s="214"/>
      <c r="P107" s="215">
        <f t="shared" si="330"/>
        <v>0</v>
      </c>
      <c r="Q107" s="213"/>
      <c r="R107" s="214"/>
      <c r="S107" s="215">
        <f t="shared" si="331"/>
        <v>0</v>
      </c>
      <c r="T107" s="213"/>
      <c r="U107" s="214"/>
      <c r="V107" s="215">
        <f t="shared" si="332"/>
        <v>0</v>
      </c>
      <c r="W107" s="216">
        <f t="shared" si="333"/>
        <v>0</v>
      </c>
      <c r="X107" s="216">
        <f t="shared" si="334"/>
        <v>0</v>
      </c>
      <c r="Y107" s="216">
        <f t="shared" si="311"/>
        <v>0</v>
      </c>
      <c r="Z107" s="504" t="e">
        <f t="shared" si="312"/>
        <v>#DIV/0!</v>
      </c>
      <c r="AA107" s="219"/>
      <c r="AB107" s="108"/>
      <c r="AC107" s="108"/>
      <c r="AD107" s="108"/>
      <c r="AE107" s="108"/>
      <c r="AF107" s="108"/>
      <c r="AG107" s="108"/>
    </row>
    <row r="108" spans="1:33" ht="30" customHeight="1" thickBot="1">
      <c r="A108" s="237" t="s">
        <v>69</v>
      </c>
      <c r="B108" s="245" t="s">
        <v>205</v>
      </c>
      <c r="C108" s="505" t="s">
        <v>199</v>
      </c>
      <c r="D108" s="239" t="s">
        <v>104</v>
      </c>
      <c r="E108" s="240"/>
      <c r="F108" s="241"/>
      <c r="G108" s="242">
        <f t="shared" si="327"/>
        <v>0</v>
      </c>
      <c r="H108" s="240"/>
      <c r="I108" s="241"/>
      <c r="J108" s="242">
        <f t="shared" si="328"/>
        <v>0</v>
      </c>
      <c r="K108" s="240"/>
      <c r="L108" s="241"/>
      <c r="M108" s="242">
        <f t="shared" si="329"/>
        <v>0</v>
      </c>
      <c r="N108" s="240"/>
      <c r="O108" s="241"/>
      <c r="P108" s="242">
        <f t="shared" si="330"/>
        <v>0</v>
      </c>
      <c r="Q108" s="240"/>
      <c r="R108" s="241"/>
      <c r="S108" s="242">
        <f t="shared" si="331"/>
        <v>0</v>
      </c>
      <c r="T108" s="240"/>
      <c r="U108" s="241"/>
      <c r="V108" s="242">
        <f t="shared" si="332"/>
        <v>0</v>
      </c>
      <c r="W108" s="500">
        <f t="shared" si="333"/>
        <v>0</v>
      </c>
      <c r="X108" s="500">
        <f t="shared" si="334"/>
        <v>0</v>
      </c>
      <c r="Y108" s="500">
        <f t="shared" si="311"/>
        <v>0</v>
      </c>
      <c r="Z108" s="501" t="e">
        <f t="shared" si="312"/>
        <v>#DIV/0!</v>
      </c>
      <c r="AA108" s="243"/>
      <c r="AB108" s="108"/>
      <c r="AC108" s="108"/>
      <c r="AD108" s="108"/>
      <c r="AE108" s="108"/>
      <c r="AF108" s="108"/>
      <c r="AG108" s="108"/>
    </row>
    <row r="109" spans="1:33" ht="30" customHeight="1">
      <c r="A109" s="199" t="s">
        <v>64</v>
      </c>
      <c r="B109" s="246" t="s">
        <v>206</v>
      </c>
      <c r="C109" s="289" t="s">
        <v>207</v>
      </c>
      <c r="D109" s="230"/>
      <c r="E109" s="231">
        <f>SUM(E110:E112)</f>
        <v>0</v>
      </c>
      <c r="F109" s="232"/>
      <c r="G109" s="233">
        <f t="shared" ref="G109:H109" si="335">SUM(G110:G112)</f>
        <v>0</v>
      </c>
      <c r="H109" s="231">
        <f t="shared" si="335"/>
        <v>0</v>
      </c>
      <c r="I109" s="232"/>
      <c r="J109" s="233">
        <f t="shared" ref="J109:K109" si="336">SUM(J110:J112)</f>
        <v>0</v>
      </c>
      <c r="K109" s="231">
        <f t="shared" si="336"/>
        <v>0</v>
      </c>
      <c r="L109" s="232"/>
      <c r="M109" s="233">
        <f t="shared" ref="M109:N109" si="337">SUM(M110:M112)</f>
        <v>0</v>
      </c>
      <c r="N109" s="231">
        <f t="shared" si="337"/>
        <v>0</v>
      </c>
      <c r="O109" s="232"/>
      <c r="P109" s="233">
        <f t="shared" ref="P109:Q109" si="338">SUM(P110:P112)</f>
        <v>0</v>
      </c>
      <c r="Q109" s="231">
        <f t="shared" si="338"/>
        <v>0</v>
      </c>
      <c r="R109" s="232"/>
      <c r="S109" s="233">
        <f t="shared" ref="S109:T109" si="339">SUM(S110:S112)</f>
        <v>0</v>
      </c>
      <c r="T109" s="231">
        <f t="shared" si="339"/>
        <v>0</v>
      </c>
      <c r="U109" s="232"/>
      <c r="V109" s="233">
        <f t="shared" ref="V109:X109" si="340">SUM(V110:V112)</f>
        <v>0</v>
      </c>
      <c r="W109" s="233">
        <f t="shared" si="340"/>
        <v>0</v>
      </c>
      <c r="X109" s="233">
        <f t="shared" si="340"/>
        <v>0</v>
      </c>
      <c r="Y109" s="233">
        <f t="shared" si="311"/>
        <v>0</v>
      </c>
      <c r="Z109" s="233" t="e">
        <f t="shared" si="312"/>
        <v>#DIV/0!</v>
      </c>
      <c r="AA109" s="235"/>
      <c r="AB109" s="106"/>
      <c r="AC109" s="106"/>
      <c r="AD109" s="106"/>
      <c r="AE109" s="106"/>
      <c r="AF109" s="106"/>
      <c r="AG109" s="106"/>
    </row>
    <row r="110" spans="1:33" ht="30" customHeight="1">
      <c r="A110" s="209" t="s">
        <v>69</v>
      </c>
      <c r="B110" s="210" t="s">
        <v>208</v>
      </c>
      <c r="C110" s="261" t="s">
        <v>199</v>
      </c>
      <c r="D110" s="212" t="s">
        <v>104</v>
      </c>
      <c r="E110" s="213"/>
      <c r="F110" s="214"/>
      <c r="G110" s="215">
        <f t="shared" ref="G110:G112" si="341">E110*F110</f>
        <v>0</v>
      </c>
      <c r="H110" s="213"/>
      <c r="I110" s="214"/>
      <c r="J110" s="215">
        <f t="shared" ref="J110:J112" si="342">H110*I110</f>
        <v>0</v>
      </c>
      <c r="K110" s="213"/>
      <c r="L110" s="214"/>
      <c r="M110" s="215">
        <f t="shared" ref="M110:M112" si="343">K110*L110</f>
        <v>0</v>
      </c>
      <c r="N110" s="213"/>
      <c r="O110" s="214"/>
      <c r="P110" s="215">
        <f t="shared" ref="P110:P112" si="344">N110*O110</f>
        <v>0</v>
      </c>
      <c r="Q110" s="213"/>
      <c r="R110" s="214"/>
      <c r="S110" s="215">
        <f t="shared" ref="S110:S112" si="345">Q110*R110</f>
        <v>0</v>
      </c>
      <c r="T110" s="213"/>
      <c r="U110" s="214"/>
      <c r="V110" s="215">
        <f t="shared" ref="V110:V112" si="346">T110*U110</f>
        <v>0</v>
      </c>
      <c r="W110" s="216">
        <f t="shared" ref="W110:W112" si="347">G110+M110+S110</f>
        <v>0</v>
      </c>
      <c r="X110" s="217">
        <f t="shared" ref="X110:X112" si="348">J110+P110+V110</f>
        <v>0</v>
      </c>
      <c r="Y110" s="217">
        <f t="shared" si="311"/>
        <v>0</v>
      </c>
      <c r="Z110" s="218" t="e">
        <f t="shared" si="312"/>
        <v>#DIV/0!</v>
      </c>
      <c r="AA110" s="219"/>
      <c r="AB110" s="108"/>
      <c r="AC110" s="108"/>
      <c r="AD110" s="108"/>
      <c r="AE110" s="108"/>
      <c r="AF110" s="108"/>
      <c r="AG110" s="108"/>
    </row>
    <row r="111" spans="1:33" ht="30" customHeight="1">
      <c r="A111" s="209" t="s">
        <v>69</v>
      </c>
      <c r="B111" s="210" t="s">
        <v>209</v>
      </c>
      <c r="C111" s="261" t="s">
        <v>199</v>
      </c>
      <c r="D111" s="212" t="s">
        <v>104</v>
      </c>
      <c r="E111" s="213"/>
      <c r="F111" s="214"/>
      <c r="G111" s="215">
        <f t="shared" si="341"/>
        <v>0</v>
      </c>
      <c r="H111" s="213"/>
      <c r="I111" s="214"/>
      <c r="J111" s="215">
        <f t="shared" si="342"/>
        <v>0</v>
      </c>
      <c r="K111" s="213"/>
      <c r="L111" s="214"/>
      <c r="M111" s="215">
        <f t="shared" si="343"/>
        <v>0</v>
      </c>
      <c r="N111" s="213"/>
      <c r="O111" s="214"/>
      <c r="P111" s="215">
        <f t="shared" si="344"/>
        <v>0</v>
      </c>
      <c r="Q111" s="213"/>
      <c r="R111" s="214"/>
      <c r="S111" s="215">
        <f t="shared" si="345"/>
        <v>0</v>
      </c>
      <c r="T111" s="213"/>
      <c r="U111" s="214"/>
      <c r="V111" s="215">
        <f t="shared" si="346"/>
        <v>0</v>
      </c>
      <c r="W111" s="216">
        <f t="shared" si="347"/>
        <v>0</v>
      </c>
      <c r="X111" s="217">
        <f t="shared" si="348"/>
        <v>0</v>
      </c>
      <c r="Y111" s="217">
        <f t="shared" si="311"/>
        <v>0</v>
      </c>
      <c r="Z111" s="218" t="e">
        <f t="shared" si="312"/>
        <v>#DIV/0!</v>
      </c>
      <c r="AA111" s="219"/>
      <c r="AB111" s="108"/>
      <c r="AC111" s="108"/>
      <c r="AD111" s="108"/>
      <c r="AE111" s="108"/>
      <c r="AF111" s="108"/>
      <c r="AG111" s="108"/>
    </row>
    <row r="112" spans="1:33" ht="30" customHeight="1">
      <c r="A112" s="221" t="s">
        <v>69</v>
      </c>
      <c r="B112" s="238" t="s">
        <v>210</v>
      </c>
      <c r="C112" s="254" t="s">
        <v>199</v>
      </c>
      <c r="D112" s="223" t="s">
        <v>104</v>
      </c>
      <c r="E112" s="240"/>
      <c r="F112" s="241"/>
      <c r="G112" s="242">
        <f t="shared" si="341"/>
        <v>0</v>
      </c>
      <c r="H112" s="240"/>
      <c r="I112" s="241"/>
      <c r="J112" s="242">
        <f t="shared" si="342"/>
        <v>0</v>
      </c>
      <c r="K112" s="240"/>
      <c r="L112" s="241"/>
      <c r="M112" s="242">
        <f t="shared" si="343"/>
        <v>0</v>
      </c>
      <c r="N112" s="240"/>
      <c r="O112" s="241"/>
      <c r="P112" s="242">
        <f t="shared" si="344"/>
        <v>0</v>
      </c>
      <c r="Q112" s="240"/>
      <c r="R112" s="241"/>
      <c r="S112" s="242">
        <f t="shared" si="345"/>
        <v>0</v>
      </c>
      <c r="T112" s="240"/>
      <c r="U112" s="241"/>
      <c r="V112" s="242">
        <f t="shared" si="346"/>
        <v>0</v>
      </c>
      <c r="W112" s="227">
        <f t="shared" si="347"/>
        <v>0</v>
      </c>
      <c r="X112" s="256">
        <f t="shared" si="348"/>
        <v>0</v>
      </c>
      <c r="Y112" s="256">
        <f t="shared" si="311"/>
        <v>0</v>
      </c>
      <c r="Z112" s="290" t="e">
        <f t="shared" si="312"/>
        <v>#DIV/0!</v>
      </c>
      <c r="AA112" s="228"/>
      <c r="AB112" s="108"/>
      <c r="AC112" s="108"/>
      <c r="AD112" s="108"/>
      <c r="AE112" s="108"/>
      <c r="AF112" s="108"/>
      <c r="AG112" s="108"/>
    </row>
    <row r="113" spans="1:33" ht="30" customHeight="1">
      <c r="A113" s="109" t="s">
        <v>211</v>
      </c>
      <c r="B113" s="110"/>
      <c r="C113" s="111"/>
      <c r="D113" s="112"/>
      <c r="E113" s="116">
        <f>E109+E105+E101</f>
        <v>26</v>
      </c>
      <c r="F113" s="126"/>
      <c r="G113" s="115">
        <f t="shared" ref="G113:H113" si="349">G109+G105+G101</f>
        <v>2525</v>
      </c>
      <c r="H113" s="116">
        <f t="shared" si="349"/>
        <v>26</v>
      </c>
      <c r="I113" s="126"/>
      <c r="J113" s="115">
        <f t="shared" ref="J113:K113" si="350">J109+J105+J101</f>
        <v>2425</v>
      </c>
      <c r="K113" s="127">
        <f t="shared" si="350"/>
        <v>0</v>
      </c>
      <c r="L113" s="126"/>
      <c r="M113" s="115">
        <f t="shared" ref="M113:N113" si="351">M109+M105+M101</f>
        <v>0</v>
      </c>
      <c r="N113" s="127">
        <f t="shared" si="351"/>
        <v>0</v>
      </c>
      <c r="O113" s="126"/>
      <c r="P113" s="115">
        <f t="shared" ref="P113:Q113" si="352">P109+P105+P101</f>
        <v>0</v>
      </c>
      <c r="Q113" s="127">
        <f t="shared" si="352"/>
        <v>0</v>
      </c>
      <c r="R113" s="126"/>
      <c r="S113" s="115">
        <f t="shared" ref="S113:T113" si="353">S109+S105+S101</f>
        <v>0</v>
      </c>
      <c r="T113" s="127">
        <f t="shared" si="353"/>
        <v>0</v>
      </c>
      <c r="U113" s="126"/>
      <c r="V113" s="117">
        <f t="shared" ref="V113:X113" si="354">V109+V105+V101</f>
        <v>0</v>
      </c>
      <c r="W113" s="133">
        <f t="shared" si="354"/>
        <v>2525</v>
      </c>
      <c r="X113" s="134">
        <f t="shared" si="354"/>
        <v>2425</v>
      </c>
      <c r="Y113" s="134">
        <f t="shared" si="311"/>
        <v>100</v>
      </c>
      <c r="Z113" s="134">
        <f t="shared" si="312"/>
        <v>3.9603960396039604E-2</v>
      </c>
      <c r="AA113" s="135"/>
      <c r="AB113" s="6"/>
      <c r="AC113" s="6"/>
      <c r="AD113" s="6"/>
      <c r="AE113" s="6"/>
      <c r="AF113" s="6"/>
      <c r="AG113" s="6"/>
    </row>
    <row r="114" spans="1:33" ht="30" customHeight="1">
      <c r="A114" s="121" t="s">
        <v>64</v>
      </c>
      <c r="B114" s="131">
        <v>7</v>
      </c>
      <c r="C114" s="123" t="s">
        <v>212</v>
      </c>
      <c r="D114" s="124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36"/>
      <c r="X114" s="136"/>
      <c r="Y114" s="257"/>
      <c r="Z114" s="136"/>
      <c r="AA114" s="137"/>
      <c r="AB114" s="6"/>
      <c r="AC114" s="6"/>
      <c r="AD114" s="6"/>
      <c r="AE114" s="6"/>
      <c r="AF114" s="6"/>
      <c r="AG114" s="6"/>
    </row>
    <row r="115" spans="1:33" ht="30" customHeight="1">
      <c r="A115" s="209" t="s">
        <v>69</v>
      </c>
      <c r="B115" s="210" t="s">
        <v>213</v>
      </c>
      <c r="C115" s="261" t="s">
        <v>214</v>
      </c>
      <c r="D115" s="212" t="s">
        <v>104</v>
      </c>
      <c r="E115" s="213"/>
      <c r="F115" s="214"/>
      <c r="G115" s="215">
        <f t="shared" ref="G115:G125" si="355">E115*F115</f>
        <v>0</v>
      </c>
      <c r="H115" s="213"/>
      <c r="I115" s="214"/>
      <c r="J115" s="215">
        <f t="shared" ref="J115:J125" si="356">H115*I115</f>
        <v>0</v>
      </c>
      <c r="K115" s="213"/>
      <c r="L115" s="214"/>
      <c r="M115" s="215">
        <f t="shared" ref="M115:M125" si="357">K115*L115</f>
        <v>0</v>
      </c>
      <c r="N115" s="213"/>
      <c r="O115" s="214"/>
      <c r="P115" s="215">
        <f t="shared" ref="P115:P125" si="358">N115*O115</f>
        <v>0</v>
      </c>
      <c r="Q115" s="213"/>
      <c r="R115" s="214"/>
      <c r="S115" s="215">
        <f t="shared" ref="S115:S125" si="359">Q115*R115</f>
        <v>0</v>
      </c>
      <c r="T115" s="213"/>
      <c r="U115" s="214"/>
      <c r="V115" s="291">
        <f t="shared" ref="V115:V125" si="360">T115*U115</f>
        <v>0</v>
      </c>
      <c r="W115" s="292">
        <f t="shared" ref="W115:W125" si="361">G115+M115+S115</f>
        <v>0</v>
      </c>
      <c r="X115" s="293">
        <f t="shared" ref="X115:X125" si="362">J115+P115+V115</f>
        <v>0</v>
      </c>
      <c r="Y115" s="293">
        <f t="shared" ref="Y115:Y126" si="363">W115-X115</f>
        <v>0</v>
      </c>
      <c r="Z115" s="294" t="e">
        <f t="shared" ref="Z115:Z126" si="364">Y115/W115</f>
        <v>#DIV/0!</v>
      </c>
      <c r="AA115" s="295"/>
      <c r="AB115" s="108"/>
      <c r="AC115" s="108"/>
      <c r="AD115" s="108"/>
      <c r="AE115" s="108"/>
      <c r="AF115" s="108"/>
      <c r="AG115" s="108"/>
    </row>
    <row r="116" spans="1:33" ht="30" customHeight="1">
      <c r="A116" s="209" t="s">
        <v>69</v>
      </c>
      <c r="B116" s="210" t="s">
        <v>215</v>
      </c>
      <c r="C116" s="261" t="s">
        <v>216</v>
      </c>
      <c r="D116" s="212" t="s">
        <v>104</v>
      </c>
      <c r="E116" s="213"/>
      <c r="F116" s="214"/>
      <c r="G116" s="215">
        <f t="shared" si="355"/>
        <v>0</v>
      </c>
      <c r="H116" s="213"/>
      <c r="I116" s="214"/>
      <c r="J116" s="215">
        <f t="shared" si="356"/>
        <v>0</v>
      </c>
      <c r="K116" s="213"/>
      <c r="L116" s="214"/>
      <c r="M116" s="215">
        <f t="shared" si="357"/>
        <v>0</v>
      </c>
      <c r="N116" s="213"/>
      <c r="O116" s="214"/>
      <c r="P116" s="215">
        <f t="shared" si="358"/>
        <v>0</v>
      </c>
      <c r="Q116" s="213"/>
      <c r="R116" s="214"/>
      <c r="S116" s="215">
        <f t="shared" si="359"/>
        <v>0</v>
      </c>
      <c r="T116" s="213"/>
      <c r="U116" s="214"/>
      <c r="V116" s="291">
        <f t="shared" si="360"/>
        <v>0</v>
      </c>
      <c r="W116" s="296">
        <f t="shared" si="361"/>
        <v>0</v>
      </c>
      <c r="X116" s="217">
        <f t="shared" si="362"/>
        <v>0</v>
      </c>
      <c r="Y116" s="217">
        <f t="shared" si="363"/>
        <v>0</v>
      </c>
      <c r="Z116" s="218" t="e">
        <f t="shared" si="364"/>
        <v>#DIV/0!</v>
      </c>
      <c r="AA116" s="219"/>
      <c r="AB116" s="108"/>
      <c r="AC116" s="108"/>
      <c r="AD116" s="108"/>
      <c r="AE116" s="108"/>
      <c r="AF116" s="108"/>
      <c r="AG116" s="108"/>
    </row>
    <row r="117" spans="1:33" ht="30" customHeight="1">
      <c r="A117" s="209" t="s">
        <v>69</v>
      </c>
      <c r="B117" s="210" t="s">
        <v>217</v>
      </c>
      <c r="C117" s="261" t="s">
        <v>218</v>
      </c>
      <c r="D117" s="212" t="s">
        <v>104</v>
      </c>
      <c r="E117" s="213"/>
      <c r="F117" s="214"/>
      <c r="G117" s="215">
        <f t="shared" si="355"/>
        <v>0</v>
      </c>
      <c r="H117" s="213"/>
      <c r="I117" s="214"/>
      <c r="J117" s="215">
        <f t="shared" si="356"/>
        <v>0</v>
      </c>
      <c r="K117" s="213"/>
      <c r="L117" s="214"/>
      <c r="M117" s="215">
        <f t="shared" si="357"/>
        <v>0</v>
      </c>
      <c r="N117" s="213"/>
      <c r="O117" s="214"/>
      <c r="P117" s="215">
        <f t="shared" si="358"/>
        <v>0</v>
      </c>
      <c r="Q117" s="213"/>
      <c r="R117" s="214"/>
      <c r="S117" s="215">
        <f t="shared" si="359"/>
        <v>0</v>
      </c>
      <c r="T117" s="213"/>
      <c r="U117" s="214"/>
      <c r="V117" s="291">
        <f t="shared" si="360"/>
        <v>0</v>
      </c>
      <c r="W117" s="296">
        <f t="shared" si="361"/>
        <v>0</v>
      </c>
      <c r="X117" s="217">
        <f t="shared" si="362"/>
        <v>0</v>
      </c>
      <c r="Y117" s="217">
        <f t="shared" si="363"/>
        <v>0</v>
      </c>
      <c r="Z117" s="218" t="e">
        <f t="shared" si="364"/>
        <v>#DIV/0!</v>
      </c>
      <c r="AA117" s="219"/>
      <c r="AB117" s="108"/>
      <c r="AC117" s="108"/>
      <c r="AD117" s="108"/>
      <c r="AE117" s="108"/>
      <c r="AF117" s="108"/>
      <c r="AG117" s="108"/>
    </row>
    <row r="118" spans="1:33" ht="30" customHeight="1">
      <c r="A118" s="209" t="s">
        <v>69</v>
      </c>
      <c r="B118" s="210" t="s">
        <v>219</v>
      </c>
      <c r="C118" s="261" t="s">
        <v>220</v>
      </c>
      <c r="D118" s="212" t="s">
        <v>104</v>
      </c>
      <c r="E118" s="213"/>
      <c r="F118" s="214"/>
      <c r="G118" s="215">
        <f t="shared" si="355"/>
        <v>0</v>
      </c>
      <c r="H118" s="213"/>
      <c r="I118" s="214"/>
      <c r="J118" s="215">
        <f t="shared" si="356"/>
        <v>0</v>
      </c>
      <c r="K118" s="213"/>
      <c r="L118" s="214"/>
      <c r="M118" s="215">
        <f t="shared" si="357"/>
        <v>0</v>
      </c>
      <c r="N118" s="213"/>
      <c r="O118" s="214"/>
      <c r="P118" s="215">
        <f t="shared" si="358"/>
        <v>0</v>
      </c>
      <c r="Q118" s="213"/>
      <c r="R118" s="214"/>
      <c r="S118" s="215">
        <f t="shared" si="359"/>
        <v>0</v>
      </c>
      <c r="T118" s="213"/>
      <c r="U118" s="214"/>
      <c r="V118" s="291">
        <f t="shared" si="360"/>
        <v>0</v>
      </c>
      <c r="W118" s="296">
        <f t="shared" si="361"/>
        <v>0</v>
      </c>
      <c r="X118" s="217">
        <f t="shared" si="362"/>
        <v>0</v>
      </c>
      <c r="Y118" s="217">
        <f t="shared" si="363"/>
        <v>0</v>
      </c>
      <c r="Z118" s="218" t="e">
        <f t="shared" si="364"/>
        <v>#DIV/0!</v>
      </c>
      <c r="AA118" s="219"/>
      <c r="AB118" s="108"/>
      <c r="AC118" s="108"/>
      <c r="AD118" s="108"/>
      <c r="AE118" s="108"/>
      <c r="AF118" s="108"/>
      <c r="AG118" s="108"/>
    </row>
    <row r="119" spans="1:33" ht="30" customHeight="1">
      <c r="A119" s="209" t="s">
        <v>69</v>
      </c>
      <c r="B119" s="210" t="s">
        <v>221</v>
      </c>
      <c r="C119" s="261" t="s">
        <v>222</v>
      </c>
      <c r="D119" s="212" t="s">
        <v>104</v>
      </c>
      <c r="E119" s="213"/>
      <c r="F119" s="214"/>
      <c r="G119" s="215">
        <f t="shared" si="355"/>
        <v>0</v>
      </c>
      <c r="H119" s="213"/>
      <c r="I119" s="214"/>
      <c r="J119" s="215">
        <f t="shared" si="356"/>
        <v>0</v>
      </c>
      <c r="K119" s="213"/>
      <c r="L119" s="214"/>
      <c r="M119" s="215">
        <f t="shared" si="357"/>
        <v>0</v>
      </c>
      <c r="N119" s="213"/>
      <c r="O119" s="214"/>
      <c r="P119" s="215">
        <f t="shared" si="358"/>
        <v>0</v>
      </c>
      <c r="Q119" s="213"/>
      <c r="R119" s="214"/>
      <c r="S119" s="215">
        <f t="shared" si="359"/>
        <v>0</v>
      </c>
      <c r="T119" s="213"/>
      <c r="U119" s="214"/>
      <c r="V119" s="291">
        <f t="shared" si="360"/>
        <v>0</v>
      </c>
      <c r="W119" s="296">
        <f t="shared" si="361"/>
        <v>0</v>
      </c>
      <c r="X119" s="217">
        <f t="shared" si="362"/>
        <v>0</v>
      </c>
      <c r="Y119" s="217">
        <f t="shared" si="363"/>
        <v>0</v>
      </c>
      <c r="Z119" s="218" t="e">
        <f t="shared" si="364"/>
        <v>#DIV/0!</v>
      </c>
      <c r="AA119" s="219"/>
      <c r="AB119" s="108"/>
      <c r="AC119" s="108"/>
      <c r="AD119" s="108"/>
      <c r="AE119" s="108"/>
      <c r="AF119" s="108"/>
      <c r="AG119" s="108"/>
    </row>
    <row r="120" spans="1:33" ht="30" customHeight="1">
      <c r="A120" s="209" t="s">
        <v>69</v>
      </c>
      <c r="B120" s="210" t="s">
        <v>223</v>
      </c>
      <c r="C120" s="261" t="s">
        <v>224</v>
      </c>
      <c r="D120" s="212" t="s">
        <v>104</v>
      </c>
      <c r="E120" s="213"/>
      <c r="F120" s="214"/>
      <c r="G120" s="215">
        <f t="shared" si="355"/>
        <v>0</v>
      </c>
      <c r="H120" s="213"/>
      <c r="I120" s="214"/>
      <c r="J120" s="215">
        <f t="shared" si="356"/>
        <v>0</v>
      </c>
      <c r="K120" s="213"/>
      <c r="L120" s="214"/>
      <c r="M120" s="215">
        <f t="shared" si="357"/>
        <v>0</v>
      </c>
      <c r="N120" s="213"/>
      <c r="O120" s="214"/>
      <c r="P120" s="215">
        <f t="shared" si="358"/>
        <v>0</v>
      </c>
      <c r="Q120" s="213"/>
      <c r="R120" s="214"/>
      <c r="S120" s="215">
        <f t="shared" si="359"/>
        <v>0</v>
      </c>
      <c r="T120" s="213"/>
      <c r="U120" s="214"/>
      <c r="V120" s="291">
        <f t="shared" si="360"/>
        <v>0</v>
      </c>
      <c r="W120" s="296">
        <f t="shared" si="361"/>
        <v>0</v>
      </c>
      <c r="X120" s="217">
        <f t="shared" si="362"/>
        <v>0</v>
      </c>
      <c r="Y120" s="217">
        <f t="shared" si="363"/>
        <v>0</v>
      </c>
      <c r="Z120" s="218" t="e">
        <f t="shared" si="364"/>
        <v>#DIV/0!</v>
      </c>
      <c r="AA120" s="219"/>
      <c r="AB120" s="108"/>
      <c r="AC120" s="108"/>
      <c r="AD120" s="108"/>
      <c r="AE120" s="108"/>
      <c r="AF120" s="108"/>
      <c r="AG120" s="108"/>
    </row>
    <row r="121" spans="1:33" ht="30" customHeight="1">
      <c r="A121" s="209" t="s">
        <v>69</v>
      </c>
      <c r="B121" s="210" t="s">
        <v>225</v>
      </c>
      <c r="C121" s="261" t="s">
        <v>226</v>
      </c>
      <c r="D121" s="212" t="s">
        <v>104</v>
      </c>
      <c r="E121" s="213">
        <v>1</v>
      </c>
      <c r="F121" s="214">
        <v>1050</v>
      </c>
      <c r="G121" s="215">
        <f t="shared" si="355"/>
        <v>1050</v>
      </c>
      <c r="H121" s="213">
        <v>1</v>
      </c>
      <c r="I121" s="214">
        <v>1050</v>
      </c>
      <c r="J121" s="215">
        <f t="shared" si="356"/>
        <v>1050</v>
      </c>
      <c r="K121" s="213"/>
      <c r="L121" s="214"/>
      <c r="M121" s="215">
        <f t="shared" si="357"/>
        <v>0</v>
      </c>
      <c r="N121" s="213"/>
      <c r="O121" s="214"/>
      <c r="P121" s="215">
        <f t="shared" si="358"/>
        <v>0</v>
      </c>
      <c r="Q121" s="213"/>
      <c r="R121" s="214"/>
      <c r="S121" s="215">
        <f t="shared" si="359"/>
        <v>0</v>
      </c>
      <c r="T121" s="213"/>
      <c r="U121" s="214"/>
      <c r="V121" s="291">
        <f t="shared" si="360"/>
        <v>0</v>
      </c>
      <c r="W121" s="296">
        <f t="shared" si="361"/>
        <v>1050</v>
      </c>
      <c r="X121" s="217">
        <f t="shared" si="362"/>
        <v>1050</v>
      </c>
      <c r="Y121" s="217">
        <f t="shared" si="363"/>
        <v>0</v>
      </c>
      <c r="Z121" s="218">
        <f t="shared" si="364"/>
        <v>0</v>
      </c>
      <c r="AA121" s="219"/>
      <c r="AB121" s="108"/>
      <c r="AC121" s="108"/>
      <c r="AD121" s="108"/>
      <c r="AE121" s="108"/>
      <c r="AF121" s="108"/>
      <c r="AG121" s="108"/>
    </row>
    <row r="122" spans="1:33" ht="30" customHeight="1">
      <c r="A122" s="209" t="s">
        <v>69</v>
      </c>
      <c r="B122" s="210" t="s">
        <v>227</v>
      </c>
      <c r="C122" s="261" t="s">
        <v>228</v>
      </c>
      <c r="D122" s="212" t="s">
        <v>104</v>
      </c>
      <c r="E122" s="213"/>
      <c r="F122" s="214"/>
      <c r="G122" s="215">
        <f t="shared" si="355"/>
        <v>0</v>
      </c>
      <c r="H122" s="213"/>
      <c r="I122" s="214"/>
      <c r="J122" s="215">
        <f t="shared" si="356"/>
        <v>0</v>
      </c>
      <c r="K122" s="213"/>
      <c r="L122" s="214"/>
      <c r="M122" s="215">
        <f t="shared" si="357"/>
        <v>0</v>
      </c>
      <c r="N122" s="213"/>
      <c r="O122" s="214"/>
      <c r="P122" s="215">
        <f t="shared" si="358"/>
        <v>0</v>
      </c>
      <c r="Q122" s="213"/>
      <c r="R122" s="214"/>
      <c r="S122" s="215">
        <f t="shared" si="359"/>
        <v>0</v>
      </c>
      <c r="T122" s="213"/>
      <c r="U122" s="214"/>
      <c r="V122" s="291">
        <f t="shared" si="360"/>
        <v>0</v>
      </c>
      <c r="W122" s="296">
        <f t="shared" si="361"/>
        <v>0</v>
      </c>
      <c r="X122" s="217">
        <f t="shared" si="362"/>
        <v>0</v>
      </c>
      <c r="Y122" s="217">
        <f t="shared" si="363"/>
        <v>0</v>
      </c>
      <c r="Z122" s="218" t="e">
        <f t="shared" si="364"/>
        <v>#DIV/0!</v>
      </c>
      <c r="AA122" s="219"/>
      <c r="AB122" s="108"/>
      <c r="AC122" s="108"/>
      <c r="AD122" s="108"/>
      <c r="AE122" s="108"/>
      <c r="AF122" s="108"/>
      <c r="AG122" s="108"/>
    </row>
    <row r="123" spans="1:33" ht="30" customHeight="1">
      <c r="A123" s="221" t="s">
        <v>69</v>
      </c>
      <c r="B123" s="210" t="s">
        <v>229</v>
      </c>
      <c r="C123" s="254" t="s">
        <v>230</v>
      </c>
      <c r="D123" s="212" t="s">
        <v>104</v>
      </c>
      <c r="E123" s="224"/>
      <c r="F123" s="225"/>
      <c r="G123" s="215">
        <f t="shared" si="355"/>
        <v>0</v>
      </c>
      <c r="H123" s="224"/>
      <c r="I123" s="225"/>
      <c r="J123" s="215">
        <f t="shared" si="356"/>
        <v>0</v>
      </c>
      <c r="K123" s="213"/>
      <c r="L123" s="214"/>
      <c r="M123" s="215">
        <f t="shared" si="357"/>
        <v>0</v>
      </c>
      <c r="N123" s="213"/>
      <c r="O123" s="214"/>
      <c r="P123" s="215">
        <f t="shared" si="358"/>
        <v>0</v>
      </c>
      <c r="Q123" s="213"/>
      <c r="R123" s="214"/>
      <c r="S123" s="215">
        <f t="shared" si="359"/>
        <v>0</v>
      </c>
      <c r="T123" s="213"/>
      <c r="U123" s="214"/>
      <c r="V123" s="291">
        <f t="shared" si="360"/>
        <v>0</v>
      </c>
      <c r="W123" s="296">
        <f t="shared" si="361"/>
        <v>0</v>
      </c>
      <c r="X123" s="217">
        <f t="shared" si="362"/>
        <v>0</v>
      </c>
      <c r="Y123" s="217">
        <f t="shared" si="363"/>
        <v>0</v>
      </c>
      <c r="Z123" s="218" t="e">
        <f t="shared" si="364"/>
        <v>#DIV/0!</v>
      </c>
      <c r="AA123" s="228"/>
      <c r="AB123" s="108"/>
      <c r="AC123" s="108"/>
      <c r="AD123" s="108"/>
      <c r="AE123" s="108"/>
      <c r="AF123" s="108"/>
      <c r="AG123" s="108"/>
    </row>
    <row r="124" spans="1:33" ht="30" customHeight="1">
      <c r="A124" s="221" t="s">
        <v>69</v>
      </c>
      <c r="B124" s="210" t="s">
        <v>231</v>
      </c>
      <c r="C124" s="254" t="s">
        <v>232</v>
      </c>
      <c r="D124" s="223" t="s">
        <v>104</v>
      </c>
      <c r="E124" s="213"/>
      <c r="F124" s="214"/>
      <c r="G124" s="215">
        <f t="shared" si="355"/>
        <v>0</v>
      </c>
      <c r="H124" s="213"/>
      <c r="I124" s="214"/>
      <c r="J124" s="215">
        <f t="shared" si="356"/>
        <v>0</v>
      </c>
      <c r="K124" s="213"/>
      <c r="L124" s="214"/>
      <c r="M124" s="215">
        <f t="shared" si="357"/>
        <v>0</v>
      </c>
      <c r="N124" s="213"/>
      <c r="O124" s="214"/>
      <c r="P124" s="215">
        <f t="shared" si="358"/>
        <v>0</v>
      </c>
      <c r="Q124" s="213"/>
      <c r="R124" s="214"/>
      <c r="S124" s="215">
        <f t="shared" si="359"/>
        <v>0</v>
      </c>
      <c r="T124" s="213"/>
      <c r="U124" s="214"/>
      <c r="V124" s="291">
        <f t="shared" si="360"/>
        <v>0</v>
      </c>
      <c r="W124" s="296">
        <f t="shared" si="361"/>
        <v>0</v>
      </c>
      <c r="X124" s="217">
        <f t="shared" si="362"/>
        <v>0</v>
      </c>
      <c r="Y124" s="217">
        <f t="shared" si="363"/>
        <v>0</v>
      </c>
      <c r="Z124" s="218" t="e">
        <f t="shared" si="364"/>
        <v>#DIV/0!</v>
      </c>
      <c r="AA124" s="219"/>
      <c r="AB124" s="108"/>
      <c r="AC124" s="108"/>
      <c r="AD124" s="108"/>
      <c r="AE124" s="108"/>
      <c r="AF124" s="108"/>
      <c r="AG124" s="108"/>
    </row>
    <row r="125" spans="1:33" ht="30" customHeight="1">
      <c r="A125" s="221" t="s">
        <v>69</v>
      </c>
      <c r="B125" s="210" t="s">
        <v>233</v>
      </c>
      <c r="C125" s="297" t="s">
        <v>234</v>
      </c>
      <c r="D125" s="223"/>
      <c r="E125" s="224"/>
      <c r="F125" s="225">
        <v>0.22</v>
      </c>
      <c r="G125" s="226">
        <f t="shared" si="355"/>
        <v>0</v>
      </c>
      <c r="H125" s="224"/>
      <c r="I125" s="225">
        <v>0.22</v>
      </c>
      <c r="J125" s="226">
        <f t="shared" si="356"/>
        <v>0</v>
      </c>
      <c r="K125" s="224"/>
      <c r="L125" s="225">
        <v>0.22</v>
      </c>
      <c r="M125" s="226">
        <f t="shared" si="357"/>
        <v>0</v>
      </c>
      <c r="N125" s="224"/>
      <c r="O125" s="225">
        <v>0.22</v>
      </c>
      <c r="P125" s="226">
        <f t="shared" si="358"/>
        <v>0</v>
      </c>
      <c r="Q125" s="224"/>
      <c r="R125" s="225">
        <v>0.22</v>
      </c>
      <c r="S125" s="226">
        <f t="shared" si="359"/>
        <v>0</v>
      </c>
      <c r="T125" s="224"/>
      <c r="U125" s="225">
        <v>0.22</v>
      </c>
      <c r="V125" s="298">
        <f t="shared" si="360"/>
        <v>0</v>
      </c>
      <c r="W125" s="299">
        <f t="shared" si="361"/>
        <v>0</v>
      </c>
      <c r="X125" s="300">
        <f t="shared" si="362"/>
        <v>0</v>
      </c>
      <c r="Y125" s="300">
        <f t="shared" si="363"/>
        <v>0</v>
      </c>
      <c r="Z125" s="301" t="e">
        <f t="shared" si="364"/>
        <v>#DIV/0!</v>
      </c>
      <c r="AA125" s="243"/>
      <c r="AB125" s="6"/>
      <c r="AC125" s="6"/>
      <c r="AD125" s="6"/>
      <c r="AE125" s="6"/>
      <c r="AF125" s="6"/>
      <c r="AG125" s="6"/>
    </row>
    <row r="126" spans="1:33" ht="30" customHeight="1">
      <c r="A126" s="109" t="s">
        <v>235</v>
      </c>
      <c r="B126" s="110"/>
      <c r="C126" s="111"/>
      <c r="D126" s="112"/>
      <c r="E126" s="116">
        <f>SUM(E115:E124)</f>
        <v>1</v>
      </c>
      <c r="F126" s="126"/>
      <c r="G126" s="115">
        <f>SUM(G115:G125)</f>
        <v>1050</v>
      </c>
      <c r="H126" s="116">
        <f>SUM(H115:H124)</f>
        <v>1</v>
      </c>
      <c r="I126" s="126"/>
      <c r="J126" s="115">
        <f>SUM(J115:J125)</f>
        <v>1050</v>
      </c>
      <c r="K126" s="127">
        <f>SUM(K115:K124)</f>
        <v>0</v>
      </c>
      <c r="L126" s="126"/>
      <c r="M126" s="115">
        <f>SUM(M115:M125)</f>
        <v>0</v>
      </c>
      <c r="N126" s="127">
        <f>SUM(N115:N124)</f>
        <v>0</v>
      </c>
      <c r="O126" s="126"/>
      <c r="P126" s="115">
        <f>SUM(P115:P125)</f>
        <v>0</v>
      </c>
      <c r="Q126" s="127">
        <f>SUM(Q115:Q124)</f>
        <v>0</v>
      </c>
      <c r="R126" s="126"/>
      <c r="S126" s="115">
        <f>SUM(S115:S125)</f>
        <v>0</v>
      </c>
      <c r="T126" s="127">
        <f>SUM(T115:T124)</f>
        <v>0</v>
      </c>
      <c r="U126" s="126"/>
      <c r="V126" s="117">
        <f t="shared" ref="V126:X126" si="365">SUM(V115:V125)</f>
        <v>0</v>
      </c>
      <c r="W126" s="133">
        <f t="shared" si="365"/>
        <v>1050</v>
      </c>
      <c r="X126" s="134">
        <f t="shared" si="365"/>
        <v>1050</v>
      </c>
      <c r="Y126" s="134">
        <f t="shared" si="363"/>
        <v>0</v>
      </c>
      <c r="Z126" s="134">
        <f t="shared" si="364"/>
        <v>0</v>
      </c>
      <c r="AA126" s="135"/>
      <c r="AB126" s="6"/>
      <c r="AC126" s="6"/>
      <c r="AD126" s="6"/>
      <c r="AE126" s="6"/>
      <c r="AF126" s="6"/>
      <c r="AG126" s="6"/>
    </row>
    <row r="127" spans="1:33" ht="30" customHeight="1">
      <c r="A127" s="121" t="s">
        <v>64</v>
      </c>
      <c r="B127" s="131">
        <v>8</v>
      </c>
      <c r="C127" s="138" t="s">
        <v>236</v>
      </c>
      <c r="D127" s="124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36"/>
      <c r="X127" s="136"/>
      <c r="Y127" s="257"/>
      <c r="Z127" s="136"/>
      <c r="AA127" s="137"/>
      <c r="AB127" s="106"/>
      <c r="AC127" s="106"/>
      <c r="AD127" s="106"/>
      <c r="AE127" s="106"/>
      <c r="AF127" s="106"/>
      <c r="AG127" s="106"/>
    </row>
    <row r="128" spans="1:33" ht="30" customHeight="1">
      <c r="A128" s="302" t="s">
        <v>69</v>
      </c>
      <c r="B128" s="303" t="s">
        <v>237</v>
      </c>
      <c r="C128" s="304" t="s">
        <v>238</v>
      </c>
      <c r="D128" s="212" t="s">
        <v>239</v>
      </c>
      <c r="E128" s="213"/>
      <c r="F128" s="214"/>
      <c r="G128" s="215">
        <f t="shared" ref="G128:G133" si="366">E128*F128</f>
        <v>0</v>
      </c>
      <c r="H128" s="213"/>
      <c r="I128" s="214"/>
      <c r="J128" s="215">
        <f t="shared" ref="J128:J133" si="367">H128*I128</f>
        <v>0</v>
      </c>
      <c r="K128" s="213"/>
      <c r="L128" s="214"/>
      <c r="M128" s="215">
        <f t="shared" ref="M128:M133" si="368">K128*L128</f>
        <v>0</v>
      </c>
      <c r="N128" s="213"/>
      <c r="O128" s="214"/>
      <c r="P128" s="215">
        <f t="shared" ref="P128:P133" si="369">N128*O128</f>
        <v>0</v>
      </c>
      <c r="Q128" s="213"/>
      <c r="R128" s="214"/>
      <c r="S128" s="215">
        <f t="shared" ref="S128:S133" si="370">Q128*R128</f>
        <v>0</v>
      </c>
      <c r="T128" s="213"/>
      <c r="U128" s="214"/>
      <c r="V128" s="291">
        <f t="shared" ref="V128:V133" si="371">T128*U128</f>
        <v>0</v>
      </c>
      <c r="W128" s="292">
        <f t="shared" ref="W128:W133" si="372">G128+M128+S128</f>
        <v>0</v>
      </c>
      <c r="X128" s="293">
        <f t="shared" ref="X128:X133" si="373">J128+P128+V128</f>
        <v>0</v>
      </c>
      <c r="Y128" s="293">
        <f t="shared" ref="Y128:Y134" si="374">W128-X128</f>
        <v>0</v>
      </c>
      <c r="Z128" s="294" t="e">
        <f t="shared" ref="Z128:Z134" si="375">Y128/W128</f>
        <v>#DIV/0!</v>
      </c>
      <c r="AA128" s="295"/>
      <c r="AB128" s="108"/>
      <c r="AC128" s="108"/>
      <c r="AD128" s="108"/>
      <c r="AE128" s="108"/>
      <c r="AF128" s="108"/>
      <c r="AG128" s="108"/>
    </row>
    <row r="129" spans="1:33" ht="30" customHeight="1">
      <c r="A129" s="302" t="s">
        <v>69</v>
      </c>
      <c r="B129" s="303" t="s">
        <v>240</v>
      </c>
      <c r="C129" s="304" t="s">
        <v>241</v>
      </c>
      <c r="D129" s="212" t="s">
        <v>239</v>
      </c>
      <c r="E129" s="213"/>
      <c r="F129" s="214"/>
      <c r="G129" s="215">
        <f t="shared" si="366"/>
        <v>0</v>
      </c>
      <c r="H129" s="213"/>
      <c r="I129" s="214"/>
      <c r="J129" s="215">
        <f t="shared" si="367"/>
        <v>0</v>
      </c>
      <c r="K129" s="213"/>
      <c r="L129" s="214"/>
      <c r="M129" s="215">
        <f t="shared" si="368"/>
        <v>0</v>
      </c>
      <c r="N129" s="213"/>
      <c r="O129" s="214"/>
      <c r="P129" s="215">
        <f t="shared" si="369"/>
        <v>0</v>
      </c>
      <c r="Q129" s="213"/>
      <c r="R129" s="214"/>
      <c r="S129" s="215">
        <f t="shared" si="370"/>
        <v>0</v>
      </c>
      <c r="T129" s="213"/>
      <c r="U129" s="214"/>
      <c r="V129" s="291">
        <f t="shared" si="371"/>
        <v>0</v>
      </c>
      <c r="W129" s="296">
        <f t="shared" si="372"/>
        <v>0</v>
      </c>
      <c r="X129" s="217">
        <f t="shared" si="373"/>
        <v>0</v>
      </c>
      <c r="Y129" s="217">
        <f t="shared" si="374"/>
        <v>0</v>
      </c>
      <c r="Z129" s="218" t="e">
        <f t="shared" si="375"/>
        <v>#DIV/0!</v>
      </c>
      <c r="AA129" s="219"/>
      <c r="AB129" s="108"/>
      <c r="AC129" s="108"/>
      <c r="AD129" s="108"/>
      <c r="AE129" s="108"/>
      <c r="AF129" s="108"/>
      <c r="AG129" s="108"/>
    </row>
    <row r="130" spans="1:33" ht="30" customHeight="1">
      <c r="A130" s="302" t="s">
        <v>69</v>
      </c>
      <c r="B130" s="303" t="s">
        <v>242</v>
      </c>
      <c r="C130" s="304" t="s">
        <v>243</v>
      </c>
      <c r="D130" s="212" t="s">
        <v>244</v>
      </c>
      <c r="E130" s="305"/>
      <c r="F130" s="306"/>
      <c r="G130" s="215">
        <f t="shared" si="366"/>
        <v>0</v>
      </c>
      <c r="H130" s="305"/>
      <c r="I130" s="306"/>
      <c r="J130" s="215">
        <f t="shared" si="367"/>
        <v>0</v>
      </c>
      <c r="K130" s="213"/>
      <c r="L130" s="214"/>
      <c r="M130" s="215">
        <f t="shared" si="368"/>
        <v>0</v>
      </c>
      <c r="N130" s="213"/>
      <c r="O130" s="214"/>
      <c r="P130" s="215">
        <f t="shared" si="369"/>
        <v>0</v>
      </c>
      <c r="Q130" s="213"/>
      <c r="R130" s="214"/>
      <c r="S130" s="215">
        <f t="shared" si="370"/>
        <v>0</v>
      </c>
      <c r="T130" s="213"/>
      <c r="U130" s="214"/>
      <c r="V130" s="291">
        <f t="shared" si="371"/>
        <v>0</v>
      </c>
      <c r="W130" s="307">
        <f t="shared" si="372"/>
        <v>0</v>
      </c>
      <c r="X130" s="217">
        <f t="shared" si="373"/>
        <v>0</v>
      </c>
      <c r="Y130" s="217">
        <f t="shared" si="374"/>
        <v>0</v>
      </c>
      <c r="Z130" s="218" t="e">
        <f t="shared" si="375"/>
        <v>#DIV/0!</v>
      </c>
      <c r="AA130" s="219"/>
      <c r="AB130" s="108"/>
      <c r="AC130" s="108"/>
      <c r="AD130" s="108"/>
      <c r="AE130" s="108"/>
      <c r="AF130" s="108"/>
      <c r="AG130" s="108"/>
    </row>
    <row r="131" spans="1:33" ht="30" customHeight="1">
      <c r="A131" s="302" t="s">
        <v>69</v>
      </c>
      <c r="B131" s="303" t="s">
        <v>245</v>
      </c>
      <c r="C131" s="304" t="s">
        <v>246</v>
      </c>
      <c r="D131" s="212" t="s">
        <v>244</v>
      </c>
      <c r="E131" s="213"/>
      <c r="F131" s="214"/>
      <c r="G131" s="215">
        <f t="shared" si="366"/>
        <v>0</v>
      </c>
      <c r="H131" s="213"/>
      <c r="I131" s="214"/>
      <c r="J131" s="215">
        <f t="shared" si="367"/>
        <v>0</v>
      </c>
      <c r="K131" s="305"/>
      <c r="L131" s="306"/>
      <c r="M131" s="215">
        <f t="shared" si="368"/>
        <v>0</v>
      </c>
      <c r="N131" s="305"/>
      <c r="O131" s="306"/>
      <c r="P131" s="215">
        <f t="shared" si="369"/>
        <v>0</v>
      </c>
      <c r="Q131" s="305"/>
      <c r="R131" s="306"/>
      <c r="S131" s="215">
        <f t="shared" si="370"/>
        <v>0</v>
      </c>
      <c r="T131" s="305"/>
      <c r="U131" s="306"/>
      <c r="V131" s="291">
        <f t="shared" si="371"/>
        <v>0</v>
      </c>
      <c r="W131" s="307">
        <f t="shared" si="372"/>
        <v>0</v>
      </c>
      <c r="X131" s="217">
        <f t="shared" si="373"/>
        <v>0</v>
      </c>
      <c r="Y131" s="217">
        <f t="shared" si="374"/>
        <v>0</v>
      </c>
      <c r="Z131" s="218" t="e">
        <f t="shared" si="375"/>
        <v>#DIV/0!</v>
      </c>
      <c r="AA131" s="219"/>
      <c r="AB131" s="108"/>
      <c r="AC131" s="108"/>
      <c r="AD131" s="108"/>
      <c r="AE131" s="108"/>
      <c r="AF131" s="108"/>
      <c r="AG131" s="108"/>
    </row>
    <row r="132" spans="1:33" ht="30" customHeight="1">
      <c r="A132" s="302" t="s">
        <v>69</v>
      </c>
      <c r="B132" s="303" t="s">
        <v>247</v>
      </c>
      <c r="C132" s="304" t="s">
        <v>248</v>
      </c>
      <c r="D132" s="212" t="s">
        <v>244</v>
      </c>
      <c r="E132" s="213"/>
      <c r="F132" s="214"/>
      <c r="G132" s="215">
        <f t="shared" si="366"/>
        <v>0</v>
      </c>
      <c r="H132" s="213"/>
      <c r="I132" s="214"/>
      <c r="J132" s="215">
        <f t="shared" si="367"/>
        <v>0</v>
      </c>
      <c r="K132" s="213"/>
      <c r="L132" s="214"/>
      <c r="M132" s="215">
        <f t="shared" si="368"/>
        <v>0</v>
      </c>
      <c r="N132" s="213"/>
      <c r="O132" s="214"/>
      <c r="P132" s="215">
        <f t="shared" si="369"/>
        <v>0</v>
      </c>
      <c r="Q132" s="213"/>
      <c r="R132" s="214"/>
      <c r="S132" s="215">
        <f t="shared" si="370"/>
        <v>0</v>
      </c>
      <c r="T132" s="213"/>
      <c r="U132" s="214"/>
      <c r="V132" s="291">
        <f t="shared" si="371"/>
        <v>0</v>
      </c>
      <c r="W132" s="296">
        <f t="shared" si="372"/>
        <v>0</v>
      </c>
      <c r="X132" s="217">
        <f t="shared" si="373"/>
        <v>0</v>
      </c>
      <c r="Y132" s="217">
        <f t="shared" si="374"/>
        <v>0</v>
      </c>
      <c r="Z132" s="218" t="e">
        <f t="shared" si="375"/>
        <v>#DIV/0!</v>
      </c>
      <c r="AA132" s="219"/>
      <c r="AB132" s="108"/>
      <c r="AC132" s="108"/>
      <c r="AD132" s="108"/>
      <c r="AE132" s="108"/>
      <c r="AF132" s="108"/>
      <c r="AG132" s="108"/>
    </row>
    <row r="133" spans="1:33" ht="30" customHeight="1">
      <c r="A133" s="308" t="s">
        <v>69</v>
      </c>
      <c r="B133" s="309" t="s">
        <v>249</v>
      </c>
      <c r="C133" s="310" t="s">
        <v>250</v>
      </c>
      <c r="D133" s="223"/>
      <c r="E133" s="224"/>
      <c r="F133" s="225">
        <v>0.22</v>
      </c>
      <c r="G133" s="226">
        <f t="shared" si="366"/>
        <v>0</v>
      </c>
      <c r="H133" s="224"/>
      <c r="I133" s="225">
        <v>0.22</v>
      </c>
      <c r="J133" s="226">
        <f t="shared" si="367"/>
        <v>0</v>
      </c>
      <c r="K133" s="224"/>
      <c r="L133" s="225">
        <v>0.22</v>
      </c>
      <c r="M133" s="226">
        <f t="shared" si="368"/>
        <v>0</v>
      </c>
      <c r="N133" s="224"/>
      <c r="O133" s="225">
        <v>0.22</v>
      </c>
      <c r="P133" s="226">
        <f t="shared" si="369"/>
        <v>0</v>
      </c>
      <c r="Q133" s="224"/>
      <c r="R133" s="225">
        <v>0.22</v>
      </c>
      <c r="S133" s="226">
        <f t="shared" si="370"/>
        <v>0</v>
      </c>
      <c r="T133" s="224"/>
      <c r="U133" s="225">
        <v>0.22</v>
      </c>
      <c r="V133" s="298">
        <f t="shared" si="371"/>
        <v>0</v>
      </c>
      <c r="W133" s="299">
        <f t="shared" si="372"/>
        <v>0</v>
      </c>
      <c r="X133" s="300">
        <f t="shared" si="373"/>
        <v>0</v>
      </c>
      <c r="Y133" s="300">
        <f t="shared" si="374"/>
        <v>0</v>
      </c>
      <c r="Z133" s="301" t="e">
        <f t="shared" si="375"/>
        <v>#DIV/0!</v>
      </c>
      <c r="AA133" s="243"/>
      <c r="AB133" s="6"/>
      <c r="AC133" s="6"/>
      <c r="AD133" s="6"/>
      <c r="AE133" s="6"/>
      <c r="AF133" s="6"/>
      <c r="AG133" s="6"/>
    </row>
    <row r="134" spans="1:33" ht="30" customHeight="1">
      <c r="A134" s="109" t="s">
        <v>251</v>
      </c>
      <c r="B134" s="110"/>
      <c r="C134" s="111"/>
      <c r="D134" s="112"/>
      <c r="E134" s="116">
        <f>SUM(E128:E132)</f>
        <v>0</v>
      </c>
      <c r="F134" s="126"/>
      <c r="G134" s="116">
        <f>SUM(G128:G133)</f>
        <v>0</v>
      </c>
      <c r="H134" s="116">
        <f>SUM(H128:H132)</f>
        <v>0</v>
      </c>
      <c r="I134" s="126"/>
      <c r="J134" s="116">
        <f>SUM(J128:J133)</f>
        <v>0</v>
      </c>
      <c r="K134" s="116">
        <f>SUM(K128:K132)</f>
        <v>0</v>
      </c>
      <c r="L134" s="126"/>
      <c r="M134" s="116">
        <f>SUM(M128:M133)</f>
        <v>0</v>
      </c>
      <c r="N134" s="116">
        <f>SUM(N128:N132)</f>
        <v>0</v>
      </c>
      <c r="O134" s="126"/>
      <c r="P134" s="116">
        <f>SUM(P128:P133)</f>
        <v>0</v>
      </c>
      <c r="Q134" s="116">
        <f>SUM(Q128:Q132)</f>
        <v>0</v>
      </c>
      <c r="R134" s="126"/>
      <c r="S134" s="116">
        <f>SUM(S128:S133)</f>
        <v>0</v>
      </c>
      <c r="T134" s="116">
        <f>SUM(T128:T132)</f>
        <v>0</v>
      </c>
      <c r="U134" s="126"/>
      <c r="V134" s="139">
        <f t="shared" ref="V134:X134" si="376">SUM(V128:V133)</f>
        <v>0</v>
      </c>
      <c r="W134" s="133">
        <f t="shared" si="376"/>
        <v>0</v>
      </c>
      <c r="X134" s="134">
        <f t="shared" si="376"/>
        <v>0</v>
      </c>
      <c r="Y134" s="134">
        <f t="shared" si="374"/>
        <v>0</v>
      </c>
      <c r="Z134" s="134" t="e">
        <f t="shared" si="375"/>
        <v>#DIV/0!</v>
      </c>
      <c r="AA134" s="135"/>
      <c r="AB134" s="6"/>
      <c r="AC134" s="6"/>
      <c r="AD134" s="6"/>
      <c r="AE134" s="6"/>
      <c r="AF134" s="6"/>
      <c r="AG134" s="6"/>
    </row>
    <row r="135" spans="1:33" ht="30" customHeight="1">
      <c r="A135" s="121" t="s">
        <v>64</v>
      </c>
      <c r="B135" s="122">
        <v>9</v>
      </c>
      <c r="C135" s="123" t="s">
        <v>252</v>
      </c>
      <c r="D135" s="124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40"/>
      <c r="X135" s="140"/>
      <c r="Y135" s="277"/>
      <c r="Z135" s="140"/>
      <c r="AA135" s="141"/>
      <c r="AB135" s="6"/>
      <c r="AC135" s="6"/>
      <c r="AD135" s="6"/>
      <c r="AE135" s="6"/>
      <c r="AF135" s="6"/>
      <c r="AG135" s="6"/>
    </row>
    <row r="136" spans="1:33" ht="30" customHeight="1">
      <c r="A136" s="311" t="s">
        <v>69</v>
      </c>
      <c r="B136" s="312">
        <v>43839</v>
      </c>
      <c r="C136" s="355" t="s">
        <v>353</v>
      </c>
      <c r="D136" s="356" t="s">
        <v>356</v>
      </c>
      <c r="E136" s="314">
        <v>1320</v>
      </c>
      <c r="F136" s="315">
        <v>3</v>
      </c>
      <c r="G136" s="316">
        <f t="shared" ref="G136:G141" si="377">E136*F136</f>
        <v>3960</v>
      </c>
      <c r="H136" s="314">
        <v>1320</v>
      </c>
      <c r="I136" s="315">
        <v>3</v>
      </c>
      <c r="J136" s="316">
        <f t="shared" ref="J136:J141" si="378">H136*I136</f>
        <v>3960</v>
      </c>
      <c r="K136" s="317"/>
      <c r="L136" s="315"/>
      <c r="M136" s="316">
        <f t="shared" ref="M136:M141" si="379">K136*L136</f>
        <v>0</v>
      </c>
      <c r="N136" s="317"/>
      <c r="O136" s="315"/>
      <c r="P136" s="316">
        <f t="shared" ref="P136:P141" si="380">N136*O136</f>
        <v>0</v>
      </c>
      <c r="Q136" s="317"/>
      <c r="R136" s="315"/>
      <c r="S136" s="316">
        <f t="shared" ref="S136:S141" si="381">Q136*R136</f>
        <v>0</v>
      </c>
      <c r="T136" s="317"/>
      <c r="U136" s="315"/>
      <c r="V136" s="316">
        <f t="shared" ref="V136:V141" si="382">T136*U136</f>
        <v>0</v>
      </c>
      <c r="W136" s="293">
        <f t="shared" ref="W136:W141" si="383">G136+M136+S136</f>
        <v>3960</v>
      </c>
      <c r="X136" s="217">
        <f t="shared" ref="X136:X141" si="384">J136+P136+V136</f>
        <v>3960</v>
      </c>
      <c r="Y136" s="217">
        <f t="shared" ref="Y136:Y142" si="385">W136-X136</f>
        <v>0</v>
      </c>
      <c r="Z136" s="218">
        <f t="shared" ref="Z136:Z142" si="386">Y136/W136</f>
        <v>0</v>
      </c>
      <c r="AA136" s="295"/>
      <c r="AB136" s="107"/>
      <c r="AC136" s="108"/>
      <c r="AD136" s="108"/>
      <c r="AE136" s="108"/>
      <c r="AF136" s="108"/>
      <c r="AG136" s="108"/>
    </row>
    <row r="137" spans="1:33" ht="30" customHeight="1">
      <c r="A137" s="209" t="s">
        <v>69</v>
      </c>
      <c r="B137" s="318">
        <v>43870</v>
      </c>
      <c r="C137" s="263" t="s">
        <v>354</v>
      </c>
      <c r="D137" s="357" t="s">
        <v>356</v>
      </c>
      <c r="E137" s="320">
        <v>1020</v>
      </c>
      <c r="F137" s="214">
        <v>2.6</v>
      </c>
      <c r="G137" s="215">
        <f t="shared" si="377"/>
        <v>2652</v>
      </c>
      <c r="H137" s="320">
        <v>1020</v>
      </c>
      <c r="I137" s="214">
        <v>2.6</v>
      </c>
      <c r="J137" s="215">
        <f t="shared" si="378"/>
        <v>2652</v>
      </c>
      <c r="K137" s="213"/>
      <c r="L137" s="214"/>
      <c r="M137" s="215">
        <f t="shared" si="379"/>
        <v>0</v>
      </c>
      <c r="N137" s="213"/>
      <c r="O137" s="214"/>
      <c r="P137" s="215">
        <f t="shared" si="380"/>
        <v>0</v>
      </c>
      <c r="Q137" s="213"/>
      <c r="R137" s="214"/>
      <c r="S137" s="215">
        <f t="shared" si="381"/>
        <v>0</v>
      </c>
      <c r="T137" s="213"/>
      <c r="U137" s="214"/>
      <c r="V137" s="215">
        <f t="shared" si="382"/>
        <v>0</v>
      </c>
      <c r="W137" s="216">
        <f t="shared" si="383"/>
        <v>2652</v>
      </c>
      <c r="X137" s="217">
        <f t="shared" si="384"/>
        <v>2652</v>
      </c>
      <c r="Y137" s="217">
        <f t="shared" si="385"/>
        <v>0</v>
      </c>
      <c r="Z137" s="218">
        <f t="shared" si="386"/>
        <v>0</v>
      </c>
      <c r="AA137" s="219"/>
      <c r="AB137" s="108"/>
      <c r="AC137" s="108"/>
      <c r="AD137" s="108"/>
      <c r="AE137" s="108"/>
      <c r="AF137" s="108"/>
      <c r="AG137" s="108"/>
    </row>
    <row r="138" spans="1:33" ht="30" customHeight="1">
      <c r="A138" s="209" t="s">
        <v>69</v>
      </c>
      <c r="B138" s="318">
        <v>43899</v>
      </c>
      <c r="C138" s="263" t="s">
        <v>355</v>
      </c>
      <c r="D138" s="357" t="s">
        <v>356</v>
      </c>
      <c r="E138" s="320">
        <v>300</v>
      </c>
      <c r="F138" s="214">
        <v>2.6</v>
      </c>
      <c r="G138" s="215">
        <f t="shared" si="377"/>
        <v>780</v>
      </c>
      <c r="H138" s="320">
        <v>300</v>
      </c>
      <c r="I138" s="214">
        <v>2.6</v>
      </c>
      <c r="J138" s="215">
        <f t="shared" si="378"/>
        <v>780</v>
      </c>
      <c r="K138" s="213"/>
      <c r="L138" s="214"/>
      <c r="M138" s="215">
        <f t="shared" si="379"/>
        <v>0</v>
      </c>
      <c r="N138" s="213"/>
      <c r="O138" s="214"/>
      <c r="P138" s="215">
        <f t="shared" si="380"/>
        <v>0</v>
      </c>
      <c r="Q138" s="213"/>
      <c r="R138" s="214"/>
      <c r="S138" s="215">
        <f t="shared" si="381"/>
        <v>0</v>
      </c>
      <c r="T138" s="213"/>
      <c r="U138" s="214"/>
      <c r="V138" s="215">
        <f t="shared" si="382"/>
        <v>0</v>
      </c>
      <c r="W138" s="216">
        <f t="shared" si="383"/>
        <v>780</v>
      </c>
      <c r="X138" s="217">
        <f t="shared" si="384"/>
        <v>780</v>
      </c>
      <c r="Y138" s="217">
        <f t="shared" si="385"/>
        <v>0</v>
      </c>
      <c r="Z138" s="218">
        <f t="shared" si="386"/>
        <v>0</v>
      </c>
      <c r="AA138" s="219"/>
      <c r="AB138" s="108"/>
      <c r="AC138" s="108"/>
      <c r="AD138" s="108"/>
      <c r="AE138" s="108"/>
      <c r="AF138" s="108"/>
      <c r="AG138" s="108"/>
    </row>
    <row r="139" spans="1:33" ht="30" customHeight="1">
      <c r="A139" s="209" t="s">
        <v>69</v>
      </c>
      <c r="B139" s="318">
        <v>43930</v>
      </c>
      <c r="C139" s="261" t="s">
        <v>253</v>
      </c>
      <c r="D139" s="319"/>
      <c r="E139" s="320"/>
      <c r="F139" s="214"/>
      <c r="G139" s="215">
        <f t="shared" si="377"/>
        <v>0</v>
      </c>
      <c r="H139" s="320"/>
      <c r="I139" s="214"/>
      <c r="J139" s="215">
        <f t="shared" si="378"/>
        <v>0</v>
      </c>
      <c r="K139" s="213"/>
      <c r="L139" s="214"/>
      <c r="M139" s="215">
        <f t="shared" si="379"/>
        <v>0</v>
      </c>
      <c r="N139" s="213"/>
      <c r="O139" s="214"/>
      <c r="P139" s="215">
        <f t="shared" si="380"/>
        <v>0</v>
      </c>
      <c r="Q139" s="213"/>
      <c r="R139" s="214"/>
      <c r="S139" s="215">
        <f t="shared" si="381"/>
        <v>0</v>
      </c>
      <c r="T139" s="213"/>
      <c r="U139" s="214"/>
      <c r="V139" s="215">
        <f t="shared" si="382"/>
        <v>0</v>
      </c>
      <c r="W139" s="216">
        <f t="shared" si="383"/>
        <v>0</v>
      </c>
      <c r="X139" s="217">
        <f t="shared" si="384"/>
        <v>0</v>
      </c>
      <c r="Y139" s="217">
        <f t="shared" si="385"/>
        <v>0</v>
      </c>
      <c r="Z139" s="218" t="e">
        <f t="shared" si="386"/>
        <v>#DIV/0!</v>
      </c>
      <c r="AA139" s="219"/>
      <c r="AB139" s="108"/>
      <c r="AC139" s="108"/>
      <c r="AD139" s="108"/>
      <c r="AE139" s="108"/>
      <c r="AF139" s="108"/>
      <c r="AG139" s="108"/>
    </row>
    <row r="140" spans="1:33" ht="30" customHeight="1">
      <c r="A140" s="221" t="s">
        <v>69</v>
      </c>
      <c r="B140" s="318">
        <v>43960</v>
      </c>
      <c r="C140" s="254" t="s">
        <v>254</v>
      </c>
      <c r="D140" s="321"/>
      <c r="E140" s="322"/>
      <c r="F140" s="225"/>
      <c r="G140" s="226">
        <f t="shared" si="377"/>
        <v>0</v>
      </c>
      <c r="H140" s="322"/>
      <c r="I140" s="225"/>
      <c r="J140" s="226">
        <f t="shared" si="378"/>
        <v>0</v>
      </c>
      <c r="K140" s="224"/>
      <c r="L140" s="225"/>
      <c r="M140" s="226">
        <f t="shared" si="379"/>
        <v>0</v>
      </c>
      <c r="N140" s="224"/>
      <c r="O140" s="225"/>
      <c r="P140" s="226">
        <f t="shared" si="380"/>
        <v>0</v>
      </c>
      <c r="Q140" s="224"/>
      <c r="R140" s="225"/>
      <c r="S140" s="226">
        <f t="shared" si="381"/>
        <v>0</v>
      </c>
      <c r="T140" s="224"/>
      <c r="U140" s="225"/>
      <c r="V140" s="226">
        <f t="shared" si="382"/>
        <v>0</v>
      </c>
      <c r="W140" s="227">
        <f t="shared" si="383"/>
        <v>0</v>
      </c>
      <c r="X140" s="217">
        <f t="shared" si="384"/>
        <v>0</v>
      </c>
      <c r="Y140" s="217">
        <f t="shared" si="385"/>
        <v>0</v>
      </c>
      <c r="Z140" s="218" t="e">
        <f t="shared" si="386"/>
        <v>#DIV/0!</v>
      </c>
      <c r="AA140" s="228"/>
      <c r="AB140" s="108"/>
      <c r="AC140" s="108"/>
      <c r="AD140" s="108"/>
      <c r="AE140" s="108"/>
      <c r="AF140" s="108"/>
      <c r="AG140" s="108"/>
    </row>
    <row r="141" spans="1:33" ht="30" customHeight="1">
      <c r="A141" s="221" t="s">
        <v>69</v>
      </c>
      <c r="B141" s="318">
        <v>43991</v>
      </c>
      <c r="C141" s="297" t="s">
        <v>255</v>
      </c>
      <c r="D141" s="239"/>
      <c r="E141" s="224"/>
      <c r="F141" s="225">
        <v>0.22</v>
      </c>
      <c r="G141" s="226">
        <f t="shared" si="377"/>
        <v>0</v>
      </c>
      <c r="H141" s="224"/>
      <c r="I141" s="225">
        <v>0.22</v>
      </c>
      <c r="J141" s="226">
        <f t="shared" si="378"/>
        <v>0</v>
      </c>
      <c r="K141" s="224"/>
      <c r="L141" s="225">
        <v>0.22</v>
      </c>
      <c r="M141" s="226">
        <f t="shared" si="379"/>
        <v>0</v>
      </c>
      <c r="N141" s="224"/>
      <c r="O141" s="225">
        <v>0.22</v>
      </c>
      <c r="P141" s="226">
        <f t="shared" si="380"/>
        <v>0</v>
      </c>
      <c r="Q141" s="224"/>
      <c r="R141" s="225">
        <v>0.22</v>
      </c>
      <c r="S141" s="226">
        <f t="shared" si="381"/>
        <v>0</v>
      </c>
      <c r="T141" s="224"/>
      <c r="U141" s="225">
        <v>0.22</v>
      </c>
      <c r="V141" s="226">
        <f t="shared" si="382"/>
        <v>0</v>
      </c>
      <c r="W141" s="227">
        <f t="shared" si="383"/>
        <v>0</v>
      </c>
      <c r="X141" s="256">
        <f t="shared" si="384"/>
        <v>0</v>
      </c>
      <c r="Y141" s="256">
        <f t="shared" si="385"/>
        <v>0</v>
      </c>
      <c r="Z141" s="290" t="e">
        <f t="shared" si="386"/>
        <v>#DIV/0!</v>
      </c>
      <c r="AA141" s="228"/>
      <c r="AB141" s="6"/>
      <c r="AC141" s="6"/>
      <c r="AD141" s="6"/>
      <c r="AE141" s="6"/>
      <c r="AF141" s="6"/>
      <c r="AG141" s="6"/>
    </row>
    <row r="142" spans="1:33" ht="30" customHeight="1" thickBot="1">
      <c r="A142" s="109" t="s">
        <v>256</v>
      </c>
      <c r="B142" s="110"/>
      <c r="C142" s="111"/>
      <c r="D142" s="112"/>
      <c r="E142" s="116">
        <f>SUM(E136:E140)</f>
        <v>2640</v>
      </c>
      <c r="F142" s="126"/>
      <c r="G142" s="115">
        <f>SUM(G136:G141)</f>
        <v>7392</v>
      </c>
      <c r="H142" s="116">
        <f>SUM(H136:H140)</f>
        <v>2640</v>
      </c>
      <c r="I142" s="126"/>
      <c r="J142" s="115">
        <f>SUM(J136:J141)</f>
        <v>7392</v>
      </c>
      <c r="K142" s="127">
        <f>SUM(K136:K140)</f>
        <v>0</v>
      </c>
      <c r="L142" s="126"/>
      <c r="M142" s="115">
        <f>SUM(M136:M141)</f>
        <v>0</v>
      </c>
      <c r="N142" s="127">
        <f>SUM(N136:N140)</f>
        <v>0</v>
      </c>
      <c r="O142" s="126"/>
      <c r="P142" s="115">
        <f>SUM(P136:P141)</f>
        <v>0</v>
      </c>
      <c r="Q142" s="127">
        <f>SUM(Q136:Q140)</f>
        <v>0</v>
      </c>
      <c r="R142" s="126"/>
      <c r="S142" s="115">
        <f>SUM(S136:S141)</f>
        <v>0</v>
      </c>
      <c r="T142" s="127">
        <f>SUM(T136:T140)</f>
        <v>0</v>
      </c>
      <c r="U142" s="126"/>
      <c r="V142" s="117">
        <f t="shared" ref="V142:X142" si="387">SUM(V136:V141)</f>
        <v>0</v>
      </c>
      <c r="W142" s="133">
        <f t="shared" si="387"/>
        <v>7392</v>
      </c>
      <c r="X142" s="134">
        <f t="shared" si="387"/>
        <v>7392</v>
      </c>
      <c r="Y142" s="134">
        <f t="shared" si="385"/>
        <v>0</v>
      </c>
      <c r="Z142" s="134">
        <f t="shared" si="386"/>
        <v>0</v>
      </c>
      <c r="AA142" s="135"/>
      <c r="AB142" s="6"/>
      <c r="AC142" s="6"/>
      <c r="AD142" s="6"/>
      <c r="AE142" s="6"/>
      <c r="AF142" s="6"/>
      <c r="AG142" s="6"/>
    </row>
    <row r="143" spans="1:33" ht="30" customHeight="1" thickBot="1">
      <c r="A143" s="130" t="s">
        <v>64</v>
      </c>
      <c r="B143" s="131">
        <v>10</v>
      </c>
      <c r="C143" s="506" t="s">
        <v>257</v>
      </c>
      <c r="D143" s="507"/>
      <c r="E143" s="508"/>
      <c r="F143" s="508"/>
      <c r="G143" s="508"/>
      <c r="H143" s="508"/>
      <c r="I143" s="508"/>
      <c r="J143" s="508"/>
      <c r="K143" s="508"/>
      <c r="L143" s="508"/>
      <c r="M143" s="508"/>
      <c r="N143" s="508"/>
      <c r="O143" s="508"/>
      <c r="P143" s="508"/>
      <c r="Q143" s="508"/>
      <c r="R143" s="508"/>
      <c r="S143" s="508"/>
      <c r="T143" s="508"/>
      <c r="U143" s="508"/>
      <c r="V143" s="508"/>
      <c r="W143" s="509"/>
      <c r="X143" s="509"/>
      <c r="Y143" s="499"/>
      <c r="Z143" s="509"/>
      <c r="AA143" s="105"/>
      <c r="AB143" s="6"/>
      <c r="AC143" s="6"/>
      <c r="AD143" s="6"/>
      <c r="AE143" s="6"/>
      <c r="AF143" s="6"/>
      <c r="AG143" s="6"/>
    </row>
    <row r="144" spans="1:33" ht="30" customHeight="1">
      <c r="A144" s="311" t="s">
        <v>69</v>
      </c>
      <c r="B144" s="312">
        <v>43840</v>
      </c>
      <c r="C144" s="510" t="s">
        <v>258</v>
      </c>
      <c r="D144" s="313"/>
      <c r="E144" s="314"/>
      <c r="F144" s="315"/>
      <c r="G144" s="316">
        <f t="shared" ref="G144:G148" si="388">E144*F144</f>
        <v>0</v>
      </c>
      <c r="H144" s="314"/>
      <c r="I144" s="315"/>
      <c r="J144" s="316">
        <f t="shared" ref="J144:J148" si="389">H144*I144</f>
        <v>0</v>
      </c>
      <c r="K144" s="317"/>
      <c r="L144" s="315"/>
      <c r="M144" s="316">
        <f t="shared" ref="M144:M148" si="390">K144*L144</f>
        <v>0</v>
      </c>
      <c r="N144" s="317"/>
      <c r="O144" s="315"/>
      <c r="P144" s="316">
        <f t="shared" ref="P144:P148" si="391">N144*O144</f>
        <v>0</v>
      </c>
      <c r="Q144" s="317"/>
      <c r="R144" s="315"/>
      <c r="S144" s="316">
        <f t="shared" ref="S144:S148" si="392">Q144*R144</f>
        <v>0</v>
      </c>
      <c r="T144" s="317"/>
      <c r="U144" s="315"/>
      <c r="V144" s="511">
        <f t="shared" ref="V144:V148" si="393">T144*U144</f>
        <v>0</v>
      </c>
      <c r="W144" s="326">
        <f t="shared" ref="W144:W148" si="394">G144+M144+S144</f>
        <v>0</v>
      </c>
      <c r="X144" s="293">
        <f t="shared" ref="X144:X148" si="395">J144+P144+V144</f>
        <v>0</v>
      </c>
      <c r="Y144" s="293">
        <f t="shared" ref="Y144:Y149" si="396">W144-X144</f>
        <v>0</v>
      </c>
      <c r="Z144" s="294" t="e">
        <f t="shared" ref="Z144:Z149" si="397">Y144/W144</f>
        <v>#DIV/0!</v>
      </c>
      <c r="AA144" s="327"/>
      <c r="AB144" s="108"/>
      <c r="AC144" s="108"/>
      <c r="AD144" s="108"/>
      <c r="AE144" s="108"/>
      <c r="AF144" s="108"/>
      <c r="AG144" s="108"/>
    </row>
    <row r="145" spans="1:33" ht="30" customHeight="1">
      <c r="A145" s="209" t="s">
        <v>69</v>
      </c>
      <c r="B145" s="318">
        <v>43871</v>
      </c>
      <c r="C145" s="323" t="s">
        <v>258</v>
      </c>
      <c r="D145" s="319"/>
      <c r="E145" s="320"/>
      <c r="F145" s="214"/>
      <c r="G145" s="215">
        <f t="shared" si="388"/>
        <v>0</v>
      </c>
      <c r="H145" s="320"/>
      <c r="I145" s="214"/>
      <c r="J145" s="215">
        <f t="shared" si="389"/>
        <v>0</v>
      </c>
      <c r="K145" s="213"/>
      <c r="L145" s="214"/>
      <c r="M145" s="215">
        <f t="shared" si="390"/>
        <v>0</v>
      </c>
      <c r="N145" s="213"/>
      <c r="O145" s="214"/>
      <c r="P145" s="215">
        <f t="shared" si="391"/>
        <v>0</v>
      </c>
      <c r="Q145" s="213"/>
      <c r="R145" s="214"/>
      <c r="S145" s="215">
        <f t="shared" si="392"/>
        <v>0</v>
      </c>
      <c r="T145" s="213"/>
      <c r="U145" s="214"/>
      <c r="V145" s="291">
        <f t="shared" si="393"/>
        <v>0</v>
      </c>
      <c r="W145" s="296">
        <f t="shared" si="394"/>
        <v>0</v>
      </c>
      <c r="X145" s="217">
        <f t="shared" si="395"/>
        <v>0</v>
      </c>
      <c r="Y145" s="217">
        <f t="shared" si="396"/>
        <v>0</v>
      </c>
      <c r="Z145" s="218" t="e">
        <f t="shared" si="397"/>
        <v>#DIV/0!</v>
      </c>
      <c r="AA145" s="219"/>
      <c r="AB145" s="108"/>
      <c r="AC145" s="108"/>
      <c r="AD145" s="108"/>
      <c r="AE145" s="108"/>
      <c r="AF145" s="108"/>
      <c r="AG145" s="108"/>
    </row>
    <row r="146" spans="1:33" ht="30" customHeight="1">
      <c r="A146" s="209" t="s">
        <v>69</v>
      </c>
      <c r="B146" s="318">
        <v>43900</v>
      </c>
      <c r="C146" s="323" t="s">
        <v>258</v>
      </c>
      <c r="D146" s="319"/>
      <c r="E146" s="320"/>
      <c r="F146" s="214"/>
      <c r="G146" s="215">
        <f t="shared" si="388"/>
        <v>0</v>
      </c>
      <c r="H146" s="320"/>
      <c r="I146" s="214"/>
      <c r="J146" s="215">
        <f t="shared" si="389"/>
        <v>0</v>
      </c>
      <c r="K146" s="213"/>
      <c r="L146" s="214"/>
      <c r="M146" s="215">
        <f t="shared" si="390"/>
        <v>0</v>
      </c>
      <c r="N146" s="213"/>
      <c r="O146" s="214"/>
      <c r="P146" s="215">
        <f t="shared" si="391"/>
        <v>0</v>
      </c>
      <c r="Q146" s="213"/>
      <c r="R146" s="214"/>
      <c r="S146" s="215">
        <f t="shared" si="392"/>
        <v>0</v>
      </c>
      <c r="T146" s="213"/>
      <c r="U146" s="214"/>
      <c r="V146" s="291">
        <f t="shared" si="393"/>
        <v>0</v>
      </c>
      <c r="W146" s="296">
        <f t="shared" si="394"/>
        <v>0</v>
      </c>
      <c r="X146" s="217">
        <f t="shared" si="395"/>
        <v>0</v>
      </c>
      <c r="Y146" s="217">
        <f t="shared" si="396"/>
        <v>0</v>
      </c>
      <c r="Z146" s="218" t="e">
        <f t="shared" si="397"/>
        <v>#DIV/0!</v>
      </c>
      <c r="AA146" s="219"/>
      <c r="AB146" s="108"/>
      <c r="AC146" s="108"/>
      <c r="AD146" s="108"/>
      <c r="AE146" s="108"/>
      <c r="AF146" s="108"/>
      <c r="AG146" s="108"/>
    </row>
    <row r="147" spans="1:33" ht="30" customHeight="1">
      <c r="A147" s="221" t="s">
        <v>69</v>
      </c>
      <c r="B147" s="328">
        <v>43931</v>
      </c>
      <c r="C147" s="254" t="s">
        <v>259</v>
      </c>
      <c r="D147" s="321" t="s">
        <v>72</v>
      </c>
      <c r="E147" s="322"/>
      <c r="F147" s="225"/>
      <c r="G147" s="215">
        <f t="shared" si="388"/>
        <v>0</v>
      </c>
      <c r="H147" s="322"/>
      <c r="I147" s="225"/>
      <c r="J147" s="215">
        <f t="shared" si="389"/>
        <v>0</v>
      </c>
      <c r="K147" s="224"/>
      <c r="L147" s="225"/>
      <c r="M147" s="226">
        <f t="shared" si="390"/>
        <v>0</v>
      </c>
      <c r="N147" s="224"/>
      <c r="O147" s="225"/>
      <c r="P147" s="226">
        <f t="shared" si="391"/>
        <v>0</v>
      </c>
      <c r="Q147" s="224"/>
      <c r="R147" s="225"/>
      <c r="S147" s="226">
        <f t="shared" si="392"/>
        <v>0</v>
      </c>
      <c r="T147" s="224"/>
      <c r="U147" s="225"/>
      <c r="V147" s="298">
        <f t="shared" si="393"/>
        <v>0</v>
      </c>
      <c r="W147" s="329">
        <f t="shared" si="394"/>
        <v>0</v>
      </c>
      <c r="X147" s="217">
        <f t="shared" si="395"/>
        <v>0</v>
      </c>
      <c r="Y147" s="217">
        <f t="shared" si="396"/>
        <v>0</v>
      </c>
      <c r="Z147" s="218" t="e">
        <f t="shared" si="397"/>
        <v>#DIV/0!</v>
      </c>
      <c r="AA147" s="287"/>
      <c r="AB147" s="108"/>
      <c r="AC147" s="108"/>
      <c r="AD147" s="108"/>
      <c r="AE147" s="108"/>
      <c r="AF147" s="108"/>
      <c r="AG147" s="108"/>
    </row>
    <row r="148" spans="1:33" ht="30" customHeight="1">
      <c r="A148" s="221" t="s">
        <v>69</v>
      </c>
      <c r="B148" s="330">
        <v>43961</v>
      </c>
      <c r="C148" s="297" t="s">
        <v>260</v>
      </c>
      <c r="D148" s="331"/>
      <c r="E148" s="224"/>
      <c r="F148" s="225">
        <v>0.22</v>
      </c>
      <c r="G148" s="226">
        <f t="shared" si="388"/>
        <v>0</v>
      </c>
      <c r="H148" s="224"/>
      <c r="I148" s="225">
        <v>0.22</v>
      </c>
      <c r="J148" s="226">
        <f t="shared" si="389"/>
        <v>0</v>
      </c>
      <c r="K148" s="224"/>
      <c r="L148" s="225">
        <v>0.22</v>
      </c>
      <c r="M148" s="226">
        <f t="shared" si="390"/>
        <v>0</v>
      </c>
      <c r="N148" s="224"/>
      <c r="O148" s="225">
        <v>0.22</v>
      </c>
      <c r="P148" s="226">
        <f t="shared" si="391"/>
        <v>0</v>
      </c>
      <c r="Q148" s="224"/>
      <c r="R148" s="225">
        <v>0.22</v>
      </c>
      <c r="S148" s="226">
        <f t="shared" si="392"/>
        <v>0</v>
      </c>
      <c r="T148" s="224"/>
      <c r="U148" s="225">
        <v>0.22</v>
      </c>
      <c r="V148" s="298">
        <f t="shared" si="393"/>
        <v>0</v>
      </c>
      <c r="W148" s="299">
        <f t="shared" si="394"/>
        <v>0</v>
      </c>
      <c r="X148" s="300">
        <f t="shared" si="395"/>
        <v>0</v>
      </c>
      <c r="Y148" s="300">
        <f t="shared" si="396"/>
        <v>0</v>
      </c>
      <c r="Z148" s="301" t="e">
        <f t="shared" si="397"/>
        <v>#DIV/0!</v>
      </c>
      <c r="AA148" s="332"/>
      <c r="AB148" s="6"/>
      <c r="AC148" s="6"/>
      <c r="AD148" s="6"/>
      <c r="AE148" s="6"/>
      <c r="AF148" s="6"/>
      <c r="AG148" s="6"/>
    </row>
    <row r="149" spans="1:33" ht="30" customHeight="1">
      <c r="A149" s="109" t="s">
        <v>261</v>
      </c>
      <c r="B149" s="110"/>
      <c r="C149" s="111"/>
      <c r="D149" s="112"/>
      <c r="E149" s="116">
        <f>SUM(E144:E147)</f>
        <v>0</v>
      </c>
      <c r="F149" s="126"/>
      <c r="G149" s="115">
        <f>SUM(G144:G148)</f>
        <v>0</v>
      </c>
      <c r="H149" s="116">
        <f>SUM(H144:H147)</f>
        <v>0</v>
      </c>
      <c r="I149" s="126"/>
      <c r="J149" s="115">
        <f>SUM(J144:J148)</f>
        <v>0</v>
      </c>
      <c r="K149" s="127">
        <f>SUM(K144:K147)</f>
        <v>0</v>
      </c>
      <c r="L149" s="126"/>
      <c r="M149" s="115">
        <f>SUM(M144:M148)</f>
        <v>0</v>
      </c>
      <c r="N149" s="127">
        <f>SUM(N144:N147)</f>
        <v>0</v>
      </c>
      <c r="O149" s="126"/>
      <c r="P149" s="115">
        <f>SUM(P144:P148)</f>
        <v>0</v>
      </c>
      <c r="Q149" s="127">
        <f>SUM(Q144:Q147)</f>
        <v>0</v>
      </c>
      <c r="R149" s="126"/>
      <c r="S149" s="115">
        <f>SUM(S144:S148)</f>
        <v>0</v>
      </c>
      <c r="T149" s="127">
        <f>SUM(T144:T147)</f>
        <v>0</v>
      </c>
      <c r="U149" s="126"/>
      <c r="V149" s="117">
        <f t="shared" ref="V149:X149" si="398">SUM(V144:V148)</f>
        <v>0</v>
      </c>
      <c r="W149" s="133">
        <f t="shared" si="398"/>
        <v>0</v>
      </c>
      <c r="X149" s="134">
        <f t="shared" si="398"/>
        <v>0</v>
      </c>
      <c r="Y149" s="134">
        <f t="shared" si="396"/>
        <v>0</v>
      </c>
      <c r="Z149" s="134" t="e">
        <f t="shared" si="397"/>
        <v>#DIV/0!</v>
      </c>
      <c r="AA149" s="135"/>
      <c r="AB149" s="6"/>
      <c r="AC149" s="6"/>
      <c r="AD149" s="6"/>
      <c r="AE149" s="6"/>
      <c r="AF149" s="6"/>
      <c r="AG149" s="6"/>
    </row>
    <row r="150" spans="1:33" ht="30" customHeight="1">
      <c r="A150" s="121" t="s">
        <v>64</v>
      </c>
      <c r="B150" s="131">
        <v>11</v>
      </c>
      <c r="C150" s="123" t="s">
        <v>262</v>
      </c>
      <c r="D150" s="124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36"/>
      <c r="X150" s="136"/>
      <c r="Y150" s="257"/>
      <c r="Z150" s="136"/>
      <c r="AA150" s="137"/>
      <c r="AB150" s="6"/>
      <c r="AC150" s="6"/>
      <c r="AD150" s="6"/>
      <c r="AE150" s="6"/>
      <c r="AF150" s="6"/>
      <c r="AG150" s="6"/>
    </row>
    <row r="151" spans="1:33" ht="30" customHeight="1">
      <c r="A151" s="333" t="s">
        <v>69</v>
      </c>
      <c r="B151" s="318">
        <v>43841</v>
      </c>
      <c r="C151" s="323" t="s">
        <v>263</v>
      </c>
      <c r="D151" s="249" t="s">
        <v>104</v>
      </c>
      <c r="E151" s="250"/>
      <c r="F151" s="251"/>
      <c r="G151" s="252">
        <f t="shared" ref="G151:G152" si="399">E151*F151</f>
        <v>0</v>
      </c>
      <c r="H151" s="250"/>
      <c r="I151" s="251"/>
      <c r="J151" s="252">
        <f t="shared" ref="J151:J152" si="400">H151*I151</f>
        <v>0</v>
      </c>
      <c r="K151" s="250"/>
      <c r="L151" s="251"/>
      <c r="M151" s="252">
        <f t="shared" ref="M151:M152" si="401">K151*L151</f>
        <v>0</v>
      </c>
      <c r="N151" s="250"/>
      <c r="O151" s="251"/>
      <c r="P151" s="252">
        <f t="shared" ref="P151:P152" si="402">N151*O151</f>
        <v>0</v>
      </c>
      <c r="Q151" s="250"/>
      <c r="R151" s="251"/>
      <c r="S151" s="252">
        <f t="shared" ref="S151:S152" si="403">Q151*R151</f>
        <v>0</v>
      </c>
      <c r="T151" s="250"/>
      <c r="U151" s="251"/>
      <c r="V151" s="325">
        <f t="shared" ref="V151:V152" si="404">T151*U151</f>
        <v>0</v>
      </c>
      <c r="W151" s="326">
        <f t="shared" ref="W151:W152" si="405">G151+M151+S151</f>
        <v>0</v>
      </c>
      <c r="X151" s="293">
        <f t="shared" ref="X151:X152" si="406">J151+P151+V151</f>
        <v>0</v>
      </c>
      <c r="Y151" s="293">
        <f t="shared" ref="Y151:Y153" si="407">W151-X151</f>
        <v>0</v>
      </c>
      <c r="Z151" s="294" t="e">
        <f t="shared" ref="Z151:Z153" si="408">Y151/W151</f>
        <v>#DIV/0!</v>
      </c>
      <c r="AA151" s="327"/>
      <c r="AB151" s="108"/>
      <c r="AC151" s="108"/>
      <c r="AD151" s="108"/>
      <c r="AE151" s="108"/>
      <c r="AF151" s="108"/>
      <c r="AG151" s="108"/>
    </row>
    <row r="152" spans="1:33" ht="30" customHeight="1">
      <c r="A152" s="334" t="s">
        <v>69</v>
      </c>
      <c r="B152" s="318">
        <v>43872</v>
      </c>
      <c r="C152" s="254" t="s">
        <v>263</v>
      </c>
      <c r="D152" s="223" t="s">
        <v>104</v>
      </c>
      <c r="E152" s="224"/>
      <c r="F152" s="225"/>
      <c r="G152" s="215">
        <f t="shared" si="399"/>
        <v>0</v>
      </c>
      <c r="H152" s="224"/>
      <c r="I152" s="225"/>
      <c r="J152" s="215">
        <f t="shared" si="400"/>
        <v>0</v>
      </c>
      <c r="K152" s="224"/>
      <c r="L152" s="225"/>
      <c r="M152" s="226">
        <f t="shared" si="401"/>
        <v>0</v>
      </c>
      <c r="N152" s="224"/>
      <c r="O152" s="225"/>
      <c r="P152" s="226">
        <f t="shared" si="402"/>
        <v>0</v>
      </c>
      <c r="Q152" s="224"/>
      <c r="R152" s="225"/>
      <c r="S152" s="226">
        <f t="shared" si="403"/>
        <v>0</v>
      </c>
      <c r="T152" s="224"/>
      <c r="U152" s="225"/>
      <c r="V152" s="298">
        <f t="shared" si="404"/>
        <v>0</v>
      </c>
      <c r="W152" s="335">
        <f t="shared" si="405"/>
        <v>0</v>
      </c>
      <c r="X152" s="300">
        <f t="shared" si="406"/>
        <v>0</v>
      </c>
      <c r="Y152" s="300">
        <f t="shared" si="407"/>
        <v>0</v>
      </c>
      <c r="Z152" s="301" t="e">
        <f t="shared" si="408"/>
        <v>#DIV/0!</v>
      </c>
      <c r="AA152" s="332"/>
      <c r="AB152" s="107"/>
      <c r="AC152" s="108"/>
      <c r="AD152" s="108"/>
      <c r="AE152" s="108"/>
      <c r="AF152" s="108"/>
      <c r="AG152" s="108"/>
    </row>
    <row r="153" spans="1:33" ht="30" customHeight="1">
      <c r="A153" s="445" t="s">
        <v>264</v>
      </c>
      <c r="B153" s="446"/>
      <c r="C153" s="446"/>
      <c r="D153" s="447"/>
      <c r="E153" s="116">
        <f>SUM(E151:E152)</f>
        <v>0</v>
      </c>
      <c r="F153" s="126"/>
      <c r="G153" s="115">
        <f t="shared" ref="G153:H153" si="409">SUM(G151:G152)</f>
        <v>0</v>
      </c>
      <c r="H153" s="116">
        <f t="shared" si="409"/>
        <v>0</v>
      </c>
      <c r="I153" s="126"/>
      <c r="J153" s="115">
        <f t="shared" ref="J153:K153" si="410">SUM(J151:J152)</f>
        <v>0</v>
      </c>
      <c r="K153" s="127">
        <f t="shared" si="410"/>
        <v>0</v>
      </c>
      <c r="L153" s="126"/>
      <c r="M153" s="115">
        <f t="shared" ref="M153:N153" si="411">SUM(M151:M152)</f>
        <v>0</v>
      </c>
      <c r="N153" s="127">
        <f t="shared" si="411"/>
        <v>0</v>
      </c>
      <c r="O153" s="126"/>
      <c r="P153" s="115">
        <f t="shared" ref="P153:Q153" si="412">SUM(P151:P152)</f>
        <v>0</v>
      </c>
      <c r="Q153" s="127">
        <f t="shared" si="412"/>
        <v>0</v>
      </c>
      <c r="R153" s="126"/>
      <c r="S153" s="115">
        <f t="shared" ref="S153:T153" si="413">SUM(S151:S152)</f>
        <v>0</v>
      </c>
      <c r="T153" s="127">
        <f t="shared" si="413"/>
        <v>0</v>
      </c>
      <c r="U153" s="126"/>
      <c r="V153" s="117">
        <f t="shared" ref="V153:X153" si="414">SUM(V151:V152)</f>
        <v>0</v>
      </c>
      <c r="W153" s="133">
        <f t="shared" si="414"/>
        <v>0</v>
      </c>
      <c r="X153" s="134">
        <f t="shared" si="414"/>
        <v>0</v>
      </c>
      <c r="Y153" s="134">
        <f t="shared" si="407"/>
        <v>0</v>
      </c>
      <c r="Z153" s="134" t="e">
        <f t="shared" si="408"/>
        <v>#DIV/0!</v>
      </c>
      <c r="AA153" s="135"/>
      <c r="AB153" s="6"/>
      <c r="AC153" s="6"/>
      <c r="AD153" s="6"/>
      <c r="AE153" s="6"/>
      <c r="AF153" s="6"/>
      <c r="AG153" s="6"/>
    </row>
    <row r="154" spans="1:33" ht="30" customHeight="1">
      <c r="A154" s="130" t="s">
        <v>64</v>
      </c>
      <c r="B154" s="131">
        <v>12</v>
      </c>
      <c r="C154" s="132" t="s">
        <v>265</v>
      </c>
      <c r="D154" s="14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36"/>
      <c r="X154" s="136"/>
      <c r="Y154" s="257"/>
      <c r="Z154" s="136"/>
      <c r="AA154" s="137"/>
      <c r="AB154" s="6"/>
      <c r="AC154" s="6"/>
      <c r="AD154" s="6"/>
      <c r="AE154" s="6"/>
      <c r="AF154" s="6"/>
      <c r="AG154" s="6"/>
    </row>
    <row r="155" spans="1:33" ht="30" customHeight="1">
      <c r="A155" s="247" t="s">
        <v>69</v>
      </c>
      <c r="B155" s="336">
        <v>43842</v>
      </c>
      <c r="C155" s="337" t="s">
        <v>266</v>
      </c>
      <c r="D155" s="313" t="s">
        <v>267</v>
      </c>
      <c r="E155" s="324"/>
      <c r="F155" s="251"/>
      <c r="G155" s="252">
        <f t="shared" ref="G155:G158" si="415">E155*F155</f>
        <v>0</v>
      </c>
      <c r="H155" s="324"/>
      <c r="I155" s="251"/>
      <c r="J155" s="252">
        <f t="shared" ref="J155:J158" si="416">H155*I155</f>
        <v>0</v>
      </c>
      <c r="K155" s="250"/>
      <c r="L155" s="251"/>
      <c r="M155" s="252">
        <f t="shared" ref="M155:M158" si="417">K155*L155</f>
        <v>0</v>
      </c>
      <c r="N155" s="250"/>
      <c r="O155" s="251"/>
      <c r="P155" s="252">
        <f t="shared" ref="P155:P158" si="418">N155*O155</f>
        <v>0</v>
      </c>
      <c r="Q155" s="250"/>
      <c r="R155" s="251"/>
      <c r="S155" s="252">
        <f t="shared" ref="S155:S158" si="419">Q155*R155</f>
        <v>0</v>
      </c>
      <c r="T155" s="250"/>
      <c r="U155" s="251"/>
      <c r="V155" s="325">
        <f t="shared" ref="V155:V158" si="420">T155*U155</f>
        <v>0</v>
      </c>
      <c r="W155" s="326">
        <f t="shared" ref="W155:W158" si="421">G155+M155+S155</f>
        <v>0</v>
      </c>
      <c r="X155" s="293">
        <f t="shared" ref="X155:X158" si="422">J155+P155+V155</f>
        <v>0</v>
      </c>
      <c r="Y155" s="293">
        <f t="shared" ref="Y155:Y159" si="423">W155-X155</f>
        <v>0</v>
      </c>
      <c r="Z155" s="294" t="e">
        <f t="shared" ref="Z155:Z159" si="424">Y155/W155</f>
        <v>#DIV/0!</v>
      </c>
      <c r="AA155" s="338"/>
      <c r="AB155" s="107"/>
      <c r="AC155" s="108"/>
      <c r="AD155" s="108"/>
      <c r="AE155" s="108"/>
      <c r="AF155" s="108"/>
      <c r="AG155" s="108"/>
    </row>
    <row r="156" spans="1:33" ht="30" customHeight="1">
      <c r="A156" s="209" t="s">
        <v>69</v>
      </c>
      <c r="B156" s="318">
        <v>43873</v>
      </c>
      <c r="C156" s="261" t="s">
        <v>268</v>
      </c>
      <c r="D156" s="319" t="s">
        <v>239</v>
      </c>
      <c r="E156" s="320"/>
      <c r="F156" s="214"/>
      <c r="G156" s="215">
        <f t="shared" si="415"/>
        <v>0</v>
      </c>
      <c r="H156" s="320"/>
      <c r="I156" s="214"/>
      <c r="J156" s="215">
        <f t="shared" si="416"/>
        <v>0</v>
      </c>
      <c r="K156" s="213"/>
      <c r="L156" s="214"/>
      <c r="M156" s="215">
        <f t="shared" si="417"/>
        <v>0</v>
      </c>
      <c r="N156" s="213"/>
      <c r="O156" s="214"/>
      <c r="P156" s="215">
        <f t="shared" si="418"/>
        <v>0</v>
      </c>
      <c r="Q156" s="213"/>
      <c r="R156" s="214"/>
      <c r="S156" s="215">
        <f t="shared" si="419"/>
        <v>0</v>
      </c>
      <c r="T156" s="213"/>
      <c r="U156" s="214"/>
      <c r="V156" s="291">
        <f t="shared" si="420"/>
        <v>0</v>
      </c>
      <c r="W156" s="339">
        <f t="shared" si="421"/>
        <v>0</v>
      </c>
      <c r="X156" s="217">
        <f t="shared" si="422"/>
        <v>0</v>
      </c>
      <c r="Y156" s="217">
        <f t="shared" si="423"/>
        <v>0</v>
      </c>
      <c r="Z156" s="218" t="e">
        <f t="shared" si="424"/>
        <v>#DIV/0!</v>
      </c>
      <c r="AA156" s="340"/>
      <c r="AB156" s="108"/>
      <c r="AC156" s="108"/>
      <c r="AD156" s="108"/>
      <c r="AE156" s="108"/>
      <c r="AF156" s="108"/>
      <c r="AG156" s="108"/>
    </row>
    <row r="157" spans="1:33" ht="30" customHeight="1">
      <c r="A157" s="221" t="s">
        <v>69</v>
      </c>
      <c r="B157" s="328">
        <v>43902</v>
      </c>
      <c r="C157" s="254" t="s">
        <v>269</v>
      </c>
      <c r="D157" s="321" t="s">
        <v>239</v>
      </c>
      <c r="E157" s="322"/>
      <c r="F157" s="225"/>
      <c r="G157" s="226">
        <f t="shared" si="415"/>
        <v>0</v>
      </c>
      <c r="H157" s="322"/>
      <c r="I157" s="225"/>
      <c r="J157" s="226">
        <f t="shared" si="416"/>
        <v>0</v>
      </c>
      <c r="K157" s="224"/>
      <c r="L157" s="225"/>
      <c r="M157" s="226">
        <f t="shared" si="417"/>
        <v>0</v>
      </c>
      <c r="N157" s="224"/>
      <c r="O157" s="225"/>
      <c r="P157" s="226">
        <f t="shared" si="418"/>
        <v>0</v>
      </c>
      <c r="Q157" s="224"/>
      <c r="R157" s="225"/>
      <c r="S157" s="226">
        <f t="shared" si="419"/>
        <v>0</v>
      </c>
      <c r="T157" s="224"/>
      <c r="U157" s="225"/>
      <c r="V157" s="298">
        <f t="shared" si="420"/>
        <v>0</v>
      </c>
      <c r="W157" s="329">
        <f t="shared" si="421"/>
        <v>0</v>
      </c>
      <c r="X157" s="217">
        <f t="shared" si="422"/>
        <v>0</v>
      </c>
      <c r="Y157" s="217">
        <f t="shared" si="423"/>
        <v>0</v>
      </c>
      <c r="Z157" s="218" t="e">
        <f t="shared" si="424"/>
        <v>#DIV/0!</v>
      </c>
      <c r="AA157" s="341"/>
      <c r="AB157" s="108"/>
      <c r="AC157" s="108"/>
      <c r="AD157" s="108"/>
      <c r="AE157" s="108"/>
      <c r="AF157" s="108"/>
      <c r="AG157" s="108"/>
    </row>
    <row r="158" spans="1:33" ht="30" customHeight="1">
      <c r="A158" s="221" t="s">
        <v>69</v>
      </c>
      <c r="B158" s="328">
        <v>43933</v>
      </c>
      <c r="C158" s="297" t="s">
        <v>270</v>
      </c>
      <c r="D158" s="331"/>
      <c r="E158" s="322"/>
      <c r="F158" s="225">
        <v>0.22</v>
      </c>
      <c r="G158" s="226">
        <f t="shared" si="415"/>
        <v>0</v>
      </c>
      <c r="H158" s="322"/>
      <c r="I158" s="225">
        <v>0.22</v>
      </c>
      <c r="J158" s="226">
        <f t="shared" si="416"/>
        <v>0</v>
      </c>
      <c r="K158" s="224"/>
      <c r="L158" s="225">
        <v>0.22</v>
      </c>
      <c r="M158" s="226">
        <f t="shared" si="417"/>
        <v>0</v>
      </c>
      <c r="N158" s="224"/>
      <c r="O158" s="225">
        <v>0.22</v>
      </c>
      <c r="P158" s="226">
        <f t="shared" si="418"/>
        <v>0</v>
      </c>
      <c r="Q158" s="224"/>
      <c r="R158" s="225">
        <v>0.22</v>
      </c>
      <c r="S158" s="226">
        <f t="shared" si="419"/>
        <v>0</v>
      </c>
      <c r="T158" s="224"/>
      <c r="U158" s="225">
        <v>0.22</v>
      </c>
      <c r="V158" s="298">
        <f t="shared" si="420"/>
        <v>0</v>
      </c>
      <c r="W158" s="299">
        <f t="shared" si="421"/>
        <v>0</v>
      </c>
      <c r="X158" s="300">
        <f t="shared" si="422"/>
        <v>0</v>
      </c>
      <c r="Y158" s="300">
        <f t="shared" si="423"/>
        <v>0</v>
      </c>
      <c r="Z158" s="301" t="e">
        <f t="shared" si="424"/>
        <v>#DIV/0!</v>
      </c>
      <c r="AA158" s="243"/>
      <c r="AB158" s="6"/>
      <c r="AC158" s="6"/>
      <c r="AD158" s="6"/>
      <c r="AE158" s="6"/>
      <c r="AF158" s="6"/>
      <c r="AG158" s="6"/>
    </row>
    <row r="159" spans="1:33" ht="30" customHeight="1">
      <c r="A159" s="109" t="s">
        <v>271</v>
      </c>
      <c r="B159" s="110"/>
      <c r="C159" s="111"/>
      <c r="D159" s="143"/>
      <c r="E159" s="116">
        <f>SUM(E155:E157)</f>
        <v>0</v>
      </c>
      <c r="F159" s="126"/>
      <c r="G159" s="115">
        <f>SUM(G155:G158)</f>
        <v>0</v>
      </c>
      <c r="H159" s="116">
        <f>SUM(H155:H157)</f>
        <v>0</v>
      </c>
      <c r="I159" s="126"/>
      <c r="J159" s="115">
        <f>SUM(J155:J158)</f>
        <v>0</v>
      </c>
      <c r="K159" s="127">
        <f>SUM(K155:K157)</f>
        <v>0</v>
      </c>
      <c r="L159" s="126"/>
      <c r="M159" s="115">
        <f>SUM(M155:M158)</f>
        <v>0</v>
      </c>
      <c r="N159" s="127">
        <f>SUM(N155:N157)</f>
        <v>0</v>
      </c>
      <c r="O159" s="126"/>
      <c r="P159" s="115">
        <f>SUM(P155:P158)</f>
        <v>0</v>
      </c>
      <c r="Q159" s="127">
        <f>SUM(Q155:Q157)</f>
        <v>0</v>
      </c>
      <c r="R159" s="126"/>
      <c r="S159" s="115">
        <f>SUM(S155:S158)</f>
        <v>0</v>
      </c>
      <c r="T159" s="127">
        <f>SUM(T155:T157)</f>
        <v>0</v>
      </c>
      <c r="U159" s="126"/>
      <c r="V159" s="117">
        <f t="shared" ref="V159:X159" si="425">SUM(V155:V158)</f>
        <v>0</v>
      </c>
      <c r="W159" s="133">
        <f t="shared" si="425"/>
        <v>0</v>
      </c>
      <c r="X159" s="134">
        <f t="shared" si="425"/>
        <v>0</v>
      </c>
      <c r="Y159" s="134">
        <f t="shared" si="423"/>
        <v>0</v>
      </c>
      <c r="Z159" s="134" t="e">
        <f t="shared" si="424"/>
        <v>#DIV/0!</v>
      </c>
      <c r="AA159" s="135"/>
      <c r="AB159" s="6"/>
      <c r="AC159" s="6"/>
      <c r="AD159" s="6"/>
      <c r="AE159" s="6"/>
      <c r="AF159" s="6"/>
      <c r="AG159" s="6"/>
    </row>
    <row r="160" spans="1:33" ht="30" customHeight="1">
      <c r="A160" s="130" t="s">
        <v>64</v>
      </c>
      <c r="B160" s="144">
        <v>13</v>
      </c>
      <c r="C160" s="132" t="s">
        <v>272</v>
      </c>
      <c r="D160" s="102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36"/>
      <c r="X160" s="136"/>
      <c r="Y160" s="257"/>
      <c r="Z160" s="136"/>
      <c r="AA160" s="137"/>
      <c r="AB160" s="5"/>
      <c r="AC160" s="6"/>
      <c r="AD160" s="6"/>
      <c r="AE160" s="6"/>
      <c r="AF160" s="6"/>
      <c r="AG160" s="6"/>
    </row>
    <row r="161" spans="1:33" ht="30" customHeight="1">
      <c r="A161" s="199" t="s">
        <v>66</v>
      </c>
      <c r="B161" s="246" t="s">
        <v>273</v>
      </c>
      <c r="C161" s="342" t="s">
        <v>274</v>
      </c>
      <c r="D161" s="230"/>
      <c r="E161" s="231">
        <f>SUM(E162:E164)</f>
        <v>0</v>
      </c>
      <c r="F161" s="232"/>
      <c r="G161" s="233">
        <f>SUM(G162:G165)</f>
        <v>0</v>
      </c>
      <c r="H161" s="231">
        <f>SUM(H162:H164)</f>
        <v>0</v>
      </c>
      <c r="I161" s="232"/>
      <c r="J161" s="233">
        <f>SUM(J162:J165)</f>
        <v>0</v>
      </c>
      <c r="K161" s="231">
        <f>SUM(K162:K164)</f>
        <v>1</v>
      </c>
      <c r="L161" s="232"/>
      <c r="M161" s="233">
        <f>SUM(M162:M165)</f>
        <v>15000</v>
      </c>
      <c r="N161" s="231">
        <f>SUM(N162:N164)</f>
        <v>1</v>
      </c>
      <c r="O161" s="232"/>
      <c r="P161" s="233">
        <f>SUM(P162:P165)</f>
        <v>15000</v>
      </c>
      <c r="Q161" s="231">
        <f>SUM(Q162:Q164)</f>
        <v>0</v>
      </c>
      <c r="R161" s="232"/>
      <c r="S161" s="233">
        <f>SUM(S162:S165)</f>
        <v>0</v>
      </c>
      <c r="T161" s="231">
        <f>SUM(T162:T164)</f>
        <v>0</v>
      </c>
      <c r="U161" s="232"/>
      <c r="V161" s="343">
        <f t="shared" ref="V161:X161" si="426">SUM(V162:V165)</f>
        <v>0</v>
      </c>
      <c r="W161" s="344">
        <f t="shared" si="426"/>
        <v>15000</v>
      </c>
      <c r="X161" s="233">
        <f t="shared" si="426"/>
        <v>15000</v>
      </c>
      <c r="Y161" s="233">
        <f t="shared" ref="Y161:Y184" si="427">W161-X161</f>
        <v>0</v>
      </c>
      <c r="Z161" s="233">
        <f t="shared" ref="Z161:Z185" si="428">Y161/W161</f>
        <v>0</v>
      </c>
      <c r="AA161" s="235"/>
      <c r="AB161" s="106"/>
      <c r="AC161" s="106"/>
      <c r="AD161" s="106"/>
      <c r="AE161" s="106"/>
      <c r="AF161" s="106"/>
      <c r="AG161" s="106"/>
    </row>
    <row r="162" spans="1:33" ht="30" customHeight="1">
      <c r="A162" s="209" t="s">
        <v>69</v>
      </c>
      <c r="B162" s="210" t="s">
        <v>275</v>
      </c>
      <c r="C162" s="345" t="s">
        <v>276</v>
      </c>
      <c r="D162" s="212" t="s">
        <v>134</v>
      </c>
      <c r="E162" s="213"/>
      <c r="F162" s="214"/>
      <c r="G162" s="215">
        <f t="shared" ref="G162:G165" si="429">E162*F162</f>
        <v>0</v>
      </c>
      <c r="H162" s="213"/>
      <c r="I162" s="214"/>
      <c r="J162" s="215">
        <f t="shared" ref="J162:J165" si="430">H162*I162</f>
        <v>0</v>
      </c>
      <c r="K162" s="213"/>
      <c r="L162" s="214"/>
      <c r="M162" s="215">
        <f t="shared" ref="M162:M165" si="431">K162*L162</f>
        <v>0</v>
      </c>
      <c r="N162" s="213"/>
      <c r="O162" s="214"/>
      <c r="P162" s="215">
        <f t="shared" ref="P162:P165" si="432">N162*O162</f>
        <v>0</v>
      </c>
      <c r="Q162" s="213"/>
      <c r="R162" s="214"/>
      <c r="S162" s="215">
        <f t="shared" ref="S162:S165" si="433">Q162*R162</f>
        <v>0</v>
      </c>
      <c r="T162" s="213"/>
      <c r="U162" s="214"/>
      <c r="V162" s="291">
        <f t="shared" ref="V162:V165" si="434">T162*U162</f>
        <v>0</v>
      </c>
      <c r="W162" s="296">
        <f t="shared" ref="W162:W165" si="435">G162+M162+S162</f>
        <v>0</v>
      </c>
      <c r="X162" s="217">
        <f t="shared" ref="X162:X165" si="436">J162+P162+V162</f>
        <v>0</v>
      </c>
      <c r="Y162" s="217">
        <f t="shared" si="427"/>
        <v>0</v>
      </c>
      <c r="Z162" s="218" t="e">
        <f t="shared" si="428"/>
        <v>#DIV/0!</v>
      </c>
      <c r="AA162" s="219"/>
      <c r="AB162" s="108"/>
      <c r="AC162" s="108"/>
      <c r="AD162" s="108"/>
      <c r="AE162" s="108"/>
      <c r="AF162" s="108"/>
      <c r="AG162" s="108"/>
    </row>
    <row r="163" spans="1:33" ht="30" customHeight="1">
      <c r="A163" s="209" t="s">
        <v>69</v>
      </c>
      <c r="B163" s="210" t="s">
        <v>277</v>
      </c>
      <c r="C163" s="346" t="s">
        <v>278</v>
      </c>
      <c r="D163" s="212" t="s">
        <v>134</v>
      </c>
      <c r="E163" s="213"/>
      <c r="F163" s="214"/>
      <c r="G163" s="215">
        <f t="shared" si="429"/>
        <v>0</v>
      </c>
      <c r="H163" s="213"/>
      <c r="I163" s="214"/>
      <c r="J163" s="215">
        <f t="shared" si="430"/>
        <v>0</v>
      </c>
      <c r="K163" s="213"/>
      <c r="L163" s="214"/>
      <c r="M163" s="215">
        <f t="shared" si="431"/>
        <v>0</v>
      </c>
      <c r="N163" s="213"/>
      <c r="O163" s="214"/>
      <c r="P163" s="215">
        <f t="shared" si="432"/>
        <v>0</v>
      </c>
      <c r="Q163" s="213"/>
      <c r="R163" s="214"/>
      <c r="S163" s="215">
        <f t="shared" si="433"/>
        <v>0</v>
      </c>
      <c r="T163" s="213"/>
      <c r="U163" s="214"/>
      <c r="V163" s="291">
        <f t="shared" si="434"/>
        <v>0</v>
      </c>
      <c r="W163" s="296">
        <f t="shared" si="435"/>
        <v>0</v>
      </c>
      <c r="X163" s="217">
        <f t="shared" si="436"/>
        <v>0</v>
      </c>
      <c r="Y163" s="217">
        <f t="shared" si="427"/>
        <v>0</v>
      </c>
      <c r="Z163" s="218" t="e">
        <f t="shared" si="428"/>
        <v>#DIV/0!</v>
      </c>
      <c r="AA163" s="219"/>
      <c r="AB163" s="108"/>
      <c r="AC163" s="108"/>
      <c r="AD163" s="108"/>
      <c r="AE163" s="108"/>
      <c r="AF163" s="108"/>
      <c r="AG163" s="108"/>
    </row>
    <row r="164" spans="1:33" ht="30" customHeight="1">
      <c r="A164" s="209" t="s">
        <v>69</v>
      </c>
      <c r="B164" s="210" t="s">
        <v>279</v>
      </c>
      <c r="C164" s="346" t="s">
        <v>280</v>
      </c>
      <c r="D164" s="212" t="s">
        <v>134</v>
      </c>
      <c r="E164" s="213"/>
      <c r="F164" s="214"/>
      <c r="G164" s="215">
        <f t="shared" si="429"/>
        <v>0</v>
      </c>
      <c r="H164" s="213"/>
      <c r="I164" s="214"/>
      <c r="J164" s="215">
        <f t="shared" si="430"/>
        <v>0</v>
      </c>
      <c r="K164" s="213">
        <v>1</v>
      </c>
      <c r="L164" s="214">
        <v>15000</v>
      </c>
      <c r="M164" s="215">
        <f t="shared" si="431"/>
        <v>15000</v>
      </c>
      <c r="N164" s="213">
        <v>1</v>
      </c>
      <c r="O164" s="214">
        <v>15000</v>
      </c>
      <c r="P164" s="215">
        <f t="shared" si="432"/>
        <v>15000</v>
      </c>
      <c r="Q164" s="213"/>
      <c r="R164" s="214"/>
      <c r="S164" s="215">
        <f t="shared" si="433"/>
        <v>0</v>
      </c>
      <c r="T164" s="213"/>
      <c r="U164" s="214"/>
      <c r="V164" s="291">
        <f t="shared" si="434"/>
        <v>0</v>
      </c>
      <c r="W164" s="296">
        <f t="shared" si="435"/>
        <v>15000</v>
      </c>
      <c r="X164" s="217">
        <f t="shared" si="436"/>
        <v>15000</v>
      </c>
      <c r="Y164" s="217">
        <f t="shared" si="427"/>
        <v>0</v>
      </c>
      <c r="Z164" s="218">
        <f t="shared" si="428"/>
        <v>0</v>
      </c>
      <c r="AA164" s="219"/>
      <c r="AB164" s="108"/>
      <c r="AC164" s="108"/>
      <c r="AD164" s="108"/>
      <c r="AE164" s="108"/>
      <c r="AF164" s="108"/>
      <c r="AG164" s="108"/>
    </row>
    <row r="165" spans="1:33" ht="30" customHeight="1">
      <c r="A165" s="237" t="s">
        <v>69</v>
      </c>
      <c r="B165" s="245" t="s">
        <v>281</v>
      </c>
      <c r="C165" s="346" t="s">
        <v>282</v>
      </c>
      <c r="D165" s="239"/>
      <c r="E165" s="240"/>
      <c r="F165" s="241">
        <v>0.22</v>
      </c>
      <c r="G165" s="242">
        <f t="shared" si="429"/>
        <v>0</v>
      </c>
      <c r="H165" s="240"/>
      <c r="I165" s="241">
        <v>0.22</v>
      </c>
      <c r="J165" s="242">
        <f t="shared" si="430"/>
        <v>0</v>
      </c>
      <c r="K165" s="240"/>
      <c r="L165" s="241">
        <v>0.22</v>
      </c>
      <c r="M165" s="242">
        <f t="shared" si="431"/>
        <v>0</v>
      </c>
      <c r="N165" s="240"/>
      <c r="O165" s="241">
        <v>0.22</v>
      </c>
      <c r="P165" s="242">
        <f t="shared" si="432"/>
        <v>0</v>
      </c>
      <c r="Q165" s="240"/>
      <c r="R165" s="241">
        <v>0.22</v>
      </c>
      <c r="S165" s="242">
        <f t="shared" si="433"/>
        <v>0</v>
      </c>
      <c r="T165" s="240"/>
      <c r="U165" s="241">
        <v>0.22</v>
      </c>
      <c r="V165" s="347">
        <f t="shared" si="434"/>
        <v>0</v>
      </c>
      <c r="W165" s="299">
        <f t="shared" si="435"/>
        <v>0</v>
      </c>
      <c r="X165" s="300">
        <f t="shared" si="436"/>
        <v>0</v>
      </c>
      <c r="Y165" s="300">
        <f t="shared" si="427"/>
        <v>0</v>
      </c>
      <c r="Z165" s="301" t="e">
        <f t="shared" si="428"/>
        <v>#DIV/0!</v>
      </c>
      <c r="AA165" s="243"/>
      <c r="AB165" s="108"/>
      <c r="AC165" s="108"/>
      <c r="AD165" s="108"/>
      <c r="AE165" s="108"/>
      <c r="AF165" s="108"/>
      <c r="AG165" s="108"/>
    </row>
    <row r="166" spans="1:33" ht="30" customHeight="1">
      <c r="A166" s="348" t="s">
        <v>66</v>
      </c>
      <c r="B166" s="349" t="s">
        <v>273</v>
      </c>
      <c r="C166" s="289" t="s">
        <v>283</v>
      </c>
      <c r="D166" s="202"/>
      <c r="E166" s="203">
        <f>SUM(E167:E169)</f>
        <v>0</v>
      </c>
      <c r="F166" s="204"/>
      <c r="G166" s="205">
        <f>SUM(G167:G170)</f>
        <v>0</v>
      </c>
      <c r="H166" s="203">
        <f>SUM(H167:H169)</f>
        <v>0</v>
      </c>
      <c r="I166" s="204"/>
      <c r="J166" s="205">
        <f>SUM(J167:J170)</f>
        <v>0</v>
      </c>
      <c r="K166" s="203">
        <f>SUM(K167:K169)</f>
        <v>0</v>
      </c>
      <c r="L166" s="204"/>
      <c r="M166" s="205">
        <f>SUM(M167:M170)</f>
        <v>0</v>
      </c>
      <c r="N166" s="203">
        <f>SUM(N167:N169)</f>
        <v>0</v>
      </c>
      <c r="O166" s="204"/>
      <c r="P166" s="205">
        <f>SUM(P167:P170)</f>
        <v>0</v>
      </c>
      <c r="Q166" s="203">
        <f>SUM(Q167:Q169)</f>
        <v>0</v>
      </c>
      <c r="R166" s="204"/>
      <c r="S166" s="205">
        <f>SUM(S167:S170)</f>
        <v>0</v>
      </c>
      <c r="T166" s="203">
        <f>SUM(T167:T169)</f>
        <v>0</v>
      </c>
      <c r="U166" s="204"/>
      <c r="V166" s="205">
        <f t="shared" ref="V166:X166" si="437">SUM(V167:V170)</f>
        <v>0</v>
      </c>
      <c r="W166" s="205">
        <f t="shared" si="437"/>
        <v>0</v>
      </c>
      <c r="X166" s="205">
        <f t="shared" si="437"/>
        <v>0</v>
      </c>
      <c r="Y166" s="205">
        <f t="shared" si="427"/>
        <v>0</v>
      </c>
      <c r="Z166" s="205" t="e">
        <f t="shared" si="428"/>
        <v>#DIV/0!</v>
      </c>
      <c r="AA166" s="205"/>
      <c r="AB166" s="106"/>
      <c r="AC166" s="106"/>
      <c r="AD166" s="106"/>
      <c r="AE166" s="106"/>
      <c r="AF166" s="106"/>
      <c r="AG166" s="106"/>
    </row>
    <row r="167" spans="1:33" ht="30" customHeight="1">
      <c r="A167" s="209" t="s">
        <v>69</v>
      </c>
      <c r="B167" s="210" t="s">
        <v>284</v>
      </c>
      <c r="C167" s="261" t="s">
        <v>285</v>
      </c>
      <c r="D167" s="212"/>
      <c r="E167" s="213"/>
      <c r="F167" s="214"/>
      <c r="G167" s="215">
        <f t="shared" ref="G167:G170" si="438">E167*F167</f>
        <v>0</v>
      </c>
      <c r="H167" s="213"/>
      <c r="I167" s="214"/>
      <c r="J167" s="215">
        <f t="shared" ref="J167:J170" si="439">H167*I167</f>
        <v>0</v>
      </c>
      <c r="K167" s="213"/>
      <c r="L167" s="214"/>
      <c r="M167" s="215">
        <f t="shared" ref="M167:M170" si="440">K167*L167</f>
        <v>0</v>
      </c>
      <c r="N167" s="213"/>
      <c r="O167" s="214"/>
      <c r="P167" s="215">
        <f t="shared" ref="P167:P170" si="441">N167*O167</f>
        <v>0</v>
      </c>
      <c r="Q167" s="213"/>
      <c r="R167" s="214"/>
      <c r="S167" s="215">
        <f t="shared" ref="S167:S170" si="442">Q167*R167</f>
        <v>0</v>
      </c>
      <c r="T167" s="213"/>
      <c r="U167" s="214"/>
      <c r="V167" s="215">
        <f t="shared" ref="V167:V170" si="443">T167*U167</f>
        <v>0</v>
      </c>
      <c r="W167" s="216">
        <f t="shared" ref="W167:W170" si="444">G167+M167+S167</f>
        <v>0</v>
      </c>
      <c r="X167" s="217">
        <f t="shared" ref="X167:X170" si="445">J167+P167+V167</f>
        <v>0</v>
      </c>
      <c r="Y167" s="217">
        <f t="shared" si="427"/>
        <v>0</v>
      </c>
      <c r="Z167" s="218" t="e">
        <f t="shared" si="428"/>
        <v>#DIV/0!</v>
      </c>
      <c r="AA167" s="219"/>
      <c r="AB167" s="108"/>
      <c r="AC167" s="108"/>
      <c r="AD167" s="108"/>
      <c r="AE167" s="108"/>
      <c r="AF167" s="108"/>
      <c r="AG167" s="108"/>
    </row>
    <row r="168" spans="1:33" ht="30" customHeight="1">
      <c r="A168" s="209" t="s">
        <v>69</v>
      </c>
      <c r="B168" s="210" t="s">
        <v>286</v>
      </c>
      <c r="C168" s="261" t="s">
        <v>285</v>
      </c>
      <c r="D168" s="212"/>
      <c r="E168" s="213"/>
      <c r="F168" s="214"/>
      <c r="G168" s="215">
        <f t="shared" si="438"/>
        <v>0</v>
      </c>
      <c r="H168" s="213"/>
      <c r="I168" s="214"/>
      <c r="J168" s="215">
        <f t="shared" si="439"/>
        <v>0</v>
      </c>
      <c r="K168" s="213"/>
      <c r="L168" s="214"/>
      <c r="M168" s="215">
        <f t="shared" si="440"/>
        <v>0</v>
      </c>
      <c r="N168" s="213"/>
      <c r="O168" s="214"/>
      <c r="P168" s="215">
        <f t="shared" si="441"/>
        <v>0</v>
      </c>
      <c r="Q168" s="213"/>
      <c r="R168" s="214"/>
      <c r="S168" s="215">
        <f t="shared" si="442"/>
        <v>0</v>
      </c>
      <c r="T168" s="213"/>
      <c r="U168" s="214"/>
      <c r="V168" s="215">
        <f t="shared" si="443"/>
        <v>0</v>
      </c>
      <c r="W168" s="216">
        <f t="shared" si="444"/>
        <v>0</v>
      </c>
      <c r="X168" s="217">
        <f t="shared" si="445"/>
        <v>0</v>
      </c>
      <c r="Y168" s="217">
        <f t="shared" si="427"/>
        <v>0</v>
      </c>
      <c r="Z168" s="218" t="e">
        <f t="shared" si="428"/>
        <v>#DIV/0!</v>
      </c>
      <c r="AA168" s="219"/>
      <c r="AB168" s="108"/>
      <c r="AC168" s="108"/>
      <c r="AD168" s="108"/>
      <c r="AE168" s="108"/>
      <c r="AF168" s="108"/>
      <c r="AG168" s="108"/>
    </row>
    <row r="169" spans="1:33" ht="30" customHeight="1">
      <c r="A169" s="221" t="s">
        <v>69</v>
      </c>
      <c r="B169" s="238" t="s">
        <v>287</v>
      </c>
      <c r="C169" s="261" t="s">
        <v>285</v>
      </c>
      <c r="D169" s="223"/>
      <c r="E169" s="224"/>
      <c r="F169" s="225"/>
      <c r="G169" s="226">
        <f t="shared" si="438"/>
        <v>0</v>
      </c>
      <c r="H169" s="224"/>
      <c r="I169" s="225"/>
      <c r="J169" s="226">
        <f t="shared" si="439"/>
        <v>0</v>
      </c>
      <c r="K169" s="224"/>
      <c r="L169" s="225"/>
      <c r="M169" s="226">
        <f t="shared" si="440"/>
        <v>0</v>
      </c>
      <c r="N169" s="224"/>
      <c r="O169" s="225"/>
      <c r="P169" s="226">
        <f t="shared" si="441"/>
        <v>0</v>
      </c>
      <c r="Q169" s="224"/>
      <c r="R169" s="225"/>
      <c r="S169" s="226">
        <f t="shared" si="442"/>
        <v>0</v>
      </c>
      <c r="T169" s="224"/>
      <c r="U169" s="225"/>
      <c r="V169" s="226">
        <f t="shared" si="443"/>
        <v>0</v>
      </c>
      <c r="W169" s="227">
        <f t="shared" si="444"/>
        <v>0</v>
      </c>
      <c r="X169" s="217">
        <f t="shared" si="445"/>
        <v>0</v>
      </c>
      <c r="Y169" s="217">
        <f t="shared" si="427"/>
        <v>0</v>
      </c>
      <c r="Z169" s="218" t="e">
        <f t="shared" si="428"/>
        <v>#DIV/0!</v>
      </c>
      <c r="AA169" s="228"/>
      <c r="AB169" s="108"/>
      <c r="AC169" s="108"/>
      <c r="AD169" s="108"/>
      <c r="AE169" s="108"/>
      <c r="AF169" s="108"/>
      <c r="AG169" s="108"/>
    </row>
    <row r="170" spans="1:33" ht="30" customHeight="1">
      <c r="A170" s="221" t="s">
        <v>69</v>
      </c>
      <c r="B170" s="238" t="s">
        <v>288</v>
      </c>
      <c r="C170" s="262" t="s">
        <v>289</v>
      </c>
      <c r="D170" s="239"/>
      <c r="E170" s="224"/>
      <c r="F170" s="225">
        <v>0.22</v>
      </c>
      <c r="G170" s="226">
        <f t="shared" si="438"/>
        <v>0</v>
      </c>
      <c r="H170" s="224"/>
      <c r="I170" s="225">
        <v>0.22</v>
      </c>
      <c r="J170" s="226">
        <f t="shared" si="439"/>
        <v>0</v>
      </c>
      <c r="K170" s="224"/>
      <c r="L170" s="225">
        <v>0.22</v>
      </c>
      <c r="M170" s="226">
        <f t="shared" si="440"/>
        <v>0</v>
      </c>
      <c r="N170" s="224"/>
      <c r="O170" s="225">
        <v>0.22</v>
      </c>
      <c r="P170" s="226">
        <f t="shared" si="441"/>
        <v>0</v>
      </c>
      <c r="Q170" s="224"/>
      <c r="R170" s="225">
        <v>0.22</v>
      </c>
      <c r="S170" s="226">
        <f t="shared" si="442"/>
        <v>0</v>
      </c>
      <c r="T170" s="224"/>
      <c r="U170" s="225">
        <v>0.22</v>
      </c>
      <c r="V170" s="226">
        <f t="shared" si="443"/>
        <v>0</v>
      </c>
      <c r="W170" s="227">
        <f t="shared" si="444"/>
        <v>0</v>
      </c>
      <c r="X170" s="217">
        <f t="shared" si="445"/>
        <v>0</v>
      </c>
      <c r="Y170" s="217">
        <f t="shared" si="427"/>
        <v>0</v>
      </c>
      <c r="Z170" s="218" t="e">
        <f t="shared" si="428"/>
        <v>#DIV/0!</v>
      </c>
      <c r="AA170" s="243"/>
      <c r="AB170" s="108"/>
      <c r="AC170" s="108"/>
      <c r="AD170" s="108"/>
      <c r="AE170" s="108"/>
      <c r="AF170" s="108"/>
      <c r="AG170" s="108"/>
    </row>
    <row r="171" spans="1:33" ht="30" customHeight="1">
      <c r="A171" s="199" t="s">
        <v>66</v>
      </c>
      <c r="B171" s="246" t="s">
        <v>290</v>
      </c>
      <c r="C171" s="289" t="s">
        <v>291</v>
      </c>
      <c r="D171" s="230"/>
      <c r="E171" s="231">
        <f>SUM(E172:E174)</f>
        <v>0</v>
      </c>
      <c r="F171" s="232"/>
      <c r="G171" s="233">
        <f t="shared" ref="G171:H171" si="446">SUM(G172:G174)</f>
        <v>0</v>
      </c>
      <c r="H171" s="231">
        <f t="shared" si="446"/>
        <v>0</v>
      </c>
      <c r="I171" s="232"/>
      <c r="J171" s="233">
        <f t="shared" ref="J171:K171" si="447">SUM(J172:J174)</f>
        <v>0</v>
      </c>
      <c r="K171" s="231">
        <f t="shared" si="447"/>
        <v>0</v>
      </c>
      <c r="L171" s="232"/>
      <c r="M171" s="233">
        <f t="shared" ref="M171:N171" si="448">SUM(M172:M174)</f>
        <v>0</v>
      </c>
      <c r="N171" s="231">
        <f t="shared" si="448"/>
        <v>0</v>
      </c>
      <c r="O171" s="232"/>
      <c r="P171" s="233">
        <f t="shared" ref="P171:Q171" si="449">SUM(P172:P174)</f>
        <v>0</v>
      </c>
      <c r="Q171" s="231">
        <f t="shared" si="449"/>
        <v>0</v>
      </c>
      <c r="R171" s="232"/>
      <c r="S171" s="233">
        <f t="shared" ref="S171:T171" si="450">SUM(S172:S174)</f>
        <v>0</v>
      </c>
      <c r="T171" s="231">
        <f t="shared" si="450"/>
        <v>0</v>
      </c>
      <c r="U171" s="232"/>
      <c r="V171" s="233">
        <f t="shared" ref="V171:X171" si="451">SUM(V172:V174)</f>
        <v>0</v>
      </c>
      <c r="W171" s="233">
        <f t="shared" si="451"/>
        <v>0</v>
      </c>
      <c r="X171" s="233">
        <f t="shared" si="451"/>
        <v>0</v>
      </c>
      <c r="Y171" s="233">
        <f t="shared" si="427"/>
        <v>0</v>
      </c>
      <c r="Z171" s="233" t="e">
        <f t="shared" si="428"/>
        <v>#DIV/0!</v>
      </c>
      <c r="AA171" s="350"/>
      <c r="AB171" s="106"/>
      <c r="AC171" s="106"/>
      <c r="AD171" s="106"/>
      <c r="AE171" s="106"/>
      <c r="AF171" s="106"/>
      <c r="AG171" s="106"/>
    </row>
    <row r="172" spans="1:33" ht="30" customHeight="1">
      <c r="A172" s="209" t="s">
        <v>69</v>
      </c>
      <c r="B172" s="210" t="s">
        <v>292</v>
      </c>
      <c r="C172" s="261" t="s">
        <v>293</v>
      </c>
      <c r="D172" s="212"/>
      <c r="E172" s="213"/>
      <c r="F172" s="214"/>
      <c r="G172" s="215">
        <f t="shared" ref="G172:G174" si="452">E172*F172</f>
        <v>0</v>
      </c>
      <c r="H172" s="213"/>
      <c r="I172" s="214"/>
      <c r="J172" s="215">
        <f t="shared" ref="J172:J174" si="453">H172*I172</f>
        <v>0</v>
      </c>
      <c r="K172" s="213"/>
      <c r="L172" s="214"/>
      <c r="M172" s="215">
        <f t="shared" ref="M172:M174" si="454">K172*L172</f>
        <v>0</v>
      </c>
      <c r="N172" s="213"/>
      <c r="O172" s="214"/>
      <c r="P172" s="215">
        <f t="shared" ref="P172:P174" si="455">N172*O172</f>
        <v>0</v>
      </c>
      <c r="Q172" s="213"/>
      <c r="R172" s="214"/>
      <c r="S172" s="215">
        <f t="shared" ref="S172:S174" si="456">Q172*R172</f>
        <v>0</v>
      </c>
      <c r="T172" s="213"/>
      <c r="U172" s="214"/>
      <c r="V172" s="215">
        <f t="shared" ref="V172:V174" si="457">T172*U172</f>
        <v>0</v>
      </c>
      <c r="W172" s="216">
        <f t="shared" ref="W172:W174" si="458">G172+M172+S172</f>
        <v>0</v>
      </c>
      <c r="X172" s="217">
        <f t="shared" ref="X172:X174" si="459">J172+P172+V172</f>
        <v>0</v>
      </c>
      <c r="Y172" s="217">
        <f t="shared" si="427"/>
        <v>0</v>
      </c>
      <c r="Z172" s="218" t="e">
        <f t="shared" si="428"/>
        <v>#DIV/0!</v>
      </c>
      <c r="AA172" s="340"/>
      <c r="AB172" s="108"/>
      <c r="AC172" s="108"/>
      <c r="AD172" s="108"/>
      <c r="AE172" s="108"/>
      <c r="AF172" s="108"/>
      <c r="AG172" s="108"/>
    </row>
    <row r="173" spans="1:33" ht="30" customHeight="1">
      <c r="A173" s="209" t="s">
        <v>69</v>
      </c>
      <c r="B173" s="210" t="s">
        <v>294</v>
      </c>
      <c r="C173" s="261" t="s">
        <v>293</v>
      </c>
      <c r="D173" s="212"/>
      <c r="E173" s="213"/>
      <c r="F173" s="214"/>
      <c r="G173" s="215">
        <f t="shared" si="452"/>
        <v>0</v>
      </c>
      <c r="H173" s="213"/>
      <c r="I173" s="214"/>
      <c r="J173" s="215">
        <f t="shared" si="453"/>
        <v>0</v>
      </c>
      <c r="K173" s="213"/>
      <c r="L173" s="214"/>
      <c r="M173" s="215">
        <f t="shared" si="454"/>
        <v>0</v>
      </c>
      <c r="N173" s="213"/>
      <c r="O173" s="214"/>
      <c r="P173" s="215">
        <f t="shared" si="455"/>
        <v>0</v>
      </c>
      <c r="Q173" s="213"/>
      <c r="R173" s="214"/>
      <c r="S173" s="215">
        <f t="shared" si="456"/>
        <v>0</v>
      </c>
      <c r="T173" s="213"/>
      <c r="U173" s="214"/>
      <c r="V173" s="215">
        <f t="shared" si="457"/>
        <v>0</v>
      </c>
      <c r="W173" s="216">
        <f t="shared" si="458"/>
        <v>0</v>
      </c>
      <c r="X173" s="217">
        <f t="shared" si="459"/>
        <v>0</v>
      </c>
      <c r="Y173" s="217">
        <f t="shared" si="427"/>
        <v>0</v>
      </c>
      <c r="Z173" s="218" t="e">
        <f t="shared" si="428"/>
        <v>#DIV/0!</v>
      </c>
      <c r="AA173" s="340"/>
      <c r="AB173" s="108"/>
      <c r="AC173" s="108"/>
      <c r="AD173" s="108"/>
      <c r="AE173" s="108"/>
      <c r="AF173" s="108"/>
      <c r="AG173" s="108"/>
    </row>
    <row r="174" spans="1:33" ht="30" customHeight="1">
      <c r="A174" s="221" t="s">
        <v>69</v>
      </c>
      <c r="B174" s="238" t="s">
        <v>295</v>
      </c>
      <c r="C174" s="254" t="s">
        <v>293</v>
      </c>
      <c r="D174" s="223"/>
      <c r="E174" s="224"/>
      <c r="F174" s="225"/>
      <c r="G174" s="226">
        <f t="shared" si="452"/>
        <v>0</v>
      </c>
      <c r="H174" s="224"/>
      <c r="I174" s="225"/>
      <c r="J174" s="226">
        <f t="shared" si="453"/>
        <v>0</v>
      </c>
      <c r="K174" s="224"/>
      <c r="L174" s="225"/>
      <c r="M174" s="226">
        <f t="shared" si="454"/>
        <v>0</v>
      </c>
      <c r="N174" s="224"/>
      <c r="O174" s="225"/>
      <c r="P174" s="226">
        <f t="shared" si="455"/>
        <v>0</v>
      </c>
      <c r="Q174" s="224"/>
      <c r="R174" s="225"/>
      <c r="S174" s="226">
        <f t="shared" si="456"/>
        <v>0</v>
      </c>
      <c r="T174" s="224"/>
      <c r="U174" s="225"/>
      <c r="V174" s="226">
        <f t="shared" si="457"/>
        <v>0</v>
      </c>
      <c r="W174" s="227">
        <f t="shared" si="458"/>
        <v>0</v>
      </c>
      <c r="X174" s="217">
        <f t="shared" si="459"/>
        <v>0</v>
      </c>
      <c r="Y174" s="217">
        <f t="shared" si="427"/>
        <v>0</v>
      </c>
      <c r="Z174" s="218" t="e">
        <f t="shared" si="428"/>
        <v>#DIV/0!</v>
      </c>
      <c r="AA174" s="341"/>
      <c r="AB174" s="108"/>
      <c r="AC174" s="108"/>
      <c r="AD174" s="108"/>
      <c r="AE174" s="108"/>
      <c r="AF174" s="108"/>
      <c r="AG174" s="108"/>
    </row>
    <row r="175" spans="1:33" ht="30" customHeight="1">
      <c r="A175" s="199" t="s">
        <v>66</v>
      </c>
      <c r="B175" s="246" t="s">
        <v>296</v>
      </c>
      <c r="C175" s="351" t="s">
        <v>272</v>
      </c>
      <c r="D175" s="230"/>
      <c r="E175" s="231">
        <f>SUM(E176:E182)</f>
        <v>0</v>
      </c>
      <c r="F175" s="232"/>
      <c r="G175" s="233">
        <f>SUM(G176:G183)</f>
        <v>0</v>
      </c>
      <c r="H175" s="231">
        <f>SUM(H176:H182)</f>
        <v>0</v>
      </c>
      <c r="I175" s="232"/>
      <c r="J175" s="233">
        <f>SUM(J176:J183)</f>
        <v>0</v>
      </c>
      <c r="K175" s="231">
        <f>SUM(K176:K182)</f>
        <v>0</v>
      </c>
      <c r="L175" s="232"/>
      <c r="M175" s="233">
        <f>SUM(M176:M183)</f>
        <v>0</v>
      </c>
      <c r="N175" s="231">
        <f>SUM(N176:N182)</f>
        <v>0</v>
      </c>
      <c r="O175" s="232"/>
      <c r="P175" s="233">
        <f>SUM(P176:P183)</f>
        <v>0</v>
      </c>
      <c r="Q175" s="231">
        <f>SUM(Q176:Q182)</f>
        <v>0</v>
      </c>
      <c r="R175" s="232"/>
      <c r="S175" s="233">
        <f>SUM(S176:S183)</f>
        <v>0</v>
      </c>
      <c r="T175" s="231">
        <f>SUM(T176:T182)</f>
        <v>0</v>
      </c>
      <c r="U175" s="232"/>
      <c r="V175" s="233">
        <f t="shared" ref="V175:X175" si="460">SUM(V176:V183)</f>
        <v>0</v>
      </c>
      <c r="W175" s="233">
        <f t="shared" si="460"/>
        <v>0</v>
      </c>
      <c r="X175" s="233">
        <f t="shared" si="460"/>
        <v>0</v>
      </c>
      <c r="Y175" s="233">
        <f t="shared" si="427"/>
        <v>0</v>
      </c>
      <c r="Z175" s="233" t="e">
        <f t="shared" si="428"/>
        <v>#DIV/0!</v>
      </c>
      <c r="AA175" s="350"/>
      <c r="AB175" s="106"/>
      <c r="AC175" s="106"/>
      <c r="AD175" s="106"/>
      <c r="AE175" s="106"/>
      <c r="AF175" s="106"/>
      <c r="AG175" s="106"/>
    </row>
    <row r="176" spans="1:33" ht="30" customHeight="1">
      <c r="A176" s="209" t="s">
        <v>69</v>
      </c>
      <c r="B176" s="210" t="s">
        <v>297</v>
      </c>
      <c r="C176" s="261" t="s">
        <v>298</v>
      </c>
      <c r="D176" s="212"/>
      <c r="E176" s="213"/>
      <c r="F176" s="214"/>
      <c r="G176" s="215">
        <f t="shared" ref="G176:G183" si="461">E176*F176</f>
        <v>0</v>
      </c>
      <c r="H176" s="213"/>
      <c r="I176" s="214"/>
      <c r="J176" s="215">
        <f t="shared" ref="J176:J183" si="462">H176*I176</f>
        <v>0</v>
      </c>
      <c r="K176" s="213"/>
      <c r="L176" s="214"/>
      <c r="M176" s="215">
        <f t="shared" ref="M176:M183" si="463">K176*L176</f>
        <v>0</v>
      </c>
      <c r="N176" s="213"/>
      <c r="O176" s="214"/>
      <c r="P176" s="215">
        <f t="shared" ref="P176:P183" si="464">N176*O176</f>
        <v>0</v>
      </c>
      <c r="Q176" s="213"/>
      <c r="R176" s="214"/>
      <c r="S176" s="215">
        <f t="shared" ref="S176:S183" si="465">Q176*R176</f>
        <v>0</v>
      </c>
      <c r="T176" s="213"/>
      <c r="U176" s="214"/>
      <c r="V176" s="215">
        <f t="shared" ref="V176:V183" si="466">T176*U176</f>
        <v>0</v>
      </c>
      <c r="W176" s="216">
        <f t="shared" ref="W176:W183" si="467">G176+M176+S176</f>
        <v>0</v>
      </c>
      <c r="X176" s="217">
        <f t="shared" ref="X176:X183" si="468">J176+P176+V176</f>
        <v>0</v>
      </c>
      <c r="Y176" s="217">
        <f t="shared" si="427"/>
        <v>0</v>
      </c>
      <c r="Z176" s="218" t="e">
        <f t="shared" si="428"/>
        <v>#DIV/0!</v>
      </c>
      <c r="AA176" s="340"/>
      <c r="AB176" s="108"/>
      <c r="AC176" s="108"/>
      <c r="AD176" s="108"/>
      <c r="AE176" s="108"/>
      <c r="AF176" s="108"/>
      <c r="AG176" s="108"/>
    </row>
    <row r="177" spans="1:33" ht="30" customHeight="1">
      <c r="A177" s="209" t="s">
        <v>69</v>
      </c>
      <c r="B177" s="210" t="s">
        <v>299</v>
      </c>
      <c r="C177" s="261" t="s">
        <v>300</v>
      </c>
      <c r="D177" s="212"/>
      <c r="E177" s="213"/>
      <c r="F177" s="214"/>
      <c r="G177" s="215">
        <f t="shared" si="461"/>
        <v>0</v>
      </c>
      <c r="H177" s="213"/>
      <c r="I177" s="214"/>
      <c r="J177" s="215">
        <f t="shared" si="462"/>
        <v>0</v>
      </c>
      <c r="K177" s="213"/>
      <c r="L177" s="214"/>
      <c r="M177" s="215">
        <f t="shared" si="463"/>
        <v>0</v>
      </c>
      <c r="N177" s="213"/>
      <c r="O177" s="214"/>
      <c r="P177" s="215">
        <f t="shared" si="464"/>
        <v>0</v>
      </c>
      <c r="Q177" s="213"/>
      <c r="R177" s="214"/>
      <c r="S177" s="215">
        <f t="shared" si="465"/>
        <v>0</v>
      </c>
      <c r="T177" s="213"/>
      <c r="U177" s="214"/>
      <c r="V177" s="215">
        <f t="shared" si="466"/>
        <v>0</v>
      </c>
      <c r="W177" s="227">
        <f t="shared" si="467"/>
        <v>0</v>
      </c>
      <c r="X177" s="217">
        <f t="shared" si="468"/>
        <v>0</v>
      </c>
      <c r="Y177" s="217">
        <f t="shared" si="427"/>
        <v>0</v>
      </c>
      <c r="Z177" s="218" t="e">
        <f t="shared" si="428"/>
        <v>#DIV/0!</v>
      </c>
      <c r="AA177" s="340"/>
      <c r="AB177" s="108"/>
      <c r="AC177" s="108"/>
      <c r="AD177" s="108"/>
      <c r="AE177" s="108"/>
      <c r="AF177" s="108"/>
      <c r="AG177" s="108"/>
    </row>
    <row r="178" spans="1:33" ht="30" customHeight="1">
      <c r="A178" s="209" t="s">
        <v>69</v>
      </c>
      <c r="B178" s="210" t="s">
        <v>301</v>
      </c>
      <c r="C178" s="261" t="s">
        <v>302</v>
      </c>
      <c r="D178" s="212"/>
      <c r="E178" s="213"/>
      <c r="F178" s="214"/>
      <c r="G178" s="215">
        <f t="shared" si="461"/>
        <v>0</v>
      </c>
      <c r="H178" s="213"/>
      <c r="I178" s="214"/>
      <c r="J178" s="215">
        <f t="shared" si="462"/>
        <v>0</v>
      </c>
      <c r="K178" s="213"/>
      <c r="L178" s="214"/>
      <c r="M178" s="215">
        <f t="shared" si="463"/>
        <v>0</v>
      </c>
      <c r="N178" s="213"/>
      <c r="O178" s="214"/>
      <c r="P178" s="215">
        <f t="shared" si="464"/>
        <v>0</v>
      </c>
      <c r="Q178" s="213"/>
      <c r="R178" s="214"/>
      <c r="S178" s="215">
        <f t="shared" si="465"/>
        <v>0</v>
      </c>
      <c r="T178" s="213"/>
      <c r="U178" s="214"/>
      <c r="V178" s="215">
        <f t="shared" si="466"/>
        <v>0</v>
      </c>
      <c r="W178" s="227">
        <f t="shared" si="467"/>
        <v>0</v>
      </c>
      <c r="X178" s="217">
        <f t="shared" si="468"/>
        <v>0</v>
      </c>
      <c r="Y178" s="217">
        <f t="shared" si="427"/>
        <v>0</v>
      </c>
      <c r="Z178" s="218" t="e">
        <f t="shared" si="428"/>
        <v>#DIV/0!</v>
      </c>
      <c r="AA178" s="340"/>
      <c r="AB178" s="108"/>
      <c r="AC178" s="108"/>
      <c r="AD178" s="108"/>
      <c r="AE178" s="108"/>
      <c r="AF178" s="108"/>
      <c r="AG178" s="108"/>
    </row>
    <row r="179" spans="1:33" ht="30" customHeight="1">
      <c r="A179" s="209" t="s">
        <v>69</v>
      </c>
      <c r="B179" s="210" t="s">
        <v>303</v>
      </c>
      <c r="C179" s="261" t="s">
        <v>304</v>
      </c>
      <c r="D179" s="212"/>
      <c r="E179" s="213"/>
      <c r="F179" s="214"/>
      <c r="G179" s="215">
        <f t="shared" si="461"/>
        <v>0</v>
      </c>
      <c r="H179" s="213"/>
      <c r="I179" s="214"/>
      <c r="J179" s="215">
        <f t="shared" si="462"/>
        <v>0</v>
      </c>
      <c r="K179" s="213"/>
      <c r="L179" s="214"/>
      <c r="M179" s="215">
        <f t="shared" si="463"/>
        <v>0</v>
      </c>
      <c r="N179" s="213"/>
      <c r="O179" s="214"/>
      <c r="P179" s="215">
        <f t="shared" si="464"/>
        <v>0</v>
      </c>
      <c r="Q179" s="213"/>
      <c r="R179" s="214"/>
      <c r="S179" s="215">
        <f t="shared" si="465"/>
        <v>0</v>
      </c>
      <c r="T179" s="213"/>
      <c r="U179" s="214"/>
      <c r="V179" s="215">
        <f t="shared" si="466"/>
        <v>0</v>
      </c>
      <c r="W179" s="216">
        <f t="shared" si="467"/>
        <v>0</v>
      </c>
      <c r="X179" s="216">
        <f t="shared" si="468"/>
        <v>0</v>
      </c>
      <c r="Y179" s="216">
        <f t="shared" si="427"/>
        <v>0</v>
      </c>
      <c r="Z179" s="504" t="e">
        <f t="shared" si="428"/>
        <v>#DIV/0!</v>
      </c>
      <c r="AA179" s="340"/>
      <c r="AB179" s="108"/>
      <c r="AC179" s="108"/>
      <c r="AD179" s="108"/>
      <c r="AE179" s="108"/>
      <c r="AF179" s="108"/>
      <c r="AG179" s="108"/>
    </row>
    <row r="180" spans="1:33" ht="30" customHeight="1">
      <c r="A180" s="209" t="s">
        <v>69</v>
      </c>
      <c r="B180" s="210" t="s">
        <v>305</v>
      </c>
      <c r="C180" s="261" t="s">
        <v>306</v>
      </c>
      <c r="D180" s="212"/>
      <c r="E180" s="213"/>
      <c r="F180" s="214"/>
      <c r="G180" s="215">
        <f t="shared" si="461"/>
        <v>0</v>
      </c>
      <c r="H180" s="213"/>
      <c r="I180" s="214"/>
      <c r="J180" s="215">
        <f t="shared" si="462"/>
        <v>0</v>
      </c>
      <c r="K180" s="213"/>
      <c r="L180" s="214"/>
      <c r="M180" s="215">
        <f t="shared" si="463"/>
        <v>0</v>
      </c>
      <c r="N180" s="213"/>
      <c r="O180" s="214"/>
      <c r="P180" s="215">
        <f t="shared" si="464"/>
        <v>0</v>
      </c>
      <c r="Q180" s="213"/>
      <c r="R180" s="214"/>
      <c r="S180" s="215">
        <f t="shared" si="465"/>
        <v>0</v>
      </c>
      <c r="T180" s="213"/>
      <c r="U180" s="214"/>
      <c r="V180" s="215">
        <f t="shared" si="466"/>
        <v>0</v>
      </c>
      <c r="W180" s="216">
        <f t="shared" si="467"/>
        <v>0</v>
      </c>
      <c r="X180" s="216">
        <f t="shared" si="468"/>
        <v>0</v>
      </c>
      <c r="Y180" s="216">
        <f t="shared" si="427"/>
        <v>0</v>
      </c>
      <c r="Z180" s="504" t="e">
        <f t="shared" si="428"/>
        <v>#DIV/0!</v>
      </c>
      <c r="AA180" s="340"/>
      <c r="AB180" s="107"/>
      <c r="AC180" s="108"/>
      <c r="AD180" s="108"/>
      <c r="AE180" s="108"/>
      <c r="AF180" s="108"/>
      <c r="AG180" s="108"/>
    </row>
    <row r="181" spans="1:33" ht="30" customHeight="1">
      <c r="A181" s="209" t="s">
        <v>69</v>
      </c>
      <c r="B181" s="210" t="s">
        <v>307</v>
      </c>
      <c r="C181" s="254" t="s">
        <v>306</v>
      </c>
      <c r="D181" s="212"/>
      <c r="E181" s="213"/>
      <c r="F181" s="214"/>
      <c r="G181" s="215">
        <f t="shared" si="461"/>
        <v>0</v>
      </c>
      <c r="H181" s="213"/>
      <c r="I181" s="214"/>
      <c r="J181" s="215">
        <f t="shared" si="462"/>
        <v>0</v>
      </c>
      <c r="K181" s="213"/>
      <c r="L181" s="214"/>
      <c r="M181" s="215">
        <f t="shared" si="463"/>
        <v>0</v>
      </c>
      <c r="N181" s="213"/>
      <c r="O181" s="214"/>
      <c r="P181" s="215">
        <f t="shared" si="464"/>
        <v>0</v>
      </c>
      <c r="Q181" s="213"/>
      <c r="R181" s="214"/>
      <c r="S181" s="215">
        <f t="shared" si="465"/>
        <v>0</v>
      </c>
      <c r="T181" s="213"/>
      <c r="U181" s="214"/>
      <c r="V181" s="215">
        <f t="shared" si="466"/>
        <v>0</v>
      </c>
      <c r="W181" s="227">
        <f t="shared" si="467"/>
        <v>0</v>
      </c>
      <c r="X181" s="217">
        <f t="shared" si="468"/>
        <v>0</v>
      </c>
      <c r="Y181" s="217">
        <f t="shared" si="427"/>
        <v>0</v>
      </c>
      <c r="Z181" s="218" t="e">
        <f t="shared" si="428"/>
        <v>#DIV/0!</v>
      </c>
      <c r="AA181" s="340"/>
      <c r="AB181" s="108"/>
      <c r="AC181" s="108"/>
      <c r="AD181" s="108"/>
      <c r="AE181" s="108"/>
      <c r="AF181" s="108"/>
      <c r="AG181" s="108"/>
    </row>
    <row r="182" spans="1:33" ht="30" customHeight="1">
      <c r="A182" s="221" t="s">
        <v>69</v>
      </c>
      <c r="B182" s="238" t="s">
        <v>308</v>
      </c>
      <c r="C182" s="254" t="s">
        <v>306</v>
      </c>
      <c r="D182" s="223"/>
      <c r="E182" s="224"/>
      <c r="F182" s="225"/>
      <c r="G182" s="226">
        <f t="shared" si="461"/>
        <v>0</v>
      </c>
      <c r="H182" s="224"/>
      <c r="I182" s="225"/>
      <c r="J182" s="226">
        <f t="shared" si="462"/>
        <v>0</v>
      </c>
      <c r="K182" s="224"/>
      <c r="L182" s="225"/>
      <c r="M182" s="226">
        <f t="shared" si="463"/>
        <v>0</v>
      </c>
      <c r="N182" s="224"/>
      <c r="O182" s="225"/>
      <c r="P182" s="226">
        <f t="shared" si="464"/>
        <v>0</v>
      </c>
      <c r="Q182" s="224"/>
      <c r="R182" s="225"/>
      <c r="S182" s="226">
        <f t="shared" si="465"/>
        <v>0</v>
      </c>
      <c r="T182" s="224"/>
      <c r="U182" s="225"/>
      <c r="V182" s="226">
        <f t="shared" si="466"/>
        <v>0</v>
      </c>
      <c r="W182" s="227">
        <f t="shared" si="467"/>
        <v>0</v>
      </c>
      <c r="X182" s="217">
        <f t="shared" si="468"/>
        <v>0</v>
      </c>
      <c r="Y182" s="217">
        <f t="shared" si="427"/>
        <v>0</v>
      </c>
      <c r="Z182" s="218" t="e">
        <f t="shared" si="428"/>
        <v>#DIV/0!</v>
      </c>
      <c r="AA182" s="341"/>
      <c r="AB182" s="108"/>
      <c r="AC182" s="108"/>
      <c r="AD182" s="108"/>
      <c r="AE182" s="108"/>
      <c r="AF182" s="108"/>
      <c r="AG182" s="108"/>
    </row>
    <row r="183" spans="1:33" ht="30" customHeight="1">
      <c r="A183" s="221" t="s">
        <v>69</v>
      </c>
      <c r="B183" s="245" t="s">
        <v>309</v>
      </c>
      <c r="C183" s="262" t="s">
        <v>310</v>
      </c>
      <c r="D183" s="239"/>
      <c r="E183" s="224"/>
      <c r="F183" s="225">
        <v>0.22</v>
      </c>
      <c r="G183" s="226">
        <f t="shared" si="461"/>
        <v>0</v>
      </c>
      <c r="H183" s="224"/>
      <c r="I183" s="225">
        <v>0.22</v>
      </c>
      <c r="J183" s="226">
        <f t="shared" si="462"/>
        <v>0</v>
      </c>
      <c r="K183" s="224"/>
      <c r="L183" s="225">
        <v>0.22</v>
      </c>
      <c r="M183" s="226">
        <f t="shared" si="463"/>
        <v>0</v>
      </c>
      <c r="N183" s="224"/>
      <c r="O183" s="225">
        <v>0.22</v>
      </c>
      <c r="P183" s="226">
        <f t="shared" si="464"/>
        <v>0</v>
      </c>
      <c r="Q183" s="224"/>
      <c r="R183" s="225">
        <v>0.22</v>
      </c>
      <c r="S183" s="226">
        <f t="shared" si="465"/>
        <v>0</v>
      </c>
      <c r="T183" s="224"/>
      <c r="U183" s="225">
        <v>0.22</v>
      </c>
      <c r="V183" s="226">
        <f t="shared" si="466"/>
        <v>0</v>
      </c>
      <c r="W183" s="227">
        <f t="shared" si="467"/>
        <v>0</v>
      </c>
      <c r="X183" s="217">
        <f t="shared" si="468"/>
        <v>0</v>
      </c>
      <c r="Y183" s="217">
        <f t="shared" si="427"/>
        <v>0</v>
      </c>
      <c r="Z183" s="218" t="e">
        <f t="shared" si="428"/>
        <v>#DIV/0!</v>
      </c>
      <c r="AA183" s="243"/>
      <c r="AB183" s="6"/>
      <c r="AC183" s="6"/>
      <c r="AD183" s="6"/>
      <c r="AE183" s="6"/>
      <c r="AF183" s="6"/>
      <c r="AG183" s="6"/>
    </row>
    <row r="184" spans="1:33" ht="30" customHeight="1">
      <c r="A184" s="145" t="s">
        <v>311</v>
      </c>
      <c r="B184" s="146"/>
      <c r="C184" s="147"/>
      <c r="D184" s="148"/>
      <c r="E184" s="116">
        <f>E175+E171+E166+E161</f>
        <v>0</v>
      </c>
      <c r="F184" s="126"/>
      <c r="G184" s="149">
        <f t="shared" ref="G184:H184" si="469">G175+G171+G166+G161</f>
        <v>0</v>
      </c>
      <c r="H184" s="116">
        <f t="shared" si="469"/>
        <v>0</v>
      </c>
      <c r="I184" s="126"/>
      <c r="J184" s="149">
        <f t="shared" ref="J184:K184" si="470">J175+J171+J166+J161</f>
        <v>0</v>
      </c>
      <c r="K184" s="116">
        <f t="shared" si="470"/>
        <v>1</v>
      </c>
      <c r="L184" s="126"/>
      <c r="M184" s="149">
        <f t="shared" ref="M184:N184" si="471">M175+M171+M166+M161</f>
        <v>15000</v>
      </c>
      <c r="N184" s="116">
        <f t="shared" si="471"/>
        <v>1</v>
      </c>
      <c r="O184" s="126"/>
      <c r="P184" s="149">
        <f t="shared" ref="P184:Q184" si="472">P175+P171+P166+P161</f>
        <v>15000</v>
      </c>
      <c r="Q184" s="116">
        <f t="shared" si="472"/>
        <v>0</v>
      </c>
      <c r="R184" s="126"/>
      <c r="S184" s="149">
        <f t="shared" ref="S184:T184" si="473">S175+S171+S166+S161</f>
        <v>0</v>
      </c>
      <c r="T184" s="116">
        <f t="shared" si="473"/>
        <v>0</v>
      </c>
      <c r="U184" s="126"/>
      <c r="V184" s="149">
        <f>V175+V171+V166+V161</f>
        <v>0</v>
      </c>
      <c r="W184" s="134">
        <f t="shared" ref="W184:X184" si="474">W175+W161+W171+W166</f>
        <v>15000</v>
      </c>
      <c r="X184" s="134">
        <f t="shared" si="474"/>
        <v>15000</v>
      </c>
      <c r="Y184" s="134">
        <f t="shared" si="427"/>
        <v>0</v>
      </c>
      <c r="Z184" s="134">
        <f t="shared" si="428"/>
        <v>0</v>
      </c>
      <c r="AA184" s="135"/>
      <c r="AB184" s="6"/>
      <c r="AC184" s="6"/>
      <c r="AD184" s="6"/>
      <c r="AE184" s="6"/>
      <c r="AF184" s="6"/>
      <c r="AG184" s="6"/>
    </row>
    <row r="185" spans="1:33" ht="30" customHeight="1">
      <c r="A185" s="150" t="s">
        <v>312</v>
      </c>
      <c r="B185" s="151"/>
      <c r="C185" s="152"/>
      <c r="D185" s="153"/>
      <c r="E185" s="154"/>
      <c r="F185" s="155"/>
      <c r="G185" s="156">
        <f>G34+G48+G63+G85+G99+G113+G126+G134+G142+G149+G153+G159+G184</f>
        <v>138973.27968000001</v>
      </c>
      <c r="H185" s="154"/>
      <c r="I185" s="155"/>
      <c r="J185" s="156">
        <f>J34+J48+J63+J85+J99+J113+J126+J134+J142+J149+J153+J159+J184</f>
        <v>122981.27968000001</v>
      </c>
      <c r="K185" s="154"/>
      <c r="L185" s="155"/>
      <c r="M185" s="156">
        <f>M34+M48+M63+M85+M99+M113+M126+M134+M142+M149+M153+M159+M184</f>
        <v>15000</v>
      </c>
      <c r="N185" s="154"/>
      <c r="O185" s="155"/>
      <c r="P185" s="156">
        <f>P34+P48+P63+P85+P99+P113+P126+P134+P142+P149+P153+P159+P184</f>
        <v>15000</v>
      </c>
      <c r="Q185" s="154"/>
      <c r="R185" s="155"/>
      <c r="S185" s="156">
        <f>S34+S48+S63+S85+S99+S113+S126+S134+S142+S149+S153+S159+S184</f>
        <v>0</v>
      </c>
      <c r="T185" s="154"/>
      <c r="U185" s="155"/>
      <c r="V185" s="156">
        <f>V34+V48+V63+V85+V99+V113+V126+V134+V142+V149+V153+V159+V184</f>
        <v>0</v>
      </c>
      <c r="W185" s="156">
        <f>W34+W48+W63+W85+W99+W113+W126+W134+W142+W149+W153+W159+W184</f>
        <v>153973.27968000001</v>
      </c>
      <c r="X185" s="156">
        <f>X34+X48+X63+X85+X99+X113+X126+X134+X142+X149+X153+X159+X184</f>
        <v>137981.27968000001</v>
      </c>
      <c r="Y185" s="156">
        <f>Y34+Y48+Y63+Y85+Y99+Y113+Y126+Y134+Y142+Y149+Y153+Y159+Y184</f>
        <v>15992</v>
      </c>
      <c r="Z185" s="352">
        <f t="shared" si="428"/>
        <v>0.10386217682208169</v>
      </c>
      <c r="AA185" s="157"/>
      <c r="AB185" s="6"/>
      <c r="AC185" s="6"/>
      <c r="AD185" s="6"/>
      <c r="AE185" s="6"/>
      <c r="AF185" s="6"/>
      <c r="AG185" s="6"/>
    </row>
    <row r="186" spans="1:33" ht="15" customHeight="1">
      <c r="A186" s="448"/>
      <c r="B186" s="434"/>
      <c r="C186" s="434"/>
      <c r="D186" s="72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158"/>
      <c r="X186" s="158"/>
      <c r="Y186" s="158"/>
      <c r="Z186" s="158"/>
      <c r="AA186" s="81"/>
      <c r="AB186" s="6"/>
      <c r="AC186" s="6"/>
      <c r="AD186" s="6"/>
      <c r="AE186" s="6"/>
      <c r="AF186" s="6"/>
      <c r="AG186" s="6"/>
    </row>
    <row r="187" spans="1:33" ht="30" customHeight="1">
      <c r="A187" s="449" t="s">
        <v>313</v>
      </c>
      <c r="B187" s="424"/>
      <c r="C187" s="450"/>
      <c r="D187" s="159"/>
      <c r="E187" s="154"/>
      <c r="F187" s="155"/>
      <c r="G187" s="160">
        <f>Фінансування!C27-'Кошторис  витрат'!G185</f>
        <v>0</v>
      </c>
      <c r="H187" s="154"/>
      <c r="I187" s="155"/>
      <c r="J187" s="160">
        <f>Фінансування!C28-'Кошторис  витрат'!J185</f>
        <v>0</v>
      </c>
      <c r="K187" s="154"/>
      <c r="L187" s="155"/>
      <c r="M187" s="160">
        <f>Фінансування!J27-'Кошторис  витрат'!M185</f>
        <v>0</v>
      </c>
      <c r="N187" s="154"/>
      <c r="O187" s="155"/>
      <c r="P187" s="160">
        <f>Фінансування!J28-'Кошторис  витрат'!P185</f>
        <v>0</v>
      </c>
      <c r="Q187" s="154"/>
      <c r="R187" s="155"/>
      <c r="S187" s="160">
        <f>Фінансування!L27-'Кошторис  витрат'!S185</f>
        <v>0</v>
      </c>
      <c r="T187" s="154"/>
      <c r="U187" s="155"/>
      <c r="V187" s="160">
        <f>Фінансування!L28-'Кошторис  витрат'!V185</f>
        <v>0</v>
      </c>
      <c r="W187" s="161">
        <f>Фінансування!N27-'Кошторис  витрат'!W185</f>
        <v>0</v>
      </c>
      <c r="X187" s="161">
        <f>Фінансування!N28-'Кошторис  витрат'!X185</f>
        <v>0</v>
      </c>
      <c r="Y187" s="161"/>
      <c r="Z187" s="161"/>
      <c r="AA187" s="162"/>
      <c r="AB187" s="6"/>
      <c r="AC187" s="6"/>
      <c r="AD187" s="6"/>
      <c r="AE187" s="6"/>
      <c r="AF187" s="6"/>
      <c r="AG187" s="6"/>
    </row>
    <row r="188" spans="1:33" ht="15.75" customHeight="1">
      <c r="A188" s="1"/>
      <c r="B188" s="163"/>
      <c r="C188" s="2"/>
      <c r="D188" s="164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9"/>
      <c r="X188" s="69"/>
      <c r="Y188" s="69"/>
      <c r="Z188" s="69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163"/>
      <c r="C189" s="2"/>
      <c r="D189" s="164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9"/>
      <c r="X189" s="69"/>
      <c r="Y189" s="69"/>
      <c r="Z189" s="69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163"/>
      <c r="C190" s="2"/>
      <c r="D190" s="164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9"/>
      <c r="X190" s="69"/>
      <c r="Y190" s="69"/>
      <c r="Z190" s="69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65"/>
      <c r="B191" s="166"/>
      <c r="C191" s="359" t="s">
        <v>358</v>
      </c>
      <c r="D191" s="164"/>
      <c r="E191" s="167"/>
      <c r="F191" s="167"/>
      <c r="G191" s="68"/>
      <c r="H191" s="167"/>
      <c r="I191" s="167"/>
      <c r="J191" s="68"/>
      <c r="K191" s="443" t="s">
        <v>359</v>
      </c>
      <c r="L191" s="443"/>
      <c r="M191" s="443"/>
      <c r="N191" s="444"/>
      <c r="O191" s="444"/>
      <c r="P191" s="444"/>
      <c r="Q191" s="68"/>
      <c r="R191" s="68"/>
      <c r="S191" s="68"/>
      <c r="T191" s="68"/>
      <c r="U191" s="68"/>
      <c r="V191" s="68"/>
      <c r="W191" s="69"/>
      <c r="X191" s="69"/>
      <c r="Y191" s="69"/>
      <c r="Z191" s="69"/>
      <c r="AA191" s="2"/>
      <c r="AB191" s="1"/>
      <c r="AC191" s="2"/>
      <c r="AD191" s="1"/>
      <c r="AE191" s="1"/>
      <c r="AF191" s="1"/>
      <c r="AG191" s="1"/>
    </row>
    <row r="192" spans="1:33" ht="15.75" customHeight="1">
      <c r="A192" s="168"/>
      <c r="B192" s="169"/>
      <c r="C192" s="170" t="s">
        <v>314</v>
      </c>
      <c r="D192" s="171"/>
      <c r="E192" s="172"/>
      <c r="F192" s="173" t="s">
        <v>315</v>
      </c>
      <c r="G192" s="172"/>
      <c r="H192" s="172"/>
      <c r="I192" s="173" t="s">
        <v>315</v>
      </c>
      <c r="J192" s="172"/>
      <c r="K192" s="174"/>
      <c r="L192" s="175" t="s">
        <v>316</v>
      </c>
      <c r="M192" s="172"/>
      <c r="N192" s="174"/>
      <c r="O192" s="175" t="s">
        <v>316</v>
      </c>
      <c r="P192" s="172"/>
      <c r="Q192" s="172"/>
      <c r="R192" s="172"/>
      <c r="S192" s="172"/>
      <c r="T192" s="172"/>
      <c r="U192" s="172"/>
      <c r="V192" s="172"/>
      <c r="W192" s="176"/>
      <c r="X192" s="176"/>
      <c r="Y192" s="176"/>
      <c r="Z192" s="176"/>
      <c r="AA192" s="177"/>
      <c r="AB192" s="178"/>
      <c r="AC192" s="177"/>
      <c r="AD192" s="178"/>
      <c r="AE192" s="178"/>
      <c r="AF192" s="178"/>
      <c r="AG192" s="178"/>
    </row>
    <row r="193" spans="1:33" ht="15.75" customHeight="1">
      <c r="A193" s="1"/>
      <c r="B193" s="163"/>
      <c r="C193" s="2"/>
      <c r="D193" s="164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9"/>
      <c r="X193" s="69"/>
      <c r="Y193" s="69"/>
      <c r="Z193" s="69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163"/>
      <c r="C194" s="2"/>
      <c r="D194" s="164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9"/>
      <c r="X194" s="69"/>
      <c r="Y194" s="69"/>
      <c r="Z194" s="69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163"/>
      <c r="C195" s="2"/>
      <c r="D195" s="164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9"/>
      <c r="X195" s="69"/>
      <c r="Y195" s="69"/>
      <c r="Z195" s="69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163"/>
      <c r="C196" s="2"/>
      <c r="D196" s="164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179"/>
      <c r="X196" s="179"/>
      <c r="Y196" s="179"/>
      <c r="Z196" s="179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163"/>
      <c r="C197" s="2"/>
      <c r="D197" s="164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179"/>
      <c r="X197" s="179"/>
      <c r="Y197" s="179"/>
      <c r="Z197" s="179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163"/>
      <c r="C198" s="2"/>
      <c r="D198" s="164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179"/>
      <c r="X198" s="179"/>
      <c r="Y198" s="179"/>
      <c r="Z198" s="179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163"/>
      <c r="C199" s="2"/>
      <c r="D199" s="164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179"/>
      <c r="X199" s="179"/>
      <c r="Y199" s="179"/>
      <c r="Z199" s="179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163"/>
      <c r="C200" s="2"/>
      <c r="D200" s="164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179"/>
      <c r="X200" s="179"/>
      <c r="Y200" s="179"/>
      <c r="Z200" s="179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163"/>
      <c r="C201" s="2"/>
      <c r="D201" s="164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179"/>
      <c r="X201" s="179"/>
      <c r="Y201" s="179"/>
      <c r="Z201" s="179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163"/>
      <c r="C202" s="2"/>
      <c r="D202" s="164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179"/>
      <c r="X202" s="179"/>
      <c r="Y202" s="179"/>
      <c r="Z202" s="179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163"/>
      <c r="C203" s="2"/>
      <c r="D203" s="164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179"/>
      <c r="X203" s="179"/>
      <c r="Y203" s="179"/>
      <c r="Z203" s="179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163"/>
      <c r="C204" s="2"/>
      <c r="D204" s="164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179"/>
      <c r="X204" s="179"/>
      <c r="Y204" s="179"/>
      <c r="Z204" s="179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163"/>
      <c r="C205" s="2"/>
      <c r="D205" s="164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179"/>
      <c r="X205" s="179"/>
      <c r="Y205" s="179"/>
      <c r="Z205" s="179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63"/>
      <c r="C206" s="2"/>
      <c r="D206" s="164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179"/>
      <c r="X206" s="179"/>
      <c r="Y206" s="179"/>
      <c r="Z206" s="179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63"/>
      <c r="C207" s="2"/>
      <c r="D207" s="164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179"/>
      <c r="X207" s="179"/>
      <c r="Y207" s="179"/>
      <c r="Z207" s="179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163"/>
      <c r="C208" s="2"/>
      <c r="D208" s="164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179"/>
      <c r="X208" s="179"/>
      <c r="Y208" s="179"/>
      <c r="Z208" s="179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163"/>
      <c r="C209" s="2"/>
      <c r="D209" s="164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179"/>
      <c r="X209" s="179"/>
      <c r="Y209" s="179"/>
      <c r="Z209" s="179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163"/>
      <c r="C210" s="2"/>
      <c r="D210" s="164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179"/>
      <c r="X210" s="179"/>
      <c r="Y210" s="179"/>
      <c r="Z210" s="179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63"/>
      <c r="C211" s="2"/>
      <c r="D211" s="164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179"/>
      <c r="X211" s="179"/>
      <c r="Y211" s="179"/>
      <c r="Z211" s="179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63"/>
      <c r="C212" s="2"/>
      <c r="D212" s="164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179"/>
      <c r="X212" s="179"/>
      <c r="Y212" s="179"/>
      <c r="Z212" s="179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63"/>
      <c r="C213" s="2"/>
      <c r="D213" s="164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179"/>
      <c r="X213" s="179"/>
      <c r="Y213" s="179"/>
      <c r="Z213" s="179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63"/>
      <c r="C214" s="2"/>
      <c r="D214" s="164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179"/>
      <c r="X214" s="179"/>
      <c r="Y214" s="179"/>
      <c r="Z214" s="179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163"/>
      <c r="C215" s="2"/>
      <c r="D215" s="164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179"/>
      <c r="X215" s="179"/>
      <c r="Y215" s="179"/>
      <c r="Z215" s="179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163"/>
      <c r="C216" s="2"/>
      <c r="D216" s="164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179"/>
      <c r="X216" s="179"/>
      <c r="Y216" s="179"/>
      <c r="Z216" s="179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163"/>
      <c r="C217" s="2"/>
      <c r="D217" s="164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179"/>
      <c r="X217" s="179"/>
      <c r="Y217" s="179"/>
      <c r="Z217" s="179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163"/>
      <c r="C218" s="2"/>
      <c r="D218" s="164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179"/>
      <c r="X218" s="179"/>
      <c r="Y218" s="179"/>
      <c r="Z218" s="179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63"/>
      <c r="C219" s="2"/>
      <c r="D219" s="164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179"/>
      <c r="X219" s="179"/>
      <c r="Y219" s="179"/>
      <c r="Z219" s="179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163"/>
      <c r="C220" s="2"/>
      <c r="D220" s="164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179"/>
      <c r="X220" s="179"/>
      <c r="Y220" s="179"/>
      <c r="Z220" s="179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163"/>
      <c r="C221" s="2"/>
      <c r="D221" s="164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179"/>
      <c r="X221" s="179"/>
      <c r="Y221" s="179"/>
      <c r="Z221" s="179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163"/>
      <c r="C222" s="2"/>
      <c r="D222" s="164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179"/>
      <c r="X222" s="179"/>
      <c r="Y222" s="179"/>
      <c r="Z222" s="179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163"/>
      <c r="C223" s="2"/>
      <c r="D223" s="164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179"/>
      <c r="X223" s="179"/>
      <c r="Y223" s="179"/>
      <c r="Z223" s="179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63"/>
      <c r="C224" s="2"/>
      <c r="D224" s="164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179"/>
      <c r="X224" s="179"/>
      <c r="Y224" s="179"/>
      <c r="Z224" s="179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63"/>
      <c r="C225" s="2"/>
      <c r="D225" s="164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179"/>
      <c r="X225" s="179"/>
      <c r="Y225" s="179"/>
      <c r="Z225" s="179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63"/>
      <c r="C226" s="2"/>
      <c r="D226" s="164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179"/>
      <c r="X226" s="179"/>
      <c r="Y226" s="179"/>
      <c r="Z226" s="179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63"/>
      <c r="C227" s="2"/>
      <c r="D227" s="164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179"/>
      <c r="X227" s="179"/>
      <c r="Y227" s="179"/>
      <c r="Z227" s="179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63"/>
      <c r="C228" s="2"/>
      <c r="D228" s="164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179"/>
      <c r="X228" s="179"/>
      <c r="Y228" s="179"/>
      <c r="Z228" s="179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63"/>
      <c r="C229" s="2"/>
      <c r="D229" s="164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179"/>
      <c r="X229" s="179"/>
      <c r="Y229" s="179"/>
      <c r="Z229" s="179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63"/>
      <c r="C230" s="2"/>
      <c r="D230" s="164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179"/>
      <c r="X230" s="179"/>
      <c r="Y230" s="179"/>
      <c r="Z230" s="179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63"/>
      <c r="C231" s="2"/>
      <c r="D231" s="164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179"/>
      <c r="X231" s="179"/>
      <c r="Y231" s="179"/>
      <c r="Z231" s="179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63"/>
      <c r="C232" s="2"/>
      <c r="D232" s="164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179"/>
      <c r="X232" s="179"/>
      <c r="Y232" s="179"/>
      <c r="Z232" s="179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63"/>
      <c r="C233" s="2"/>
      <c r="D233" s="164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179"/>
      <c r="X233" s="179"/>
      <c r="Y233" s="179"/>
      <c r="Z233" s="179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63"/>
      <c r="C234" s="2"/>
      <c r="D234" s="164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179"/>
      <c r="X234" s="179"/>
      <c r="Y234" s="179"/>
      <c r="Z234" s="179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63"/>
      <c r="C235" s="2"/>
      <c r="D235" s="164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179"/>
      <c r="X235" s="179"/>
      <c r="Y235" s="179"/>
      <c r="Z235" s="179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63"/>
      <c r="C236" s="2"/>
      <c r="D236" s="164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179"/>
      <c r="X236" s="179"/>
      <c r="Y236" s="179"/>
      <c r="Z236" s="179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63"/>
      <c r="C237" s="2"/>
      <c r="D237" s="164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179"/>
      <c r="X237" s="179"/>
      <c r="Y237" s="179"/>
      <c r="Z237" s="179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63"/>
      <c r="C238" s="2"/>
      <c r="D238" s="164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179"/>
      <c r="X238" s="179"/>
      <c r="Y238" s="179"/>
      <c r="Z238" s="179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63"/>
      <c r="C239" s="2"/>
      <c r="D239" s="164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179"/>
      <c r="X239" s="179"/>
      <c r="Y239" s="179"/>
      <c r="Z239" s="179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63"/>
      <c r="C240" s="2"/>
      <c r="D240" s="164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179"/>
      <c r="X240" s="179"/>
      <c r="Y240" s="179"/>
      <c r="Z240" s="179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63"/>
      <c r="C241" s="2"/>
      <c r="D241" s="164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179"/>
      <c r="X241" s="179"/>
      <c r="Y241" s="179"/>
      <c r="Z241" s="179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63"/>
      <c r="C242" s="2"/>
      <c r="D242" s="164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179"/>
      <c r="X242" s="179"/>
      <c r="Y242" s="179"/>
      <c r="Z242" s="179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63"/>
      <c r="C243" s="2"/>
      <c r="D243" s="164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179"/>
      <c r="X243" s="179"/>
      <c r="Y243" s="179"/>
      <c r="Z243" s="179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63"/>
      <c r="C244" s="2"/>
      <c r="D244" s="164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179"/>
      <c r="X244" s="179"/>
      <c r="Y244" s="179"/>
      <c r="Z244" s="179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63"/>
      <c r="C245" s="2"/>
      <c r="D245" s="164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179"/>
      <c r="X245" s="179"/>
      <c r="Y245" s="179"/>
      <c r="Z245" s="179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63"/>
      <c r="C246" s="2"/>
      <c r="D246" s="164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179"/>
      <c r="X246" s="179"/>
      <c r="Y246" s="179"/>
      <c r="Z246" s="179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63"/>
      <c r="C247" s="2"/>
      <c r="D247" s="164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179"/>
      <c r="X247" s="179"/>
      <c r="Y247" s="179"/>
      <c r="Z247" s="179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63"/>
      <c r="C248" s="2"/>
      <c r="D248" s="164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179"/>
      <c r="X248" s="179"/>
      <c r="Y248" s="179"/>
      <c r="Z248" s="179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63"/>
      <c r="C249" s="2"/>
      <c r="D249" s="164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179"/>
      <c r="X249" s="179"/>
      <c r="Y249" s="179"/>
      <c r="Z249" s="179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63"/>
      <c r="C250" s="2"/>
      <c r="D250" s="164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179"/>
      <c r="X250" s="179"/>
      <c r="Y250" s="179"/>
      <c r="Z250" s="179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63"/>
      <c r="C251" s="2"/>
      <c r="D251" s="164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179"/>
      <c r="X251" s="179"/>
      <c r="Y251" s="179"/>
      <c r="Z251" s="179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63"/>
      <c r="C252" s="2"/>
      <c r="D252" s="164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179"/>
      <c r="X252" s="179"/>
      <c r="Y252" s="179"/>
      <c r="Z252" s="179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63"/>
      <c r="C253" s="2"/>
      <c r="D253" s="164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179"/>
      <c r="X253" s="179"/>
      <c r="Y253" s="179"/>
      <c r="Z253" s="179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63"/>
      <c r="C254" s="2"/>
      <c r="D254" s="164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179"/>
      <c r="X254" s="179"/>
      <c r="Y254" s="179"/>
      <c r="Z254" s="179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63"/>
      <c r="C255" s="2"/>
      <c r="D255" s="164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179"/>
      <c r="X255" s="179"/>
      <c r="Y255" s="179"/>
      <c r="Z255" s="179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63"/>
      <c r="C256" s="2"/>
      <c r="D256" s="164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179"/>
      <c r="X256" s="179"/>
      <c r="Y256" s="179"/>
      <c r="Z256" s="179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63"/>
      <c r="C257" s="2"/>
      <c r="D257" s="164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179"/>
      <c r="X257" s="179"/>
      <c r="Y257" s="179"/>
      <c r="Z257" s="179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63"/>
      <c r="C258" s="2"/>
      <c r="D258" s="164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179"/>
      <c r="X258" s="179"/>
      <c r="Y258" s="179"/>
      <c r="Z258" s="179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63"/>
      <c r="C259" s="2"/>
      <c r="D259" s="164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179"/>
      <c r="X259" s="179"/>
      <c r="Y259" s="179"/>
      <c r="Z259" s="179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63"/>
      <c r="C260" s="2"/>
      <c r="D260" s="164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179"/>
      <c r="X260" s="179"/>
      <c r="Y260" s="179"/>
      <c r="Z260" s="179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63"/>
      <c r="C261" s="2"/>
      <c r="D261" s="164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179"/>
      <c r="X261" s="179"/>
      <c r="Y261" s="179"/>
      <c r="Z261" s="179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63"/>
      <c r="C262" s="2"/>
      <c r="D262" s="164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179"/>
      <c r="X262" s="179"/>
      <c r="Y262" s="179"/>
      <c r="Z262" s="179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63"/>
      <c r="C263" s="2"/>
      <c r="D263" s="164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179"/>
      <c r="X263" s="179"/>
      <c r="Y263" s="179"/>
      <c r="Z263" s="179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63"/>
      <c r="C264" s="2"/>
      <c r="D264" s="164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179"/>
      <c r="X264" s="179"/>
      <c r="Y264" s="179"/>
      <c r="Z264" s="179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63"/>
      <c r="C265" s="2"/>
      <c r="D265" s="164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179"/>
      <c r="X265" s="179"/>
      <c r="Y265" s="179"/>
      <c r="Z265" s="179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63"/>
      <c r="C266" s="2"/>
      <c r="D266" s="164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179"/>
      <c r="X266" s="179"/>
      <c r="Y266" s="179"/>
      <c r="Z266" s="179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63"/>
      <c r="C267" s="2"/>
      <c r="D267" s="164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179"/>
      <c r="X267" s="179"/>
      <c r="Y267" s="179"/>
      <c r="Z267" s="179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63"/>
      <c r="C268" s="2"/>
      <c r="D268" s="164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179"/>
      <c r="X268" s="179"/>
      <c r="Y268" s="179"/>
      <c r="Z268" s="179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63"/>
      <c r="C269" s="2"/>
      <c r="D269" s="164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179"/>
      <c r="X269" s="179"/>
      <c r="Y269" s="179"/>
      <c r="Z269" s="179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63"/>
      <c r="C270" s="2"/>
      <c r="D270" s="164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179"/>
      <c r="X270" s="179"/>
      <c r="Y270" s="179"/>
      <c r="Z270" s="179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63"/>
      <c r="C271" s="2"/>
      <c r="D271" s="164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179"/>
      <c r="X271" s="179"/>
      <c r="Y271" s="179"/>
      <c r="Z271" s="179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63"/>
      <c r="C272" s="2"/>
      <c r="D272" s="164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179"/>
      <c r="X272" s="179"/>
      <c r="Y272" s="179"/>
      <c r="Z272" s="179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63"/>
      <c r="C273" s="2"/>
      <c r="D273" s="164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179"/>
      <c r="X273" s="179"/>
      <c r="Y273" s="179"/>
      <c r="Z273" s="179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63"/>
      <c r="C274" s="2"/>
      <c r="D274" s="164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179"/>
      <c r="X274" s="179"/>
      <c r="Y274" s="179"/>
      <c r="Z274" s="179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63"/>
      <c r="C275" s="2"/>
      <c r="D275" s="164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179"/>
      <c r="X275" s="179"/>
      <c r="Y275" s="179"/>
      <c r="Z275" s="179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63"/>
      <c r="C276" s="2"/>
      <c r="D276" s="164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179"/>
      <c r="X276" s="179"/>
      <c r="Y276" s="179"/>
      <c r="Z276" s="179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63"/>
      <c r="C277" s="2"/>
      <c r="D277" s="164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179"/>
      <c r="X277" s="179"/>
      <c r="Y277" s="179"/>
      <c r="Z277" s="179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63"/>
      <c r="C278" s="2"/>
      <c r="D278" s="164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179"/>
      <c r="X278" s="179"/>
      <c r="Y278" s="179"/>
      <c r="Z278" s="179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63"/>
      <c r="C279" s="2"/>
      <c r="D279" s="164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179"/>
      <c r="X279" s="179"/>
      <c r="Y279" s="179"/>
      <c r="Z279" s="179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63"/>
      <c r="C280" s="2"/>
      <c r="D280" s="164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179"/>
      <c r="X280" s="179"/>
      <c r="Y280" s="179"/>
      <c r="Z280" s="179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63"/>
      <c r="C281" s="2"/>
      <c r="D281" s="164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179"/>
      <c r="X281" s="179"/>
      <c r="Y281" s="179"/>
      <c r="Z281" s="179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63"/>
      <c r="C282" s="2"/>
      <c r="D282" s="164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179"/>
      <c r="X282" s="179"/>
      <c r="Y282" s="179"/>
      <c r="Z282" s="179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63"/>
      <c r="C283" s="2"/>
      <c r="D283" s="164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179"/>
      <c r="X283" s="179"/>
      <c r="Y283" s="179"/>
      <c r="Z283" s="179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63"/>
      <c r="C284" s="2"/>
      <c r="D284" s="164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179"/>
      <c r="X284" s="179"/>
      <c r="Y284" s="179"/>
      <c r="Z284" s="179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63"/>
      <c r="C285" s="2"/>
      <c r="D285" s="164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179"/>
      <c r="X285" s="179"/>
      <c r="Y285" s="179"/>
      <c r="Z285" s="179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63"/>
      <c r="C286" s="2"/>
      <c r="D286" s="164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179"/>
      <c r="X286" s="179"/>
      <c r="Y286" s="179"/>
      <c r="Z286" s="179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63"/>
      <c r="C287" s="2"/>
      <c r="D287" s="164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179"/>
      <c r="X287" s="179"/>
      <c r="Y287" s="179"/>
      <c r="Z287" s="179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63"/>
      <c r="C288" s="2"/>
      <c r="D288" s="164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179"/>
      <c r="X288" s="179"/>
      <c r="Y288" s="179"/>
      <c r="Z288" s="179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63"/>
      <c r="C289" s="2"/>
      <c r="D289" s="164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179"/>
      <c r="X289" s="179"/>
      <c r="Y289" s="179"/>
      <c r="Z289" s="179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63"/>
      <c r="C290" s="2"/>
      <c r="D290" s="164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179"/>
      <c r="X290" s="179"/>
      <c r="Y290" s="179"/>
      <c r="Z290" s="179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63"/>
      <c r="C291" s="2"/>
      <c r="D291" s="164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179"/>
      <c r="X291" s="179"/>
      <c r="Y291" s="179"/>
      <c r="Z291" s="179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63"/>
      <c r="C292" s="2"/>
      <c r="D292" s="164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179"/>
      <c r="X292" s="179"/>
      <c r="Y292" s="179"/>
      <c r="Z292" s="179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63"/>
      <c r="C293" s="2"/>
      <c r="D293" s="164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179"/>
      <c r="X293" s="179"/>
      <c r="Y293" s="179"/>
      <c r="Z293" s="179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63"/>
      <c r="C294" s="2"/>
      <c r="D294" s="164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179"/>
      <c r="X294" s="179"/>
      <c r="Y294" s="179"/>
      <c r="Z294" s="179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63"/>
      <c r="C295" s="2"/>
      <c r="D295" s="164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179"/>
      <c r="X295" s="179"/>
      <c r="Y295" s="179"/>
      <c r="Z295" s="179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63"/>
      <c r="C296" s="2"/>
      <c r="D296" s="164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179"/>
      <c r="X296" s="179"/>
      <c r="Y296" s="179"/>
      <c r="Z296" s="179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63"/>
      <c r="C297" s="2"/>
      <c r="D297" s="164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179"/>
      <c r="X297" s="179"/>
      <c r="Y297" s="179"/>
      <c r="Z297" s="179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63"/>
      <c r="C298" s="2"/>
      <c r="D298" s="164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179"/>
      <c r="X298" s="179"/>
      <c r="Y298" s="179"/>
      <c r="Z298" s="179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63"/>
      <c r="C299" s="2"/>
      <c r="D299" s="164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179"/>
      <c r="X299" s="179"/>
      <c r="Y299" s="179"/>
      <c r="Z299" s="179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63"/>
      <c r="C300" s="2"/>
      <c r="D300" s="164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179"/>
      <c r="X300" s="179"/>
      <c r="Y300" s="179"/>
      <c r="Z300" s="179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63"/>
      <c r="C301" s="2"/>
      <c r="D301" s="164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179"/>
      <c r="X301" s="179"/>
      <c r="Y301" s="179"/>
      <c r="Z301" s="179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63"/>
      <c r="C302" s="2"/>
      <c r="D302" s="164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179"/>
      <c r="X302" s="179"/>
      <c r="Y302" s="179"/>
      <c r="Z302" s="179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63"/>
      <c r="C303" s="2"/>
      <c r="D303" s="164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179"/>
      <c r="X303" s="179"/>
      <c r="Y303" s="179"/>
      <c r="Z303" s="179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63"/>
      <c r="C304" s="2"/>
      <c r="D304" s="164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179"/>
      <c r="X304" s="179"/>
      <c r="Y304" s="179"/>
      <c r="Z304" s="179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63"/>
      <c r="C305" s="2"/>
      <c r="D305" s="164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179"/>
      <c r="X305" s="179"/>
      <c r="Y305" s="179"/>
      <c r="Z305" s="179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63"/>
      <c r="C306" s="2"/>
      <c r="D306" s="164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179"/>
      <c r="X306" s="179"/>
      <c r="Y306" s="179"/>
      <c r="Z306" s="179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63"/>
      <c r="C307" s="2"/>
      <c r="D307" s="164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179"/>
      <c r="X307" s="179"/>
      <c r="Y307" s="179"/>
      <c r="Z307" s="179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63"/>
      <c r="C308" s="2"/>
      <c r="D308" s="164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179"/>
      <c r="X308" s="179"/>
      <c r="Y308" s="179"/>
      <c r="Z308" s="179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63"/>
      <c r="C309" s="2"/>
      <c r="D309" s="164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179"/>
      <c r="X309" s="179"/>
      <c r="Y309" s="179"/>
      <c r="Z309" s="179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63"/>
      <c r="C310" s="2"/>
      <c r="D310" s="164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179"/>
      <c r="X310" s="179"/>
      <c r="Y310" s="179"/>
      <c r="Z310" s="179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63"/>
      <c r="C311" s="2"/>
      <c r="D311" s="164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179"/>
      <c r="X311" s="179"/>
      <c r="Y311" s="179"/>
      <c r="Z311" s="179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63"/>
      <c r="C312" s="2"/>
      <c r="D312" s="164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179"/>
      <c r="X312" s="179"/>
      <c r="Y312" s="179"/>
      <c r="Z312" s="179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63"/>
      <c r="C313" s="2"/>
      <c r="D313" s="164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179"/>
      <c r="X313" s="179"/>
      <c r="Y313" s="179"/>
      <c r="Z313" s="179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63"/>
      <c r="C314" s="2"/>
      <c r="D314" s="164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179"/>
      <c r="X314" s="179"/>
      <c r="Y314" s="179"/>
      <c r="Z314" s="179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63"/>
      <c r="C315" s="2"/>
      <c r="D315" s="164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179"/>
      <c r="X315" s="179"/>
      <c r="Y315" s="179"/>
      <c r="Z315" s="179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63"/>
      <c r="C316" s="2"/>
      <c r="D316" s="164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179"/>
      <c r="X316" s="179"/>
      <c r="Y316" s="179"/>
      <c r="Z316" s="179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63"/>
      <c r="C317" s="2"/>
      <c r="D317" s="164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179"/>
      <c r="X317" s="179"/>
      <c r="Y317" s="179"/>
      <c r="Z317" s="179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63"/>
      <c r="C318" s="2"/>
      <c r="D318" s="164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179"/>
      <c r="X318" s="179"/>
      <c r="Y318" s="179"/>
      <c r="Z318" s="179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63"/>
      <c r="C319" s="2"/>
      <c r="D319" s="164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179"/>
      <c r="X319" s="179"/>
      <c r="Y319" s="179"/>
      <c r="Z319" s="179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63"/>
      <c r="C320" s="2"/>
      <c r="D320" s="164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179"/>
      <c r="X320" s="179"/>
      <c r="Y320" s="179"/>
      <c r="Z320" s="179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63"/>
      <c r="C321" s="2"/>
      <c r="D321" s="164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179"/>
      <c r="X321" s="179"/>
      <c r="Y321" s="179"/>
      <c r="Z321" s="179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63"/>
      <c r="C322" s="2"/>
      <c r="D322" s="164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179"/>
      <c r="X322" s="179"/>
      <c r="Y322" s="179"/>
      <c r="Z322" s="179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63"/>
      <c r="C323" s="2"/>
      <c r="D323" s="164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179"/>
      <c r="X323" s="179"/>
      <c r="Y323" s="179"/>
      <c r="Z323" s="179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63"/>
      <c r="C324" s="2"/>
      <c r="D324" s="164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179"/>
      <c r="X324" s="179"/>
      <c r="Y324" s="179"/>
      <c r="Z324" s="179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63"/>
      <c r="C325" s="2"/>
      <c r="D325" s="164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179"/>
      <c r="X325" s="179"/>
      <c r="Y325" s="179"/>
      <c r="Z325" s="179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63"/>
      <c r="C326" s="2"/>
      <c r="D326" s="164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179"/>
      <c r="X326" s="179"/>
      <c r="Y326" s="179"/>
      <c r="Z326" s="179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63"/>
      <c r="C327" s="2"/>
      <c r="D327" s="164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179"/>
      <c r="X327" s="179"/>
      <c r="Y327" s="179"/>
      <c r="Z327" s="179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63"/>
      <c r="C328" s="2"/>
      <c r="D328" s="164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179"/>
      <c r="X328" s="179"/>
      <c r="Y328" s="179"/>
      <c r="Z328" s="179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63"/>
      <c r="C329" s="2"/>
      <c r="D329" s="164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179"/>
      <c r="X329" s="179"/>
      <c r="Y329" s="179"/>
      <c r="Z329" s="179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63"/>
      <c r="C330" s="2"/>
      <c r="D330" s="164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179"/>
      <c r="X330" s="179"/>
      <c r="Y330" s="179"/>
      <c r="Z330" s="179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63"/>
      <c r="C331" s="2"/>
      <c r="D331" s="164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179"/>
      <c r="X331" s="179"/>
      <c r="Y331" s="179"/>
      <c r="Z331" s="179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63"/>
      <c r="C332" s="2"/>
      <c r="D332" s="164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179"/>
      <c r="X332" s="179"/>
      <c r="Y332" s="179"/>
      <c r="Z332" s="179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63"/>
      <c r="C333" s="2"/>
      <c r="D333" s="164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179"/>
      <c r="X333" s="179"/>
      <c r="Y333" s="179"/>
      <c r="Z333" s="179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63"/>
      <c r="C334" s="2"/>
      <c r="D334" s="164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179"/>
      <c r="X334" s="179"/>
      <c r="Y334" s="179"/>
      <c r="Z334" s="179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63"/>
      <c r="C335" s="2"/>
      <c r="D335" s="164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179"/>
      <c r="X335" s="179"/>
      <c r="Y335" s="179"/>
      <c r="Z335" s="179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63"/>
      <c r="C336" s="2"/>
      <c r="D336" s="164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179"/>
      <c r="X336" s="179"/>
      <c r="Y336" s="179"/>
      <c r="Z336" s="179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63"/>
      <c r="C337" s="2"/>
      <c r="D337" s="164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179"/>
      <c r="X337" s="179"/>
      <c r="Y337" s="179"/>
      <c r="Z337" s="179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63"/>
      <c r="C338" s="2"/>
      <c r="D338" s="164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179"/>
      <c r="X338" s="179"/>
      <c r="Y338" s="179"/>
      <c r="Z338" s="179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63"/>
      <c r="C339" s="2"/>
      <c r="D339" s="164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179"/>
      <c r="X339" s="179"/>
      <c r="Y339" s="179"/>
      <c r="Z339" s="179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63"/>
      <c r="C340" s="2"/>
      <c r="D340" s="164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179"/>
      <c r="X340" s="179"/>
      <c r="Y340" s="179"/>
      <c r="Z340" s="179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63"/>
      <c r="C341" s="2"/>
      <c r="D341" s="164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179"/>
      <c r="X341" s="179"/>
      <c r="Y341" s="179"/>
      <c r="Z341" s="179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63"/>
      <c r="C342" s="2"/>
      <c r="D342" s="164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179"/>
      <c r="X342" s="179"/>
      <c r="Y342" s="179"/>
      <c r="Z342" s="179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63"/>
      <c r="C343" s="2"/>
      <c r="D343" s="164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179"/>
      <c r="X343" s="179"/>
      <c r="Y343" s="179"/>
      <c r="Z343" s="179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63"/>
      <c r="C344" s="2"/>
      <c r="D344" s="164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179"/>
      <c r="X344" s="179"/>
      <c r="Y344" s="179"/>
      <c r="Z344" s="179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63"/>
      <c r="C345" s="2"/>
      <c r="D345" s="164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179"/>
      <c r="X345" s="179"/>
      <c r="Y345" s="179"/>
      <c r="Z345" s="179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63"/>
      <c r="C346" s="2"/>
      <c r="D346" s="164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179"/>
      <c r="X346" s="179"/>
      <c r="Y346" s="179"/>
      <c r="Z346" s="179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63"/>
      <c r="C347" s="2"/>
      <c r="D347" s="164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179"/>
      <c r="X347" s="179"/>
      <c r="Y347" s="179"/>
      <c r="Z347" s="179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63"/>
      <c r="C348" s="2"/>
      <c r="D348" s="164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179"/>
      <c r="X348" s="179"/>
      <c r="Y348" s="179"/>
      <c r="Z348" s="179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63"/>
      <c r="C349" s="2"/>
      <c r="D349" s="164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179"/>
      <c r="X349" s="179"/>
      <c r="Y349" s="179"/>
      <c r="Z349" s="179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63"/>
      <c r="C350" s="2"/>
      <c r="D350" s="164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179"/>
      <c r="X350" s="179"/>
      <c r="Y350" s="179"/>
      <c r="Z350" s="179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63"/>
      <c r="C351" s="2"/>
      <c r="D351" s="164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179"/>
      <c r="X351" s="179"/>
      <c r="Y351" s="179"/>
      <c r="Z351" s="179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63"/>
      <c r="C352" s="2"/>
      <c r="D352" s="164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179"/>
      <c r="X352" s="179"/>
      <c r="Y352" s="179"/>
      <c r="Z352" s="179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63"/>
      <c r="C353" s="2"/>
      <c r="D353" s="164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179"/>
      <c r="X353" s="179"/>
      <c r="Y353" s="179"/>
      <c r="Z353" s="179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63"/>
      <c r="C354" s="2"/>
      <c r="D354" s="164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179"/>
      <c r="X354" s="179"/>
      <c r="Y354" s="179"/>
      <c r="Z354" s="179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63"/>
      <c r="C355" s="2"/>
      <c r="D355" s="164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179"/>
      <c r="X355" s="179"/>
      <c r="Y355" s="179"/>
      <c r="Z355" s="179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63"/>
      <c r="C356" s="2"/>
      <c r="D356" s="164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179"/>
      <c r="X356" s="179"/>
      <c r="Y356" s="179"/>
      <c r="Z356" s="179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63"/>
      <c r="C357" s="2"/>
      <c r="D357" s="164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179"/>
      <c r="X357" s="179"/>
      <c r="Y357" s="179"/>
      <c r="Z357" s="179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63"/>
      <c r="C358" s="2"/>
      <c r="D358" s="164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179"/>
      <c r="X358" s="179"/>
      <c r="Y358" s="179"/>
      <c r="Z358" s="179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63"/>
      <c r="C359" s="2"/>
      <c r="D359" s="164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179"/>
      <c r="X359" s="179"/>
      <c r="Y359" s="179"/>
      <c r="Z359" s="179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63"/>
      <c r="C360" s="2"/>
      <c r="D360" s="164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179"/>
      <c r="X360" s="179"/>
      <c r="Y360" s="179"/>
      <c r="Z360" s="179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63"/>
      <c r="C361" s="2"/>
      <c r="D361" s="164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179"/>
      <c r="X361" s="179"/>
      <c r="Y361" s="179"/>
      <c r="Z361" s="179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63"/>
      <c r="C362" s="2"/>
      <c r="D362" s="164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179"/>
      <c r="X362" s="179"/>
      <c r="Y362" s="179"/>
      <c r="Z362" s="179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63"/>
      <c r="C363" s="2"/>
      <c r="D363" s="164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179"/>
      <c r="X363" s="179"/>
      <c r="Y363" s="179"/>
      <c r="Z363" s="179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63"/>
      <c r="C364" s="2"/>
      <c r="D364" s="164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179"/>
      <c r="X364" s="179"/>
      <c r="Y364" s="179"/>
      <c r="Z364" s="179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63"/>
      <c r="C365" s="2"/>
      <c r="D365" s="164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179"/>
      <c r="X365" s="179"/>
      <c r="Y365" s="179"/>
      <c r="Z365" s="179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63"/>
      <c r="C366" s="2"/>
      <c r="D366" s="164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179"/>
      <c r="X366" s="179"/>
      <c r="Y366" s="179"/>
      <c r="Z366" s="179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63"/>
      <c r="C367" s="2"/>
      <c r="D367" s="164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179"/>
      <c r="X367" s="179"/>
      <c r="Y367" s="179"/>
      <c r="Z367" s="179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63"/>
      <c r="C368" s="2"/>
      <c r="D368" s="164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179"/>
      <c r="X368" s="179"/>
      <c r="Y368" s="179"/>
      <c r="Z368" s="179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63"/>
      <c r="C369" s="2"/>
      <c r="D369" s="164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179"/>
      <c r="X369" s="179"/>
      <c r="Y369" s="179"/>
      <c r="Z369" s="179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63"/>
      <c r="C370" s="2"/>
      <c r="D370" s="164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179"/>
      <c r="X370" s="179"/>
      <c r="Y370" s="179"/>
      <c r="Z370" s="179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63"/>
      <c r="C371" s="2"/>
      <c r="D371" s="164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179"/>
      <c r="X371" s="179"/>
      <c r="Y371" s="179"/>
      <c r="Z371" s="179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63"/>
      <c r="C372" s="2"/>
      <c r="D372" s="164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179"/>
      <c r="X372" s="179"/>
      <c r="Y372" s="179"/>
      <c r="Z372" s="179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63"/>
      <c r="C373" s="2"/>
      <c r="D373" s="164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179"/>
      <c r="X373" s="179"/>
      <c r="Y373" s="179"/>
      <c r="Z373" s="179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63"/>
      <c r="C374" s="2"/>
      <c r="D374" s="164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179"/>
      <c r="X374" s="179"/>
      <c r="Y374" s="179"/>
      <c r="Z374" s="179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63"/>
      <c r="C375" s="2"/>
      <c r="D375" s="164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179"/>
      <c r="X375" s="179"/>
      <c r="Y375" s="179"/>
      <c r="Z375" s="179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63"/>
      <c r="C376" s="2"/>
      <c r="D376" s="164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179"/>
      <c r="X376" s="179"/>
      <c r="Y376" s="179"/>
      <c r="Z376" s="179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63"/>
      <c r="C377" s="2"/>
      <c r="D377" s="164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179"/>
      <c r="X377" s="179"/>
      <c r="Y377" s="179"/>
      <c r="Z377" s="179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63"/>
      <c r="C378" s="2"/>
      <c r="D378" s="164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179"/>
      <c r="X378" s="179"/>
      <c r="Y378" s="179"/>
      <c r="Z378" s="179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63"/>
      <c r="C379" s="2"/>
      <c r="D379" s="164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179"/>
      <c r="X379" s="179"/>
      <c r="Y379" s="179"/>
      <c r="Z379" s="179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63"/>
      <c r="C380" s="2"/>
      <c r="D380" s="164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179"/>
      <c r="X380" s="179"/>
      <c r="Y380" s="179"/>
      <c r="Z380" s="179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63"/>
      <c r="C381" s="2"/>
      <c r="D381" s="164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179"/>
      <c r="X381" s="179"/>
      <c r="Y381" s="179"/>
      <c r="Z381" s="179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63"/>
      <c r="C382" s="2"/>
      <c r="D382" s="164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179"/>
      <c r="X382" s="179"/>
      <c r="Y382" s="179"/>
      <c r="Z382" s="179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63"/>
      <c r="C383" s="2"/>
      <c r="D383" s="164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179"/>
      <c r="X383" s="179"/>
      <c r="Y383" s="179"/>
      <c r="Z383" s="179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63"/>
      <c r="C384" s="2"/>
      <c r="D384" s="164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179"/>
      <c r="X384" s="179"/>
      <c r="Y384" s="179"/>
      <c r="Z384" s="179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63"/>
      <c r="C385" s="2"/>
      <c r="D385" s="164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179"/>
      <c r="X385" s="179"/>
      <c r="Y385" s="179"/>
      <c r="Z385" s="179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63"/>
      <c r="C386" s="2"/>
      <c r="D386" s="164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179"/>
      <c r="X386" s="179"/>
      <c r="Y386" s="179"/>
      <c r="Z386" s="179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63"/>
      <c r="C387" s="2"/>
      <c r="D387" s="164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179"/>
      <c r="X387" s="179"/>
      <c r="Y387" s="179"/>
      <c r="Z387" s="179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2"/>
      <c r="D388" s="164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179"/>
      <c r="X388" s="179"/>
      <c r="Y388" s="179"/>
      <c r="Z388" s="179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2"/>
      <c r="D389" s="164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179"/>
      <c r="X389" s="179"/>
      <c r="Y389" s="179"/>
      <c r="Z389" s="179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"/>
      <c r="C390" s="2"/>
      <c r="D390" s="164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179"/>
      <c r="X390" s="179"/>
      <c r="Y390" s="179"/>
      <c r="Z390" s="179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"/>
      <c r="C391" s="2"/>
      <c r="D391" s="164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179"/>
      <c r="X391" s="179"/>
      <c r="Y391" s="179"/>
      <c r="Z391" s="179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2"/>
      <c r="D392" s="164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179"/>
      <c r="X392" s="179"/>
      <c r="Y392" s="179"/>
      <c r="Z392" s="179"/>
      <c r="AA392" s="2"/>
      <c r="AB392" s="1"/>
      <c r="AC392" s="1"/>
      <c r="AD392" s="1"/>
      <c r="AE392" s="1"/>
      <c r="AF392" s="1"/>
      <c r="AG392" s="1"/>
    </row>
    <row r="393" spans="1:33" ht="15.75" customHeight="1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</sheetData>
  <mergeCells count="35">
    <mergeCell ref="K191:M191"/>
    <mergeCell ref="N191:P191"/>
    <mergeCell ref="K7:P7"/>
    <mergeCell ref="A153:D153"/>
    <mergeCell ref="A186:C186"/>
    <mergeCell ref="A187:C187"/>
    <mergeCell ref="K8:M8"/>
    <mergeCell ref="N8:P8"/>
    <mergeCell ref="E61:G62"/>
    <mergeCell ref="H61:J62"/>
    <mergeCell ref="A99:D99"/>
    <mergeCell ref="A53:A54"/>
    <mergeCell ref="B53:B54"/>
    <mergeCell ref="A56:A57"/>
    <mergeCell ref="B56:B57"/>
    <mergeCell ref="C53:C54"/>
    <mergeCell ref="A1:E1"/>
    <mergeCell ref="A7:A9"/>
    <mergeCell ref="B7:B9"/>
    <mergeCell ref="C7:C9"/>
    <mergeCell ref="D7:D9"/>
    <mergeCell ref="E7:J7"/>
    <mergeCell ref="E8:G8"/>
    <mergeCell ref="H8:J8"/>
    <mergeCell ref="D53:D54"/>
    <mergeCell ref="Q7:V7"/>
    <mergeCell ref="W7:Z7"/>
    <mergeCell ref="C56:C57"/>
    <mergeCell ref="D56:D5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2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B1" workbookViewId="0">
      <selection activeCell="J55" sqref="B1:J55"/>
    </sheetView>
  </sheetViews>
  <sheetFormatPr defaultRowHeight="14.25"/>
  <cols>
    <col min="1" max="1" width="16.875" style="180" hidden="1" customWidth="1"/>
    <col min="2" max="2" width="9.625" style="180" customWidth="1"/>
    <col min="3" max="3" width="30.875" style="180" customWidth="1"/>
    <col min="4" max="4" width="11.125" style="181" customWidth="1"/>
    <col min="5" max="5" width="17.875" style="180" customWidth="1"/>
    <col min="6" max="6" width="11.625" style="181" customWidth="1"/>
    <col min="7" max="7" width="13.5" style="180" customWidth="1"/>
    <col min="8" max="8" width="14" style="180" customWidth="1"/>
    <col min="9" max="9" width="9.625" style="182" customWidth="1"/>
    <col min="10" max="10" width="15.875" style="182" customWidth="1"/>
    <col min="11" max="16384" width="9" style="182"/>
  </cols>
  <sheetData>
    <row r="1" spans="1:10" ht="15">
      <c r="J1" s="183" t="s">
        <v>317</v>
      </c>
    </row>
    <row r="2" spans="1:10" ht="15">
      <c r="H2" s="495" t="s">
        <v>318</v>
      </c>
      <c r="I2" s="495"/>
      <c r="J2" s="495"/>
    </row>
    <row r="4" spans="1:10" ht="18.75">
      <c r="B4" s="496" t="s">
        <v>319</v>
      </c>
      <c r="C4" s="496"/>
      <c r="D4" s="496"/>
      <c r="E4" s="496"/>
      <c r="F4" s="496"/>
      <c r="G4" s="496"/>
      <c r="H4" s="496"/>
      <c r="I4" s="496"/>
      <c r="J4" s="496"/>
    </row>
    <row r="5" spans="1:10" ht="18.75">
      <c r="B5" s="496" t="s">
        <v>421</v>
      </c>
      <c r="C5" s="496"/>
      <c r="D5" s="496"/>
      <c r="E5" s="496"/>
      <c r="F5" s="496"/>
      <c r="G5" s="496"/>
      <c r="H5" s="496"/>
      <c r="I5" s="496"/>
      <c r="J5" s="496"/>
    </row>
    <row r="6" spans="1:10" ht="21">
      <c r="B6" s="497" t="s">
        <v>320</v>
      </c>
      <c r="C6" s="497"/>
      <c r="D6" s="497"/>
      <c r="E6" s="497"/>
      <c r="F6" s="497"/>
      <c r="G6" s="497"/>
      <c r="H6" s="497"/>
      <c r="I6" s="497"/>
      <c r="J6" s="497"/>
    </row>
    <row r="7" spans="1:10" ht="18.75">
      <c r="B7" s="496" t="s">
        <v>425</v>
      </c>
      <c r="C7" s="496"/>
      <c r="D7" s="496"/>
      <c r="E7" s="496"/>
      <c r="F7" s="496"/>
      <c r="G7" s="496"/>
      <c r="H7" s="496"/>
      <c r="I7" s="496"/>
      <c r="J7" s="496"/>
    </row>
    <row r="9" spans="1:10" s="184" customFormat="1" ht="15">
      <c r="B9" s="487" t="s">
        <v>321</v>
      </c>
      <c r="C9" s="488"/>
      <c r="D9" s="489"/>
      <c r="E9" s="490" t="s">
        <v>322</v>
      </c>
      <c r="F9" s="491"/>
      <c r="G9" s="491"/>
      <c r="H9" s="491"/>
      <c r="I9" s="491"/>
      <c r="J9" s="492"/>
    </row>
    <row r="10" spans="1:10" s="184" customFormat="1" ht="93.75" customHeight="1">
      <c r="A10" s="185" t="s">
        <v>323</v>
      </c>
      <c r="B10" s="185" t="s">
        <v>324</v>
      </c>
      <c r="C10" s="185" t="s">
        <v>40</v>
      </c>
      <c r="D10" s="186" t="s">
        <v>325</v>
      </c>
      <c r="E10" s="185" t="s">
        <v>326</v>
      </c>
      <c r="F10" s="186" t="s">
        <v>325</v>
      </c>
      <c r="G10" s="185" t="s">
        <v>327</v>
      </c>
      <c r="H10" s="185" t="s">
        <v>328</v>
      </c>
      <c r="I10" s="185" t="s">
        <v>329</v>
      </c>
      <c r="J10" s="185" t="s">
        <v>330</v>
      </c>
    </row>
    <row r="11" spans="1:10" s="369" customFormat="1" ht="30">
      <c r="A11" s="362"/>
      <c r="B11" s="392" t="s">
        <v>70</v>
      </c>
      <c r="C11" s="395" t="s">
        <v>335</v>
      </c>
      <c r="D11" s="365">
        <v>5462.66</v>
      </c>
      <c r="E11" s="399" t="s">
        <v>432</v>
      </c>
      <c r="F11" s="365">
        <v>5462.66</v>
      </c>
      <c r="G11" s="393" t="s">
        <v>428</v>
      </c>
      <c r="H11" s="393" t="s">
        <v>428</v>
      </c>
      <c r="I11" s="367" t="s">
        <v>429</v>
      </c>
      <c r="J11" s="368" t="s">
        <v>429</v>
      </c>
    </row>
    <row r="12" spans="1:10" s="369" customFormat="1" ht="30">
      <c r="A12" s="362"/>
      <c r="B12" s="392" t="s">
        <v>427</v>
      </c>
      <c r="C12" s="395" t="s">
        <v>336</v>
      </c>
      <c r="D12" s="365">
        <v>4916.68</v>
      </c>
      <c r="E12" s="399" t="s">
        <v>433</v>
      </c>
      <c r="F12" s="365">
        <v>4916.68</v>
      </c>
      <c r="G12" s="393" t="s">
        <v>428</v>
      </c>
      <c r="H12" s="393" t="s">
        <v>428</v>
      </c>
      <c r="I12" s="367" t="s">
        <v>429</v>
      </c>
      <c r="J12" s="368" t="s">
        <v>429</v>
      </c>
    </row>
    <row r="13" spans="1:10" s="369" customFormat="1" ht="30">
      <c r="A13" s="362"/>
      <c r="B13" s="392" t="s">
        <v>73</v>
      </c>
      <c r="C13" s="395" t="s">
        <v>337</v>
      </c>
      <c r="D13" s="365">
        <v>5189.32</v>
      </c>
      <c r="E13" s="399" t="s">
        <v>434</v>
      </c>
      <c r="F13" s="365">
        <v>5189.32</v>
      </c>
      <c r="G13" s="393" t="s">
        <v>428</v>
      </c>
      <c r="H13" s="393" t="s">
        <v>428</v>
      </c>
      <c r="I13" s="367" t="s">
        <v>429</v>
      </c>
      <c r="J13" s="368" t="s">
        <v>429</v>
      </c>
    </row>
    <row r="14" spans="1:10" s="369" customFormat="1" ht="30">
      <c r="A14" s="362"/>
      <c r="B14" s="392" t="s">
        <v>74</v>
      </c>
      <c r="C14" s="395" t="s">
        <v>338</v>
      </c>
      <c r="D14" s="365">
        <v>4444.68</v>
      </c>
      <c r="E14" s="399" t="s">
        <v>435</v>
      </c>
      <c r="F14" s="365">
        <v>4444.68</v>
      </c>
      <c r="G14" s="393" t="s">
        <v>428</v>
      </c>
      <c r="H14" s="393" t="s">
        <v>428</v>
      </c>
      <c r="I14" s="367" t="s">
        <v>429</v>
      </c>
      <c r="J14" s="368" t="s">
        <v>429</v>
      </c>
    </row>
    <row r="15" spans="1:10" s="369" customFormat="1" ht="45">
      <c r="A15" s="362"/>
      <c r="B15" s="392" t="s">
        <v>88</v>
      </c>
      <c r="C15" s="394" t="s">
        <v>89</v>
      </c>
      <c r="D15" s="365">
        <v>4402.9399999999996</v>
      </c>
      <c r="E15" s="399" t="s">
        <v>430</v>
      </c>
      <c r="F15" s="365">
        <v>4402.9399999999996</v>
      </c>
      <c r="G15" s="393" t="s">
        <v>431</v>
      </c>
      <c r="H15" s="393" t="s">
        <v>431</v>
      </c>
      <c r="I15" s="367" t="s">
        <v>429</v>
      </c>
      <c r="J15" s="368" t="s">
        <v>429</v>
      </c>
    </row>
    <row r="16" spans="1:10" s="369" customFormat="1" ht="60">
      <c r="A16" s="362"/>
      <c r="B16" s="363" t="s">
        <v>127</v>
      </c>
      <c r="C16" s="394" t="s">
        <v>366</v>
      </c>
      <c r="D16" s="365">
        <v>9012</v>
      </c>
      <c r="E16" s="399" t="s">
        <v>367</v>
      </c>
      <c r="F16" s="365">
        <v>9012</v>
      </c>
      <c r="G16" s="364" t="s">
        <v>368</v>
      </c>
      <c r="H16" s="366" t="s">
        <v>369</v>
      </c>
      <c r="I16" s="367">
        <v>9012</v>
      </c>
      <c r="J16" s="368" t="s">
        <v>370</v>
      </c>
    </row>
    <row r="17" spans="1:10" s="369" customFormat="1" ht="45" customHeight="1">
      <c r="A17" s="362"/>
      <c r="B17" s="493" t="s">
        <v>129</v>
      </c>
      <c r="C17" s="396" t="s">
        <v>371</v>
      </c>
      <c r="D17" s="367">
        <v>8442</v>
      </c>
      <c r="E17" s="400" t="s">
        <v>367</v>
      </c>
      <c r="F17" s="367">
        <v>8442</v>
      </c>
      <c r="G17" s="370" t="s">
        <v>372</v>
      </c>
      <c r="H17" s="366" t="s">
        <v>373</v>
      </c>
      <c r="I17" s="367">
        <v>8442</v>
      </c>
      <c r="J17" s="368" t="s">
        <v>374</v>
      </c>
    </row>
    <row r="18" spans="1:10" s="369" customFormat="1" ht="60">
      <c r="A18" s="362"/>
      <c r="B18" s="494"/>
      <c r="C18" s="396" t="s">
        <v>371</v>
      </c>
      <c r="D18" s="367">
        <v>7605</v>
      </c>
      <c r="E18" s="400" t="s">
        <v>367</v>
      </c>
      <c r="F18" s="367">
        <v>7605</v>
      </c>
      <c r="G18" s="370" t="s">
        <v>375</v>
      </c>
      <c r="H18" s="366" t="s">
        <v>376</v>
      </c>
      <c r="I18" s="367">
        <v>7605</v>
      </c>
      <c r="J18" s="368" t="s">
        <v>377</v>
      </c>
    </row>
    <row r="19" spans="1:10" s="369" customFormat="1" ht="57.75" customHeight="1">
      <c r="A19" s="362"/>
      <c r="B19" s="363" t="s">
        <v>339</v>
      </c>
      <c r="C19" s="394" t="s">
        <v>345</v>
      </c>
      <c r="D19" s="371">
        <v>28160</v>
      </c>
      <c r="E19" s="399" t="s">
        <v>367</v>
      </c>
      <c r="F19" s="371">
        <v>28160</v>
      </c>
      <c r="G19" s="364" t="s">
        <v>378</v>
      </c>
      <c r="H19" s="366" t="s">
        <v>379</v>
      </c>
      <c r="I19" s="367">
        <v>28160</v>
      </c>
      <c r="J19" s="368" t="s">
        <v>380</v>
      </c>
    </row>
    <row r="20" spans="1:10" s="369" customFormat="1" ht="60.75" customHeight="1">
      <c r="A20" s="362"/>
      <c r="B20" s="493" t="s">
        <v>340</v>
      </c>
      <c r="C20" s="394" t="s">
        <v>381</v>
      </c>
      <c r="D20" s="365">
        <v>12984</v>
      </c>
      <c r="E20" s="399" t="s">
        <v>367</v>
      </c>
      <c r="F20" s="365">
        <v>12984</v>
      </c>
      <c r="G20" s="364" t="s">
        <v>382</v>
      </c>
      <c r="H20" s="366" t="s">
        <v>383</v>
      </c>
      <c r="I20" s="365">
        <v>12984</v>
      </c>
      <c r="J20" s="368" t="s">
        <v>384</v>
      </c>
    </row>
    <row r="21" spans="1:10" s="369" customFormat="1" ht="60">
      <c r="A21" s="362"/>
      <c r="B21" s="494"/>
      <c r="C21" s="394" t="s">
        <v>381</v>
      </c>
      <c r="D21" s="365">
        <v>11919</v>
      </c>
      <c r="E21" s="399" t="s">
        <v>367</v>
      </c>
      <c r="F21" s="365">
        <v>11919</v>
      </c>
      <c r="G21" s="364" t="s">
        <v>385</v>
      </c>
      <c r="H21" s="366" t="s">
        <v>386</v>
      </c>
      <c r="I21" s="365">
        <v>11919</v>
      </c>
      <c r="J21" s="368" t="s">
        <v>387</v>
      </c>
    </row>
    <row r="22" spans="1:10" s="369" customFormat="1" ht="32.25" customHeight="1">
      <c r="A22" s="362"/>
      <c r="B22" s="363" t="s">
        <v>341</v>
      </c>
      <c r="C22" s="394" t="s">
        <v>388</v>
      </c>
      <c r="D22" s="365">
        <v>6120</v>
      </c>
      <c r="E22" s="472" t="s">
        <v>389</v>
      </c>
      <c r="F22" s="365">
        <v>6120</v>
      </c>
      <c r="G22" s="474" t="s">
        <v>390</v>
      </c>
      <c r="H22" s="476" t="s">
        <v>391</v>
      </c>
      <c r="I22" s="365">
        <v>6120</v>
      </c>
      <c r="J22" s="478" t="s">
        <v>392</v>
      </c>
    </row>
    <row r="23" spans="1:10" s="369" customFormat="1" ht="29.25" customHeight="1">
      <c r="A23" s="362"/>
      <c r="B23" s="363" t="s">
        <v>342</v>
      </c>
      <c r="C23" s="394" t="s">
        <v>393</v>
      </c>
      <c r="D23" s="365">
        <v>3456</v>
      </c>
      <c r="E23" s="473"/>
      <c r="F23" s="365">
        <v>3456</v>
      </c>
      <c r="G23" s="475"/>
      <c r="H23" s="477"/>
      <c r="I23" s="365">
        <v>3456</v>
      </c>
      <c r="J23" s="479"/>
    </row>
    <row r="24" spans="1:10" s="369" customFormat="1" ht="29.25" customHeight="1">
      <c r="A24" s="362"/>
      <c r="B24" s="363" t="s">
        <v>198</v>
      </c>
      <c r="C24" s="397" t="s">
        <v>350</v>
      </c>
      <c r="D24" s="365">
        <v>825</v>
      </c>
      <c r="E24" s="480" t="s">
        <v>394</v>
      </c>
      <c r="F24" s="372">
        <v>825</v>
      </c>
      <c r="G24" s="483" t="s">
        <v>395</v>
      </c>
      <c r="H24" s="476" t="s">
        <v>396</v>
      </c>
      <c r="I24" s="367">
        <v>825</v>
      </c>
      <c r="J24" s="468" t="s">
        <v>397</v>
      </c>
    </row>
    <row r="25" spans="1:10" s="369" customFormat="1" ht="29.25" customHeight="1">
      <c r="A25" s="362"/>
      <c r="B25" s="380" t="s">
        <v>198</v>
      </c>
      <c r="C25" s="397" t="s">
        <v>398</v>
      </c>
      <c r="D25" s="365">
        <v>1000</v>
      </c>
      <c r="E25" s="481"/>
      <c r="F25" s="372">
        <v>1000</v>
      </c>
      <c r="G25" s="484"/>
      <c r="H25" s="479"/>
      <c r="I25" s="367">
        <v>1000</v>
      </c>
      <c r="J25" s="470"/>
    </row>
    <row r="26" spans="1:10" s="369" customFormat="1" ht="60">
      <c r="A26" s="373"/>
      <c r="B26" s="374" t="s">
        <v>203</v>
      </c>
      <c r="C26" s="397" t="s">
        <v>352</v>
      </c>
      <c r="D26" s="367">
        <v>600</v>
      </c>
      <c r="E26" s="482"/>
      <c r="F26" s="372">
        <v>600</v>
      </c>
      <c r="G26" s="375" t="s">
        <v>399</v>
      </c>
      <c r="H26" s="368" t="s">
        <v>400</v>
      </c>
      <c r="I26" s="367">
        <v>600</v>
      </c>
      <c r="J26" s="368" t="s">
        <v>401</v>
      </c>
    </row>
    <row r="27" spans="1:10" s="369" customFormat="1" ht="75">
      <c r="A27" s="373"/>
      <c r="B27" s="376" t="s">
        <v>225</v>
      </c>
      <c r="C27" s="398" t="s">
        <v>402</v>
      </c>
      <c r="D27" s="377">
        <v>1050</v>
      </c>
      <c r="E27" s="401" t="s">
        <v>403</v>
      </c>
      <c r="F27" s="367">
        <v>1050</v>
      </c>
      <c r="G27" s="368" t="s">
        <v>404</v>
      </c>
      <c r="H27" s="368" t="s">
        <v>405</v>
      </c>
      <c r="I27" s="367">
        <v>1050</v>
      </c>
      <c r="J27" s="368" t="s">
        <v>406</v>
      </c>
    </row>
    <row r="28" spans="1:10" s="369" customFormat="1" ht="15">
      <c r="A28" s="373"/>
      <c r="B28" s="374" t="s">
        <v>407</v>
      </c>
      <c r="C28" s="397" t="s">
        <v>353</v>
      </c>
      <c r="D28" s="367">
        <v>3960</v>
      </c>
      <c r="E28" s="465" t="s">
        <v>408</v>
      </c>
      <c r="F28" s="367">
        <v>3960</v>
      </c>
      <c r="G28" s="468" t="s">
        <v>409</v>
      </c>
      <c r="H28" s="468" t="s">
        <v>410</v>
      </c>
      <c r="I28" s="367">
        <v>3960</v>
      </c>
      <c r="J28" s="468" t="s">
        <v>411</v>
      </c>
    </row>
    <row r="29" spans="1:10" s="369" customFormat="1" ht="15">
      <c r="A29" s="373"/>
      <c r="B29" s="374" t="s">
        <v>412</v>
      </c>
      <c r="C29" s="397" t="s">
        <v>354</v>
      </c>
      <c r="D29" s="367">
        <v>2652</v>
      </c>
      <c r="E29" s="466"/>
      <c r="F29" s="367">
        <v>2652</v>
      </c>
      <c r="G29" s="469"/>
      <c r="H29" s="469"/>
      <c r="I29" s="367">
        <v>2652</v>
      </c>
      <c r="J29" s="469"/>
    </row>
    <row r="30" spans="1:10" s="369" customFormat="1" ht="30">
      <c r="A30" s="373"/>
      <c r="B30" s="374" t="s">
        <v>413</v>
      </c>
      <c r="C30" s="397" t="s">
        <v>355</v>
      </c>
      <c r="D30" s="367">
        <v>780</v>
      </c>
      <c r="E30" s="467"/>
      <c r="F30" s="367">
        <v>780</v>
      </c>
      <c r="G30" s="470"/>
      <c r="H30" s="470"/>
      <c r="I30" s="367">
        <v>780</v>
      </c>
      <c r="J30" s="470"/>
    </row>
    <row r="31" spans="1:10">
      <c r="A31" s="187"/>
      <c r="B31" s="187"/>
      <c r="C31" s="188"/>
      <c r="D31" s="189"/>
      <c r="E31" s="188"/>
      <c r="F31" s="189"/>
      <c r="G31" s="188"/>
      <c r="H31" s="188"/>
      <c r="I31" s="189"/>
      <c r="J31" s="188"/>
    </row>
    <row r="32" spans="1:10" s="193" customFormat="1" ht="15">
      <c r="A32" s="190"/>
      <c r="B32" s="485" t="s">
        <v>331</v>
      </c>
      <c r="C32" s="486"/>
      <c r="D32" s="191">
        <f>SUM(D11:D31)</f>
        <v>122981.28</v>
      </c>
      <c r="E32" s="192"/>
      <c r="F32" s="191">
        <f>SUM(F11:F31)</f>
        <v>122981.28</v>
      </c>
      <c r="G32" s="192"/>
      <c r="H32" s="192"/>
      <c r="I32" s="191">
        <f>SUM(I16:I31)</f>
        <v>98565</v>
      </c>
      <c r="J32" s="192"/>
    </row>
    <row r="34" spans="1:10" s="184" customFormat="1" ht="15">
      <c r="B34" s="487" t="s">
        <v>332</v>
      </c>
      <c r="C34" s="488"/>
      <c r="D34" s="489"/>
      <c r="E34" s="490" t="s">
        <v>322</v>
      </c>
      <c r="F34" s="491"/>
      <c r="G34" s="491"/>
      <c r="H34" s="491"/>
      <c r="I34" s="491"/>
      <c r="J34" s="492"/>
    </row>
    <row r="35" spans="1:10" s="184" customFormat="1" ht="75">
      <c r="A35" s="185" t="s">
        <v>323</v>
      </c>
      <c r="B35" s="185" t="s">
        <v>324</v>
      </c>
      <c r="C35" s="185" t="s">
        <v>40</v>
      </c>
      <c r="D35" s="186" t="s">
        <v>325</v>
      </c>
      <c r="E35" s="185" t="s">
        <v>326</v>
      </c>
      <c r="F35" s="186" t="s">
        <v>325</v>
      </c>
      <c r="G35" s="185" t="s">
        <v>327</v>
      </c>
      <c r="H35" s="185" t="s">
        <v>328</v>
      </c>
      <c r="I35" s="185" t="s">
        <v>329</v>
      </c>
      <c r="J35" s="185" t="s">
        <v>330</v>
      </c>
    </row>
    <row r="36" spans="1:10" s="369" customFormat="1" ht="75">
      <c r="A36" s="373"/>
      <c r="B36" s="381" t="s">
        <v>279</v>
      </c>
      <c r="C36" s="378" t="s">
        <v>280</v>
      </c>
      <c r="D36" s="379">
        <v>15000</v>
      </c>
      <c r="E36" s="374" t="s">
        <v>414</v>
      </c>
      <c r="F36" s="367">
        <v>15000</v>
      </c>
      <c r="G36" s="382" t="s">
        <v>416</v>
      </c>
      <c r="H36" s="368" t="s">
        <v>417</v>
      </c>
      <c r="I36" s="367">
        <v>15000</v>
      </c>
      <c r="J36" s="368" t="s">
        <v>415</v>
      </c>
    </row>
    <row r="37" spans="1:10">
      <c r="A37" s="187"/>
      <c r="B37" s="187"/>
      <c r="C37" s="188"/>
      <c r="D37" s="189"/>
      <c r="E37" s="188"/>
      <c r="F37" s="189"/>
      <c r="G37" s="188"/>
      <c r="H37" s="188"/>
      <c r="I37" s="189"/>
      <c r="J37" s="188"/>
    </row>
    <row r="38" spans="1:10" s="193" customFormat="1" ht="15">
      <c r="A38" s="190"/>
      <c r="B38" s="485" t="s">
        <v>331</v>
      </c>
      <c r="C38" s="486"/>
      <c r="D38" s="191">
        <f>SUM(D36:D37)</f>
        <v>15000</v>
      </c>
      <c r="E38" s="192"/>
      <c r="F38" s="191">
        <f>SUM(F36:F37)</f>
        <v>15000</v>
      </c>
      <c r="G38" s="192"/>
      <c r="H38" s="192"/>
      <c r="I38" s="191">
        <f>SUM(I36:I37)</f>
        <v>15000</v>
      </c>
      <c r="J38" s="192"/>
    </row>
    <row r="39" spans="1:10" hidden="1"/>
    <row r="40" spans="1:10" s="184" customFormat="1" ht="15" hidden="1">
      <c r="B40" s="487" t="s">
        <v>333</v>
      </c>
      <c r="C40" s="488"/>
      <c r="D40" s="489"/>
      <c r="E40" s="490" t="s">
        <v>322</v>
      </c>
      <c r="F40" s="491"/>
      <c r="G40" s="491"/>
      <c r="H40" s="491"/>
      <c r="I40" s="491"/>
      <c r="J40" s="492"/>
    </row>
    <row r="41" spans="1:10" s="184" customFormat="1" ht="75" hidden="1">
      <c r="A41" s="185" t="s">
        <v>323</v>
      </c>
      <c r="B41" s="185" t="s">
        <v>324</v>
      </c>
      <c r="C41" s="185" t="s">
        <v>40</v>
      </c>
      <c r="D41" s="186" t="s">
        <v>325</v>
      </c>
      <c r="E41" s="185" t="s">
        <v>326</v>
      </c>
      <c r="F41" s="186" t="s">
        <v>325</v>
      </c>
      <c r="G41" s="185" t="s">
        <v>327</v>
      </c>
      <c r="H41" s="185" t="s">
        <v>328</v>
      </c>
      <c r="I41" s="185" t="s">
        <v>329</v>
      </c>
      <c r="J41" s="185" t="s">
        <v>330</v>
      </c>
    </row>
    <row r="42" spans="1:10" hidden="1">
      <c r="A42" s="187"/>
      <c r="B42" s="187" t="s">
        <v>67</v>
      </c>
      <c r="C42" s="188"/>
      <c r="D42" s="189"/>
      <c r="E42" s="188"/>
      <c r="F42" s="189"/>
      <c r="G42" s="188"/>
      <c r="H42" s="188"/>
      <c r="I42" s="189"/>
      <c r="J42" s="188"/>
    </row>
    <row r="43" spans="1:10" hidden="1">
      <c r="A43" s="187"/>
      <c r="B43" s="187" t="s">
        <v>100</v>
      </c>
      <c r="C43" s="188"/>
      <c r="D43" s="189"/>
      <c r="E43" s="188"/>
      <c r="F43" s="189"/>
      <c r="G43" s="188"/>
      <c r="H43" s="188"/>
      <c r="I43" s="189"/>
      <c r="J43" s="188"/>
    </row>
    <row r="44" spans="1:10" hidden="1">
      <c r="A44" s="187"/>
      <c r="B44" s="187" t="s">
        <v>107</v>
      </c>
      <c r="C44" s="188"/>
      <c r="D44" s="189"/>
      <c r="E44" s="188"/>
      <c r="F44" s="189"/>
      <c r="G44" s="188"/>
      <c r="H44" s="188"/>
      <c r="I44" s="189"/>
      <c r="J44" s="188"/>
    </row>
    <row r="45" spans="1:10" hidden="1">
      <c r="A45" s="187"/>
      <c r="B45" s="187" t="s">
        <v>123</v>
      </c>
      <c r="C45" s="188"/>
      <c r="D45" s="189"/>
      <c r="E45" s="188"/>
      <c r="F45" s="189"/>
      <c r="G45" s="188"/>
      <c r="H45" s="188"/>
      <c r="I45" s="189"/>
      <c r="J45" s="188"/>
    </row>
    <row r="46" spans="1:10" hidden="1">
      <c r="A46" s="187"/>
      <c r="B46" s="187" t="s">
        <v>140</v>
      </c>
      <c r="C46" s="188"/>
      <c r="D46" s="189"/>
      <c r="E46" s="188"/>
      <c r="F46" s="189"/>
      <c r="G46" s="188"/>
      <c r="H46" s="188"/>
      <c r="I46" s="189"/>
      <c r="J46" s="188"/>
    </row>
    <row r="47" spans="1:10" hidden="1">
      <c r="A47" s="187"/>
      <c r="B47" s="187"/>
      <c r="C47" s="188"/>
      <c r="D47" s="189"/>
      <c r="E47" s="188"/>
      <c r="F47" s="189"/>
      <c r="G47" s="188"/>
      <c r="H47" s="188"/>
      <c r="I47" s="189"/>
      <c r="J47" s="188"/>
    </row>
    <row r="48" spans="1:10" s="193" customFormat="1" ht="15" hidden="1">
      <c r="A48" s="190"/>
      <c r="B48" s="485" t="s">
        <v>331</v>
      </c>
      <c r="C48" s="486"/>
      <c r="D48" s="191">
        <f>SUM(D42:D47)</f>
        <v>0</v>
      </c>
      <c r="E48" s="192"/>
      <c r="F48" s="191">
        <f>SUM(F42:F47)</f>
        <v>0</v>
      </c>
      <c r="G48" s="192"/>
      <c r="H48" s="192"/>
      <c r="I48" s="191">
        <f>SUM(I42:I47)</f>
        <v>0</v>
      </c>
      <c r="J48" s="192"/>
    </row>
    <row r="50" spans="1:10" s="194" customFormat="1" ht="12.75">
      <c r="B50" s="194" t="s">
        <v>334</v>
      </c>
      <c r="D50" s="195"/>
      <c r="F50" s="195"/>
    </row>
    <row r="52" spans="1:10" s="369" customFormat="1" ht="15">
      <c r="A52" s="383"/>
      <c r="B52" s="384"/>
      <c r="C52" s="383"/>
      <c r="D52" s="385"/>
      <c r="E52" s="384"/>
      <c r="F52" s="385"/>
      <c r="G52" s="383"/>
      <c r="H52" s="383"/>
      <c r="I52" s="385"/>
      <c r="J52" s="383"/>
    </row>
    <row r="53" spans="1:10" s="369" customFormat="1" ht="15.75" customHeight="1">
      <c r="A53" s="383"/>
      <c r="B53" s="384"/>
      <c r="C53" s="383"/>
      <c r="D53" s="385"/>
      <c r="E53" s="384"/>
      <c r="F53" s="385"/>
      <c r="G53" s="383"/>
      <c r="H53" s="383"/>
      <c r="I53" s="385"/>
      <c r="J53" s="383"/>
    </row>
    <row r="54" spans="1:10" s="369" customFormat="1" ht="15.75" customHeight="1">
      <c r="A54" s="386"/>
      <c r="B54" s="471" t="s">
        <v>418</v>
      </c>
      <c r="C54" s="471"/>
      <c r="D54" s="387"/>
      <c r="E54" s="388" t="s">
        <v>419</v>
      </c>
      <c r="F54" s="387"/>
      <c r="G54" s="386"/>
      <c r="H54" s="386"/>
      <c r="I54" s="389"/>
      <c r="J54" s="390"/>
    </row>
    <row r="55" spans="1:10" s="369" customFormat="1" ht="57" customHeight="1">
      <c r="A55" s="383"/>
      <c r="B55" s="384"/>
      <c r="C55" s="383"/>
      <c r="D55" s="385"/>
      <c r="E55" s="464" t="s">
        <v>420</v>
      </c>
      <c r="F55" s="464"/>
      <c r="G55" s="383"/>
      <c r="H55" s="383"/>
      <c r="I55" s="385"/>
      <c r="J55" s="383"/>
    </row>
    <row r="56" spans="1:10" s="369" customFormat="1" ht="15.75" customHeight="1">
      <c r="A56" s="383"/>
      <c r="B56" s="384"/>
      <c r="C56" s="383"/>
      <c r="D56" s="385"/>
      <c r="E56" s="384"/>
      <c r="F56" s="385"/>
      <c r="G56" s="383"/>
      <c r="H56" s="383"/>
      <c r="I56" s="385"/>
      <c r="J56" s="383"/>
    </row>
  </sheetData>
  <mergeCells count="30">
    <mergeCell ref="B17:B18"/>
    <mergeCell ref="B20:B21"/>
    <mergeCell ref="B9:D9"/>
    <mergeCell ref="E9:J9"/>
    <mergeCell ref="H2:J2"/>
    <mergeCell ref="B4:J4"/>
    <mergeCell ref="B5:J5"/>
    <mergeCell ref="B6:J6"/>
    <mergeCell ref="B7:J7"/>
    <mergeCell ref="B54:C54"/>
    <mergeCell ref="E22:E23"/>
    <mergeCell ref="G22:G23"/>
    <mergeCell ref="H22:H23"/>
    <mergeCell ref="J22:J23"/>
    <mergeCell ref="E24:E26"/>
    <mergeCell ref="G24:G25"/>
    <mergeCell ref="H24:H25"/>
    <mergeCell ref="J24:J25"/>
    <mergeCell ref="B48:C48"/>
    <mergeCell ref="B32:C32"/>
    <mergeCell ref="B34:D34"/>
    <mergeCell ref="E34:J34"/>
    <mergeCell ref="B38:C38"/>
    <mergeCell ref="B40:D40"/>
    <mergeCell ref="E40:J40"/>
    <mergeCell ref="E55:F55"/>
    <mergeCell ref="E28:E30"/>
    <mergeCell ref="G28:G30"/>
    <mergeCell ref="H28:H30"/>
    <mergeCell ref="J28:J30"/>
  </mergeCells>
  <pageMargins left="0.19685039370078741" right="0.19685039370078741" top="0.94488188976377963" bottom="0.19685039370078741" header="0.31496062992125984" footer="0.31496062992125984"/>
  <pageSetup paperSize="9" scale="98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2021-12-01T13:45:38Z</cp:lastPrinted>
  <dcterms:created xsi:type="dcterms:W3CDTF">2020-11-14T13:09:40Z</dcterms:created>
  <dcterms:modified xsi:type="dcterms:W3CDTF">2021-12-01T13:58:35Z</dcterms:modified>
</cp:coreProperties>
</file>