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hhVTkzcm4vRA8zmZZjRG9jdFaHnA=="/>
    </ext>
  </extLst>
</workbook>
</file>

<file path=xl/sharedStrings.xml><?xml version="1.0" encoding="utf-8"?>
<sst xmlns="http://schemas.openxmlformats.org/spreadsheetml/2006/main" count="2057" uniqueCount="803">
  <si>
    <t xml:space="preserve">
</t>
  </si>
  <si>
    <t>Додаток №______</t>
  </si>
  <si>
    <t>до Договору про надання гранту №4INC31-02433</t>
  </si>
  <si>
    <t>від "23" липня 2021 року</t>
  </si>
  <si>
    <t>Назва конкурсної програми:</t>
  </si>
  <si>
    <t>Інклюзивне мистецтво</t>
  </si>
  <si>
    <t>Назва ЛОТ-у:</t>
  </si>
  <si>
    <t>Назва Грантоотримувача:</t>
  </si>
  <si>
    <t>Харківський національний педагогічний університет імені Г.С. Сковороди</t>
  </si>
  <si>
    <t>Назва проєкту:</t>
  </si>
  <si>
    <t>Інклюзивний ART-HUB</t>
  </si>
  <si>
    <t>Дата початку проєкту:</t>
  </si>
  <si>
    <t>23 липня 2021 р.</t>
  </si>
  <si>
    <t>Дата завершення проєкту:</t>
  </si>
  <si>
    <t>31 жовтня 2021 р.</t>
  </si>
  <si>
    <t xml:space="preserve">  ЗВІТ</t>
  </si>
  <si>
    <t xml:space="preserve">про надходження та використання коштів для реалізації проєкту </t>
  </si>
  <si>
    <t>за період з 23 липня 2021 року по 31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</si>
  <si>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</si>
  <si>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</si>
  <si>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</si>
  <si>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</si>
  <si>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</si>
  <si>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</si>
  <si>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</si>
  <si>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</si>
  <si>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</si>
  <si>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</si>
  <si>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</si>
  <si>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</si>
  <si>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</si>
  <si>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</si>
  <si>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</si>
  <si>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</si>
  <si>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</si>
  <si>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</si>
  <si>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</si>
  <si>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</si>
  <si>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</si>
  <si>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</si>
  <si>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</si>
  <si>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</si>
  <si>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</si>
  <si>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</si>
  <si>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</si>
  <si>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</si>
  <si>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</si>
  <si>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</si>
  <si>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</si>
  <si>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Проректор</t>
  </si>
  <si>
    <t>Володимир БОРИСОВ</t>
  </si>
  <si>
    <t>Головний бухгалтер</t>
  </si>
  <si>
    <t>Олена КИРИЛОВИЧ</t>
  </si>
  <si>
    <t>Склав:</t>
  </si>
  <si>
    <t>Заст.головного бухгалтера</t>
  </si>
  <si>
    <t>Анна СВАТЕНКО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</si>
  <si>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</si>
  <si>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</si>
  <si>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</si>
  <si>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</si>
  <si>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</si>
  <si>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</si>
  <si>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</si>
  <si>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</si>
  <si>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</si>
  <si>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</si>
  <si>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</si>
  <si>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</si>
  <si>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</si>
  <si>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</si>
  <si>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</si>
  <si>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</si>
  <si>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</si>
  <si>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</si>
  <si>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</si>
  <si>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</si>
  <si>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</si>
  <si>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</si>
  <si>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</si>
  <si>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</si>
  <si>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</si>
  <si>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</si>
  <si>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</si>
  <si>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</si>
  <si>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</si>
  <si>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</si>
  <si>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</si>
  <si>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</si>
  <si>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</si>
  <si>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</si>
  <si>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Боярська-Хоменко Анна Володимирівна, доцент, (координатор)</t>
  </si>
  <si>
    <t>місяців</t>
  </si>
  <si>
    <t>1.1.2</t>
  </si>
  <si>
    <t>Башкір Ольга Іванівна, професор, (координатор комунікаційної діяльності)</t>
  </si>
  <si>
    <t>1.1.3</t>
  </si>
  <si>
    <t>Собченко Тетяна Миколаївна, доцент, (Координатор проведення закупівлі товарів, відеооператор, адміністратор виставки)</t>
  </si>
  <si>
    <t>1.1.4</t>
  </si>
  <si>
    <t>Чеботова Яна Валентинівна, доцент, (викладач, дизайнер)</t>
  </si>
  <si>
    <t>1.1.5</t>
  </si>
  <si>
    <t>Жуков Василь Павлович, доцент, (викладач)</t>
  </si>
  <si>
    <t>1.1.6</t>
  </si>
  <si>
    <t>Смолянюк Наталя Миколаїівна, доцент, (викладач)</t>
  </si>
  <si>
    <t>1.1.7</t>
  </si>
  <si>
    <t>Казачінер Олена Семенівна, доцент, (координатор роботи з інклюзивними студентами)</t>
  </si>
  <si>
    <t>1.1.8</t>
  </si>
  <si>
    <t>Алієв Магамед Аллахяр-Огли, головний інженер (відповідальний за обладнання приміщення інклюзивного хабу)</t>
  </si>
  <si>
    <t>1.1.9</t>
  </si>
  <si>
    <t>Сеньжапов Рашид Тагірович, водій, (відповідальний за обладнання приміщення інклюзивного хабу)</t>
  </si>
  <si>
    <t>1.1.10</t>
  </si>
  <si>
    <t>Онищенко Дмитро Сергійович, маляр, (відповідальний за обладнання приміщення інклюзивного хабу)</t>
  </si>
  <si>
    <t>1.1.11</t>
  </si>
  <si>
    <t>Сватенко Анна Вікторівна, заступник головного бухгалтера, (відповідальний за фінансову звітність)</t>
  </si>
  <si>
    <t>1.1.12</t>
  </si>
  <si>
    <t>Злотнік Людмила Вікторівна, начальник відділу матеріально-технічного постачання, (відповідальний заключення договорів з ФОП, аудиторською компанією)</t>
  </si>
  <si>
    <t>1.1.13</t>
  </si>
  <si>
    <t>Ткаченко Віта Михайлівна, провідний бухгалтер, (відповідальний за проведення платіжних доручень)</t>
  </si>
  <si>
    <t>1.1.14</t>
  </si>
  <si>
    <t>Клименко Юлія Сергіївна, начальник відділу зв’язків з громадськістю та засобами масової інформації (відповідальний за відео, фото супровід)</t>
  </si>
  <si>
    <t>1.1.15</t>
  </si>
  <si>
    <t>Якубова Світлана Леонідівна, провідний бухгалтер, (відповідальний за нарахування заробітної плати)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</si>
  <si>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</si>
  <si>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</si>
  <si>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</si>
  <si>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</si>
  <si>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</si>
  <si>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</si>
  <si>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</si>
  <si>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</si>
  <si>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</si>
  <si>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</si>
  <si>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</si>
  <si>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</si>
  <si>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</si>
  <si>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</si>
  <si>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r>
      <rPr>
        <rFont val="Times New Roman"/>
        <color theme="1"/>
        <sz val="10.0"/>
      </rPr>
      <t>У зв</t>
    </r>
    <r>
      <rPr>
        <rFont val="Calibri"/>
        <color theme="1"/>
        <sz val="10.0"/>
      </rPr>
      <t>'</t>
    </r>
    <r>
      <rPr>
        <rFont val="Times New Roman"/>
        <color theme="1"/>
        <sz val="10.0"/>
      </rPr>
      <t>язку з наявністю інвалідності у одного з виконавців Проєкту відбулась економія коштів для оплати соціальних внесків</t>
    </r>
  </si>
  <si>
    <t>1.4.1</t>
  </si>
  <si>
    <t>Штатні працівники</t>
  </si>
  <si>
    <t>1.4.2</t>
  </si>
  <si>
    <t>Штатні працівники з інвалідністю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</si>
  <si>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</si>
  <si>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</si>
  <si>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</si>
  <si>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</si>
  <si>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</si>
  <si>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</si>
  <si>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</si>
  <si>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</si>
  <si>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</si>
  <si>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</si>
  <si>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</si>
  <si>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</si>
  <si>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</si>
  <si>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</si>
  <si>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</si>
  <si>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</si>
  <si>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</si>
  <si>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</si>
  <si>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</si>
  <si>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</si>
  <si>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</si>
  <si>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</si>
  <si>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</si>
  <si>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</si>
  <si>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</si>
  <si>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</si>
  <si>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</si>
  <si>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</si>
  <si>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</si>
  <si>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</si>
  <si>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</si>
  <si>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</si>
  <si>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</si>
  <si>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</si>
  <si>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Ножиці канцелярські  (для зони HandeMade)</t>
  </si>
  <si>
    <t>3.1.2</t>
  </si>
  <si>
    <t>Ножиці з обєднаними ручками для осіб з ДЦП (для зони HandeMade)</t>
  </si>
  <si>
    <t>3.1.3</t>
  </si>
  <si>
    <t>Пристрій для захвату предметів для осіб з ДЦП (для зони HandeMade)</t>
  </si>
  <si>
    <t>3.1.4</t>
  </si>
  <si>
    <t>Ніж канцелярський  (для зони HandeMade)</t>
  </si>
  <si>
    <t>3.1.5</t>
  </si>
  <si>
    <t>Килимок для нарізання  (для зони HandeMade)</t>
  </si>
  <si>
    <t>3.1.6</t>
  </si>
  <si>
    <t>Лупа з пінцетом для осіб з порушенням зору  (для зони HandeMade)</t>
  </si>
  <si>
    <t>3.1.7</t>
  </si>
  <si>
    <t>Пістолет для клею (для зони HandeMade)</t>
  </si>
  <si>
    <t>3.1.8</t>
  </si>
  <si>
    <t>Інструменти для квілінгу  (для зони HandeMade)</t>
  </si>
  <si>
    <t>3.1.9</t>
  </si>
  <si>
    <t>Музичний центр (для зони психологчного розвантаження)</t>
  </si>
  <si>
    <t>3.1.10</t>
  </si>
  <si>
    <t>Навушники (для зони психологчного розвантаження)</t>
  </si>
  <si>
    <t>3.1.11</t>
  </si>
  <si>
    <t>Телевізор</t>
  </si>
  <si>
    <t>3.1.12</t>
  </si>
  <si>
    <t>Кріплення для ТВ</t>
  </si>
  <si>
    <t>3.1.13</t>
  </si>
  <si>
    <t>Килимок-піаніно (для зони психологчного розвантаження)</t>
  </si>
  <si>
    <t>3.1.14</t>
  </si>
  <si>
    <t>Батареи типу «АА» (для гнучкої клавіатури) (упаковки по 4 шт)</t>
  </si>
  <si>
    <t>3.1.15</t>
  </si>
  <si>
    <t>Гнучка midi клавіатура (для зони психологчного розвантаження)</t>
  </si>
  <si>
    <t>3.1.16</t>
  </si>
  <si>
    <t>Бокси для зберігання речей (для зони HandeMade та твочрчості)</t>
  </si>
  <si>
    <t>3.1.17</t>
  </si>
  <si>
    <t>Мобільний візок для зберігання речей (для зони HandeMade та твочрчості)</t>
  </si>
  <si>
    <t>3.1.18</t>
  </si>
  <si>
    <t>Саморізи</t>
  </si>
  <si>
    <t>3.1.19</t>
  </si>
  <si>
    <t>Саморіз по дереву для гіпсокартону  (для виготивлення інклюзивної дошки на стіну) (для зони коворкунгу)</t>
  </si>
  <si>
    <t>3.1.20</t>
  </si>
  <si>
    <t>Шпателі  (для виготивлення інклюзивної дошки на стіну) (для зони коворкунгу)</t>
  </si>
  <si>
    <t>3.1.21</t>
  </si>
  <si>
    <t>Профіль для гіпсокартону  (для виготивлення інклюзивної дошки на стіну) (для зони коворкунгу)</t>
  </si>
  <si>
    <t>3.1.22</t>
  </si>
  <si>
    <t>Ємкості для зберігання паперів (для зони творчості)</t>
  </si>
  <si>
    <t>3.1.23</t>
  </si>
  <si>
    <t xml:space="preserve">Валик (для фарбування стін) </t>
  </si>
  <si>
    <t>3.1.24</t>
  </si>
  <si>
    <t xml:space="preserve">Макловиця  (для фарбування стін) </t>
  </si>
  <si>
    <t>3.1.25</t>
  </si>
  <si>
    <t xml:space="preserve">Перчатки (для фарбування стін) </t>
  </si>
  <si>
    <t>3.1.26</t>
  </si>
  <si>
    <t xml:space="preserve">Грунтовка глибокопроникна (для фарбування стін) </t>
  </si>
  <si>
    <t>3.1.27</t>
  </si>
  <si>
    <t>Фільтр-подовжувач з заземленням (для настільних ламп у всіх зонах)</t>
  </si>
  <si>
    <t>3.1.28</t>
  </si>
  <si>
    <t>Лампа настільна (для всіх зон)</t>
  </si>
  <si>
    <t>3.1.29</t>
  </si>
  <si>
    <t>Лампа напільна</t>
  </si>
  <si>
    <t>3.1.30</t>
  </si>
  <si>
    <t>Лампочки</t>
  </si>
  <si>
    <t>3.1.31</t>
  </si>
  <si>
    <t>М’ячики Су Джок (для осіб з ДЦП) (для зони психологічного розвантаження)</t>
  </si>
  <si>
    <t>3.1.32</t>
  </si>
  <si>
    <t>Захисне покриття на стіл (для зони творчості)</t>
  </si>
  <si>
    <t>3.1.33</t>
  </si>
  <si>
    <t>Корзина для сміття (для зони творчості)</t>
  </si>
  <si>
    <t>3.1.34</t>
  </si>
  <si>
    <t>Фартухи льняні   (для зони HandeMade та творчості)</t>
  </si>
  <si>
    <t>3.1.35</t>
  </si>
  <si>
    <t>Скло для малювання та розпису  (для зони творчості)</t>
  </si>
  <si>
    <t>3.1.36</t>
  </si>
  <si>
    <t>Набір пензлів круглих (для зони творчості)</t>
  </si>
  <si>
    <t>3.1.37</t>
  </si>
  <si>
    <t>Набір пензлів плоских (для зони творчості)</t>
  </si>
  <si>
    <t>3.1.38</t>
  </si>
  <si>
    <t>Ємкості для замішування глини (для зони творчості)</t>
  </si>
  <si>
    <t>3.1.39</t>
  </si>
  <si>
    <t>Стакан непроливайка  (для зони творчості)</t>
  </si>
  <si>
    <t>3.1.40</t>
  </si>
  <si>
    <t>Бокси для зберігання творчих робіт (для всіх зон)</t>
  </si>
  <si>
    <t>3.1.41</t>
  </si>
  <si>
    <t>Підставки для пензлів та олівців (для всіх зон)</t>
  </si>
  <si>
    <t>3.1.42</t>
  </si>
  <si>
    <t>Відро для води (для роботи з глиною) (для зони творчості)</t>
  </si>
  <si>
    <t>3.1.43</t>
  </si>
  <si>
    <t>Акустична система (для всього приміщення)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</si>
  <si>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</si>
  <si>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</si>
  <si>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</si>
  <si>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</si>
  <si>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</si>
  <si>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</si>
  <si>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</si>
  <si>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</si>
  <si>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</si>
  <si>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</si>
  <si>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</si>
  <si>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</si>
  <si>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</si>
  <si>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</si>
  <si>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</si>
  <si>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</si>
  <si>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</si>
  <si>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</si>
  <si>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</si>
  <si>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</si>
  <si>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Комплект терапевтичних адаптованих музичних інструментів для осіб з інвалідністю (ударні, духові, клавішні інструменти)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</si>
  <si>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</si>
  <si>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</si>
  <si>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</si>
  <si>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</si>
  <si>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</si>
  <si>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</si>
  <si>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</si>
  <si>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</si>
  <si>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</si>
  <si>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</si>
  <si>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</si>
  <si>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</si>
  <si>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</si>
  <si>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</si>
  <si>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</si>
  <si>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</si>
  <si>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</si>
  <si>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</si>
  <si>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</si>
  <si>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</si>
  <si>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</si>
  <si>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</si>
  <si>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</si>
  <si>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</si>
  <si>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</si>
  <si>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</si>
  <si>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</si>
  <si>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</si>
  <si>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</si>
  <si>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</si>
  <si>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</si>
  <si>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</si>
  <si>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</si>
  <si>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</si>
  <si>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</si>
  <si>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</si>
  <si>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</si>
  <si>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</si>
  <si>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</si>
  <si>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</si>
  <si>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</si>
  <si>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</si>
  <si>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</si>
  <si>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</si>
  <si>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</si>
  <si>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</si>
  <si>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</si>
  <si>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</si>
  <si>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</si>
  <si>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У зв'язку з економією коштів за п.1.4 було збільшено видатки на канц.товари</t>
  </si>
  <si>
    <t>6.1.1</t>
  </si>
  <si>
    <t>Книги для читання</t>
  </si>
  <si>
    <t>6.1.2</t>
  </si>
  <si>
    <t>Книжки для читання шрифтом Брайля</t>
  </si>
  <si>
    <t>6.1.3</t>
  </si>
  <si>
    <t>Набір кольорового картону (для зони HandeMade)</t>
  </si>
  <si>
    <t>6.1.4</t>
  </si>
  <si>
    <t>Набір фетру (для зони HandeMade)</t>
  </si>
  <si>
    <t>6.1.5</t>
  </si>
  <si>
    <t>Набір фетру на клейкій основі  (для зони HandeMade)</t>
  </si>
  <si>
    <t>6.1.6</t>
  </si>
  <si>
    <t>Картини для малювання по номерам (30 см х 45 см) (для зони творчості)</t>
  </si>
  <si>
    <t>6.1.7</t>
  </si>
  <si>
    <t>Набір для творчості (художні патчі) (для зони HandeMade)</t>
  </si>
  <si>
    <t>6.1.8</t>
  </si>
  <si>
    <t>Набір для творчості. Намисто (для зони HandeMade)</t>
  </si>
  <si>
    <t>6.1.9</t>
  </si>
  <si>
    <t>Набір для творчості з 3D ефектом (для зони HandeMade)</t>
  </si>
  <si>
    <t>6.1.10</t>
  </si>
  <si>
    <t>Набір для творчості (гіпсова розмальовка) (для зони HandeMade)</t>
  </si>
  <si>
    <t>6.1.11</t>
  </si>
  <si>
    <t>Набір для творчості (розпис по кераміці) (для зони HandeMade)</t>
  </si>
  <si>
    <t>6.1.12</t>
  </si>
  <si>
    <t>Клей ПВА (для зони HandeMade)</t>
  </si>
  <si>
    <t>6.1.13</t>
  </si>
  <si>
    <t>Стержні клеєві (для зони HandeMade)</t>
  </si>
  <si>
    <t>6.1.14</t>
  </si>
  <si>
    <t>Набір для шиття (для зони HandeMade)</t>
  </si>
  <si>
    <t>6.1.15</t>
  </si>
  <si>
    <t>Набір голок для шиття (для зони HandeMade)</t>
  </si>
  <si>
    <t>6.1.16</t>
  </si>
  <si>
    <t>Набір ниток кольорових (для зони HandeMade)</t>
  </si>
  <si>
    <t>6.1.17</t>
  </si>
  <si>
    <t>Дерев’яні заготівки під фарбування (для зони HandeMade)</t>
  </si>
  <si>
    <t>6.1.18</t>
  </si>
  <si>
    <t>Пінопластові фігурки  (для зони HandeMade)</t>
  </si>
  <si>
    <t>6.1.19</t>
  </si>
  <si>
    <t>Клейка стрічка канцелярська одностороння широка (для зони HandeMade)</t>
  </si>
  <si>
    <t>6.1.20</t>
  </si>
  <si>
    <t>Клейка стрічка канцелярська одностороння  вузька  (для зони HandeMade)</t>
  </si>
  <si>
    <t>6.1.21</t>
  </si>
  <si>
    <t>Клейка стрічка канцелярська  двостороння  (для зони HandeMade)</t>
  </si>
  <si>
    <t>6.1.22</t>
  </si>
  <si>
    <t>Підрамник з полотном (для зони творчості)</t>
  </si>
  <si>
    <t>6.1.23</t>
  </si>
  <si>
    <t>Папір для квілінгу  (для зони HandeMade)</t>
  </si>
  <si>
    <t>6.1.24</t>
  </si>
  <si>
    <t>Рами для картин</t>
  </si>
  <si>
    <t>6.1.25</t>
  </si>
  <si>
    <t>Диски (для зони психологчного розвантаження)</t>
  </si>
  <si>
    <t>6.1.26</t>
  </si>
  <si>
    <t>Тканина портьєрна для подушок  (для зони HandeMade)</t>
  </si>
  <si>
    <t>6.1.27</t>
  </si>
  <si>
    <t>Тканина плюш (вельбо) (для зони HandeMade)</t>
  </si>
  <si>
    <t>6.1.28</t>
  </si>
  <si>
    <t>Наповнювач Холлофайбер (для зони HandeMade)</t>
  </si>
  <si>
    <t>6.1.29</t>
  </si>
  <si>
    <t>Наповнювач антистрес (для зони HandeMade)</t>
  </si>
  <si>
    <t>6.1.30</t>
  </si>
  <si>
    <t>Гіпсокартон   (для зони коворкунгу)</t>
  </si>
  <si>
    <t>6.1.31</t>
  </si>
  <si>
    <t>Клей для гіпсокартона (для виготивлення інклюзивної дошки на стіну) (для зони коворкунгу)</t>
  </si>
  <si>
    <t>6.1.32</t>
  </si>
  <si>
    <t>Фарба магнітна (для зони коворкунгу)</t>
  </si>
  <si>
    <t>6.1.33</t>
  </si>
  <si>
    <t>Шпаклівка  (для виготивлення інклюзивної дошки на стіну) (для зони коворкунгу)</t>
  </si>
  <si>
    <t>6.1.34</t>
  </si>
  <si>
    <t>Шпаклівка стартова  (для виготивлення інклюзивної дошки на стіну) (для зони коворкунгу)</t>
  </si>
  <si>
    <t>6.1.35</t>
  </si>
  <si>
    <t>Фарба латексна водоемульсійна</t>
  </si>
  <si>
    <t>6.1.36</t>
  </si>
  <si>
    <t xml:space="preserve">Пігмент 250 мл (для фарбування стін) </t>
  </si>
  <si>
    <t>6.1.37</t>
  </si>
  <si>
    <t xml:space="preserve">Ваночка для фарби (для фарбування стін) </t>
  </si>
  <si>
    <t>6.1.38</t>
  </si>
  <si>
    <t>Дошка магнітно-маркерна 2х3 (для зони коворкінгу)</t>
  </si>
  <si>
    <t>6.1.39</t>
  </si>
  <si>
    <t>Набір магнітів 30 мм x 10 шт (для зони коворкінгу)</t>
  </si>
  <si>
    <t>6.1.40</t>
  </si>
  <si>
    <t>Набір аксесуарів для магнітно-маркерних дошок (для зони коворкінгу)</t>
  </si>
  <si>
    <t>6.1.41</t>
  </si>
  <si>
    <t xml:space="preserve">Набір серветок для магнітно-маркерних дошок (для зони коворкінгу) </t>
  </si>
  <si>
    <t>6.1.42</t>
  </si>
  <si>
    <t>Набір магнітів діаметр 15 мм (для зони коворкінгу)</t>
  </si>
  <si>
    <t>6.1.43</t>
  </si>
  <si>
    <t>Набір стартовий для крейдових дошок з 4 предметів (для зони коворкінгу)</t>
  </si>
  <si>
    <t>6.1.44</t>
  </si>
  <si>
    <t>Крейда  біла (для зони коворкінгу)</t>
  </si>
  <si>
    <t>6.1.45</t>
  </si>
  <si>
    <t>Крейда кольорова (для зони коворкінгу)</t>
  </si>
  <si>
    <t>6.1.46</t>
  </si>
  <si>
    <t>Губка для сухої чистки маркерної дошки (для зони коворкінгу)</t>
  </si>
  <si>
    <t>6.1.47</t>
  </si>
  <si>
    <t>Чистящий засіб для дошок 200мл  (для зони коворкінгу)</t>
  </si>
  <si>
    <t>6.1.48</t>
  </si>
  <si>
    <t>Набір маркерів кольорових (для зони коворкінгу)</t>
  </si>
  <si>
    <t>6.1.49</t>
  </si>
  <si>
    <t>Пісок для пісочної терапії (для зони психолоічного розвантаження) (упаковка 20 кг)</t>
  </si>
  <si>
    <t>6.1.50</t>
  </si>
  <si>
    <t>Кінетичний пісок для пісочної терапії (для зони психолоічного розвантаження)</t>
  </si>
  <si>
    <t>6.1.51</t>
  </si>
  <si>
    <t>Тримач для дошки</t>
  </si>
  <si>
    <t>6.1.52</t>
  </si>
  <si>
    <t>Папір офісний А4</t>
  </si>
  <si>
    <t>6.1.53</t>
  </si>
  <si>
    <t>Папір офісний А3 (для зони коворкінгу)</t>
  </si>
  <si>
    <t>6.1.54</t>
  </si>
  <si>
    <t xml:space="preserve">Папір офісний кольоровий  A4 (для зон коворкінгу та HandeMade) </t>
  </si>
  <si>
    <t>6.1.55</t>
  </si>
  <si>
    <t>Набір канцелярський (для зони коворкінгу)</t>
  </si>
  <si>
    <t>6.1.56</t>
  </si>
  <si>
    <t>Папір акварельний А4 (для зони творчості)</t>
  </si>
  <si>
    <t>6.1.57</t>
  </si>
  <si>
    <t>Папір акварельний А3 (для зони творчості)</t>
  </si>
  <si>
    <t>6.1.58</t>
  </si>
  <si>
    <t>Папір для нотатків з липкою стрічкою (для зони коворкінгу)</t>
  </si>
  <si>
    <t>6.1.59</t>
  </si>
  <si>
    <t>Блоки паперові самоклейкі (для зони коворкінгу)</t>
  </si>
  <si>
    <t>6.1.60</t>
  </si>
  <si>
    <t>Зубочистки для творчості  (для зони творчості)</t>
  </si>
  <si>
    <t>6.1.61</t>
  </si>
  <si>
    <t>Ручки кулькові (для зони коворкінгу)</t>
  </si>
  <si>
    <t>6.1.62</t>
  </si>
  <si>
    <t>Олівці прості (для зони творчості)</t>
  </si>
  <si>
    <t>6.1.63</t>
  </si>
  <si>
    <t>Гумки для оівців (для зони творчості)</t>
  </si>
  <si>
    <t>6.1.64</t>
  </si>
  <si>
    <t>Набір олівців кольорових (для зони творчості)</t>
  </si>
  <si>
    <t>6.1.65</t>
  </si>
  <si>
    <t>Маркери (для зон коворкінгу та творчості)</t>
  </si>
  <si>
    <t>6.1.66</t>
  </si>
  <si>
    <t>Набір глини для ручної ліпки (біла) (для зони творчості)</t>
  </si>
  <si>
    <t>6.1.67</t>
  </si>
  <si>
    <t>Фарби акварельні (для зони творчості)</t>
  </si>
  <si>
    <t>6.1.68</t>
  </si>
  <si>
    <t>Фарби гуаш (для зони творчості)</t>
  </si>
  <si>
    <t>6.1.69</t>
  </si>
  <si>
    <t>Фарби акрілові (для зони творчості)</t>
  </si>
  <si>
    <t>6.1.70</t>
  </si>
  <si>
    <t>Палітри  (для зони творчості)</t>
  </si>
  <si>
    <t>6.1.71</t>
  </si>
  <si>
    <t>Упаковка вушних паличок для поробок (для зони HandeMade)</t>
  </si>
  <si>
    <t>6.1.72</t>
  </si>
  <si>
    <t>Трубочки (соломка) пластикові  для поробок (упаковка) (для зони HandeMade)</t>
  </si>
  <si>
    <t>6.1.73</t>
  </si>
  <si>
    <t>Серветки паперові (різнокольорові) (упаковка) (для зони HandeMade)</t>
  </si>
  <si>
    <t>6.1.74</t>
  </si>
  <si>
    <t>Кульки повітряні для поробок  (для зони HandeMade)</t>
  </si>
  <si>
    <t>6.1.75</t>
  </si>
  <si>
    <t>Нитки для поробок  (для зони HandeMade)</t>
  </si>
  <si>
    <t>6.1.76</t>
  </si>
  <si>
    <t>Серветки вологі  (для зони HandeMade)</t>
  </si>
  <si>
    <t>6.1.77</t>
  </si>
  <si>
    <t>Папки  скорошивачі (для зони творчості)</t>
  </si>
  <si>
    <t>6.1.78</t>
  </si>
  <si>
    <t>Скрепка канц. №28</t>
  </si>
  <si>
    <t>6.2</t>
  </si>
  <si>
    <t>Носії, накопичувачі</t>
  </si>
  <si>
    <t>6.2.1</t>
  </si>
  <si>
    <t>Флешка (64 гб) (здя зберігання відо майстер-класів та аудіозаписів з музикою)</t>
  </si>
  <si>
    <t>6.2.2</t>
  </si>
  <si>
    <t>Найменування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</si>
  <si>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</si>
  <si>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</si>
  <si>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</si>
  <si>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</si>
  <si>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</si>
  <si>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</si>
  <si>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</si>
  <si>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</si>
  <si>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</si>
  <si>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</si>
  <si>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</si>
  <si>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</si>
  <si>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</si>
  <si>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</si>
  <si>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</si>
  <si>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</si>
  <si>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</si>
  <si>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</si>
  <si>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</si>
  <si>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 (А2)</t>
  </si>
  <si>
    <t>7.7</t>
  </si>
  <si>
    <t>Друк банерів (Павук)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</si>
  <si>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</si>
  <si>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</si>
  <si>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</si>
  <si>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</si>
  <si>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</si>
  <si>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</si>
  <si>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</si>
  <si>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</si>
  <si>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</si>
  <si>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</si>
  <si>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</si>
  <si>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</si>
  <si>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</si>
  <si>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</si>
  <si>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</si>
  <si>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</si>
  <si>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</si>
  <si>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</si>
  <si>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</si>
  <si>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</si>
  <si>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</si>
  <si>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</si>
  <si>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</si>
  <si>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</si>
  <si>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</si>
  <si>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</si>
  <si>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</si>
  <si>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</si>
  <si>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</si>
  <si>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</si>
  <si>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</si>
  <si>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</si>
  <si>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</si>
  <si>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</si>
  <si>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</si>
  <si>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</si>
  <si>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</si>
  <si>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</si>
  <si>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</si>
  <si>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</si>
  <si>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</si>
  <si>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</si>
  <si>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</si>
  <si>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</si>
  <si>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</si>
  <si>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</si>
  <si>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</si>
  <si>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</si>
  <si>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</si>
  <si>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</si>
  <si>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</si>
  <si>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</si>
  <si>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</si>
  <si>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</si>
  <si>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</si>
  <si>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</si>
  <si>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</si>
  <si>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</si>
  <si>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</si>
  <si>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</si>
  <si>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</si>
  <si>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</si>
  <si>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</si>
  <si>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</si>
  <si>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</si>
  <si>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</si>
  <si>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</si>
  <si>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</si>
  <si>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</si>
  <si>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</si>
  <si>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</si>
  <si>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</si>
  <si>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</si>
  <si>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</si>
  <si>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</si>
  <si>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</si>
  <si>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</si>
  <si>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</si>
  <si>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</si>
  <si>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</si>
  <si>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</si>
  <si>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</si>
  <si>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</si>
  <si>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</si>
  <si>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</si>
  <si>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</si>
  <si>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</si>
  <si>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</si>
  <si>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</si>
  <si>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</si>
  <si>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</si>
  <si>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</si>
  <si>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</si>
  <si>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</si>
  <si>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Інклюзивний ART-HUB</t>
  </si>
  <si>
    <t>(назва проекту)</t>
  </si>
  <si>
    <t>у період з 23 липня 2021 року по 31 жовтня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</si>
  <si>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</si>
  <si>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</si>
  <si>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</si>
  <si>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</si>
  <si>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</si>
  <si>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</si>
  <si>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</si>
  <si>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</si>
  <si>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</si>
  <si>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</si>
  <si>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Боярська-Хоменко Анна Володимирівна (3143206520)</t>
  </si>
  <si>
    <t>Наказ №152 від 11.10.2021
Наказ №__ від ____2021</t>
  </si>
  <si>
    <t>ПВ №12 за жовтень 2021; ПВ №_ за листопад</t>
  </si>
  <si>
    <t>ПД №1667 від 28.10.2021</t>
  </si>
  <si>
    <t>Башкір Ольга Іванівна (3056722868)</t>
  </si>
  <si>
    <t>Собченко Тетяна Миколаївна (2898505187)</t>
  </si>
  <si>
    <t>Чеботова Яна Валентинівна (2460000987)</t>
  </si>
  <si>
    <t>Жуков Василь Павлович (2645801017)</t>
  </si>
  <si>
    <t>Смолянюк Наталя Миколаїівна (3113116662)</t>
  </si>
  <si>
    <t>Казачінер Олена Семенівна (2874409080)</t>
  </si>
  <si>
    <t>Наказ №152 від 11.10.2021</t>
  </si>
  <si>
    <t>ПВ №12 за жовтень 2021</t>
  </si>
  <si>
    <t>Алієв Магамед Аллахяр-Огли (2417312478)</t>
  </si>
  <si>
    <t>Наказ №109 від 30.07.2021</t>
  </si>
  <si>
    <t>ПВ №6 за серпень 2021</t>
  </si>
  <si>
    <t>ПД №1070 від 05.08.2021</t>
  </si>
  <si>
    <t>Сеньжапов Рашид Тагірович (2399911170)</t>
  </si>
  <si>
    <t>ПВ №5 за серпень 2021</t>
  </si>
  <si>
    <t>ПД №1071 від 05.08.2021</t>
  </si>
  <si>
    <t>Онищенко Дмитро Сергійович (2997613272)</t>
  </si>
  <si>
    <t>Сватенко Анна Вікторівна (3176505221)</t>
  </si>
  <si>
    <t>Злотнік Людмила Вікторівна (2577401007)</t>
  </si>
  <si>
    <t>Наказ №109 від 30.07.2021
Наказ №152 від 11.10.2021</t>
  </si>
  <si>
    <t>ПВ №5 за серпень 2021
ПВ №12 за жовтень 2021</t>
  </si>
  <si>
    <t>ПД №1071 від 05.08.2021;
ПД №1667 від 28.10.2021</t>
  </si>
  <si>
    <t>Ткаченко Віта Михайлівна (2677700669)</t>
  </si>
  <si>
    <t>Клименко Юлія Сергіївна (3163306901)</t>
  </si>
  <si>
    <t>Якубова Світлана Леонідівна (2265201904)</t>
  </si>
  <si>
    <t>ГУДПС у Харківській області (43983495)</t>
  </si>
  <si>
    <t>ПД №1072 від 05.08.2021; ПД №1663 від 28.10.2021</t>
  </si>
  <si>
    <t>ФОП Чередник І.В. (2790001369)</t>
  </si>
  <si>
    <t>Договір №127 від 07.09.2021
Специфікація №1 до договору</t>
  </si>
  <si>
    <t>Видаткова накладна №00286 від 08.09.2021; Акт введення в експлуатацію №13 від 22.09.2021</t>
  </si>
  <si>
    <t>ПД №1261 від 08.09.2021</t>
  </si>
  <si>
    <t>ФОП Горбенко Р.Л. (3017412450)</t>
  </si>
  <si>
    <t>Договір №134 від 14.09.2021
Специфікація №1 до договору</t>
  </si>
  <si>
    <t>Видаткова накладна №40 від 15.09.2021; Акт введення в експлуатацію №14 від 22.09.2021</t>
  </si>
  <si>
    <t>ПД №1340 від 15.09.2021</t>
  </si>
  <si>
    <t>Видаткова накладна №40 від 15.09.2021; Акт введення в експлуатацію №10 від 22.09.2021</t>
  </si>
  <si>
    <t>Видаткова накладна №00286 від 08.09.2021; Акт введення в експлуатацію №15 від 22.09.2021</t>
  </si>
  <si>
    <t>Договір №129 від 07.09.2021
Специфікація №1 до договору</t>
  </si>
  <si>
    <t>Видаткова накладна №00278 від 08.09.2021; Акт введення в експлуатацію №28 від 22.09.2021</t>
  </si>
  <si>
    <t>ПД №1259 від 08.09.2021</t>
  </si>
  <si>
    <t>Видаткова накладна №40 від 15.09.2021; Акт введення в експлуатацію №21 від 22.09.2021</t>
  </si>
  <si>
    <t>ФОП Лахновський В.Ю. (2569500533)</t>
  </si>
  <si>
    <t>Договір №109 від 17.08.2021
Специфікація №1 до договору</t>
  </si>
  <si>
    <t>Видаткова накладна №12/08 від 18.08.2021; Акт введення в експлуатацію №26 від 22.09.2021</t>
  </si>
  <si>
    <t>ПД №1167 від 25.08.2021</t>
  </si>
  <si>
    <t>Договір №136 від 14.09.2021
Специфікація №1 до договору</t>
  </si>
  <si>
    <t>Видаткова накладна №23 від 15.09.2021; Акт введення в експлуатацію №34 від 22.09.2021</t>
  </si>
  <si>
    <t>ПД №1360 від 16.09.2021</t>
  </si>
  <si>
    <t>ФОП Гусєва Р.О. (2023917768)</t>
  </si>
  <si>
    <t>Договір №99 від 17.08.2021
Специфікація №1 до договору</t>
  </si>
  <si>
    <t>Видаткова накладна №000245423 від 18.08.2021; Акт введення в експлуатацію основних засобів №2 від 22.09.2021</t>
  </si>
  <si>
    <t>ПД №1174 від 01.09.2021</t>
  </si>
  <si>
    <t>Договір №104 від 17.08.2021
Специфікація №1 до договору</t>
  </si>
  <si>
    <t>Видаткова накладна №000245348 від 18.08.2021; Акт введення в експлуатацію №16 від 22.09.2021</t>
  </si>
  <si>
    <t>ПД №1163 від 25.08.2021</t>
  </si>
  <si>
    <t>Договір №105 від 17.08.2021
Специфікація №1 до договору</t>
  </si>
  <si>
    <t>Видаткова накладна №000245464 від 18.08.2021; Акт введення в експлуатацію основних засобів №5 від 22.09.2021</t>
  </si>
  <si>
    <t>ПД №1168 від 25.08.2021</t>
  </si>
  <si>
    <t>Видаткова накладна №000245464 від 18.08.2021; Акт введення в експлуатацію №24 від 22.09.2021</t>
  </si>
  <si>
    <t>Договір №140 від 14.09.2021
Специфікація №1 до договору</t>
  </si>
  <si>
    <t>Видаткова накладна №39 від 15.09.2021; Акт введення в експлуатацію №27 від 22.09.2021</t>
  </si>
  <si>
    <t>ПД №1364 від 16.09.2021</t>
  </si>
  <si>
    <t>Договір №102 від 17.08.2021
Специфікація №1 до договору</t>
  </si>
  <si>
    <t>Видаткова накладна №000245386 від 18.08.2021; Акт списання №20 від 08.10.2021</t>
  </si>
  <si>
    <t>ПД №1169 від 26.08.2021</t>
  </si>
  <si>
    <t>Видаткова накладна №39 від 15.09.2021; Акт введення в експлуатацію №29 від 22.09.2021</t>
  </si>
  <si>
    <t>Договір №131 від 14.09.2021
Специфікація №1 до договору</t>
  </si>
  <si>
    <t>Видаткова накладна №37 від 15.09.2021; Акт введення в експлуатацію №32 від 22.09.2021</t>
  </si>
  <si>
    <t>ПД №1343 від 15.09.2021</t>
  </si>
  <si>
    <t>Видаткова накладна №37 від 15.09.2021; Акт введення в експлуатацію основних засобів №1 від 22.09.2021</t>
  </si>
  <si>
    <t>Договір №96 від 17.08.2021
Специфікація №1 до договору</t>
  </si>
  <si>
    <t>Видаткова накладна №20/08 від 18.08.2021; Акт списання №47/1 від 29.10.2021</t>
  </si>
  <si>
    <t>ПД №1125 від 18.08.2021</t>
  </si>
  <si>
    <t>Видаткова накладна №12/08 від 18.08.2021; Акт списання №47/1 від 29.10.2021</t>
  </si>
  <si>
    <t>Договір №103 від 17.08.2021
Специфікація №1 до договору</t>
  </si>
  <si>
    <t>Видаткова накладна №14/08 від 18.08.2021; Акт списання №47/1 від 29.10.2021</t>
  </si>
  <si>
    <t>ПД №1171 від 26.08.2021</t>
  </si>
  <si>
    <t>Видаткова накладна №00278 від 08.09.2021; Акт введення в експлуатацію №35 від 22.09.2021</t>
  </si>
  <si>
    <t>Договір №137 від 14.09.2021
Специфікація №1 до договору</t>
  </si>
  <si>
    <t>Видаткова накладна №38 від 15.09.2021; Акт списання №20 від 08.10.2021</t>
  </si>
  <si>
    <t>ПД №1361 від 16.09.2021</t>
  </si>
  <si>
    <t>Договір №108 від 17.08.2021
Специфікація №1 до договору</t>
  </si>
  <si>
    <t>Видаткова накладна №15/08 від 18.08.2021; Акт списання №47/1 від 29.10.2021</t>
  </si>
  <si>
    <t>ПД №1166 від 25.08.2021</t>
  </si>
  <si>
    <t>Договір №98 від 17.08.2021
Специфікація №1 до договору</t>
  </si>
  <si>
    <t>Видаткова накладна №000245386 від 18.08.2021; Акт введення в експлуатацію №19 від 22.09.2021</t>
  </si>
  <si>
    <t>ПД №1164 від 25.08.2021</t>
  </si>
  <si>
    <t>Договір №101 від 17.08.2021
Специфікація №1 до договору</t>
  </si>
  <si>
    <t>Видаткова накладна №11/08 від 18.08.2021; Акт введення в експлуатацію №22 від 22.09.2021</t>
  </si>
  <si>
    <t>ПД №1173 від 26.08.2021</t>
  </si>
  <si>
    <t>Видаткова накладна №11/08 від 18.08.2021; Акт введення в експлуатацію №23 від 22.09.2021</t>
  </si>
  <si>
    <t>Договір №97 від 17.08.2021
Специфікація №1 до договору</t>
  </si>
  <si>
    <t>Видаткова накладна №10/08 від 18.08.2021; Акт списання №64 від 29.10.2021</t>
  </si>
  <si>
    <t>ПД №1126 від 18.08.2021</t>
  </si>
  <si>
    <t>Видаткова накладна №40 від 15.09.2021; Акт введення в експлуатацію №20 від 22.09.2021</t>
  </si>
  <si>
    <t>Договір №138 від 14.09.2021
Специфікація №1 до договору</t>
  </si>
  <si>
    <t>Видаткова накладна №28 від 15.09.2021; Акт списання №20 від 08.10.2021</t>
  </si>
  <si>
    <t>ПД №1362 від 16.09.2021</t>
  </si>
  <si>
    <t>Видаткова накладна №28 від 15.09.2021; Акт введення в експлуатацію №25 від 22.09.2021</t>
  </si>
  <si>
    <t>Видаткова накладна №38 від 15.09.2021; Акт введення в експлуатацію №8 від 22.09.2021</t>
  </si>
  <si>
    <t>Договір №125 від 07.09.2021
Специфікація №1 до договору</t>
  </si>
  <si>
    <t>Видаткова накладна №00273 від 08.09.2021; Акт введення в експлуатацію №9 від 22.09.2021</t>
  </si>
  <si>
    <t>ПД №1263 від 08.09.2021</t>
  </si>
  <si>
    <t>Видаткова накладна №00273 від 08.09.2021; Акт списання №47/1 від 29.10.2021</t>
  </si>
  <si>
    <t>Видаткова накладна №00273 від 08.09.2021; Акт списання №64 від 29.10.2021</t>
  </si>
  <si>
    <t>Видаткова накладна №37 від 15.09.2021; Акт введення в експлуатацію №36 від 22.09.2021</t>
  </si>
  <si>
    <t>Видаткова накладна №37 від 15.09.2021; Акт введення в експлуатацію №31 від 22.09.2021</t>
  </si>
  <si>
    <t>Видаткова накладна №00278 від 08.09.2021; Акт введення в експлуатацію №12 від 22.09.2021</t>
  </si>
  <si>
    <t>Видаткова накладна №28 від 15.09.2021; Акт введення в експлуатацію №30 від 22.09.2021</t>
  </si>
  <si>
    <t>Видаткова накладна №000245348 від 18.08.2021; Акт введення в експлуатацію основних засобів №4 від 22.09.2021</t>
  </si>
  <si>
    <t>ФОП Абрамов В.Б. (2389201032)</t>
  </si>
  <si>
    <t>Договір №164 від 19.10.2021
Калькуляція вартості послуги; Акт №1 від 21.10.2021 приймання-передачі наданих послуг</t>
  </si>
  <si>
    <t>Акт передачі мат.-від.особі Собченко Т.М. від 05.10.2021р.; Акт повернення ФОП Абрамов В.Б. від 20.10.2021р.</t>
  </si>
  <si>
    <t>ПД №1625 від 21.10.2021</t>
  </si>
  <si>
    <t>ТОВ ФІРМА "АНТОЛОГІЯ" (22629626)</t>
  </si>
  <si>
    <t>Договір №123 від 07.09.2021
Специфікація №1 до договору</t>
  </si>
  <si>
    <t>Видаткова накладна №127 від 08.09.2021; Накладна №1 прийому-передачі матеріальних цінностей від 26.10.2021</t>
  </si>
  <si>
    <t>ПД №1267 від 09.09.2021</t>
  </si>
  <si>
    <t>Видаткова накладна №00273 від 08.09.2021; Акт списання №61 від 27.10.2021</t>
  </si>
  <si>
    <t>Видаткова накладна №23 від 15.09.2021; Акт списання №61 від 27.10.2021</t>
  </si>
  <si>
    <t>Договір №107 від 17.08.2021
Специфікація №1 до договору</t>
  </si>
  <si>
    <t>Видаткова накладна №19/08 від 18.08.2021; Акт списання №47/1 від 29.10.2021</t>
  </si>
  <si>
    <t>ПД №1165 від 25.08.2021</t>
  </si>
  <si>
    <t>Видаткова накладна №19/08 від 18.08.2021; Акт списання №61 від 27.10.2021</t>
  </si>
  <si>
    <t>Видаткова накладна №28 від 15.09.2021; Акт списання №61 від 27.10.2021</t>
  </si>
  <si>
    <t>Видаткова накладна №28 від 15.09.2021; Акт списання №64 від 29.10.2021</t>
  </si>
  <si>
    <t>Договір №133 від 14.09.2021
Специфікація №1 до договору</t>
  </si>
  <si>
    <t>Видаткова накладна №29 від 15.09.2021; Акт списання №61 від 27.10.2021</t>
  </si>
  <si>
    <t>ПД №1341 від 15.09.2021</t>
  </si>
  <si>
    <t>Видаткова накладна №00278 від 08.09.2021; Акт списання №61 від 27.10.2021</t>
  </si>
  <si>
    <t>Договір №135 від 14.09.2021
Специфікація №1 до договору</t>
  </si>
  <si>
    <t>Видаткова накладна №24 від 15.09.2021; Акт списання №61 від 27.10.2021</t>
  </si>
  <si>
    <t>ПД №1339 від 15.09.2021</t>
  </si>
  <si>
    <t>Видаткова накладна №39 від 15.09.2021; Акт введення в експлуатацію №18 від 22.09.2021</t>
  </si>
  <si>
    <t>Договір №139 від 14.09.2021
Специфікація №1 до договору</t>
  </si>
  <si>
    <t>Видаткова накладна №30 від 15.09.2021; Акт списання №61 від 27.10.2021</t>
  </si>
  <si>
    <t>ПД №1363 від 16.09.2021</t>
  </si>
  <si>
    <t>Договір №132 від 14.09.2021
Специфікація №1 до договору</t>
  </si>
  <si>
    <t>Видаткова накладна №31 від 15.09.2021; Акт списання №61 від 27.10.2021</t>
  </si>
  <si>
    <t>ПД №1342 від 15.09.2021</t>
  </si>
  <si>
    <t>Договір №100 від 17.08.2021
Специфікація №1 до договору</t>
  </si>
  <si>
    <t>Видаткова накладна №18/08 від 18.08.2021; Акт списання №47/1 від 29.10.2021</t>
  </si>
  <si>
    <t>ПД №1124 від 18.08.2021</t>
  </si>
  <si>
    <t>Видаткова накладна №00278 від 08.09.2021; Акт введення в експлуатацію основних засобів №3 від 22.09.2021</t>
  </si>
  <si>
    <t>Видаткова накладна №00278 від 08.09.2021; Акт списання №64 від 29.10.2021</t>
  </si>
  <si>
    <t>Видаткова накладна №00278 від 08.09.2021; Акт списання №20 від 08.10.2021</t>
  </si>
  <si>
    <t>Видаткова накладна №00278 від 08.09.2021; Акт введення в експлуатацію №6 від 22.09.2021</t>
  </si>
  <si>
    <t>Видаткова накладна №00273 від 08.09.2021; Акт списання №20 від 08.10.2021</t>
  </si>
  <si>
    <t>Договір №128 від 07.09.2021
Специфікація №1 до договору</t>
  </si>
  <si>
    <t>Видаткова накладна №00279 від 08.09.2021; Акт списання №64 від 29.10.2021</t>
  </si>
  <si>
    <t>ПД №1260 від 08.09.2021</t>
  </si>
  <si>
    <t>ФОП Чередник І.В. (2790001369); ФОП Бабешко С.Р. (3814902402)</t>
  </si>
  <si>
    <t>Договір №129 від 07.09.2021
Специфікація №1 до договору; Договір №174 від 26.10.2021
Специфікація №1 до договору</t>
  </si>
  <si>
    <t>Видаткова накладна №00278 від 08.09.2021; Акт списання №20 від 08.10.2021; Видаткова накладна №342 від 27.10.2021; Акт списання №64 від 29.10.2021</t>
  </si>
  <si>
    <t>ПД №1259 від 08.09.2021; ПД№1657 від 27.10.2021</t>
  </si>
  <si>
    <t>Видаткова накладна №00278 від 08.09.2021; Акт введення в експлуатацію №17 від 22.09.2021</t>
  </si>
  <si>
    <t>Договір №120 від 07.09.2021
Специфікація №1 до договору</t>
  </si>
  <si>
    <t>Видаткова накладна №00285 від 08.09.2021; Акт списання №20 від 08.10.2021</t>
  </si>
  <si>
    <t>ПД №1268 від 09.09.2021</t>
  </si>
  <si>
    <t>Видаткова накладна №23 від 15.09.2021; Акт списання №20 від 08.10.2021</t>
  </si>
  <si>
    <t>Договір №124 від 07.09.2021
Специфікація №1 до договору</t>
  </si>
  <si>
    <t>Видаткова накладна №00274 від 08.09.2021; Акт списання №20 від 08.10.2021</t>
  </si>
  <si>
    <t>ПД №1264 від 08.09.2021</t>
  </si>
  <si>
    <t>Договір №126 від 07.09.2021
Специфікація №1 до договору</t>
  </si>
  <si>
    <t>Видаткова накладна №00287 від 08.09.2021; Акт списання №20 від 08.10.2021</t>
  </si>
  <si>
    <t>ПД №1262 від 08.09.2021</t>
  </si>
  <si>
    <t>ФОП Бабешко С.Р. (3814902402)</t>
  </si>
  <si>
    <t>Договір №174 від 26.10.2021
Специфікація №1 до договору</t>
  </si>
  <si>
    <t>Видаткова накладна №342 від 27.10.2021; Акт списання №64 від 29.10.2021</t>
  </si>
  <si>
    <t>ПД №1657 від 27.10.2021</t>
  </si>
  <si>
    <t>Видаткова накладна №39 від 15.09.2021; Акт введення в експлуатацію №7 від 22.09.2021</t>
  </si>
  <si>
    <t>ФОП Гобельовська Л.П. (2548806169)</t>
  </si>
  <si>
    <t>Договір №106 від 17.08.2021
Специфікація №1 до договору</t>
  </si>
  <si>
    <t>Видаткова накладна №1157 від 18.08.2021; Акт введення в експлуатацію №11 від 22.09.2021</t>
  </si>
  <si>
    <t>ПД №1170 від 26.08.2021</t>
  </si>
  <si>
    <t>Видаткова накладна №1157 від 18.08.2021; Акт введення в експлуатацію №33 від 22.09.2021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</si>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</sst>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sz val="11.0"/>
      <color rgb="FF000000"/>
      <name val="Inconsolata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sz val="12.0"/>
      <color theme="1"/>
      <name val="&quot;Times New Roman&quot;"/>
    </font>
    <font>
      <color theme="1"/>
      <name val="&quot;Times New Roman&quot;"/>
    </font>
    <font>
      <b/>
      <i/>
      <sz val="10.0"/>
      <color theme="1"/>
      <name val="Arial"/>
    </font>
    <font>
      <sz val="10.0"/>
      <color theme="1"/>
      <name val="Times New Roman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11.0"/>
      <color theme="1"/>
      <name val="&quot;Times New Roman&quot;"/>
    </font>
    <font>
      <sz val="11.0"/>
      <color rgb="FF000000"/>
      <name val="Arial"/>
    </font>
    <font>
      <sz val="11.0"/>
      <color theme="1"/>
      <name val="Times New Roman"/>
    </font>
    <font>
      <i/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0" numFmtId="0" xfId="0" applyFont="1"/>
    <xf borderId="0" fillId="2" fontId="4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3" fontId="7" numFmtId="4" xfId="0" applyAlignment="1" applyBorder="1" applyFill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1" numFmtId="0" xfId="0" applyFont="1"/>
    <xf borderId="0" fillId="0" fontId="11" numFmtId="0" xfId="0" applyAlignment="1" applyFont="1">
      <alignment readingOrder="0"/>
    </xf>
    <xf borderId="0" fillId="0" fontId="11" numFmtId="0" xfId="0" applyAlignment="1" applyFont="1">
      <alignment horizontal="center"/>
    </xf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2" fontId="15" numFmtId="0" xfId="0" applyAlignment="1" applyFont="1">
      <alignment readingOrder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32" fillId="4" fontId="2" numFmtId="0" xfId="0" applyAlignment="1" applyBorder="1" applyFont="1">
      <alignment horizontal="center" vertical="center"/>
    </xf>
    <xf borderId="33" fillId="4" fontId="2" numFmtId="0" xfId="0" applyAlignment="1" applyBorder="1" applyFont="1">
      <alignment horizontal="center" shrinkToFit="0" vertical="center" wrapText="1"/>
    </xf>
    <xf borderId="2" fillId="4" fontId="2" numFmtId="0" xfId="0" applyAlignment="1" applyBorder="1" applyFont="1">
      <alignment horizontal="center" shrinkToFit="0" vertical="center" wrapText="1"/>
    </xf>
    <xf borderId="4" fillId="4" fontId="2" numFmtId="4" xfId="0" applyAlignment="1" applyBorder="1" applyFont="1" applyNumberFormat="1">
      <alignment horizontal="center" vertical="center"/>
    </xf>
    <xf borderId="4" fillId="4" fontId="2" numFmtId="164" xfId="0" applyAlignment="1" applyBorder="1" applyFont="1" applyNumberFormat="1">
      <alignment horizontal="center" shrinkToFit="0" vertical="center" wrapText="1"/>
    </xf>
    <xf borderId="1" fillId="4" fontId="2" numFmtId="164" xfId="0" applyAlignment="1" applyBorder="1" applyFont="1" applyNumberFormat="1">
      <alignment horizontal="center" shrinkToFit="0" vertical="center" wrapText="1"/>
    </xf>
    <xf borderId="34" fillId="0" fontId="10" numFmtId="0" xfId="0" applyBorder="1" applyFont="1"/>
    <xf borderId="35" fillId="0" fontId="10" numFmtId="0" xfId="0" applyBorder="1" applyFont="1"/>
    <xf borderId="36" fillId="0" fontId="10" numFmtId="0" xfId="0" applyBorder="1" applyFont="1"/>
    <xf borderId="4" fillId="4" fontId="2" numFmtId="4" xfId="0" applyAlignment="1" applyBorder="1" applyFont="1" applyNumberFormat="1">
      <alignment horizontal="center" shrinkToFit="0" vertical="center" wrapText="1"/>
    </xf>
    <xf borderId="37" fillId="4" fontId="2" numFmtId="4" xfId="0" applyAlignment="1" applyBorder="1" applyFont="1" applyNumberFormat="1">
      <alignment horizontal="center" shrinkToFit="0" vertical="center" wrapText="1"/>
    </xf>
    <xf borderId="38" fillId="4" fontId="2" numFmtId="4" xfId="0" applyAlignment="1" applyBorder="1" applyFont="1" applyNumberFormat="1">
      <alignment horizontal="center" shrinkToFit="0" vertical="center" wrapText="1"/>
    </xf>
    <xf borderId="39" fillId="4" fontId="2" numFmtId="4" xfId="0" applyAlignment="1" applyBorder="1" applyFont="1" applyNumberFormat="1">
      <alignment horizontal="center" shrinkToFit="0" vertical="center" wrapText="1"/>
    </xf>
    <xf borderId="40" fillId="4" fontId="2" numFmtId="164" xfId="0" applyAlignment="1" applyBorder="1" applyFont="1" applyNumberFormat="1">
      <alignment horizontal="center" shrinkToFit="0" vertical="center" wrapText="1"/>
    </xf>
    <xf borderId="41" fillId="4" fontId="2" numFmtId="164" xfId="0" applyAlignment="1" applyBorder="1" applyFont="1" applyNumberFormat="1">
      <alignment horizontal="center" shrinkToFit="0" vertical="center" wrapText="1"/>
    </xf>
    <xf borderId="38" fillId="5" fontId="2" numFmtId="0" xfId="0" applyAlignment="1" applyBorder="1" applyFill="1" applyFont="1">
      <alignment horizontal="center" vertical="center"/>
    </xf>
    <xf borderId="37" fillId="5" fontId="2" numFmtId="0" xfId="0" applyAlignment="1" applyBorder="1" applyFont="1">
      <alignment horizontal="center" shrinkToFit="0" vertical="center" wrapText="1"/>
    </xf>
    <xf borderId="37" fillId="5" fontId="2" numFmtId="3" xfId="0" applyAlignment="1" applyBorder="1" applyFont="1" applyNumberFormat="1">
      <alignment horizontal="center" shrinkToFit="0" vertical="center" wrapText="1"/>
    </xf>
    <xf borderId="38" fillId="5" fontId="2" numFmtId="0" xfId="0" applyAlignment="1" applyBorder="1" applyFont="1">
      <alignment horizontal="center" shrinkToFit="0" vertical="center" wrapText="1"/>
    </xf>
    <xf borderId="42" fillId="6" fontId="18" numFmtId="0" xfId="0" applyAlignment="1" applyBorder="1" applyFill="1" applyFont="1">
      <alignment vertical="center"/>
    </xf>
    <xf borderId="43" fillId="6" fontId="18" numFmtId="0" xfId="0" applyAlignment="1" applyBorder="1" applyFont="1">
      <alignment horizontal="center" vertical="center"/>
    </xf>
    <xf borderId="44" fillId="6" fontId="18" numFmtId="0" xfId="0" applyAlignment="1" applyBorder="1" applyFont="1">
      <alignment shrinkToFit="0" vertical="center" wrapText="1"/>
    </xf>
    <xf borderId="44" fillId="6" fontId="0" numFmtId="0" xfId="0" applyAlignment="1" applyBorder="1" applyFont="1">
      <alignment horizontal="center" vertical="center"/>
    </xf>
    <xf borderId="44" fillId="6" fontId="0" numFmtId="4" xfId="0" applyAlignment="1" applyBorder="1" applyFont="1" applyNumberFormat="1">
      <alignment horizontal="right" vertical="center"/>
    </xf>
    <xf borderId="44" fillId="6" fontId="19" numFmtId="4" xfId="0" applyAlignment="1" applyBorder="1" applyFont="1" applyNumberFormat="1">
      <alignment horizontal="right" vertical="center"/>
    </xf>
    <xf borderId="39" fillId="6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5" fillId="7" fontId="2" numFmtId="0" xfId="0" applyAlignment="1" applyBorder="1" applyFill="1" applyFont="1">
      <alignment vertical="center"/>
    </xf>
    <xf borderId="38" fillId="7" fontId="2" numFmtId="0" xfId="0" applyAlignment="1" applyBorder="1" applyFont="1">
      <alignment horizontal="center" vertical="center"/>
    </xf>
    <xf borderId="43" fillId="7" fontId="3" numFmtId="0" xfId="0" applyAlignment="1" applyBorder="1" applyFont="1">
      <alignment vertical="center"/>
    </xf>
    <xf borderId="43" fillId="7" fontId="1" numFmtId="0" xfId="0" applyAlignment="1" applyBorder="1" applyFont="1">
      <alignment horizontal="center" vertical="center"/>
    </xf>
    <xf borderId="43" fillId="7" fontId="1" numFmtId="4" xfId="0" applyAlignment="1" applyBorder="1" applyFont="1" applyNumberFormat="1">
      <alignment horizontal="right" vertical="center"/>
    </xf>
    <xf borderId="43" fillId="7" fontId="14" numFmtId="4" xfId="0" applyAlignment="1" applyBorder="1" applyFont="1" applyNumberFormat="1">
      <alignment horizontal="right" vertical="center"/>
    </xf>
    <xf borderId="46" fillId="7" fontId="1" numFmtId="0" xfId="0" applyAlignment="1" applyBorder="1" applyFont="1">
      <alignment vertical="center"/>
    </xf>
    <xf borderId="47" fillId="8" fontId="2" numFmtId="165" xfId="0" applyAlignment="1" applyBorder="1" applyFill="1" applyFont="1" applyNumberFormat="1">
      <alignment vertical="top"/>
    </xf>
    <xf borderId="48" fillId="8" fontId="2" numFmtId="49" xfId="0" applyAlignment="1" applyBorder="1" applyFont="1" applyNumberFormat="1">
      <alignment horizontal="center" vertical="top"/>
    </xf>
    <xf borderId="49" fillId="8" fontId="20" numFmtId="0" xfId="0" applyAlignment="1" applyBorder="1" applyFont="1">
      <alignment shrinkToFit="0" vertical="top" wrapText="1"/>
    </xf>
    <xf borderId="50" fillId="8" fontId="2" numFmtId="0" xfId="0" applyAlignment="1" applyBorder="1" applyFont="1">
      <alignment horizontal="center" vertical="top"/>
    </xf>
    <xf borderId="51" fillId="8" fontId="2" numFmtId="4" xfId="0" applyAlignment="1" applyBorder="1" applyFont="1" applyNumberFormat="1">
      <alignment horizontal="right" vertical="top"/>
    </xf>
    <xf borderId="52" fillId="8" fontId="2" numFmtId="4" xfId="0" applyAlignment="1" applyBorder="1" applyFont="1" applyNumberFormat="1">
      <alignment horizontal="right" vertical="top"/>
    </xf>
    <xf borderId="53" fillId="8" fontId="2" numFmtId="4" xfId="0" applyAlignment="1" applyBorder="1" applyFont="1" applyNumberFormat="1">
      <alignment horizontal="right" vertical="top"/>
    </xf>
    <xf borderId="54" fillId="8" fontId="14" numFmtId="4" xfId="0" applyAlignment="1" applyBorder="1" applyFont="1" applyNumberFormat="1">
      <alignment horizontal="right" vertical="top"/>
    </xf>
    <xf borderId="54" fillId="8" fontId="14" numFmtId="10" xfId="0" applyAlignment="1" applyBorder="1" applyFont="1" applyNumberFormat="1">
      <alignment horizontal="right" vertical="top"/>
    </xf>
    <xf borderId="53" fillId="8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5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0" fillId="2" fontId="21" numFmtId="0" xfId="0" applyAlignment="1" applyFont="1">
      <alignment shrinkToFit="0" vertical="top" wrapText="1"/>
    </xf>
    <xf borderId="55" fillId="0" fontId="1" numFmtId="0" xfId="0" applyAlignment="1" applyBorder="1" applyFont="1">
      <alignment horizontal="center" vertical="top"/>
    </xf>
    <xf borderId="26" fillId="0" fontId="22" numFmtId="4" xfId="0" applyAlignment="1" applyBorder="1" applyFont="1" applyNumberFormat="1">
      <alignment horizontal="right" vertical="top"/>
    </xf>
    <xf borderId="0" fillId="0" fontId="22" numFmtId="4" xfId="0" applyAlignment="1" applyFont="1" applyNumberFormat="1">
      <alignment horizontal="right" vertical="top"/>
    </xf>
    <xf borderId="56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readingOrder="0" vertical="top"/>
    </xf>
    <xf borderId="25" fillId="0" fontId="1" numFmtId="4" xfId="0" applyAlignment="1" applyBorder="1" applyFont="1" applyNumberFormat="1">
      <alignment horizontal="right" readingOrder="0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7" fillId="0" fontId="14" numFmtId="4" xfId="0" applyAlignment="1" applyBorder="1" applyFont="1" applyNumberFormat="1">
      <alignment horizontal="right" vertical="top"/>
    </xf>
    <xf borderId="58" fillId="0" fontId="14" numFmtId="4" xfId="0" applyAlignment="1" applyBorder="1" applyFont="1" applyNumberFormat="1">
      <alignment horizontal="right" readingOrder="0" vertical="top"/>
    </xf>
    <xf borderId="58" fillId="0" fontId="14" numFmtId="4" xfId="0" applyAlignment="1" applyBorder="1" applyFont="1" applyNumberFormat="1">
      <alignment horizontal="right" vertical="top"/>
    </xf>
    <xf borderId="58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26" fillId="2" fontId="21" numFmtId="0" xfId="0" applyAlignment="1" applyBorder="1" applyFont="1">
      <alignment shrinkToFit="0" vertical="top" wrapText="1"/>
    </xf>
    <xf borderId="59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59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readingOrder="0" vertical="top"/>
    </xf>
    <xf borderId="6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64" fillId="0" fontId="14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5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67" fillId="0" fontId="1" numFmtId="0" xfId="0" applyAlignment="1" applyBorder="1" applyFont="1">
      <alignment shrinkToFit="0" vertical="top" wrapText="1"/>
    </xf>
    <xf borderId="26" fillId="0" fontId="21" numFmtId="0" xfId="0" applyAlignment="1" applyBorder="1" applyFont="1">
      <alignment shrinkToFit="0" vertical="top" wrapText="1"/>
    </xf>
    <xf borderId="0" fillId="0" fontId="21" numFmtId="0" xfId="0" applyAlignment="1" applyFont="1">
      <alignment shrinkToFit="0" vertical="top" wrapText="1"/>
    </xf>
    <xf borderId="68" fillId="8" fontId="20" numFmtId="0" xfId="0" applyAlignment="1" applyBorder="1" applyFont="1">
      <alignment shrinkToFit="0" vertical="top" wrapText="1"/>
    </xf>
    <xf borderId="47" fillId="8" fontId="2" numFmtId="0" xfId="0" applyAlignment="1" applyBorder="1" applyFont="1">
      <alignment horizontal="center" vertical="top"/>
    </xf>
    <xf borderId="69" fillId="8" fontId="2" numFmtId="4" xfId="0" applyAlignment="1" applyBorder="1" applyFont="1" applyNumberFormat="1">
      <alignment horizontal="right" vertical="top"/>
    </xf>
    <xf borderId="70" fillId="8" fontId="2" numFmtId="4" xfId="0" applyAlignment="1" applyBorder="1" applyFont="1" applyNumberFormat="1">
      <alignment horizontal="right" vertical="top"/>
    </xf>
    <xf borderId="71" fillId="8" fontId="2" numFmtId="4" xfId="0" applyAlignment="1" applyBorder="1" applyFont="1" applyNumberFormat="1">
      <alignment horizontal="right" vertical="top"/>
    </xf>
    <xf borderId="20" fillId="8" fontId="2" numFmtId="4" xfId="0" applyAlignment="1" applyBorder="1" applyFont="1" applyNumberFormat="1">
      <alignment horizontal="right" vertical="top"/>
    </xf>
    <xf borderId="22" fillId="8" fontId="2" numFmtId="4" xfId="0" applyAlignment="1" applyBorder="1" applyFont="1" applyNumberFormat="1">
      <alignment horizontal="right" vertical="top"/>
    </xf>
    <xf borderId="71" fillId="8" fontId="1" numFmtId="4" xfId="0" applyAlignment="1" applyBorder="1" applyFont="1" applyNumberFormat="1">
      <alignment horizontal="right" vertical="top"/>
    </xf>
    <xf borderId="71" fillId="8" fontId="2" numFmtId="0" xfId="0" applyAlignment="1" applyBorder="1" applyFont="1">
      <alignment shrinkToFit="0" vertical="top" wrapText="1"/>
    </xf>
    <xf borderId="72" fillId="0" fontId="4" numFmtId="0" xfId="0" applyAlignment="1" applyBorder="1" applyFont="1">
      <alignment shrinkToFit="0" vertical="top" wrapText="1"/>
    </xf>
    <xf borderId="73" fillId="0" fontId="2" numFmtId="165" xfId="0" applyAlignment="1" applyBorder="1" applyFont="1" applyNumberFormat="1">
      <alignment vertical="top"/>
    </xf>
    <xf borderId="73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8" fillId="8" fontId="23" numFmtId="0" xfId="0" applyAlignment="1" applyBorder="1" applyFont="1">
      <alignment shrinkToFit="0" vertical="top" wrapText="1"/>
    </xf>
    <xf borderId="74" fillId="0" fontId="3" numFmtId="49" xfId="0" applyAlignment="1" applyBorder="1" applyFont="1" applyNumberFormat="1">
      <alignment horizontal="center" vertical="top"/>
    </xf>
    <xf borderId="48" fillId="8" fontId="3" numFmtId="49" xfId="0" applyAlignment="1" applyBorder="1" applyFont="1" applyNumberFormat="1">
      <alignment horizontal="center" vertical="top"/>
    </xf>
    <xf borderId="71" fillId="8" fontId="2" numFmtId="4" xfId="0" applyAlignment="1" applyBorder="1" applyFont="1" applyNumberFormat="1">
      <alignment horizontal="right" readingOrder="0" vertical="top"/>
    </xf>
    <xf borderId="26" fillId="0" fontId="24" numFmtId="0" xfId="0" applyAlignment="1" applyBorder="1" applyFont="1">
      <alignment horizontal="left" shrinkToFit="0" vertical="center" wrapText="1"/>
    </xf>
    <xf borderId="75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5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readingOrder="0" vertical="top"/>
    </xf>
    <xf borderId="21" fillId="0" fontId="1" numFmtId="4" xfId="0" applyAlignment="1" applyBorder="1" applyFont="1" applyNumberFormat="1">
      <alignment horizontal="right" readingOrder="0" vertical="top"/>
    </xf>
    <xf borderId="21" fillId="0" fontId="1" numFmtId="0" xfId="0" applyAlignment="1" applyBorder="1" applyFont="1">
      <alignment shrinkToFit="0" vertical="top" wrapText="1"/>
    </xf>
    <xf borderId="72" fillId="0" fontId="4" numFmtId="0" xfId="0" applyAlignment="1" applyBorder="1" applyFont="1">
      <alignment readingOrder="0" shrinkToFit="0" vertical="top" wrapText="1"/>
    </xf>
    <xf borderId="22" fillId="0" fontId="1" numFmtId="4" xfId="0" applyAlignment="1" applyBorder="1" applyFont="1" applyNumberFormat="1">
      <alignment horizontal="right" readingOrder="0" vertical="top"/>
    </xf>
    <xf borderId="24" fillId="0" fontId="1" numFmtId="4" xfId="0" applyAlignment="1" applyBorder="1" applyFont="1" applyNumberFormat="1">
      <alignment horizontal="right" readingOrder="0" vertical="top"/>
    </xf>
    <xf borderId="76" fillId="0" fontId="1" numFmtId="0" xfId="0" applyAlignment="1" applyBorder="1" applyFont="1">
      <alignment shrinkToFit="0" vertical="top" wrapText="1"/>
    </xf>
    <xf borderId="76" fillId="0" fontId="4" numFmtId="0" xfId="0" applyAlignment="1" applyBorder="1" applyFont="1">
      <alignment shrinkToFit="0" vertical="top" wrapText="1"/>
    </xf>
    <xf borderId="77" fillId="0" fontId="14" numFmtId="4" xfId="0" applyAlignment="1" applyBorder="1" applyFont="1" applyNumberFormat="1">
      <alignment horizontal="right" vertical="top"/>
    </xf>
    <xf borderId="42" fillId="9" fontId="20" numFmtId="165" xfId="0" applyAlignment="1" applyBorder="1" applyFill="1" applyFont="1" applyNumberFormat="1">
      <alignment vertical="center"/>
    </xf>
    <xf borderId="43" fillId="9" fontId="2" numFmtId="165" xfId="0" applyAlignment="1" applyBorder="1" applyFont="1" applyNumberFormat="1">
      <alignment horizontal="center" vertical="center"/>
    </xf>
    <xf borderId="43" fillId="9" fontId="2" numFmtId="0" xfId="0" applyAlignment="1" applyBorder="1" applyFont="1">
      <alignment shrinkToFit="0" vertical="center" wrapText="1"/>
    </xf>
    <xf borderId="46" fillId="9" fontId="2" numFmtId="0" xfId="0" applyAlignment="1" applyBorder="1" applyFont="1">
      <alignment horizontal="center" vertical="center"/>
    </xf>
    <xf borderId="44" fillId="4" fontId="2" numFmtId="4" xfId="0" applyAlignment="1" applyBorder="1" applyFont="1" applyNumberFormat="1">
      <alignment horizontal="right" vertical="center"/>
    </xf>
    <xf borderId="18" fillId="9" fontId="2" numFmtId="4" xfId="0" applyAlignment="1" applyBorder="1" applyFont="1" applyNumberFormat="1">
      <alignment horizontal="right" vertical="center"/>
    </xf>
    <xf borderId="78" fillId="9" fontId="2" numFmtId="4" xfId="0" applyAlignment="1" applyBorder="1" applyFont="1" applyNumberFormat="1">
      <alignment horizontal="right" vertical="center"/>
    </xf>
    <xf borderId="79" fillId="9" fontId="2" numFmtId="4" xfId="0" applyAlignment="1" applyBorder="1" applyFont="1" applyNumberFormat="1">
      <alignment horizontal="right" vertical="center"/>
    </xf>
    <xf borderId="80" fillId="9" fontId="2" numFmtId="4" xfId="0" applyAlignment="1" applyBorder="1" applyFont="1" applyNumberFormat="1">
      <alignment horizontal="right" vertical="center"/>
    </xf>
    <xf borderId="15" fillId="9" fontId="2" numFmtId="4" xfId="0" applyAlignment="1" applyBorder="1" applyFont="1" applyNumberFormat="1">
      <alignment horizontal="right" vertical="center"/>
    </xf>
    <xf borderId="39" fillId="9" fontId="2" numFmtId="4" xfId="0" applyAlignment="1" applyBorder="1" applyFont="1" applyNumberFormat="1">
      <alignment horizontal="right" vertical="center"/>
    </xf>
    <xf borderId="38" fillId="9" fontId="2" numFmtId="0" xfId="0" applyAlignment="1" applyBorder="1" applyFont="1">
      <alignment shrinkToFit="0" vertical="center" wrapText="1"/>
    </xf>
    <xf borderId="81" fillId="7" fontId="2" numFmtId="0" xfId="0" applyAlignment="1" applyBorder="1" applyFont="1">
      <alignment vertical="center"/>
    </xf>
    <xf borderId="82" fillId="7" fontId="3" numFmtId="0" xfId="0" applyAlignment="1" applyBorder="1" applyFont="1">
      <alignment horizontal="center" vertical="center"/>
    </xf>
    <xf borderId="83" fillId="7" fontId="2" numFmtId="0" xfId="0" applyAlignment="1" applyBorder="1" applyFont="1">
      <alignment vertical="center"/>
    </xf>
    <xf borderId="83" fillId="7" fontId="1" numFmtId="0" xfId="0" applyAlignment="1" applyBorder="1" applyFont="1">
      <alignment horizontal="center" vertical="center"/>
    </xf>
    <xf borderId="84" fillId="7" fontId="14" numFmtId="4" xfId="0" applyAlignment="1" applyBorder="1" applyFont="1" applyNumberFormat="1">
      <alignment horizontal="right" vertical="top"/>
    </xf>
    <xf borderId="85" fillId="8" fontId="2" numFmtId="4" xfId="0" applyAlignment="1" applyBorder="1" applyFont="1" applyNumberFormat="1">
      <alignment horizontal="right" vertical="top"/>
    </xf>
    <xf borderId="86" fillId="8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0" fillId="8" fontId="14" numFmtId="4" xfId="0" applyAlignment="1" applyBorder="1" applyFont="1" applyNumberFormat="1">
      <alignment horizontal="right" vertical="top"/>
    </xf>
    <xf borderId="72" fillId="0" fontId="1" numFmtId="0" xfId="0" applyAlignment="1" applyBorder="1" applyFont="1">
      <alignment shrinkToFit="0" vertical="top" wrapText="1"/>
    </xf>
    <xf borderId="87" fillId="0" fontId="4" numFmtId="0" xfId="0" applyAlignment="1" applyBorder="1" applyFont="1">
      <alignment shrinkToFit="0" vertical="top" wrapText="1"/>
    </xf>
    <xf borderId="88" fillId="9" fontId="2" numFmtId="4" xfId="0" applyAlignment="1" applyBorder="1" applyFont="1" applyNumberFormat="1">
      <alignment horizontal="right" vertical="center"/>
    </xf>
    <xf borderId="89" fillId="9" fontId="2" numFmtId="4" xfId="0" applyAlignment="1" applyBorder="1" applyFont="1" applyNumberFormat="1">
      <alignment horizontal="right" vertical="center"/>
    </xf>
    <xf borderId="39" fillId="9" fontId="14" numFmtId="4" xfId="0" applyAlignment="1" applyBorder="1" applyFont="1" applyNumberFormat="1">
      <alignment horizontal="right" vertical="center"/>
    </xf>
    <xf borderId="0" fillId="0" fontId="22" numFmtId="3" xfId="0" applyAlignment="1" applyFont="1" applyNumberFormat="1">
      <alignment horizontal="right" vertical="top"/>
    </xf>
    <xf borderId="26" fillId="0" fontId="22" numFmtId="3" xfId="0" applyAlignment="1" applyBorder="1" applyFont="1" applyNumberFormat="1">
      <alignment horizontal="right" vertical="top"/>
    </xf>
    <xf borderId="26" fillId="0" fontId="21" numFmtId="0" xfId="0" applyAlignment="1" applyBorder="1" applyFont="1">
      <alignment shrinkToFit="0" vertical="bottom" wrapText="1"/>
    </xf>
    <xf borderId="26" fillId="0" fontId="21" numFmtId="0" xfId="0" applyAlignment="1" applyBorder="1" applyFont="1">
      <alignment shrinkToFit="0" wrapText="1"/>
    </xf>
    <xf borderId="0" fillId="0" fontId="21" numFmtId="0" xfId="0" applyAlignment="1" applyFont="1">
      <alignment shrinkToFit="0" wrapText="1"/>
    </xf>
    <xf borderId="26" fillId="0" fontId="21" numFmtId="0" xfId="0" applyBorder="1" applyFont="1"/>
    <xf borderId="59" fillId="0" fontId="4" numFmtId="4" xfId="0" applyAlignment="1" applyBorder="1" applyFont="1" applyNumberFormat="1">
      <alignment horizontal="right" vertical="center"/>
    </xf>
    <xf borderId="76" fillId="0" fontId="10" numFmtId="0" xfId="0" applyBorder="1" applyFont="1"/>
    <xf borderId="90" fillId="0" fontId="10" numFmtId="0" xfId="0" applyBorder="1" applyFont="1"/>
    <xf borderId="91" fillId="0" fontId="10" numFmtId="0" xfId="0" applyBorder="1" applyFont="1"/>
    <xf borderId="49" fillId="8" fontId="23" numFmtId="0" xfId="0" applyAlignment="1" applyBorder="1" applyFont="1">
      <alignment shrinkToFit="0" vertical="top" wrapText="1"/>
    </xf>
    <xf borderId="24" fillId="8" fontId="14" numFmtId="4" xfId="0" applyAlignment="1" applyBorder="1" applyFont="1" applyNumberFormat="1">
      <alignment horizontal="right" vertical="top"/>
    </xf>
    <xf borderId="55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26" fillId="0" fontId="5" numFmtId="0" xfId="0" applyAlignment="1" applyBorder="1" applyFont="1">
      <alignment horizontal="left" shrinkToFit="0" vertical="top" wrapText="1"/>
    </xf>
    <xf borderId="55" fillId="0" fontId="4" numFmtId="0" xfId="0" applyAlignment="1" applyBorder="1" applyFont="1">
      <alignment horizontal="center" vertical="top"/>
    </xf>
    <xf borderId="72" fillId="0" fontId="1" numFmtId="0" xfId="0" applyAlignment="1" applyBorder="1" applyFont="1">
      <alignment horizontal="left" shrinkToFit="0" vertical="top" wrapText="1"/>
    </xf>
    <xf borderId="76" fillId="0" fontId="1" numFmtId="0" xfId="0" applyAlignment="1" applyBorder="1" applyFont="1">
      <alignment horizontal="left" shrinkToFit="0" vertical="top" wrapText="1"/>
    </xf>
    <xf borderId="59" fillId="0" fontId="4" numFmtId="0" xfId="0" applyAlignment="1" applyBorder="1" applyFont="1">
      <alignment horizontal="center" vertical="top"/>
    </xf>
    <xf borderId="44" fillId="9" fontId="14" numFmtId="4" xfId="0" applyAlignment="1" applyBorder="1" applyFont="1" applyNumberFormat="1">
      <alignment horizontal="right" vertical="center"/>
    </xf>
    <xf borderId="15" fillId="9" fontId="14" numFmtId="4" xfId="0" applyAlignment="1" applyBorder="1" applyFont="1" applyNumberFormat="1">
      <alignment horizontal="right" vertical="top"/>
    </xf>
    <xf borderId="42" fillId="7" fontId="2" numFmtId="0" xfId="0" applyAlignment="1" applyBorder="1" applyFont="1">
      <alignment vertical="center"/>
    </xf>
    <xf borderId="15" fillId="7" fontId="3" numFmtId="0" xfId="0" applyAlignment="1" applyBorder="1" applyFont="1">
      <alignment horizontal="center" vertical="center"/>
    </xf>
    <xf borderId="43" fillId="7" fontId="2" numFmtId="0" xfId="0" applyAlignment="1" applyBorder="1" applyFont="1">
      <alignment vertical="center"/>
    </xf>
    <xf borderId="54" fillId="7" fontId="14" numFmtId="4" xfId="0" applyAlignment="1" applyBorder="1" applyFont="1" applyNumberFormat="1">
      <alignment horizontal="right" vertical="top"/>
    </xf>
    <xf borderId="92" fillId="8" fontId="14" numFmtId="4" xfId="0" applyAlignment="1" applyBorder="1" applyFont="1" applyNumberFormat="1">
      <alignment horizontal="right" vertical="top"/>
    </xf>
    <xf borderId="56" fillId="0" fontId="4" numFmtId="0" xfId="0" applyAlignment="1" applyBorder="1" applyFont="1">
      <alignment shrinkToFit="0" vertical="top" wrapText="1"/>
    </xf>
    <xf borderId="15" fillId="8" fontId="2" numFmtId="0" xfId="0" applyAlignment="1" applyBorder="1" applyFont="1">
      <alignment horizontal="center" vertical="top"/>
    </xf>
    <xf borderId="92" fillId="8" fontId="2" numFmtId="4" xfId="0" applyAlignment="1" applyBorder="1" applyFont="1" applyNumberFormat="1">
      <alignment horizontal="right" vertical="top"/>
    </xf>
    <xf borderId="75" fillId="0" fontId="4" numFmtId="0" xfId="0" applyAlignment="1" applyBorder="1" applyFont="1">
      <alignment horizontal="center" vertical="top"/>
    </xf>
    <xf borderId="48" fillId="8" fontId="20" numFmtId="0" xfId="0" applyAlignment="1" applyBorder="1" applyFont="1">
      <alignment shrinkToFit="0" vertical="top" wrapText="1"/>
    </xf>
    <xf borderId="68" fillId="8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72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9" fontId="20" numFmtId="165" xfId="0" applyAlignment="1" applyBorder="1" applyFont="1" applyNumberFormat="1">
      <alignment horizontal="left" shrinkToFit="0" vertical="center" wrapText="1"/>
    </xf>
    <xf borderId="49" fillId="8" fontId="23" numFmtId="0" xfId="0" applyAlignment="1" applyBorder="1" applyFont="1">
      <alignment horizontal="left" shrinkToFit="0" vertical="top" wrapText="1"/>
    </xf>
    <xf borderId="26" fillId="0" fontId="24" numFmtId="0" xfId="0" applyAlignment="1" applyBorder="1" applyFont="1">
      <alignment readingOrder="0" shrinkToFit="0" wrapText="1"/>
    </xf>
    <xf borderId="26" fillId="0" fontId="21" numFmtId="0" xfId="0" applyAlignment="1" applyBorder="1" applyFont="1">
      <alignment vertical="bottom"/>
    </xf>
    <xf borderId="65" fillId="0" fontId="1" numFmtId="4" xfId="0" applyAlignment="1" applyBorder="1" applyFont="1" applyNumberFormat="1">
      <alignment horizontal="right" readingOrder="0" vertical="top"/>
    </xf>
    <xf borderId="66" fillId="0" fontId="1" numFmtId="4" xfId="0" applyAlignment="1" applyBorder="1" applyFont="1" applyNumberFormat="1">
      <alignment horizontal="right" readingOrder="0" vertical="top"/>
    </xf>
    <xf borderId="59" fillId="0" fontId="3" numFmtId="49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horizontal="center" vertical="top"/>
    </xf>
    <xf borderId="77" fillId="0" fontId="1" numFmtId="4" xfId="0" applyAlignment="1" applyBorder="1" applyFont="1" applyNumberFormat="1">
      <alignment horizontal="right" vertical="top"/>
    </xf>
    <xf borderId="26" fillId="0" fontId="5" numFmtId="0" xfId="0" applyAlignment="1" applyBorder="1" applyFont="1">
      <alignment shrinkToFit="0" vertical="top" wrapText="1"/>
    </xf>
    <xf borderId="26" fillId="0" fontId="22" numFmtId="3" xfId="0" applyAlignment="1" applyBorder="1" applyFont="1" applyNumberFormat="1">
      <alignment horizontal="center"/>
    </xf>
    <xf borderId="26" fillId="0" fontId="22" numFmtId="4" xfId="0" applyAlignment="1" applyBorder="1" applyFont="1" applyNumberFormat="1">
      <alignment horizontal="center"/>
    </xf>
    <xf borderId="93" fillId="8" fontId="23" numFmtId="0" xfId="0" applyAlignment="1" applyBorder="1" applyFont="1">
      <alignment horizontal="left" shrinkToFit="0" vertical="top" wrapText="1"/>
    </xf>
    <xf borderId="94" fillId="8" fontId="2" numFmtId="0" xfId="0" applyAlignment="1" applyBorder="1" applyFont="1">
      <alignment horizontal="center" vertical="top"/>
    </xf>
    <xf borderId="21" fillId="8" fontId="2" numFmtId="4" xfId="0" applyAlignment="1" applyBorder="1" applyFont="1" applyNumberFormat="1">
      <alignment horizontal="right" vertical="top"/>
    </xf>
    <xf borderId="0" fillId="0" fontId="22" numFmtId="3" xfId="0" applyAlignment="1" applyFont="1" applyNumberFormat="1">
      <alignment horizontal="center"/>
    </xf>
    <xf borderId="68" fillId="8" fontId="23" numFmtId="0" xfId="0" applyAlignment="1" applyBorder="1" applyFont="1">
      <alignment horizontal="left" shrinkToFit="0" vertical="top" wrapText="1"/>
    </xf>
    <xf borderId="77" fillId="0" fontId="14" numFmtId="10" xfId="0" applyAlignment="1" applyBorder="1" applyFont="1" applyNumberFormat="1">
      <alignment horizontal="right" vertical="top"/>
    </xf>
    <xf borderId="15" fillId="9" fontId="14" numFmtId="4" xfId="0" applyAlignment="1" applyBorder="1" applyFont="1" applyNumberFormat="1">
      <alignment horizontal="right" vertical="center"/>
    </xf>
    <xf borderId="46" fillId="9" fontId="14" numFmtId="4" xfId="0" applyAlignment="1" applyBorder="1" applyFont="1" applyNumberFormat="1">
      <alignment horizontal="right" vertical="center"/>
    </xf>
    <xf borderId="15" fillId="9" fontId="2" numFmtId="0" xfId="0" applyAlignment="1" applyBorder="1" applyFont="1">
      <alignment shrinkToFit="0" vertical="center" wrapText="1"/>
    </xf>
    <xf borderId="41" fillId="7" fontId="14" numFmtId="4" xfId="0" applyAlignment="1" applyBorder="1" applyFont="1" applyNumberFormat="1">
      <alignment horizontal="right" vertical="center"/>
    </xf>
    <xf borderId="40" fillId="7" fontId="1" numFmtId="0" xfId="0" applyAlignment="1" applyBorder="1" applyFont="1">
      <alignment vertical="center"/>
    </xf>
    <xf borderId="69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71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6" fillId="0" fontId="4" numFmtId="0" xfId="0" applyAlignment="1" applyBorder="1" applyFont="1">
      <alignment shrinkToFit="0" vertical="top" wrapText="1"/>
    </xf>
    <xf borderId="28" fillId="0" fontId="14" numFmtId="4" xfId="0" applyAlignment="1" applyBorder="1" applyFont="1" applyNumberFormat="1">
      <alignment horizontal="right" vertical="top"/>
    </xf>
    <xf borderId="97" fillId="0" fontId="14" numFmtId="4" xfId="0" applyAlignment="1" applyBorder="1" applyFont="1" applyNumberFormat="1">
      <alignment horizontal="right" vertical="top"/>
    </xf>
    <xf borderId="97" fillId="0" fontId="14" numFmtId="10" xfId="0" applyAlignment="1" applyBorder="1" applyFont="1" applyNumberFormat="1">
      <alignment horizontal="right" vertical="top"/>
    </xf>
    <xf borderId="98" fillId="9" fontId="2" numFmtId="165" xfId="0" applyAlignment="1" applyBorder="1" applyFont="1" applyNumberFormat="1">
      <alignment horizontal="center" vertical="center"/>
    </xf>
    <xf borderId="99" fillId="7" fontId="2" numFmtId="0" xfId="0" applyAlignment="1" applyBorder="1" applyFont="1">
      <alignment vertical="center"/>
    </xf>
    <xf borderId="100" fillId="7" fontId="3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2" fillId="0" fontId="14" numFmtId="4" xfId="0" applyAlignment="1" applyBorder="1" applyFont="1" applyNumberFormat="1">
      <alignment horizontal="right" vertical="top"/>
    </xf>
    <xf borderId="101" fillId="9" fontId="2" numFmtId="165" xfId="0" applyAlignment="1" applyBorder="1" applyFont="1" applyNumberFormat="1">
      <alignment horizontal="center" vertical="center"/>
    </xf>
    <xf borderId="44" fillId="9" fontId="2" numFmtId="4" xfId="0" applyAlignment="1" applyBorder="1" applyFont="1" applyNumberFormat="1">
      <alignment horizontal="right" vertical="center"/>
    </xf>
    <xf borderId="83" fillId="7" fontId="14" numFmtId="4" xfId="0" applyAlignment="1" applyBorder="1" applyFont="1" applyNumberFormat="1">
      <alignment horizontal="right" vertical="center"/>
    </xf>
    <xf borderId="102" fillId="7" fontId="1" numFmtId="0" xfId="0" applyAlignment="1" applyBorder="1" applyFont="1">
      <alignment vertical="center"/>
    </xf>
    <xf borderId="103" fillId="0" fontId="2" numFmtId="165" xfId="0" applyAlignment="1" applyBorder="1" applyFont="1" applyNumberFormat="1">
      <alignment vertical="top"/>
    </xf>
    <xf borderId="48" fillId="0" fontId="3" numFmtId="166" xfId="0" applyAlignment="1" applyBorder="1" applyFont="1" applyNumberFormat="1">
      <alignment horizontal="center" vertical="top"/>
    </xf>
    <xf borderId="104" fillId="0" fontId="1" numFmtId="0" xfId="0" applyAlignment="1" applyBorder="1" applyFont="1">
      <alignment shrinkToFit="0" vertical="top" wrapText="1"/>
    </xf>
    <xf borderId="48" fillId="0" fontId="1" numFmtId="0" xfId="0" applyAlignment="1" applyBorder="1" applyFont="1">
      <alignment horizontal="center" vertical="top"/>
    </xf>
    <xf borderId="95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71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57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83" fillId="7" fontId="3" numFmtId="0" xfId="0" applyAlignment="1" applyBorder="1" applyFont="1">
      <alignment vertical="center"/>
    </xf>
    <xf borderId="105" fillId="0" fontId="1" numFmtId="0" xfId="0" applyAlignment="1" applyBorder="1" applyFont="1">
      <alignment shrinkToFit="0" vertical="top" wrapText="1"/>
    </xf>
    <xf borderId="58" fillId="0" fontId="1" numFmtId="4" xfId="0" applyAlignment="1" applyBorder="1" applyFont="1" applyNumberFormat="1">
      <alignment horizontal="right" vertical="top"/>
    </xf>
    <xf borderId="106" fillId="0" fontId="1" numFmtId="4" xfId="0" applyAlignment="1" applyBorder="1" applyFont="1" applyNumberFormat="1">
      <alignment horizontal="right" vertical="top"/>
    </xf>
    <xf borderId="48" fillId="0" fontId="14" numFmtId="4" xfId="0" applyAlignment="1" applyBorder="1" applyFont="1" applyNumberFormat="1">
      <alignment horizontal="right" vertical="top"/>
    </xf>
    <xf borderId="48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4" fillId="0" fontId="3" numFmtId="166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horizontal="center" vertical="top"/>
    </xf>
    <xf borderId="74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4" fillId="0" fontId="14" numFmtId="4" xfId="0" applyAlignment="1" applyBorder="1" applyFont="1" applyNumberFormat="1">
      <alignment horizontal="right" vertical="top"/>
    </xf>
    <xf borderId="107" fillId="9" fontId="20" numFmtId="165" xfId="0" applyAlignment="1" applyBorder="1" applyFont="1" applyNumberFormat="1">
      <alignment horizontal="left" shrinkToFit="0" vertical="center" wrapText="1"/>
    </xf>
    <xf borderId="108" fillId="0" fontId="10" numFmtId="0" xfId="0" applyBorder="1" applyFont="1"/>
    <xf borderId="109" fillId="0" fontId="10" numFmtId="0" xfId="0" applyBorder="1" applyFont="1"/>
    <xf borderId="44" fillId="7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3" fillId="0" fontId="1" numFmtId="0" xfId="0" applyAlignment="1" applyBorder="1" applyFont="1">
      <alignment shrinkToFit="0" vertical="top" wrapText="1"/>
    </xf>
    <xf borderId="110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11" fillId="0" fontId="1" numFmtId="0" xfId="0" applyAlignment="1" applyBorder="1" applyFont="1">
      <alignment shrinkToFit="0" vertical="top" wrapText="1"/>
    </xf>
    <xf borderId="90" fillId="0" fontId="1" numFmtId="0" xfId="0" applyAlignment="1" applyBorder="1" applyFont="1">
      <alignment shrinkToFit="0" vertical="top" wrapText="1"/>
    </xf>
    <xf borderId="102" fillId="9" fontId="2" numFmtId="0" xfId="0" applyAlignment="1" applyBorder="1" applyFont="1">
      <alignment horizontal="center" vertical="center"/>
    </xf>
    <xf borderId="38" fillId="7" fontId="3" numFmtId="0" xfId="0" applyAlignment="1" applyBorder="1" applyFont="1">
      <alignment horizontal="center" vertical="center"/>
    </xf>
    <xf borderId="112" fillId="8" fontId="23" numFmtId="0" xfId="0" applyAlignment="1" applyBorder="1" applyFont="1">
      <alignment horizontal="left" shrinkToFit="0" vertical="top" wrapText="1"/>
    </xf>
    <xf borderId="113" fillId="8" fontId="2" numFmtId="4" xfId="0" applyAlignment="1" applyBorder="1" applyFont="1" applyNumberFormat="1">
      <alignment horizontal="right" vertical="top"/>
    </xf>
    <xf borderId="48" fillId="8" fontId="2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shrinkToFit="0" vertical="top" wrapText="1"/>
    </xf>
    <xf borderId="96" fillId="0" fontId="1" numFmtId="4" xfId="0" applyAlignment="1" applyBorder="1" applyFont="1" applyNumberFormat="1">
      <alignment horizontal="right" vertical="top"/>
    </xf>
    <xf borderId="50" fillId="8" fontId="2" numFmtId="165" xfId="0" applyAlignment="1" applyBorder="1" applyFont="1" applyNumberFormat="1">
      <alignment vertical="top"/>
    </xf>
    <xf borderId="114" fillId="8" fontId="3" numFmtId="49" xfId="0" applyAlignment="1" applyBorder="1" applyFont="1" applyNumberFormat="1">
      <alignment horizontal="center" vertical="top"/>
    </xf>
    <xf borderId="112" fillId="8" fontId="2" numFmtId="0" xfId="0" applyAlignment="1" applyBorder="1" applyFont="1">
      <alignment shrinkToFit="0" vertical="top" wrapText="1"/>
    </xf>
    <xf borderId="68" fillId="8" fontId="20" numFmtId="0" xfId="0" applyAlignment="1" applyBorder="1" applyFont="1">
      <alignment horizontal="left" shrinkToFit="0" vertical="top" wrapText="1"/>
    </xf>
    <xf borderId="37" fillId="9" fontId="20" numFmtId="165" xfId="0" applyAlignment="1" applyBorder="1" applyFont="1" applyNumberFormat="1">
      <alignment vertical="center"/>
    </xf>
    <xf borderId="41" fillId="9" fontId="2" numFmtId="165" xfId="0" applyAlignment="1" applyBorder="1" applyFont="1" applyNumberFormat="1">
      <alignment horizontal="center" vertical="center"/>
    </xf>
    <xf borderId="44" fillId="9" fontId="2" numFmtId="0" xfId="0" applyAlignment="1" applyBorder="1" applyFont="1">
      <alignment shrinkToFit="0" vertical="center" wrapText="1"/>
    </xf>
    <xf borderId="39" fillId="9" fontId="2" numFmtId="0" xfId="0" applyAlignment="1" applyBorder="1" applyFont="1">
      <alignment horizontal="center" vertical="center"/>
    </xf>
    <xf borderId="17" fillId="9" fontId="2" numFmtId="4" xfId="0" applyAlignment="1" applyBorder="1" applyFont="1" applyNumberFormat="1">
      <alignment horizontal="right" vertical="center"/>
    </xf>
    <xf borderId="42" fillId="6" fontId="2" numFmtId="165" xfId="0" applyAlignment="1" applyBorder="1" applyFont="1" applyNumberFormat="1">
      <alignment vertical="center"/>
    </xf>
    <xf borderId="43" fillId="6" fontId="2" numFmtId="165" xfId="0" applyAlignment="1" applyBorder="1" applyFont="1" applyNumberFormat="1">
      <alignment horizontal="center" vertical="center"/>
    </xf>
    <xf borderId="43" fillId="6" fontId="2" numFmtId="0" xfId="0" applyAlignment="1" applyBorder="1" applyFont="1">
      <alignment shrinkToFit="0" vertical="center" wrapText="1"/>
    </xf>
    <xf borderId="43" fillId="6" fontId="2" numFmtId="0" xfId="0" applyAlignment="1" applyBorder="1" applyFont="1">
      <alignment horizontal="center" vertical="center"/>
    </xf>
    <xf borderId="42" fillId="6" fontId="2" numFmtId="4" xfId="0" applyAlignment="1" applyBorder="1" applyFont="1" applyNumberFormat="1">
      <alignment horizontal="right" vertical="center"/>
    </xf>
    <xf borderId="46" fillId="6" fontId="2" numFmtId="4" xfId="0" applyAlignment="1" applyBorder="1" applyFont="1" applyNumberFormat="1">
      <alignment horizontal="right" vertical="center"/>
    </xf>
    <xf borderId="102" fillId="6" fontId="2" numFmtId="4" xfId="0" applyAlignment="1" applyBorder="1" applyFont="1" applyNumberFormat="1">
      <alignment horizontal="right" vertical="center"/>
    </xf>
    <xf borderId="54" fillId="6" fontId="14" numFmtId="10" xfId="0" applyAlignment="1" applyBorder="1" applyFont="1" applyNumberFormat="1">
      <alignment horizontal="right" vertical="top"/>
    </xf>
    <xf borderId="82" fillId="6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6" fontId="3" numFmtId="165" xfId="0" applyAlignment="1" applyBorder="1" applyFont="1" applyNumberFormat="1">
      <alignment horizontal="left" vertical="center"/>
    </xf>
    <xf borderId="46" fillId="6" fontId="2" numFmtId="0" xfId="0" applyAlignment="1" applyBorder="1" applyFont="1">
      <alignment horizontal="center" vertical="center"/>
    </xf>
    <xf borderId="16" fillId="6" fontId="2" numFmtId="4" xfId="0" applyAlignment="1" applyBorder="1" applyFont="1" applyNumberFormat="1">
      <alignment horizontal="right" vertical="center"/>
    </xf>
    <xf borderId="16" fillId="6" fontId="14" numFmtId="4" xfId="0" applyAlignment="1" applyBorder="1" applyFont="1" applyNumberFormat="1">
      <alignment horizontal="right" vertical="center"/>
    </xf>
    <xf borderId="15" fillId="6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26" numFmtId="0" xfId="0" applyAlignment="1" applyFont="1">
      <alignment horizontal="right"/>
    </xf>
    <xf borderId="0" fillId="0" fontId="26" numFmtId="0" xfId="0" applyAlignment="1" applyFont="1">
      <alignment horizontal="right" shrinkToFit="0" wrapText="1"/>
    </xf>
    <xf borderId="0" fillId="0" fontId="27" numFmtId="0" xfId="0" applyAlignment="1" applyFont="1">
      <alignment horizontal="center" shrinkToFit="0" wrapText="1"/>
    </xf>
    <xf borderId="0" fillId="0" fontId="27" numFmtId="0" xfId="0" applyAlignment="1" applyFont="1">
      <alignment horizontal="center" readingOrder="0" shrinkToFit="0" wrapText="1"/>
    </xf>
    <xf borderId="0" fillId="0" fontId="28" numFmtId="0" xfId="0" applyAlignment="1" applyFont="1">
      <alignment horizontal="center" shrinkToFit="0" wrapText="1"/>
    </xf>
    <xf borderId="56" fillId="7" fontId="8" numFmtId="0" xfId="0" applyAlignment="1" applyBorder="1" applyFont="1">
      <alignment horizontal="center" shrinkToFit="0" vertical="center" wrapText="1"/>
    </xf>
    <xf borderId="72" fillId="0" fontId="10" numFmtId="0" xfId="0" applyBorder="1" applyFont="1"/>
    <xf borderId="57" fillId="0" fontId="10" numFmtId="0" xfId="0" applyBorder="1" applyFont="1"/>
    <xf borderId="56" fillId="7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26" fillId="0" fontId="0" numFmtId="49" xfId="0" applyAlignment="1" applyBorder="1" applyFont="1" applyNumberFormat="1">
      <alignment horizontal="right" readingOrder="0" shrinkToFit="0" wrapText="1"/>
    </xf>
    <xf borderId="26" fillId="0" fontId="0" numFmtId="4" xfId="0" applyAlignment="1" applyBorder="1" applyFont="1" applyNumberFormat="1">
      <alignment readingOrder="0"/>
    </xf>
    <xf borderId="0" fillId="2" fontId="29" numFmtId="0" xfId="0" applyAlignment="1" applyFont="1">
      <alignment shrinkToFit="0" wrapText="1"/>
    </xf>
    <xf borderId="0" fillId="0" fontId="29" numFmtId="0" xfId="0" applyAlignment="1" applyFont="1">
      <alignment shrinkToFit="0" wrapText="1"/>
    </xf>
    <xf borderId="26" fillId="0" fontId="29" numFmtId="0" xfId="0" applyAlignment="1" applyBorder="1" applyFont="1">
      <alignment readingOrder="0" shrinkToFit="0" wrapText="1"/>
    </xf>
    <xf borderId="26" fillId="0" fontId="0" numFmtId="0" xfId="0" applyAlignment="1" applyBorder="1" applyFont="1">
      <alignment readingOrder="0" shrinkToFit="0" wrapText="1"/>
    </xf>
    <xf borderId="26" fillId="2" fontId="29" numFmtId="0" xfId="0" applyAlignment="1" applyBorder="1" applyFont="1">
      <alignment shrinkToFit="0" wrapText="1"/>
    </xf>
    <xf borderId="26" fillId="0" fontId="29" numFmtId="0" xfId="0" applyAlignment="1" applyBorder="1" applyFont="1">
      <alignment shrinkToFit="0" wrapText="1"/>
    </xf>
    <xf borderId="48" fillId="0" fontId="30" numFmtId="49" xfId="0" applyAlignment="1" applyBorder="1" applyFont="1" applyNumberFormat="1">
      <alignment horizontal="right" vertical="bottom"/>
    </xf>
    <xf borderId="68" fillId="0" fontId="4" numFmtId="0" xfId="0" applyAlignment="1" applyBorder="1" applyFont="1">
      <alignment shrinkToFit="0" vertical="top" wrapText="1"/>
    </xf>
    <xf borderId="26" fillId="0" fontId="31" numFmtId="0" xfId="0" applyAlignment="1" applyBorder="1" applyFont="1">
      <alignment horizontal="left" shrinkToFit="0" vertical="center" wrapText="1"/>
    </xf>
    <xf borderId="26" fillId="0" fontId="0" numFmtId="0" xfId="0" applyAlignment="1" applyBorder="1" applyFont="1">
      <alignment shrinkToFit="0" wrapText="1"/>
    </xf>
    <xf borderId="23" fillId="0" fontId="30" numFmtId="49" xfId="0" applyAlignment="1" applyBorder="1" applyFont="1" applyNumberFormat="1">
      <alignment horizontal="right" vertical="bottom"/>
    </xf>
    <xf borderId="26" fillId="0" fontId="0" numFmtId="2" xfId="0" applyAlignment="1" applyBorder="1" applyFont="1" applyNumberFormat="1">
      <alignment horizontal="right" readingOrder="0" shrinkToFit="0" vertical="bottom" wrapText="1"/>
    </xf>
    <xf borderId="27" fillId="0" fontId="30" numFmtId="49" xfId="0" applyAlignment="1" applyBorder="1" applyFont="1" applyNumberFormat="1">
      <alignment horizontal="right" vertical="bottom"/>
    </xf>
    <xf borderId="0" fillId="0" fontId="0" numFmtId="49" xfId="0" applyAlignment="1" applyFont="1" applyNumberFormat="1">
      <alignment horizontal="right" shrinkToFit="0" wrapText="1"/>
    </xf>
    <xf borderId="0" fillId="0" fontId="29" numFmtId="0" xfId="0" applyAlignment="1" applyFont="1">
      <alignment readingOrder="0" shrinkToFit="0" wrapText="1"/>
    </xf>
    <xf borderId="26" fillId="0" fontId="29" numFmtId="4" xfId="0" applyAlignment="1" applyBorder="1" applyFont="1" applyNumberFormat="1">
      <alignment readingOrder="0" shrinkToFit="0" wrapText="1"/>
    </xf>
    <xf borderId="0" fillId="0" fontId="29" numFmtId="0" xfId="0" applyAlignment="1" applyFont="1">
      <alignment shrinkToFit="0" vertical="top" wrapText="1"/>
    </xf>
    <xf borderId="26" fillId="0" fontId="29" numFmtId="4" xfId="0" applyAlignment="1" applyBorder="1" applyFont="1" applyNumberFormat="1">
      <alignment shrinkToFit="0" wrapText="1"/>
    </xf>
    <xf borderId="26" fillId="0" fontId="29" numFmtId="0" xfId="0" applyAlignment="1" applyBorder="1" applyFont="1">
      <alignment shrinkToFit="0" vertical="top" wrapText="1"/>
    </xf>
    <xf borderId="26" fillId="0" fontId="29" numFmtId="0" xfId="0" applyAlignment="1" applyBorder="1" applyFont="1">
      <alignment vertical="bottom"/>
    </xf>
    <xf borderId="26" fillId="0" fontId="29" numFmtId="0" xfId="0" applyAlignment="1" applyBorder="1" applyFont="1">
      <alignment shrinkToFit="0" vertical="bottom" wrapText="1"/>
    </xf>
    <xf borderId="26" fillId="0" fontId="31" numFmtId="0" xfId="0" applyAlignment="1" applyBorder="1" applyFont="1">
      <alignment horizontal="left" readingOrder="0" shrinkToFit="0" vertical="center" wrapText="1"/>
    </xf>
    <xf borderId="59" fillId="0" fontId="30" numFmtId="49" xfId="0" applyAlignment="1" applyBorder="1" applyFont="1" applyNumberFormat="1">
      <alignment horizontal="right" vertical="bottom"/>
    </xf>
    <xf borderId="26" fillId="0" fontId="31" numFmtId="0" xfId="0" applyAlignment="1" applyBorder="1" applyFont="1">
      <alignment shrinkToFit="0" vertical="top" wrapText="1"/>
    </xf>
    <xf borderId="26" fillId="0" fontId="31" numFmtId="0" xfId="0" applyAlignment="1" applyBorder="1" applyFont="1">
      <alignment readingOrder="0" shrinkToFit="0" wrapText="1"/>
    </xf>
    <xf borderId="0" fillId="0" fontId="8" numFmtId="0" xfId="0" applyAlignment="1" applyFont="1">
      <alignment shrinkToFit="0" wrapText="1"/>
    </xf>
    <xf borderId="56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0" fillId="0" fontId="8" numFmtId="0" xfId="0" applyFont="1"/>
    <xf borderId="26" fillId="0" fontId="0" numFmtId="4" xfId="0" applyBorder="1" applyFont="1" applyNumberFormat="1"/>
    <xf borderId="0" fillId="0" fontId="32" numFmtId="0" xfId="0" applyFont="1"/>
    <xf borderId="0" fillId="0" fontId="3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1.0"/>
    <col customWidth="1" min="3" max="8" width="17.88"/>
    <col customWidth="1" min="9" max="9" width="11.0"/>
    <col customWidth="1" min="10" max="10" width="17.88"/>
    <col customWidth="1" min="11" max="11" width="11.0"/>
    <col customWidth="1" min="12" max="12" width="17.88"/>
    <col customWidth="1" min="13" max="13" width="11.0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5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7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4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4" t="s">
        <v>7</v>
      </c>
      <c r="B12" s="2"/>
      <c r="C12" s="9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4" t="s">
        <v>9</v>
      </c>
      <c r="B13" s="2"/>
      <c r="C13" s="9" t="s">
        <v>10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4" t="s">
        <v>11</v>
      </c>
      <c r="B14" s="2"/>
      <c r="C14" s="10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4" t="s">
        <v>13</v>
      </c>
      <c r="B15" s="2"/>
      <c r="C15" s="10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3"/>
      <c r="B18" s="14" t="s">
        <v>15</v>
      </c>
      <c r="O18" s="15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13"/>
      <c r="B19" s="14" t="s">
        <v>16</v>
      </c>
      <c r="O19" s="15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13"/>
      <c r="B20" s="17" t="s">
        <v>17</v>
      </c>
      <c r="O20" s="15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ht="15.75" customHeight="1">
      <c r="A21" s="13"/>
      <c r="B21" s="4"/>
      <c r="C21" s="2"/>
      <c r="D21" s="18"/>
      <c r="E21" s="18"/>
      <c r="F21" s="18"/>
      <c r="G21" s="18"/>
      <c r="H21" s="18"/>
      <c r="I21" s="18"/>
      <c r="J21" s="19"/>
      <c r="K21" s="18"/>
      <c r="L21" s="19"/>
      <c r="M21" s="18"/>
      <c r="N21" s="19"/>
      <c r="O21" s="15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ht="15.75" customHeight="1">
      <c r="A22" s="8"/>
      <c r="B22" s="8"/>
      <c r="C22" s="8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0"/>
      <c r="P22" s="2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2"/>
      <c r="B23" s="23" t="s">
        <v>18</v>
      </c>
      <c r="C23" s="24"/>
      <c r="D23" s="25" t="s">
        <v>19</v>
      </c>
      <c r="E23" s="26"/>
      <c r="F23" s="26"/>
      <c r="G23" s="26"/>
      <c r="H23" s="26"/>
      <c r="I23" s="26"/>
      <c r="J23" s="27"/>
      <c r="K23" s="23" t="s">
        <v>20</v>
      </c>
      <c r="L23" s="24"/>
      <c r="M23" s="23" t="s">
        <v>21</v>
      </c>
      <c r="N23" s="2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ht="135.0" customHeight="1">
      <c r="A24" s="29"/>
      <c r="B24" s="30"/>
      <c r="C24" s="31"/>
      <c r="D24" s="32" t="s">
        <v>22</v>
      </c>
      <c r="E24" s="33" t="s">
        <v>23</v>
      </c>
      <c r="F24" s="33" t="s">
        <v>24</v>
      </c>
      <c r="G24" s="33" t="s">
        <v>25</v>
      </c>
      <c r="H24" s="33" t="s">
        <v>26</v>
      </c>
      <c r="I24" s="34" t="s">
        <v>27</v>
      </c>
      <c r="J24" s="31"/>
      <c r="K24" s="30"/>
      <c r="L24" s="31"/>
      <c r="M24" s="30"/>
      <c r="N24" s="31"/>
      <c r="O24" s="8"/>
      <c r="P24" s="8"/>
      <c r="Q24" s="3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37.5" customHeight="1">
      <c r="A25" s="36"/>
      <c r="B25" s="37" t="s">
        <v>28</v>
      </c>
      <c r="C25" s="38" t="s">
        <v>29</v>
      </c>
      <c r="D25" s="37" t="s">
        <v>29</v>
      </c>
      <c r="E25" s="39" t="s">
        <v>29</v>
      </c>
      <c r="F25" s="39" t="s">
        <v>29</v>
      </c>
      <c r="G25" s="39" t="s">
        <v>29</v>
      </c>
      <c r="H25" s="39" t="s">
        <v>29</v>
      </c>
      <c r="I25" s="39" t="s">
        <v>28</v>
      </c>
      <c r="J25" s="40" t="s">
        <v>30</v>
      </c>
      <c r="K25" s="37" t="s">
        <v>28</v>
      </c>
      <c r="L25" s="38" t="s">
        <v>29</v>
      </c>
      <c r="M25" s="41" t="s">
        <v>28</v>
      </c>
      <c r="N25" s="42" t="s">
        <v>29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ht="30.0" customHeight="1">
      <c r="A26" s="44" t="s">
        <v>31</v>
      </c>
      <c r="B26" s="45" t="s">
        <v>32</v>
      </c>
      <c r="C26" s="46" t="s">
        <v>33</v>
      </c>
      <c r="D26" s="45" t="s">
        <v>34</v>
      </c>
      <c r="E26" s="47" t="s">
        <v>35</v>
      </c>
      <c r="F26" s="47" t="s">
        <v>36</v>
      </c>
      <c r="G26" s="47" t="s">
        <v>37</v>
      </c>
      <c r="H26" s="47" t="s">
        <v>38</v>
      </c>
      <c r="I26" s="47" t="s">
        <v>39</v>
      </c>
      <c r="J26" s="46" t="s">
        <v>40</v>
      </c>
      <c r="K26" s="45" t="s">
        <v>41</v>
      </c>
      <c r="L26" s="46" t="s">
        <v>42</v>
      </c>
      <c r="M26" s="45" t="s">
        <v>43</v>
      </c>
      <c r="N26" s="46" t="s">
        <v>44</v>
      </c>
      <c r="O26" s="48"/>
      <c r="P26" s="48"/>
      <c r="Q26" s="49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ht="30.0" customHeight="1">
      <c r="A27" s="50" t="s">
        <v>45</v>
      </c>
      <c r="B27" s="51">
        <f t="shared" ref="B27:B29" si="1">C27/N27</f>
        <v>1</v>
      </c>
      <c r="C27" s="52">
        <f>'Кошторис  витрат'!G305</f>
        <v>561683</v>
      </c>
      <c r="D27" s="53">
        <v>0.0</v>
      </c>
      <c r="E27" s="54">
        <v>0.0</v>
      </c>
      <c r="F27" s="54">
        <v>0.0</v>
      </c>
      <c r="G27" s="54">
        <v>0.0</v>
      </c>
      <c r="H27" s="54">
        <v>0.0</v>
      </c>
      <c r="I27" s="55">
        <f t="shared" ref="I27:I29" si="2">J27/N27</f>
        <v>0</v>
      </c>
      <c r="J27" s="52">
        <f t="shared" ref="J27:J29" si="3">D27+E27+F27+G27+H27</f>
        <v>0</v>
      </c>
      <c r="K27" s="51">
        <f t="shared" ref="K27:K29" si="4">L27/N27</f>
        <v>0</v>
      </c>
      <c r="L27" s="52">
        <f>'Кошторис  витрат'!S305</f>
        <v>0</v>
      </c>
      <c r="M27" s="56">
        <v>1.0</v>
      </c>
      <c r="N27" s="57">
        <f t="shared" ref="N27:N29" si="5">C27+J27+L27</f>
        <v>561683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ht="30.0" customHeight="1">
      <c r="A28" s="58" t="s">
        <v>46</v>
      </c>
      <c r="B28" s="59">
        <f t="shared" si="1"/>
        <v>1</v>
      </c>
      <c r="C28" s="60">
        <f>'Кошторис  витрат'!J305</f>
        <v>561683.0005</v>
      </c>
      <c r="D28" s="61">
        <v>0.0</v>
      </c>
      <c r="E28" s="62">
        <v>0.0</v>
      </c>
      <c r="F28" s="62">
        <v>0.0</v>
      </c>
      <c r="G28" s="62">
        <v>0.0</v>
      </c>
      <c r="H28" s="62">
        <v>0.0</v>
      </c>
      <c r="I28" s="63">
        <f t="shared" si="2"/>
        <v>0</v>
      </c>
      <c r="J28" s="64">
        <f t="shared" si="3"/>
        <v>0</v>
      </c>
      <c r="K28" s="59">
        <f t="shared" si="4"/>
        <v>0</v>
      </c>
      <c r="L28" s="64">
        <f>'Кошторис  витрат'!V305</f>
        <v>0</v>
      </c>
      <c r="M28" s="65">
        <v>1.0</v>
      </c>
      <c r="N28" s="66">
        <f t="shared" si="5"/>
        <v>561683.0005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ht="30.0" customHeight="1">
      <c r="A29" s="67" t="s">
        <v>47</v>
      </c>
      <c r="B29" s="68">
        <f t="shared" si="1"/>
        <v>1</v>
      </c>
      <c r="C29" s="69">
        <v>421262.0</v>
      </c>
      <c r="D29" s="70">
        <v>0.0</v>
      </c>
      <c r="E29" s="71">
        <v>0.0</v>
      </c>
      <c r="F29" s="71">
        <v>0.0</v>
      </c>
      <c r="G29" s="71">
        <v>0.0</v>
      </c>
      <c r="H29" s="71">
        <v>0.0</v>
      </c>
      <c r="I29" s="72">
        <f t="shared" si="2"/>
        <v>0</v>
      </c>
      <c r="J29" s="73">
        <f t="shared" si="3"/>
        <v>0</v>
      </c>
      <c r="K29" s="68">
        <f t="shared" si="4"/>
        <v>0</v>
      </c>
      <c r="L29" s="73">
        <v>0.0</v>
      </c>
      <c r="M29" s="74">
        <f>(N29*M28)/N28</f>
        <v>0.7499995542</v>
      </c>
      <c r="N29" s="75">
        <f t="shared" si="5"/>
        <v>421262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ht="30.0" customHeight="1">
      <c r="A30" s="76" t="s">
        <v>48</v>
      </c>
      <c r="B30" s="77">
        <f t="shared" ref="B30:M30" si="6">B28-B29</f>
        <v>0</v>
      </c>
      <c r="C30" s="78">
        <f t="shared" si="6"/>
        <v>140421.0005</v>
      </c>
      <c r="D30" s="79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1">
        <f t="shared" si="6"/>
        <v>0</v>
      </c>
      <c r="J30" s="78">
        <f t="shared" si="6"/>
        <v>0</v>
      </c>
      <c r="K30" s="82">
        <f t="shared" si="6"/>
        <v>0</v>
      </c>
      <c r="L30" s="78">
        <f t="shared" si="6"/>
        <v>0</v>
      </c>
      <c r="M30" s="83">
        <f t="shared" si="6"/>
        <v>0.2500004458</v>
      </c>
      <c r="N30" s="84">
        <f>N27-N29</f>
        <v>140421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4"/>
      <c r="B32" s="85"/>
      <c r="C32" s="4"/>
      <c r="D32" s="2"/>
      <c r="E32" s="2"/>
      <c r="F32" s="2"/>
      <c r="G32" s="1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4"/>
      <c r="B33" s="10" t="s">
        <v>49</v>
      </c>
      <c r="C33" s="4"/>
      <c r="D33" s="2"/>
      <c r="E33" s="2"/>
      <c r="F33" s="2"/>
      <c r="G33" s="10" t="s">
        <v>50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4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4"/>
      <c r="B35" s="10" t="s">
        <v>51</v>
      </c>
      <c r="C35" s="4"/>
      <c r="D35" s="2"/>
      <c r="E35" s="2"/>
      <c r="F35" s="2"/>
      <c r="G35" s="10" t="s">
        <v>52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4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86" t="s">
        <v>53</v>
      </c>
      <c r="B37" s="10" t="s">
        <v>54</v>
      </c>
      <c r="C37" s="4"/>
      <c r="D37" s="2"/>
      <c r="E37" s="2"/>
      <c r="F37" s="2"/>
      <c r="G37" s="10" t="s">
        <v>55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4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87"/>
      <c r="B39" s="88"/>
      <c r="C39" s="89"/>
      <c r="F39" s="87"/>
      <c r="G39" s="87"/>
      <c r="H39" s="87"/>
      <c r="I39" s="90"/>
      <c r="J39" s="89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ht="15.75" customHeight="1">
      <c r="A40" s="8"/>
      <c r="B40" s="8"/>
      <c r="C40" s="8"/>
      <c r="D40" s="91"/>
      <c r="E40" s="8"/>
      <c r="F40" s="92"/>
      <c r="G40" s="93"/>
      <c r="I40" s="20"/>
      <c r="J40" s="9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6">
    <mergeCell ref="B23:C24"/>
    <mergeCell ref="D23:J23"/>
    <mergeCell ref="I24:J24"/>
    <mergeCell ref="C39:E39"/>
    <mergeCell ref="J39:N39"/>
    <mergeCell ref="G40:H40"/>
    <mergeCell ref="J40:N40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11.63"/>
    <col customWidth="1" min="2" max="2" width="6.88"/>
    <col customWidth="1" min="3" max="3" width="42.88"/>
    <col customWidth="1" min="4" max="4" width="11.13"/>
    <col customWidth="1" min="5" max="5" width="10.38"/>
    <col customWidth="1" min="6" max="6" width="11.38"/>
    <col customWidth="1" min="7" max="7" width="15.5"/>
    <col customWidth="1" min="8" max="8" width="10.38"/>
    <col customWidth="1" min="9" max="9" width="11.38"/>
    <col customWidth="1" min="10" max="10" width="15.5"/>
    <col customWidth="1" min="11" max="11" width="10.38" outlineLevel="1"/>
    <col customWidth="1" min="12" max="12" width="11.38" outlineLevel="1"/>
    <col customWidth="1" min="13" max="13" width="15.5" outlineLevel="1"/>
    <col customWidth="1" min="14" max="14" width="10.63" outlineLevel="1"/>
    <col customWidth="1" min="15" max="15" width="11.38" outlineLevel="1"/>
    <col customWidth="1" min="16" max="16" width="14.63" outlineLevel="1"/>
    <col customWidth="1" min="17" max="17" width="10.63" outlineLevel="1"/>
    <col customWidth="1" min="18" max="18" width="11.38" outlineLevel="1"/>
    <col customWidth="1" min="19" max="19" width="14.63" outlineLevel="1"/>
    <col customWidth="1" min="20" max="20" width="10.63" outlineLevel="1"/>
    <col customWidth="1" min="21" max="21" width="11.38" outlineLevel="1"/>
    <col customWidth="1" min="22" max="22" width="14.63" outlineLevel="1"/>
    <col customWidth="1" min="23" max="24" width="14.63"/>
    <col customWidth="1" min="25" max="25" width="9.63"/>
    <col customWidth="1" min="26" max="26" width="10.38"/>
    <col customWidth="1" min="27" max="27" width="14.63"/>
    <col customWidth="1" min="28" max="28" width="12.25"/>
    <col customWidth="1" min="29" max="33" width="4.5"/>
  </cols>
  <sheetData>
    <row r="1" ht="18.0" customHeight="1">
      <c r="A1" s="94" t="s">
        <v>56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6"/>
      <c r="Y1" s="96"/>
      <c r="Z1" s="96"/>
      <c r="AA1" s="3"/>
      <c r="AB1" s="2"/>
      <c r="AC1" s="2"/>
      <c r="AD1" s="2"/>
      <c r="AE1" s="2"/>
      <c r="AF1" s="2"/>
      <c r="AG1" s="2"/>
    </row>
    <row r="2" ht="18.0" customHeight="1">
      <c r="A2" s="97" t="str">
        <f>'Фінансування'!A12</f>
        <v>Назва Грантоотримувача:</v>
      </c>
      <c r="B2" s="98"/>
      <c r="C2" s="99" t="s">
        <v>8</v>
      </c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2"/>
      <c r="Y2" s="102"/>
      <c r="Z2" s="102"/>
      <c r="AA2" s="12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8"/>
      <c r="C3" s="99" t="s">
        <v>10</v>
      </c>
      <c r="D3" s="100"/>
      <c r="E3" s="101"/>
      <c r="F3" s="101"/>
      <c r="G3" s="101"/>
      <c r="H3" s="101"/>
      <c r="I3" s="101"/>
      <c r="J3" s="101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4"/>
      <c r="Y3" s="104"/>
      <c r="Z3" s="104"/>
      <c r="AA3" s="12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99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99" t="s">
        <v>14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8"/>
      <c r="C6" s="105"/>
      <c r="D6" s="100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08"/>
      <c r="Y6" s="108"/>
      <c r="Z6" s="108"/>
      <c r="AA6" s="109"/>
      <c r="AB6" s="2"/>
      <c r="AC6" s="2"/>
      <c r="AD6" s="2"/>
      <c r="AE6" s="2"/>
      <c r="AF6" s="2"/>
      <c r="AG6" s="2"/>
    </row>
    <row r="7" ht="26.25" customHeight="1">
      <c r="A7" s="110" t="s">
        <v>57</v>
      </c>
      <c r="B7" s="111" t="s">
        <v>58</v>
      </c>
      <c r="C7" s="112" t="s">
        <v>59</v>
      </c>
      <c r="D7" s="113" t="s">
        <v>60</v>
      </c>
      <c r="E7" s="114" t="s">
        <v>61</v>
      </c>
      <c r="F7" s="26"/>
      <c r="G7" s="26"/>
      <c r="H7" s="26"/>
      <c r="I7" s="26"/>
      <c r="J7" s="27"/>
      <c r="K7" s="114" t="s">
        <v>62</v>
      </c>
      <c r="L7" s="26"/>
      <c r="M7" s="26"/>
      <c r="N7" s="26"/>
      <c r="O7" s="26"/>
      <c r="P7" s="27"/>
      <c r="Q7" s="114" t="s">
        <v>63</v>
      </c>
      <c r="R7" s="26"/>
      <c r="S7" s="26"/>
      <c r="T7" s="26"/>
      <c r="U7" s="26"/>
      <c r="V7" s="27"/>
      <c r="W7" s="115" t="s">
        <v>64</v>
      </c>
      <c r="X7" s="26"/>
      <c r="Y7" s="26"/>
      <c r="Z7" s="27"/>
      <c r="AA7" s="116" t="s">
        <v>65</v>
      </c>
      <c r="AB7" s="2"/>
      <c r="AC7" s="2"/>
      <c r="AD7" s="2"/>
      <c r="AE7" s="2"/>
      <c r="AF7" s="2"/>
      <c r="AG7" s="2"/>
    </row>
    <row r="8" ht="42.0" customHeight="1">
      <c r="A8" s="29"/>
      <c r="B8" s="117"/>
      <c r="C8" s="118"/>
      <c r="D8" s="119"/>
      <c r="E8" s="120" t="s">
        <v>66</v>
      </c>
      <c r="F8" s="26"/>
      <c r="G8" s="27"/>
      <c r="H8" s="120" t="s">
        <v>67</v>
      </c>
      <c r="I8" s="26"/>
      <c r="J8" s="27"/>
      <c r="K8" s="120" t="s">
        <v>66</v>
      </c>
      <c r="L8" s="26"/>
      <c r="M8" s="27"/>
      <c r="N8" s="120" t="s">
        <v>67</v>
      </c>
      <c r="O8" s="26"/>
      <c r="P8" s="27"/>
      <c r="Q8" s="120" t="s">
        <v>66</v>
      </c>
      <c r="R8" s="26"/>
      <c r="S8" s="27"/>
      <c r="T8" s="120" t="s">
        <v>67</v>
      </c>
      <c r="U8" s="26"/>
      <c r="V8" s="27"/>
      <c r="W8" s="116" t="s">
        <v>68</v>
      </c>
      <c r="X8" s="116" t="s">
        <v>69</v>
      </c>
      <c r="Y8" s="115" t="s">
        <v>70</v>
      </c>
      <c r="Z8" s="27"/>
      <c r="AA8" s="29"/>
      <c r="AB8" s="2"/>
      <c r="AC8" s="2"/>
      <c r="AD8" s="2"/>
      <c r="AE8" s="2"/>
      <c r="AF8" s="2"/>
      <c r="AG8" s="2"/>
    </row>
    <row r="9" ht="30.0" customHeight="1">
      <c r="A9" s="29"/>
      <c r="B9" s="117"/>
      <c r="C9" s="118"/>
      <c r="D9" s="119"/>
      <c r="E9" s="121" t="s">
        <v>71</v>
      </c>
      <c r="F9" s="122" t="s">
        <v>72</v>
      </c>
      <c r="G9" s="123" t="s">
        <v>73</v>
      </c>
      <c r="H9" s="121" t="s">
        <v>71</v>
      </c>
      <c r="I9" s="122" t="s">
        <v>72</v>
      </c>
      <c r="J9" s="123" t="s">
        <v>74</v>
      </c>
      <c r="K9" s="121" t="s">
        <v>71</v>
      </c>
      <c r="L9" s="122" t="s">
        <v>75</v>
      </c>
      <c r="M9" s="123" t="s">
        <v>76</v>
      </c>
      <c r="N9" s="121" t="s">
        <v>71</v>
      </c>
      <c r="O9" s="122" t="s">
        <v>75</v>
      </c>
      <c r="P9" s="123" t="s">
        <v>77</v>
      </c>
      <c r="Q9" s="121" t="s">
        <v>71</v>
      </c>
      <c r="R9" s="122" t="s">
        <v>75</v>
      </c>
      <c r="S9" s="123" t="s">
        <v>78</v>
      </c>
      <c r="T9" s="121" t="s">
        <v>71</v>
      </c>
      <c r="U9" s="122" t="s">
        <v>75</v>
      </c>
      <c r="V9" s="123" t="s">
        <v>79</v>
      </c>
      <c r="W9" s="36"/>
      <c r="X9" s="36"/>
      <c r="Y9" s="124" t="s">
        <v>80</v>
      </c>
      <c r="Z9" s="125" t="s">
        <v>28</v>
      </c>
      <c r="AA9" s="36"/>
      <c r="AB9" s="2"/>
      <c r="AC9" s="2"/>
      <c r="AD9" s="2"/>
      <c r="AE9" s="2"/>
      <c r="AF9" s="2"/>
      <c r="AG9" s="2"/>
    </row>
    <row r="10" ht="24.75" customHeight="1">
      <c r="A10" s="126">
        <v>1.0</v>
      </c>
      <c r="B10" s="126">
        <v>2.0</v>
      </c>
      <c r="C10" s="127">
        <v>3.0</v>
      </c>
      <c r="D10" s="127">
        <v>4.0</v>
      </c>
      <c r="E10" s="128">
        <v>5.0</v>
      </c>
      <c r="F10" s="128">
        <v>6.0</v>
      </c>
      <c r="G10" s="128">
        <v>7.0</v>
      </c>
      <c r="H10" s="128">
        <v>8.0</v>
      </c>
      <c r="I10" s="128">
        <v>9.0</v>
      </c>
      <c r="J10" s="128">
        <v>10.0</v>
      </c>
      <c r="K10" s="128">
        <v>11.0</v>
      </c>
      <c r="L10" s="128">
        <v>12.0</v>
      </c>
      <c r="M10" s="128">
        <v>13.0</v>
      </c>
      <c r="N10" s="128">
        <v>14.0</v>
      </c>
      <c r="O10" s="128">
        <v>15.0</v>
      </c>
      <c r="P10" s="128">
        <v>16.0</v>
      </c>
      <c r="Q10" s="128">
        <v>17.0</v>
      </c>
      <c r="R10" s="128">
        <v>18.0</v>
      </c>
      <c r="S10" s="128">
        <v>19.0</v>
      </c>
      <c r="T10" s="128">
        <v>20.0</v>
      </c>
      <c r="U10" s="128">
        <v>21.0</v>
      </c>
      <c r="V10" s="128">
        <v>22.0</v>
      </c>
      <c r="W10" s="128">
        <v>23.0</v>
      </c>
      <c r="X10" s="128">
        <v>24.0</v>
      </c>
      <c r="Y10" s="128">
        <v>25.0</v>
      </c>
      <c r="Z10" s="128">
        <v>26.0</v>
      </c>
      <c r="AA10" s="129">
        <v>27.0</v>
      </c>
      <c r="AB10" s="2"/>
      <c r="AC10" s="2"/>
      <c r="AD10" s="2"/>
      <c r="AE10" s="2"/>
      <c r="AF10" s="2"/>
      <c r="AG10" s="2"/>
    </row>
    <row r="11" ht="23.25" customHeight="1">
      <c r="A11" s="130" t="s">
        <v>81</v>
      </c>
      <c r="B11" s="131"/>
      <c r="C11" s="132" t="s">
        <v>82</v>
      </c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5"/>
      <c r="Y11" s="135"/>
      <c r="Z11" s="135"/>
      <c r="AA11" s="136"/>
      <c r="AB11" s="137"/>
      <c r="AC11" s="137"/>
      <c r="AD11" s="137"/>
      <c r="AE11" s="137"/>
      <c r="AF11" s="137"/>
      <c r="AG11" s="137"/>
    </row>
    <row r="12" ht="30.0" customHeight="1">
      <c r="A12" s="138" t="s">
        <v>83</v>
      </c>
      <c r="B12" s="139">
        <v>1.0</v>
      </c>
      <c r="C12" s="140" t="s">
        <v>84</v>
      </c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43"/>
      <c r="Y12" s="143"/>
      <c r="Z12" s="143"/>
      <c r="AA12" s="144"/>
      <c r="AB12" s="11"/>
      <c r="AC12" s="12"/>
      <c r="AD12" s="12"/>
      <c r="AE12" s="12"/>
      <c r="AF12" s="12"/>
      <c r="AG12" s="12"/>
    </row>
    <row r="13" ht="30.0" customHeight="1">
      <c r="A13" s="145" t="s">
        <v>85</v>
      </c>
      <c r="B13" s="146" t="s">
        <v>86</v>
      </c>
      <c r="C13" s="147" t="s">
        <v>87</v>
      </c>
      <c r="D13" s="148"/>
      <c r="E13" s="149">
        <f>SUM(E14:E28)</f>
        <v>37</v>
      </c>
      <c r="F13" s="150"/>
      <c r="G13" s="151">
        <f t="shared" ref="G13:H13" si="1">SUM(G14:G28)</f>
        <v>299729</v>
      </c>
      <c r="H13" s="149">
        <f t="shared" si="1"/>
        <v>37</v>
      </c>
      <c r="I13" s="150"/>
      <c r="J13" s="151">
        <f>SUM(J14:J28)</f>
        <v>299729</v>
      </c>
      <c r="K13" s="149">
        <f>SUM(K14:K16)</f>
        <v>0</v>
      </c>
      <c r="L13" s="150"/>
      <c r="M13" s="151">
        <f t="shared" ref="M13:N13" si="2">SUM(M14:M16)</f>
        <v>0</v>
      </c>
      <c r="N13" s="149">
        <f t="shared" si="2"/>
        <v>0</v>
      </c>
      <c r="O13" s="150"/>
      <c r="P13" s="151">
        <f t="shared" ref="P13:Q13" si="3">SUM(P14:P16)</f>
        <v>0</v>
      </c>
      <c r="Q13" s="149">
        <f t="shared" si="3"/>
        <v>0</v>
      </c>
      <c r="R13" s="150"/>
      <c r="S13" s="151">
        <f t="shared" ref="S13:T13" si="4">SUM(S14:S16)</f>
        <v>0</v>
      </c>
      <c r="T13" s="149">
        <f t="shared" si="4"/>
        <v>0</v>
      </c>
      <c r="U13" s="150"/>
      <c r="V13" s="151">
        <f>SUM(V14:V16)</f>
        <v>0</v>
      </c>
      <c r="W13" s="151">
        <f t="shared" ref="W13:X13" si="5">SUM(W14:W28)</f>
        <v>299729</v>
      </c>
      <c r="X13" s="151">
        <f t="shared" si="5"/>
        <v>299729</v>
      </c>
      <c r="Y13" s="152">
        <f t="shared" ref="Y13:Y45" si="6">W13-X13</f>
        <v>0</v>
      </c>
      <c r="Z13" s="153">
        <f t="shared" ref="Z13:Z45" si="7">Y13/W13</f>
        <v>0</v>
      </c>
      <c r="AA13" s="154"/>
      <c r="AB13" s="155"/>
      <c r="AC13" s="155"/>
      <c r="AD13" s="155"/>
      <c r="AE13" s="155"/>
      <c r="AF13" s="155"/>
      <c r="AG13" s="155"/>
    </row>
    <row r="14" ht="30.0" customHeight="1">
      <c r="A14" s="156" t="s">
        <v>88</v>
      </c>
      <c r="B14" s="157" t="s">
        <v>89</v>
      </c>
      <c r="C14" s="158" t="s">
        <v>90</v>
      </c>
      <c r="D14" s="159" t="s">
        <v>91</v>
      </c>
      <c r="E14" s="160">
        <v>4.0</v>
      </c>
      <c r="F14" s="161">
        <v>10135.0</v>
      </c>
      <c r="G14" s="162">
        <f t="shared" ref="G14:G28" si="8">E14*F14</f>
        <v>40540</v>
      </c>
      <c r="H14" s="163">
        <v>4.0</v>
      </c>
      <c r="I14" s="160">
        <v>10135.0</v>
      </c>
      <c r="J14" s="164">
        <v>40540.0</v>
      </c>
      <c r="K14" s="165"/>
      <c r="L14" s="166"/>
      <c r="M14" s="167">
        <f t="shared" ref="M14:M16" si="9">K14*L14</f>
        <v>0</v>
      </c>
      <c r="N14" s="165"/>
      <c r="O14" s="166"/>
      <c r="P14" s="167">
        <f t="shared" ref="P14:P16" si="10">N14*O14</f>
        <v>0</v>
      </c>
      <c r="Q14" s="165"/>
      <c r="R14" s="166"/>
      <c r="S14" s="167">
        <f t="shared" ref="S14:S16" si="11">Q14*R14</f>
        <v>0</v>
      </c>
      <c r="T14" s="165"/>
      <c r="U14" s="166"/>
      <c r="V14" s="167">
        <f t="shared" ref="V14:V16" si="12">T14*U14</f>
        <v>0</v>
      </c>
      <c r="W14" s="168">
        <f t="shared" ref="W14:W28" si="13">G14+M14+S14</f>
        <v>40540</v>
      </c>
      <c r="X14" s="169">
        <f t="shared" ref="X14:X28" si="14">SUM(J14)</f>
        <v>40540</v>
      </c>
      <c r="Y14" s="170">
        <f t="shared" si="6"/>
        <v>0</v>
      </c>
      <c r="Z14" s="171">
        <f t="shared" si="7"/>
        <v>0</v>
      </c>
      <c r="AA14" s="172"/>
      <c r="AB14" s="173"/>
      <c r="AC14" s="174"/>
      <c r="AD14" s="174"/>
      <c r="AE14" s="174"/>
      <c r="AF14" s="174"/>
      <c r="AG14" s="174"/>
    </row>
    <row r="15" ht="30.0" customHeight="1">
      <c r="A15" s="156" t="s">
        <v>88</v>
      </c>
      <c r="B15" s="157" t="s">
        <v>92</v>
      </c>
      <c r="C15" s="175" t="s">
        <v>93</v>
      </c>
      <c r="D15" s="159" t="s">
        <v>91</v>
      </c>
      <c r="E15" s="160">
        <v>4.0</v>
      </c>
      <c r="F15" s="160">
        <v>10788.0</v>
      </c>
      <c r="G15" s="162">
        <f t="shared" si="8"/>
        <v>43152</v>
      </c>
      <c r="H15" s="163">
        <v>4.0</v>
      </c>
      <c r="I15" s="160">
        <v>10788.0</v>
      </c>
      <c r="J15" s="164">
        <v>43152.0</v>
      </c>
      <c r="K15" s="165"/>
      <c r="L15" s="166"/>
      <c r="M15" s="167">
        <f t="shared" si="9"/>
        <v>0</v>
      </c>
      <c r="N15" s="165"/>
      <c r="O15" s="166"/>
      <c r="P15" s="167">
        <f t="shared" si="10"/>
        <v>0</v>
      </c>
      <c r="Q15" s="165"/>
      <c r="R15" s="166"/>
      <c r="S15" s="167">
        <f t="shared" si="11"/>
        <v>0</v>
      </c>
      <c r="T15" s="165"/>
      <c r="U15" s="166"/>
      <c r="V15" s="167">
        <f t="shared" si="12"/>
        <v>0</v>
      </c>
      <c r="W15" s="168">
        <f t="shared" si="13"/>
        <v>43152</v>
      </c>
      <c r="X15" s="169">
        <f t="shared" si="14"/>
        <v>43152</v>
      </c>
      <c r="Y15" s="170">
        <f t="shared" si="6"/>
        <v>0</v>
      </c>
      <c r="Z15" s="171">
        <f t="shared" si="7"/>
        <v>0</v>
      </c>
      <c r="AA15" s="172"/>
      <c r="AB15" s="174"/>
      <c r="AC15" s="174"/>
      <c r="AD15" s="174"/>
      <c r="AE15" s="174"/>
      <c r="AF15" s="174"/>
      <c r="AG15" s="174"/>
    </row>
    <row r="16" ht="30.0" customHeight="1">
      <c r="A16" s="176" t="s">
        <v>88</v>
      </c>
      <c r="B16" s="177" t="s">
        <v>94</v>
      </c>
      <c r="C16" s="175" t="s">
        <v>95</v>
      </c>
      <c r="D16" s="178" t="s">
        <v>91</v>
      </c>
      <c r="E16" s="160">
        <v>4.0</v>
      </c>
      <c r="F16" s="160">
        <v>10135.0</v>
      </c>
      <c r="G16" s="179">
        <f t="shared" si="8"/>
        <v>40540</v>
      </c>
      <c r="H16" s="163">
        <v>4.0</v>
      </c>
      <c r="I16" s="160">
        <v>10135.0</v>
      </c>
      <c r="J16" s="180">
        <v>40540.0</v>
      </c>
      <c r="K16" s="181"/>
      <c r="L16" s="182"/>
      <c r="M16" s="183">
        <f t="shared" si="9"/>
        <v>0</v>
      </c>
      <c r="N16" s="181"/>
      <c r="O16" s="182"/>
      <c r="P16" s="183">
        <f t="shared" si="10"/>
        <v>0</v>
      </c>
      <c r="Q16" s="181"/>
      <c r="R16" s="166"/>
      <c r="S16" s="183">
        <f t="shared" si="11"/>
        <v>0</v>
      </c>
      <c r="T16" s="181"/>
      <c r="U16" s="166"/>
      <c r="V16" s="183">
        <f t="shared" si="12"/>
        <v>0</v>
      </c>
      <c r="W16" s="184">
        <f t="shared" si="13"/>
        <v>40540</v>
      </c>
      <c r="X16" s="169">
        <f t="shared" si="14"/>
        <v>40540</v>
      </c>
      <c r="Y16" s="170">
        <f t="shared" si="6"/>
        <v>0</v>
      </c>
      <c r="Z16" s="171">
        <f t="shared" si="7"/>
        <v>0</v>
      </c>
      <c r="AA16" s="185"/>
      <c r="AB16" s="174"/>
      <c r="AC16" s="174"/>
      <c r="AD16" s="174"/>
      <c r="AE16" s="174"/>
      <c r="AF16" s="174"/>
      <c r="AG16" s="174"/>
    </row>
    <row r="17" ht="30.0" customHeight="1">
      <c r="A17" s="176" t="s">
        <v>88</v>
      </c>
      <c r="B17" s="177" t="s">
        <v>96</v>
      </c>
      <c r="C17" s="175" t="s">
        <v>97</v>
      </c>
      <c r="D17" s="178" t="s">
        <v>91</v>
      </c>
      <c r="E17" s="160">
        <v>4.0</v>
      </c>
      <c r="F17" s="160">
        <v>10135.0</v>
      </c>
      <c r="G17" s="179">
        <f t="shared" si="8"/>
        <v>40540</v>
      </c>
      <c r="H17" s="163">
        <v>4.0</v>
      </c>
      <c r="I17" s="160">
        <v>10135.0</v>
      </c>
      <c r="J17" s="180">
        <v>40540.0</v>
      </c>
      <c r="K17" s="186"/>
      <c r="L17" s="187"/>
      <c r="M17" s="188"/>
      <c r="N17" s="186"/>
      <c r="O17" s="187"/>
      <c r="P17" s="188"/>
      <c r="Q17" s="186"/>
      <c r="R17" s="189"/>
      <c r="S17" s="188"/>
      <c r="T17" s="186"/>
      <c r="U17" s="189"/>
      <c r="V17" s="188"/>
      <c r="W17" s="184">
        <f t="shared" si="13"/>
        <v>40540</v>
      </c>
      <c r="X17" s="169">
        <f t="shared" si="14"/>
        <v>40540</v>
      </c>
      <c r="Y17" s="170">
        <f t="shared" si="6"/>
        <v>0</v>
      </c>
      <c r="Z17" s="171">
        <f t="shared" si="7"/>
        <v>0</v>
      </c>
      <c r="AA17" s="190"/>
      <c r="AB17" s="174"/>
      <c r="AC17" s="174"/>
      <c r="AD17" s="174"/>
      <c r="AE17" s="174"/>
      <c r="AF17" s="174"/>
      <c r="AG17" s="174"/>
    </row>
    <row r="18" ht="30.0" customHeight="1">
      <c r="A18" s="176" t="s">
        <v>88</v>
      </c>
      <c r="B18" s="177" t="s">
        <v>98</v>
      </c>
      <c r="C18" s="158" t="s">
        <v>99</v>
      </c>
      <c r="D18" s="178" t="s">
        <v>91</v>
      </c>
      <c r="E18" s="160">
        <v>2.0</v>
      </c>
      <c r="F18" s="160">
        <v>10135.0</v>
      </c>
      <c r="G18" s="179">
        <f t="shared" si="8"/>
        <v>20270</v>
      </c>
      <c r="H18" s="163">
        <v>2.0</v>
      </c>
      <c r="I18" s="160">
        <v>10135.0</v>
      </c>
      <c r="J18" s="180">
        <v>20270.0</v>
      </c>
      <c r="K18" s="186"/>
      <c r="L18" s="187"/>
      <c r="M18" s="188"/>
      <c r="N18" s="186"/>
      <c r="O18" s="187"/>
      <c r="P18" s="188"/>
      <c r="Q18" s="186"/>
      <c r="R18" s="189"/>
      <c r="S18" s="188"/>
      <c r="T18" s="186"/>
      <c r="U18" s="189"/>
      <c r="V18" s="188"/>
      <c r="W18" s="184">
        <f t="shared" si="13"/>
        <v>20270</v>
      </c>
      <c r="X18" s="169">
        <f t="shared" si="14"/>
        <v>20270</v>
      </c>
      <c r="Y18" s="170">
        <f t="shared" si="6"/>
        <v>0</v>
      </c>
      <c r="Z18" s="171">
        <f t="shared" si="7"/>
        <v>0</v>
      </c>
      <c r="AA18" s="190"/>
      <c r="AB18" s="174"/>
      <c r="AC18" s="174"/>
      <c r="AD18" s="174"/>
      <c r="AE18" s="174"/>
      <c r="AF18" s="174"/>
      <c r="AG18" s="174"/>
    </row>
    <row r="19" ht="30.0" customHeight="1">
      <c r="A19" s="176" t="s">
        <v>88</v>
      </c>
      <c r="B19" s="177" t="s">
        <v>100</v>
      </c>
      <c r="C19" s="175" t="s">
        <v>101</v>
      </c>
      <c r="D19" s="178" t="s">
        <v>91</v>
      </c>
      <c r="E19" s="160">
        <v>3.0</v>
      </c>
      <c r="F19" s="160">
        <v>10135.0</v>
      </c>
      <c r="G19" s="179">
        <f t="shared" si="8"/>
        <v>30405</v>
      </c>
      <c r="H19" s="163">
        <v>3.0</v>
      </c>
      <c r="I19" s="160">
        <v>10135.0</v>
      </c>
      <c r="J19" s="180">
        <v>30405.0</v>
      </c>
      <c r="K19" s="186"/>
      <c r="L19" s="187"/>
      <c r="M19" s="188"/>
      <c r="N19" s="186"/>
      <c r="O19" s="187"/>
      <c r="P19" s="188"/>
      <c r="Q19" s="186"/>
      <c r="R19" s="189"/>
      <c r="S19" s="188"/>
      <c r="T19" s="186"/>
      <c r="U19" s="189"/>
      <c r="V19" s="188"/>
      <c r="W19" s="184">
        <f t="shared" si="13"/>
        <v>30405</v>
      </c>
      <c r="X19" s="169">
        <f t="shared" si="14"/>
        <v>30405</v>
      </c>
      <c r="Y19" s="170">
        <f t="shared" si="6"/>
        <v>0</v>
      </c>
      <c r="Z19" s="171">
        <f t="shared" si="7"/>
        <v>0</v>
      </c>
      <c r="AA19" s="190"/>
      <c r="AB19" s="174"/>
      <c r="AC19" s="174"/>
      <c r="AD19" s="174"/>
      <c r="AE19" s="174"/>
      <c r="AF19" s="174"/>
      <c r="AG19" s="174"/>
    </row>
    <row r="20" ht="30.0" customHeight="1">
      <c r="A20" s="176" t="s">
        <v>88</v>
      </c>
      <c r="B20" s="177" t="s">
        <v>102</v>
      </c>
      <c r="C20" s="175" t="s">
        <v>103</v>
      </c>
      <c r="D20" s="178" t="s">
        <v>91</v>
      </c>
      <c r="E20" s="160">
        <v>3.0</v>
      </c>
      <c r="F20" s="160">
        <v>10135.0</v>
      </c>
      <c r="G20" s="179">
        <f t="shared" si="8"/>
        <v>30405</v>
      </c>
      <c r="H20" s="163">
        <v>3.0</v>
      </c>
      <c r="I20" s="160">
        <v>10135.0</v>
      </c>
      <c r="J20" s="183">
        <f t="shared" ref="J20:J28" si="15">H20*I20</f>
        <v>30405</v>
      </c>
      <c r="K20" s="186"/>
      <c r="L20" s="187"/>
      <c r="M20" s="188"/>
      <c r="N20" s="186"/>
      <c r="O20" s="187"/>
      <c r="P20" s="188"/>
      <c r="Q20" s="186"/>
      <c r="R20" s="189"/>
      <c r="S20" s="188"/>
      <c r="T20" s="186"/>
      <c r="U20" s="189"/>
      <c r="V20" s="188"/>
      <c r="W20" s="184">
        <f t="shared" si="13"/>
        <v>30405</v>
      </c>
      <c r="X20" s="169">
        <f t="shared" si="14"/>
        <v>30405</v>
      </c>
      <c r="Y20" s="170">
        <f t="shared" si="6"/>
        <v>0</v>
      </c>
      <c r="Z20" s="171">
        <f t="shared" si="7"/>
        <v>0</v>
      </c>
      <c r="AA20" s="190"/>
      <c r="AB20" s="174"/>
      <c r="AC20" s="174"/>
      <c r="AD20" s="174"/>
      <c r="AE20" s="174"/>
      <c r="AF20" s="174"/>
      <c r="AG20" s="174"/>
    </row>
    <row r="21" ht="30.0" customHeight="1">
      <c r="A21" s="176" t="s">
        <v>88</v>
      </c>
      <c r="B21" s="177" t="s">
        <v>104</v>
      </c>
      <c r="C21" s="191" t="s">
        <v>105</v>
      </c>
      <c r="D21" s="178" t="s">
        <v>91</v>
      </c>
      <c r="E21" s="160">
        <v>2.0</v>
      </c>
      <c r="F21" s="160">
        <v>3631.0</v>
      </c>
      <c r="G21" s="179">
        <f t="shared" si="8"/>
        <v>7262</v>
      </c>
      <c r="H21" s="163">
        <v>2.0</v>
      </c>
      <c r="I21" s="160">
        <v>3631.0</v>
      </c>
      <c r="J21" s="183">
        <f t="shared" si="15"/>
        <v>7262</v>
      </c>
      <c r="K21" s="186"/>
      <c r="L21" s="187"/>
      <c r="M21" s="188"/>
      <c r="N21" s="186"/>
      <c r="O21" s="187"/>
      <c r="P21" s="188"/>
      <c r="Q21" s="186"/>
      <c r="R21" s="189"/>
      <c r="S21" s="188"/>
      <c r="T21" s="186"/>
      <c r="U21" s="189"/>
      <c r="V21" s="188"/>
      <c r="W21" s="184">
        <f t="shared" si="13"/>
        <v>7262</v>
      </c>
      <c r="X21" s="169">
        <f t="shared" si="14"/>
        <v>7262</v>
      </c>
      <c r="Y21" s="170">
        <f t="shared" si="6"/>
        <v>0</v>
      </c>
      <c r="Z21" s="171">
        <f t="shared" si="7"/>
        <v>0</v>
      </c>
      <c r="AA21" s="190"/>
      <c r="AB21" s="174"/>
      <c r="AC21" s="174"/>
      <c r="AD21" s="174"/>
      <c r="AE21" s="174"/>
      <c r="AF21" s="174"/>
      <c r="AG21" s="174"/>
    </row>
    <row r="22" ht="30.0" customHeight="1">
      <c r="A22" s="176" t="s">
        <v>88</v>
      </c>
      <c r="B22" s="177" t="s">
        <v>106</v>
      </c>
      <c r="C22" s="191" t="s">
        <v>107</v>
      </c>
      <c r="D22" s="178" t="s">
        <v>91</v>
      </c>
      <c r="E22" s="160">
        <v>2.0</v>
      </c>
      <c r="F22" s="160">
        <v>3391.0</v>
      </c>
      <c r="G22" s="179">
        <f t="shared" si="8"/>
        <v>6782</v>
      </c>
      <c r="H22" s="163">
        <v>2.0</v>
      </c>
      <c r="I22" s="160">
        <v>3391.0</v>
      </c>
      <c r="J22" s="183">
        <f t="shared" si="15"/>
        <v>6782</v>
      </c>
      <c r="K22" s="186"/>
      <c r="L22" s="187"/>
      <c r="M22" s="188"/>
      <c r="N22" s="186"/>
      <c r="O22" s="187"/>
      <c r="P22" s="188"/>
      <c r="Q22" s="186"/>
      <c r="R22" s="189"/>
      <c r="S22" s="188"/>
      <c r="T22" s="186"/>
      <c r="U22" s="189"/>
      <c r="V22" s="188"/>
      <c r="W22" s="184">
        <f t="shared" si="13"/>
        <v>6782</v>
      </c>
      <c r="X22" s="169">
        <f t="shared" si="14"/>
        <v>6782</v>
      </c>
      <c r="Y22" s="170">
        <f t="shared" si="6"/>
        <v>0</v>
      </c>
      <c r="Z22" s="171">
        <f t="shared" si="7"/>
        <v>0</v>
      </c>
      <c r="AA22" s="190"/>
      <c r="AB22" s="174"/>
      <c r="AC22" s="174"/>
      <c r="AD22" s="174"/>
      <c r="AE22" s="174"/>
      <c r="AF22" s="174"/>
      <c r="AG22" s="174"/>
    </row>
    <row r="23" ht="30.0" customHeight="1">
      <c r="A23" s="176" t="s">
        <v>88</v>
      </c>
      <c r="B23" s="177" t="s">
        <v>108</v>
      </c>
      <c r="C23" s="191" t="s">
        <v>109</v>
      </c>
      <c r="D23" s="178" t="s">
        <v>91</v>
      </c>
      <c r="E23" s="160">
        <v>2.0</v>
      </c>
      <c r="F23" s="160">
        <v>2910.0</v>
      </c>
      <c r="G23" s="179">
        <f t="shared" si="8"/>
        <v>5820</v>
      </c>
      <c r="H23" s="163">
        <v>2.0</v>
      </c>
      <c r="I23" s="160">
        <v>2910.0</v>
      </c>
      <c r="J23" s="183">
        <f t="shared" si="15"/>
        <v>5820</v>
      </c>
      <c r="K23" s="186"/>
      <c r="L23" s="187"/>
      <c r="M23" s="188"/>
      <c r="N23" s="186"/>
      <c r="O23" s="187"/>
      <c r="P23" s="188"/>
      <c r="Q23" s="186"/>
      <c r="R23" s="189"/>
      <c r="S23" s="188"/>
      <c r="T23" s="186"/>
      <c r="U23" s="189"/>
      <c r="V23" s="188"/>
      <c r="W23" s="184">
        <f t="shared" si="13"/>
        <v>5820</v>
      </c>
      <c r="X23" s="169">
        <f t="shared" si="14"/>
        <v>5820</v>
      </c>
      <c r="Y23" s="170">
        <f t="shared" si="6"/>
        <v>0</v>
      </c>
      <c r="Z23" s="171">
        <f t="shared" si="7"/>
        <v>0</v>
      </c>
      <c r="AA23" s="190"/>
      <c r="AB23" s="174"/>
      <c r="AC23" s="174"/>
      <c r="AD23" s="174"/>
      <c r="AE23" s="174"/>
      <c r="AF23" s="174"/>
      <c r="AG23" s="174"/>
    </row>
    <row r="24" ht="30.0" customHeight="1">
      <c r="A24" s="176" t="s">
        <v>88</v>
      </c>
      <c r="B24" s="177" t="s">
        <v>110</v>
      </c>
      <c r="C24" s="192" t="s">
        <v>111</v>
      </c>
      <c r="D24" s="178" t="s">
        <v>91</v>
      </c>
      <c r="E24" s="160">
        <v>2.0</v>
      </c>
      <c r="F24" s="160">
        <v>4859.0</v>
      </c>
      <c r="G24" s="179">
        <f t="shared" si="8"/>
        <v>9718</v>
      </c>
      <c r="H24" s="163">
        <v>2.0</v>
      </c>
      <c r="I24" s="160">
        <v>4859.0</v>
      </c>
      <c r="J24" s="183">
        <f t="shared" si="15"/>
        <v>9718</v>
      </c>
      <c r="K24" s="186"/>
      <c r="L24" s="187"/>
      <c r="M24" s="188"/>
      <c r="N24" s="186"/>
      <c r="O24" s="187"/>
      <c r="P24" s="188"/>
      <c r="Q24" s="186"/>
      <c r="R24" s="189"/>
      <c r="S24" s="188"/>
      <c r="T24" s="186"/>
      <c r="U24" s="189"/>
      <c r="V24" s="188"/>
      <c r="W24" s="184">
        <f t="shared" si="13"/>
        <v>9718</v>
      </c>
      <c r="X24" s="169">
        <f t="shared" si="14"/>
        <v>9718</v>
      </c>
      <c r="Y24" s="170">
        <f t="shared" si="6"/>
        <v>0</v>
      </c>
      <c r="Z24" s="171">
        <f t="shared" si="7"/>
        <v>0</v>
      </c>
      <c r="AA24" s="190"/>
      <c r="AB24" s="174"/>
      <c r="AC24" s="174"/>
      <c r="AD24" s="174"/>
      <c r="AE24" s="174"/>
      <c r="AF24" s="174"/>
      <c r="AG24" s="174"/>
    </row>
    <row r="25" ht="30.0" customHeight="1">
      <c r="A25" s="176" t="s">
        <v>88</v>
      </c>
      <c r="B25" s="177" t="s">
        <v>112</v>
      </c>
      <c r="C25" s="191" t="s">
        <v>113</v>
      </c>
      <c r="D25" s="178" t="s">
        <v>91</v>
      </c>
      <c r="E25" s="160">
        <v>1.0</v>
      </c>
      <c r="F25" s="160">
        <v>4859.0</v>
      </c>
      <c r="G25" s="179">
        <f t="shared" si="8"/>
        <v>4859</v>
      </c>
      <c r="H25" s="163">
        <v>1.0</v>
      </c>
      <c r="I25" s="160">
        <v>4859.0</v>
      </c>
      <c r="J25" s="183">
        <f t="shared" si="15"/>
        <v>4859</v>
      </c>
      <c r="K25" s="186"/>
      <c r="L25" s="187"/>
      <c r="M25" s="188"/>
      <c r="N25" s="186"/>
      <c r="O25" s="187"/>
      <c r="P25" s="188"/>
      <c r="Q25" s="186"/>
      <c r="R25" s="189"/>
      <c r="S25" s="188"/>
      <c r="T25" s="186"/>
      <c r="U25" s="189"/>
      <c r="V25" s="188"/>
      <c r="W25" s="184">
        <f t="shared" si="13"/>
        <v>4859</v>
      </c>
      <c r="X25" s="169">
        <f t="shared" si="14"/>
        <v>4859</v>
      </c>
      <c r="Y25" s="170">
        <f t="shared" si="6"/>
        <v>0</v>
      </c>
      <c r="Z25" s="171">
        <f t="shared" si="7"/>
        <v>0</v>
      </c>
      <c r="AA25" s="190"/>
      <c r="AB25" s="174"/>
      <c r="AC25" s="174"/>
      <c r="AD25" s="174"/>
      <c r="AE25" s="174"/>
      <c r="AF25" s="174"/>
      <c r="AG25" s="174"/>
    </row>
    <row r="26" ht="30.0" customHeight="1">
      <c r="A26" s="176" t="s">
        <v>88</v>
      </c>
      <c r="B26" s="177" t="s">
        <v>114</v>
      </c>
      <c r="C26" s="191" t="s">
        <v>115</v>
      </c>
      <c r="D26" s="178" t="s">
        <v>91</v>
      </c>
      <c r="E26" s="160">
        <v>2.0</v>
      </c>
      <c r="F26" s="160">
        <v>4859.0</v>
      </c>
      <c r="G26" s="179">
        <f t="shared" si="8"/>
        <v>9718</v>
      </c>
      <c r="H26" s="163">
        <v>2.0</v>
      </c>
      <c r="I26" s="160">
        <v>4859.0</v>
      </c>
      <c r="J26" s="183">
        <f t="shared" si="15"/>
        <v>9718</v>
      </c>
      <c r="K26" s="186"/>
      <c r="L26" s="187"/>
      <c r="M26" s="188"/>
      <c r="N26" s="186"/>
      <c r="O26" s="187"/>
      <c r="P26" s="188"/>
      <c r="Q26" s="186"/>
      <c r="R26" s="189"/>
      <c r="S26" s="188"/>
      <c r="T26" s="186"/>
      <c r="U26" s="189"/>
      <c r="V26" s="188"/>
      <c r="W26" s="184">
        <f t="shared" si="13"/>
        <v>9718</v>
      </c>
      <c r="X26" s="169">
        <f t="shared" si="14"/>
        <v>9718</v>
      </c>
      <c r="Y26" s="170">
        <f t="shared" si="6"/>
        <v>0</v>
      </c>
      <c r="Z26" s="171">
        <f t="shared" si="7"/>
        <v>0</v>
      </c>
      <c r="AA26" s="190"/>
      <c r="AB26" s="174"/>
      <c r="AC26" s="174"/>
      <c r="AD26" s="174"/>
      <c r="AE26" s="174"/>
      <c r="AF26" s="174"/>
      <c r="AG26" s="174"/>
    </row>
    <row r="27" ht="30.0" customHeight="1">
      <c r="A27" s="176" t="s">
        <v>88</v>
      </c>
      <c r="B27" s="177" t="s">
        <v>116</v>
      </c>
      <c r="C27" s="192" t="s">
        <v>117</v>
      </c>
      <c r="D27" s="178" t="s">
        <v>91</v>
      </c>
      <c r="E27" s="160">
        <v>1.0</v>
      </c>
      <c r="F27" s="160">
        <v>4859.0</v>
      </c>
      <c r="G27" s="179">
        <f t="shared" si="8"/>
        <v>4859</v>
      </c>
      <c r="H27" s="163">
        <v>1.0</v>
      </c>
      <c r="I27" s="160">
        <v>4859.0</v>
      </c>
      <c r="J27" s="183">
        <f t="shared" si="15"/>
        <v>4859</v>
      </c>
      <c r="K27" s="186"/>
      <c r="L27" s="187"/>
      <c r="M27" s="188"/>
      <c r="N27" s="186"/>
      <c r="O27" s="187"/>
      <c r="P27" s="188"/>
      <c r="Q27" s="186"/>
      <c r="R27" s="189"/>
      <c r="S27" s="188"/>
      <c r="T27" s="186"/>
      <c r="U27" s="189"/>
      <c r="V27" s="188"/>
      <c r="W27" s="184">
        <f t="shared" si="13"/>
        <v>4859</v>
      </c>
      <c r="X27" s="169">
        <f t="shared" si="14"/>
        <v>4859</v>
      </c>
      <c r="Y27" s="170">
        <f t="shared" si="6"/>
        <v>0</v>
      </c>
      <c r="Z27" s="171">
        <f t="shared" si="7"/>
        <v>0</v>
      </c>
      <c r="AA27" s="190"/>
      <c r="AB27" s="174"/>
      <c r="AC27" s="174"/>
      <c r="AD27" s="174"/>
      <c r="AE27" s="174"/>
      <c r="AF27" s="174"/>
      <c r="AG27" s="174"/>
    </row>
    <row r="28" ht="30.0" customHeight="1">
      <c r="A28" s="176" t="s">
        <v>88</v>
      </c>
      <c r="B28" s="177" t="s">
        <v>118</v>
      </c>
      <c r="C28" s="191" t="s">
        <v>119</v>
      </c>
      <c r="D28" s="178" t="s">
        <v>91</v>
      </c>
      <c r="E28" s="160">
        <v>1.0</v>
      </c>
      <c r="F28" s="160">
        <v>4859.0</v>
      </c>
      <c r="G28" s="179">
        <f t="shared" si="8"/>
        <v>4859</v>
      </c>
      <c r="H28" s="163">
        <v>1.0</v>
      </c>
      <c r="I28" s="160">
        <v>4859.0</v>
      </c>
      <c r="J28" s="183">
        <f t="shared" si="15"/>
        <v>4859</v>
      </c>
      <c r="K28" s="186"/>
      <c r="L28" s="187"/>
      <c r="M28" s="188"/>
      <c r="N28" s="186"/>
      <c r="O28" s="187"/>
      <c r="P28" s="188"/>
      <c r="Q28" s="186"/>
      <c r="R28" s="189"/>
      <c r="S28" s="188"/>
      <c r="T28" s="186"/>
      <c r="U28" s="189"/>
      <c r="V28" s="188"/>
      <c r="W28" s="184">
        <f t="shared" si="13"/>
        <v>4859</v>
      </c>
      <c r="X28" s="169">
        <f t="shared" si="14"/>
        <v>4859</v>
      </c>
      <c r="Y28" s="170">
        <f t="shared" si="6"/>
        <v>0</v>
      </c>
      <c r="Z28" s="171">
        <f t="shared" si="7"/>
        <v>0</v>
      </c>
      <c r="AA28" s="190"/>
      <c r="AB28" s="174"/>
      <c r="AC28" s="174"/>
      <c r="AD28" s="174"/>
      <c r="AE28" s="174"/>
      <c r="AF28" s="174"/>
      <c r="AG28" s="174"/>
    </row>
    <row r="29" ht="30.0" customHeight="1">
      <c r="A29" s="145" t="s">
        <v>85</v>
      </c>
      <c r="B29" s="146" t="s">
        <v>120</v>
      </c>
      <c r="C29" s="193" t="s">
        <v>121</v>
      </c>
      <c r="D29" s="194"/>
      <c r="E29" s="195">
        <f>SUM(E30:E32)</f>
        <v>0</v>
      </c>
      <c r="F29" s="196"/>
      <c r="G29" s="197">
        <f t="shared" ref="G29:H29" si="16">SUM(G30:G32)</f>
        <v>0</v>
      </c>
      <c r="H29" s="198">
        <f t="shared" si="16"/>
        <v>0</v>
      </c>
      <c r="I29" s="199"/>
      <c r="J29" s="197">
        <f t="shared" ref="J29:K29" si="17">SUM(J30:J32)</f>
        <v>0</v>
      </c>
      <c r="K29" s="195">
        <f t="shared" si="17"/>
        <v>0</v>
      </c>
      <c r="L29" s="196"/>
      <c r="M29" s="197">
        <f t="shared" ref="M29:N29" si="18">SUM(M30:M32)</f>
        <v>0</v>
      </c>
      <c r="N29" s="195">
        <f t="shared" si="18"/>
        <v>0</v>
      </c>
      <c r="O29" s="196"/>
      <c r="P29" s="197">
        <f t="shared" ref="P29:Q29" si="19">SUM(P30:P32)</f>
        <v>0</v>
      </c>
      <c r="Q29" s="195">
        <f t="shared" si="19"/>
        <v>0</v>
      </c>
      <c r="R29" s="196"/>
      <c r="S29" s="197">
        <f t="shared" ref="S29:T29" si="20">SUM(S30:S32)</f>
        <v>0</v>
      </c>
      <c r="T29" s="195">
        <f t="shared" si="20"/>
        <v>0</v>
      </c>
      <c r="U29" s="196"/>
      <c r="V29" s="197">
        <f t="shared" ref="V29:X29" si="21">SUM(V30:V32)</f>
        <v>0</v>
      </c>
      <c r="W29" s="197">
        <f t="shared" si="21"/>
        <v>0</v>
      </c>
      <c r="X29" s="200">
        <f t="shared" si="21"/>
        <v>0</v>
      </c>
      <c r="Y29" s="200">
        <f t="shared" si="6"/>
        <v>0</v>
      </c>
      <c r="Z29" s="200" t="str">
        <f t="shared" si="7"/>
        <v>#DIV/0!</v>
      </c>
      <c r="AA29" s="201"/>
      <c r="AB29" s="155"/>
      <c r="AC29" s="155"/>
      <c r="AD29" s="155"/>
      <c r="AE29" s="155"/>
      <c r="AF29" s="155"/>
      <c r="AG29" s="155"/>
    </row>
    <row r="30" ht="30.0" customHeight="1">
      <c r="A30" s="156" t="s">
        <v>88</v>
      </c>
      <c r="B30" s="157" t="s">
        <v>122</v>
      </c>
      <c r="C30" s="202" t="s">
        <v>123</v>
      </c>
      <c r="D30" s="159" t="s">
        <v>91</v>
      </c>
      <c r="E30" s="165"/>
      <c r="F30" s="166"/>
      <c r="G30" s="167">
        <f t="shared" ref="G30:G32" si="22">E30*F30</f>
        <v>0</v>
      </c>
      <c r="H30" s="165"/>
      <c r="I30" s="166"/>
      <c r="J30" s="167">
        <f t="shared" ref="J30:J32" si="23">H30*I30</f>
        <v>0</v>
      </c>
      <c r="K30" s="165"/>
      <c r="L30" s="166"/>
      <c r="M30" s="167">
        <f t="shared" ref="M30:M32" si="24">K30*L30</f>
        <v>0</v>
      </c>
      <c r="N30" s="165"/>
      <c r="O30" s="166"/>
      <c r="P30" s="167">
        <f t="shared" ref="P30:P32" si="25">N30*O30</f>
        <v>0</v>
      </c>
      <c r="Q30" s="165"/>
      <c r="R30" s="166"/>
      <c r="S30" s="167">
        <f t="shared" ref="S30:S32" si="26">Q30*R30</f>
        <v>0</v>
      </c>
      <c r="T30" s="165"/>
      <c r="U30" s="166"/>
      <c r="V30" s="167">
        <f t="shared" ref="V30:V32" si="27">T30*U30</f>
        <v>0</v>
      </c>
      <c r="W30" s="168">
        <f t="shared" ref="W30:W32" si="28">G30+M30+S30</f>
        <v>0</v>
      </c>
      <c r="X30" s="170">
        <f t="shared" ref="X30:X32" si="29">J30+P30+V30</f>
        <v>0</v>
      </c>
      <c r="Y30" s="170">
        <f t="shared" si="6"/>
        <v>0</v>
      </c>
      <c r="Z30" s="171" t="str">
        <f t="shared" si="7"/>
        <v>#DIV/0!</v>
      </c>
      <c r="AA30" s="172"/>
      <c r="AB30" s="174"/>
      <c r="AC30" s="174"/>
      <c r="AD30" s="174"/>
      <c r="AE30" s="174"/>
      <c r="AF30" s="174"/>
      <c r="AG30" s="174"/>
    </row>
    <row r="31" ht="30.0" customHeight="1">
      <c r="A31" s="156" t="s">
        <v>88</v>
      </c>
      <c r="B31" s="157" t="s">
        <v>124</v>
      </c>
      <c r="C31" s="202" t="s">
        <v>123</v>
      </c>
      <c r="D31" s="159" t="s">
        <v>91</v>
      </c>
      <c r="E31" s="165"/>
      <c r="F31" s="166"/>
      <c r="G31" s="167">
        <f t="shared" si="22"/>
        <v>0</v>
      </c>
      <c r="H31" s="165"/>
      <c r="I31" s="166"/>
      <c r="J31" s="167">
        <f t="shared" si="23"/>
        <v>0</v>
      </c>
      <c r="K31" s="165"/>
      <c r="L31" s="166"/>
      <c r="M31" s="167">
        <f t="shared" si="24"/>
        <v>0</v>
      </c>
      <c r="N31" s="165"/>
      <c r="O31" s="166"/>
      <c r="P31" s="167">
        <f t="shared" si="25"/>
        <v>0</v>
      </c>
      <c r="Q31" s="165"/>
      <c r="R31" s="166"/>
      <c r="S31" s="167">
        <f t="shared" si="26"/>
        <v>0</v>
      </c>
      <c r="T31" s="165"/>
      <c r="U31" s="166"/>
      <c r="V31" s="167">
        <f t="shared" si="27"/>
        <v>0</v>
      </c>
      <c r="W31" s="168">
        <f t="shared" si="28"/>
        <v>0</v>
      </c>
      <c r="X31" s="170">
        <f t="shared" si="29"/>
        <v>0</v>
      </c>
      <c r="Y31" s="170">
        <f t="shared" si="6"/>
        <v>0</v>
      </c>
      <c r="Z31" s="171" t="str">
        <f t="shared" si="7"/>
        <v>#DIV/0!</v>
      </c>
      <c r="AA31" s="172"/>
      <c r="AB31" s="174"/>
      <c r="AC31" s="174"/>
      <c r="AD31" s="174"/>
      <c r="AE31" s="174"/>
      <c r="AF31" s="174"/>
      <c r="AG31" s="174"/>
    </row>
    <row r="32" ht="30.0" customHeight="1">
      <c r="A32" s="203" t="s">
        <v>88</v>
      </c>
      <c r="B32" s="177" t="s">
        <v>125</v>
      </c>
      <c r="C32" s="202" t="s">
        <v>123</v>
      </c>
      <c r="D32" s="204" t="s">
        <v>91</v>
      </c>
      <c r="E32" s="205"/>
      <c r="F32" s="206"/>
      <c r="G32" s="207">
        <f t="shared" si="22"/>
        <v>0</v>
      </c>
      <c r="H32" s="205"/>
      <c r="I32" s="206"/>
      <c r="J32" s="207">
        <f t="shared" si="23"/>
        <v>0</v>
      </c>
      <c r="K32" s="205"/>
      <c r="L32" s="206"/>
      <c r="M32" s="207">
        <f t="shared" si="24"/>
        <v>0</v>
      </c>
      <c r="N32" s="205"/>
      <c r="O32" s="206"/>
      <c r="P32" s="207">
        <f t="shared" si="25"/>
        <v>0</v>
      </c>
      <c r="Q32" s="205"/>
      <c r="R32" s="206"/>
      <c r="S32" s="207">
        <f t="shared" si="26"/>
        <v>0</v>
      </c>
      <c r="T32" s="205"/>
      <c r="U32" s="206"/>
      <c r="V32" s="207">
        <f t="shared" si="27"/>
        <v>0</v>
      </c>
      <c r="W32" s="184">
        <f t="shared" si="28"/>
        <v>0</v>
      </c>
      <c r="X32" s="170">
        <f t="shared" si="29"/>
        <v>0</v>
      </c>
      <c r="Y32" s="170">
        <f t="shared" si="6"/>
        <v>0</v>
      </c>
      <c r="Z32" s="171" t="str">
        <f t="shared" si="7"/>
        <v>#DIV/0!</v>
      </c>
      <c r="AA32" s="208"/>
      <c r="AB32" s="174"/>
      <c r="AC32" s="174"/>
      <c r="AD32" s="174"/>
      <c r="AE32" s="174"/>
      <c r="AF32" s="174"/>
      <c r="AG32" s="174"/>
    </row>
    <row r="33" ht="30.0" customHeight="1">
      <c r="A33" s="145" t="s">
        <v>85</v>
      </c>
      <c r="B33" s="146" t="s">
        <v>126</v>
      </c>
      <c r="C33" s="209" t="s">
        <v>127</v>
      </c>
      <c r="D33" s="194"/>
      <c r="E33" s="195">
        <f>SUM(E34:E36)</f>
        <v>0</v>
      </c>
      <c r="F33" s="196"/>
      <c r="G33" s="197">
        <f t="shared" ref="G33:H33" si="30">SUM(G34:G36)</f>
        <v>0</v>
      </c>
      <c r="H33" s="195">
        <f t="shared" si="30"/>
        <v>0</v>
      </c>
      <c r="I33" s="196"/>
      <c r="J33" s="197">
        <f t="shared" ref="J33:K33" si="31">SUM(J34:J36)</f>
        <v>0</v>
      </c>
      <c r="K33" s="195">
        <f t="shared" si="31"/>
        <v>0</v>
      </c>
      <c r="L33" s="196"/>
      <c r="M33" s="197">
        <f t="shared" ref="M33:N33" si="32">SUM(M34:M36)</f>
        <v>0</v>
      </c>
      <c r="N33" s="195">
        <f t="shared" si="32"/>
        <v>0</v>
      </c>
      <c r="O33" s="196"/>
      <c r="P33" s="197">
        <f t="shared" ref="P33:Q33" si="33">SUM(P34:P36)</f>
        <v>0</v>
      </c>
      <c r="Q33" s="195">
        <f t="shared" si="33"/>
        <v>0</v>
      </c>
      <c r="R33" s="196"/>
      <c r="S33" s="197">
        <f t="shared" ref="S33:T33" si="34">SUM(S34:S36)</f>
        <v>0</v>
      </c>
      <c r="T33" s="195">
        <f t="shared" si="34"/>
        <v>0</v>
      </c>
      <c r="U33" s="196"/>
      <c r="V33" s="197">
        <f t="shared" ref="V33:X33" si="35">SUM(V34:V36)</f>
        <v>0</v>
      </c>
      <c r="W33" s="197">
        <f t="shared" si="35"/>
        <v>0</v>
      </c>
      <c r="X33" s="197">
        <f t="shared" si="35"/>
        <v>0</v>
      </c>
      <c r="Y33" s="152">
        <f t="shared" si="6"/>
        <v>0</v>
      </c>
      <c r="Z33" s="153" t="str">
        <f t="shared" si="7"/>
        <v>#DIV/0!</v>
      </c>
      <c r="AA33" s="201"/>
      <c r="AB33" s="155"/>
      <c r="AC33" s="155"/>
      <c r="AD33" s="155"/>
      <c r="AE33" s="155"/>
      <c r="AF33" s="155"/>
      <c r="AG33" s="155"/>
    </row>
    <row r="34" ht="30.0" customHeight="1">
      <c r="A34" s="156" t="s">
        <v>88</v>
      </c>
      <c r="B34" s="157" t="s">
        <v>128</v>
      </c>
      <c r="C34" s="202" t="s">
        <v>129</v>
      </c>
      <c r="D34" s="159" t="s">
        <v>91</v>
      </c>
      <c r="E34" s="165"/>
      <c r="F34" s="166"/>
      <c r="G34" s="167">
        <f t="shared" ref="G34:G36" si="36">E34*F34</f>
        <v>0</v>
      </c>
      <c r="H34" s="165"/>
      <c r="I34" s="166"/>
      <c r="J34" s="167">
        <f t="shared" ref="J34:J36" si="37">H34*I34</f>
        <v>0</v>
      </c>
      <c r="K34" s="165"/>
      <c r="L34" s="166"/>
      <c r="M34" s="167">
        <f t="shared" ref="M34:M36" si="38">K34*L34</f>
        <v>0</v>
      </c>
      <c r="N34" s="165"/>
      <c r="O34" s="166"/>
      <c r="P34" s="167">
        <f t="shared" ref="P34:P36" si="39">N34*O34</f>
        <v>0</v>
      </c>
      <c r="Q34" s="165"/>
      <c r="R34" s="166"/>
      <c r="S34" s="167">
        <f t="shared" ref="S34:S36" si="40">Q34*R34</f>
        <v>0</v>
      </c>
      <c r="T34" s="165"/>
      <c r="U34" s="166"/>
      <c r="V34" s="167">
        <f t="shared" ref="V34:V36" si="41">T34*U34</f>
        <v>0</v>
      </c>
      <c r="W34" s="168">
        <f t="shared" ref="W34:W36" si="42">G34+M34+S34</f>
        <v>0</v>
      </c>
      <c r="X34" s="170">
        <f t="shared" ref="X34:X36" si="43">J34+P34+V34</f>
        <v>0</v>
      </c>
      <c r="Y34" s="170">
        <f t="shared" si="6"/>
        <v>0</v>
      </c>
      <c r="Z34" s="171" t="str">
        <f t="shared" si="7"/>
        <v>#DIV/0!</v>
      </c>
      <c r="AA34" s="172"/>
      <c r="AB34" s="174"/>
      <c r="AC34" s="174"/>
      <c r="AD34" s="174"/>
      <c r="AE34" s="174"/>
      <c r="AF34" s="174"/>
      <c r="AG34" s="174"/>
    </row>
    <row r="35" ht="30.0" customHeight="1">
      <c r="A35" s="156" t="s">
        <v>88</v>
      </c>
      <c r="B35" s="157" t="s">
        <v>130</v>
      </c>
      <c r="C35" s="202" t="s">
        <v>129</v>
      </c>
      <c r="D35" s="159" t="s">
        <v>91</v>
      </c>
      <c r="E35" s="165"/>
      <c r="F35" s="166"/>
      <c r="G35" s="167">
        <f t="shared" si="36"/>
        <v>0</v>
      </c>
      <c r="H35" s="165"/>
      <c r="I35" s="166"/>
      <c r="J35" s="167">
        <f t="shared" si="37"/>
        <v>0</v>
      </c>
      <c r="K35" s="165"/>
      <c r="L35" s="166"/>
      <c r="M35" s="167">
        <f t="shared" si="38"/>
        <v>0</v>
      </c>
      <c r="N35" s="165"/>
      <c r="O35" s="166"/>
      <c r="P35" s="167">
        <f t="shared" si="39"/>
        <v>0</v>
      </c>
      <c r="Q35" s="165"/>
      <c r="R35" s="166"/>
      <c r="S35" s="167">
        <f t="shared" si="40"/>
        <v>0</v>
      </c>
      <c r="T35" s="165"/>
      <c r="U35" s="166"/>
      <c r="V35" s="167">
        <f t="shared" si="41"/>
        <v>0</v>
      </c>
      <c r="W35" s="168">
        <f t="shared" si="42"/>
        <v>0</v>
      </c>
      <c r="X35" s="170">
        <f t="shared" si="43"/>
        <v>0</v>
      </c>
      <c r="Y35" s="170">
        <f t="shared" si="6"/>
        <v>0</v>
      </c>
      <c r="Z35" s="171" t="str">
        <f t="shared" si="7"/>
        <v>#DIV/0!</v>
      </c>
      <c r="AA35" s="172"/>
      <c r="AB35" s="174"/>
      <c r="AC35" s="174"/>
      <c r="AD35" s="174"/>
      <c r="AE35" s="174"/>
      <c r="AF35" s="174"/>
      <c r="AG35" s="174"/>
    </row>
    <row r="36" ht="30.0" customHeight="1">
      <c r="A36" s="176" t="s">
        <v>88</v>
      </c>
      <c r="B36" s="210" t="s">
        <v>131</v>
      </c>
      <c r="C36" s="202" t="s">
        <v>129</v>
      </c>
      <c r="D36" s="178" t="s">
        <v>91</v>
      </c>
      <c r="E36" s="181"/>
      <c r="F36" s="182"/>
      <c r="G36" s="183">
        <f t="shared" si="36"/>
        <v>0</v>
      </c>
      <c r="H36" s="181"/>
      <c r="I36" s="182"/>
      <c r="J36" s="183">
        <f t="shared" si="37"/>
        <v>0</v>
      </c>
      <c r="K36" s="205"/>
      <c r="L36" s="206"/>
      <c r="M36" s="207">
        <f t="shared" si="38"/>
        <v>0</v>
      </c>
      <c r="N36" s="205"/>
      <c r="O36" s="206"/>
      <c r="P36" s="207">
        <f t="shared" si="39"/>
        <v>0</v>
      </c>
      <c r="Q36" s="205"/>
      <c r="R36" s="206"/>
      <c r="S36" s="207">
        <f t="shared" si="40"/>
        <v>0</v>
      </c>
      <c r="T36" s="205"/>
      <c r="U36" s="206"/>
      <c r="V36" s="207">
        <f t="shared" si="41"/>
        <v>0</v>
      </c>
      <c r="W36" s="184">
        <f t="shared" si="42"/>
        <v>0</v>
      </c>
      <c r="X36" s="170">
        <f t="shared" si="43"/>
        <v>0</v>
      </c>
      <c r="Y36" s="170">
        <f t="shared" si="6"/>
        <v>0</v>
      </c>
      <c r="Z36" s="171" t="str">
        <f t="shared" si="7"/>
        <v>#DIV/0!</v>
      </c>
      <c r="AA36" s="208"/>
      <c r="AB36" s="174"/>
      <c r="AC36" s="174"/>
      <c r="AD36" s="174"/>
      <c r="AE36" s="174"/>
      <c r="AF36" s="174"/>
      <c r="AG36" s="174"/>
    </row>
    <row r="37" ht="30.0" customHeight="1">
      <c r="A37" s="145" t="s">
        <v>83</v>
      </c>
      <c r="B37" s="211" t="s">
        <v>132</v>
      </c>
      <c r="C37" s="193" t="s">
        <v>133</v>
      </c>
      <c r="D37" s="194"/>
      <c r="E37" s="195">
        <f>SUM(E38:E40)</f>
        <v>299729</v>
      </c>
      <c r="F37" s="196"/>
      <c r="G37" s="197">
        <f t="shared" ref="G37:H37" si="44">SUM(G38:G40)</f>
        <v>65940.38</v>
      </c>
      <c r="H37" s="195">
        <f t="shared" si="44"/>
        <v>184629.82</v>
      </c>
      <c r="I37" s="196"/>
      <c r="J37" s="197">
        <f t="shared" ref="J37:K37" si="45">SUM(J38:J40)</f>
        <v>61808.3405</v>
      </c>
      <c r="K37" s="195">
        <f t="shared" si="45"/>
        <v>0</v>
      </c>
      <c r="L37" s="196"/>
      <c r="M37" s="197">
        <f t="shared" ref="M37:N37" si="46">SUM(M38:M40)</f>
        <v>0</v>
      </c>
      <c r="N37" s="195">
        <f t="shared" si="46"/>
        <v>0</v>
      </c>
      <c r="O37" s="196"/>
      <c r="P37" s="197">
        <f t="shared" ref="P37:Q37" si="47">SUM(P38:P40)</f>
        <v>0</v>
      </c>
      <c r="Q37" s="195">
        <f t="shared" si="47"/>
        <v>0</v>
      </c>
      <c r="R37" s="196"/>
      <c r="S37" s="197">
        <f t="shared" ref="S37:T37" si="48">SUM(S38:S40)</f>
        <v>0</v>
      </c>
      <c r="T37" s="195">
        <f t="shared" si="48"/>
        <v>0</v>
      </c>
      <c r="U37" s="196"/>
      <c r="V37" s="197">
        <f t="shared" ref="V37:W37" si="49">SUM(V38:V40)</f>
        <v>0</v>
      </c>
      <c r="W37" s="197">
        <f t="shared" si="49"/>
        <v>65940.38</v>
      </c>
      <c r="X37" s="212">
        <f>SUM(X38:X39)</f>
        <v>61808.3405</v>
      </c>
      <c r="Y37" s="152">
        <f t="shared" si="6"/>
        <v>4132.0395</v>
      </c>
      <c r="Z37" s="153">
        <f t="shared" si="7"/>
        <v>0.06266326491</v>
      </c>
      <c r="AA37" s="213" t="s">
        <v>134</v>
      </c>
      <c r="AB37" s="12"/>
      <c r="AC37" s="12"/>
      <c r="AD37" s="12"/>
      <c r="AE37" s="12"/>
      <c r="AF37" s="12"/>
      <c r="AG37" s="12"/>
    </row>
    <row r="38" ht="30.0" customHeight="1">
      <c r="A38" s="214" t="s">
        <v>88</v>
      </c>
      <c r="B38" s="215" t="s">
        <v>135</v>
      </c>
      <c r="C38" s="202" t="s">
        <v>136</v>
      </c>
      <c r="D38" s="216"/>
      <c r="E38" s="217">
        <f>G13</f>
        <v>299729</v>
      </c>
      <c r="F38" s="189">
        <v>0.22</v>
      </c>
      <c r="G38" s="218">
        <f t="shared" ref="G38:G40" si="50">E38*F38</f>
        <v>65940.38</v>
      </c>
      <c r="H38" s="219">
        <v>154224.82</v>
      </c>
      <c r="I38" s="189">
        <v>0.22</v>
      </c>
      <c r="J38" s="220">
        <v>59251.28</v>
      </c>
      <c r="K38" s="217">
        <f>M13</f>
        <v>0</v>
      </c>
      <c r="L38" s="189">
        <v>0.22</v>
      </c>
      <c r="M38" s="218">
        <f t="shared" ref="M38:M40" si="51">K38*L38</f>
        <v>0</v>
      </c>
      <c r="N38" s="217">
        <f>P13</f>
        <v>0</v>
      </c>
      <c r="O38" s="189">
        <v>0.22</v>
      </c>
      <c r="P38" s="218">
        <f t="shared" ref="P38:P40" si="52">N38*O38</f>
        <v>0</v>
      </c>
      <c r="Q38" s="217">
        <f>S13</f>
        <v>0</v>
      </c>
      <c r="R38" s="189">
        <v>0.22</v>
      </c>
      <c r="S38" s="218">
        <f t="shared" ref="S38:S40" si="53">Q38*R38</f>
        <v>0</v>
      </c>
      <c r="T38" s="217">
        <f>V13</f>
        <v>0</v>
      </c>
      <c r="U38" s="189">
        <v>0.22</v>
      </c>
      <c r="V38" s="218">
        <f t="shared" ref="V38:V40" si="54">T38*U38</f>
        <v>0</v>
      </c>
      <c r="W38" s="170">
        <f t="shared" ref="W38:W40" si="55">G38+M38+S38</f>
        <v>65940.38</v>
      </c>
      <c r="X38" s="170">
        <f t="shared" ref="X38:X40" si="56">J38+P38+V38</f>
        <v>59251.28</v>
      </c>
      <c r="Y38" s="170">
        <f t="shared" si="6"/>
        <v>6689.1</v>
      </c>
      <c r="Z38" s="171">
        <f t="shared" si="7"/>
        <v>0.1014416356</v>
      </c>
      <c r="AA38" s="221"/>
      <c r="AB38" s="173"/>
      <c r="AC38" s="174"/>
      <c r="AD38" s="174"/>
      <c r="AE38" s="174"/>
      <c r="AF38" s="174"/>
      <c r="AG38" s="174"/>
    </row>
    <row r="39" ht="30.0" customHeight="1">
      <c r="A39" s="156" t="s">
        <v>88</v>
      </c>
      <c r="B39" s="157" t="s">
        <v>137</v>
      </c>
      <c r="C39" s="222" t="s">
        <v>138</v>
      </c>
      <c r="D39" s="159"/>
      <c r="E39" s="165">
        <f>G29</f>
        <v>0</v>
      </c>
      <c r="F39" s="223">
        <v>0.08</v>
      </c>
      <c r="G39" s="167">
        <f t="shared" si="50"/>
        <v>0</v>
      </c>
      <c r="H39" s="224">
        <v>30405.0</v>
      </c>
      <c r="I39" s="163">
        <v>0.0841</v>
      </c>
      <c r="J39" s="167">
        <f t="shared" ref="J39:J40" si="57">H39*I39</f>
        <v>2557.0605</v>
      </c>
      <c r="K39" s="165">
        <f>M29</f>
        <v>0</v>
      </c>
      <c r="L39" s="166">
        <v>0.22</v>
      </c>
      <c r="M39" s="167">
        <f t="shared" si="51"/>
        <v>0</v>
      </c>
      <c r="N39" s="165">
        <f>P29</f>
        <v>0</v>
      </c>
      <c r="O39" s="166">
        <v>0.22</v>
      </c>
      <c r="P39" s="167">
        <f t="shared" si="52"/>
        <v>0</v>
      </c>
      <c r="Q39" s="165">
        <f>S29</f>
        <v>0</v>
      </c>
      <c r="R39" s="166">
        <v>0.22</v>
      </c>
      <c r="S39" s="167">
        <f t="shared" si="53"/>
        <v>0</v>
      </c>
      <c r="T39" s="165">
        <f>V29</f>
        <v>0</v>
      </c>
      <c r="U39" s="166">
        <v>0.22</v>
      </c>
      <c r="V39" s="167">
        <f t="shared" si="54"/>
        <v>0</v>
      </c>
      <c r="W39" s="168">
        <f t="shared" si="55"/>
        <v>0</v>
      </c>
      <c r="X39" s="170">
        <f t="shared" si="56"/>
        <v>2557.0605</v>
      </c>
      <c r="Y39" s="170">
        <f t="shared" si="6"/>
        <v>-2557.0605</v>
      </c>
      <c r="Z39" s="171" t="str">
        <f t="shared" si="7"/>
        <v>#DIV/0!</v>
      </c>
      <c r="AA39" s="213"/>
      <c r="AB39" s="174"/>
      <c r="AC39" s="174"/>
      <c r="AD39" s="174"/>
      <c r="AE39" s="174"/>
      <c r="AF39" s="174"/>
      <c r="AG39" s="174"/>
    </row>
    <row r="40" ht="30.0" customHeight="1">
      <c r="A40" s="176" t="s">
        <v>88</v>
      </c>
      <c r="B40" s="210" t="s">
        <v>139</v>
      </c>
      <c r="C40" s="225" t="s">
        <v>127</v>
      </c>
      <c r="D40" s="178"/>
      <c r="E40" s="181">
        <f>G33</f>
        <v>0</v>
      </c>
      <c r="F40" s="182">
        <v>0.22</v>
      </c>
      <c r="G40" s="183">
        <f t="shared" si="50"/>
        <v>0</v>
      </c>
      <c r="H40" s="181">
        <f>J33</f>
        <v>0</v>
      </c>
      <c r="I40" s="182">
        <v>0.22</v>
      </c>
      <c r="J40" s="183">
        <f t="shared" si="57"/>
        <v>0</v>
      </c>
      <c r="K40" s="181">
        <f>M33</f>
        <v>0</v>
      </c>
      <c r="L40" s="182">
        <v>0.22</v>
      </c>
      <c r="M40" s="183">
        <f t="shared" si="51"/>
        <v>0</v>
      </c>
      <c r="N40" s="181">
        <f>P33</f>
        <v>0</v>
      </c>
      <c r="O40" s="182">
        <v>0.22</v>
      </c>
      <c r="P40" s="183">
        <f t="shared" si="52"/>
        <v>0</v>
      </c>
      <c r="Q40" s="181">
        <f>S33</f>
        <v>0</v>
      </c>
      <c r="R40" s="182">
        <v>0.22</v>
      </c>
      <c r="S40" s="183">
        <f t="shared" si="53"/>
        <v>0</v>
      </c>
      <c r="T40" s="181">
        <f>V33</f>
        <v>0</v>
      </c>
      <c r="U40" s="182">
        <v>0.22</v>
      </c>
      <c r="V40" s="183">
        <f t="shared" si="54"/>
        <v>0</v>
      </c>
      <c r="W40" s="184">
        <f t="shared" si="55"/>
        <v>0</v>
      </c>
      <c r="X40" s="170">
        <f t="shared" si="56"/>
        <v>0</v>
      </c>
      <c r="Y40" s="170">
        <f t="shared" si="6"/>
        <v>0</v>
      </c>
      <c r="Z40" s="171" t="str">
        <f t="shared" si="7"/>
        <v>#DIV/0!</v>
      </c>
      <c r="AA40" s="185"/>
      <c r="AB40" s="174"/>
      <c r="AC40" s="174"/>
      <c r="AD40" s="174"/>
      <c r="AE40" s="174"/>
      <c r="AF40" s="174"/>
      <c r="AG40" s="174"/>
    </row>
    <row r="41" ht="30.0" customHeight="1">
      <c r="A41" s="145" t="s">
        <v>85</v>
      </c>
      <c r="B41" s="211" t="s">
        <v>140</v>
      </c>
      <c r="C41" s="193" t="s">
        <v>141</v>
      </c>
      <c r="D41" s="194"/>
      <c r="E41" s="195">
        <f>SUM(E42:E44)</f>
        <v>0</v>
      </c>
      <c r="F41" s="196"/>
      <c r="G41" s="197">
        <f t="shared" ref="G41:H41" si="58">SUM(G42:G44)</f>
        <v>0</v>
      </c>
      <c r="H41" s="195">
        <f t="shared" si="58"/>
        <v>0</v>
      </c>
      <c r="I41" s="196"/>
      <c r="J41" s="197">
        <f t="shared" ref="J41:K41" si="59">SUM(J42:J44)</f>
        <v>0</v>
      </c>
      <c r="K41" s="195">
        <f t="shared" si="59"/>
        <v>0</v>
      </c>
      <c r="L41" s="196"/>
      <c r="M41" s="197">
        <f t="shared" ref="M41:N41" si="60">SUM(M42:M44)</f>
        <v>0</v>
      </c>
      <c r="N41" s="195">
        <f t="shared" si="60"/>
        <v>0</v>
      </c>
      <c r="O41" s="196"/>
      <c r="P41" s="197">
        <f t="shared" ref="P41:Q41" si="61">SUM(P42:P44)</f>
        <v>0</v>
      </c>
      <c r="Q41" s="195">
        <f t="shared" si="61"/>
        <v>0</v>
      </c>
      <c r="R41" s="196"/>
      <c r="S41" s="197">
        <f t="shared" ref="S41:T41" si="62">SUM(S42:S44)</f>
        <v>0</v>
      </c>
      <c r="T41" s="195">
        <f t="shared" si="62"/>
        <v>0</v>
      </c>
      <c r="U41" s="196"/>
      <c r="V41" s="197">
        <f t="shared" ref="V41:X41" si="63">SUM(V42:V44)</f>
        <v>0</v>
      </c>
      <c r="W41" s="197">
        <f t="shared" si="63"/>
        <v>0</v>
      </c>
      <c r="X41" s="197">
        <f t="shared" si="63"/>
        <v>0</v>
      </c>
      <c r="Y41" s="197">
        <f t="shared" si="6"/>
        <v>0</v>
      </c>
      <c r="Z41" s="197" t="str">
        <f t="shared" si="7"/>
        <v>#DIV/0!</v>
      </c>
      <c r="AA41" s="201"/>
      <c r="AB41" s="12"/>
      <c r="AC41" s="12"/>
      <c r="AD41" s="12"/>
      <c r="AE41" s="12"/>
      <c r="AF41" s="12"/>
      <c r="AG41" s="12"/>
    </row>
    <row r="42" ht="30.0" customHeight="1">
      <c r="A42" s="156" t="s">
        <v>88</v>
      </c>
      <c r="B42" s="215" t="s">
        <v>142</v>
      </c>
      <c r="C42" s="202" t="s">
        <v>129</v>
      </c>
      <c r="D42" s="159" t="s">
        <v>91</v>
      </c>
      <c r="E42" s="165"/>
      <c r="F42" s="166"/>
      <c r="G42" s="167">
        <f t="shared" ref="G42:G44" si="64">E42*F42</f>
        <v>0</v>
      </c>
      <c r="H42" s="165"/>
      <c r="I42" s="166"/>
      <c r="J42" s="167">
        <f t="shared" ref="J42:J44" si="65">H42*I42</f>
        <v>0</v>
      </c>
      <c r="K42" s="165"/>
      <c r="L42" s="166"/>
      <c r="M42" s="167">
        <f t="shared" ref="M42:M44" si="66">K42*L42</f>
        <v>0</v>
      </c>
      <c r="N42" s="165"/>
      <c r="O42" s="166"/>
      <c r="P42" s="167">
        <f t="shared" ref="P42:P44" si="67">N42*O42</f>
        <v>0</v>
      </c>
      <c r="Q42" s="165"/>
      <c r="R42" s="166"/>
      <c r="S42" s="167">
        <f t="shared" ref="S42:S44" si="68">Q42*R42</f>
        <v>0</v>
      </c>
      <c r="T42" s="165"/>
      <c r="U42" s="166"/>
      <c r="V42" s="167">
        <f t="shared" ref="V42:V44" si="69">T42*U42</f>
        <v>0</v>
      </c>
      <c r="W42" s="168">
        <f t="shared" ref="W42:W44" si="70">G42+M42+S42</f>
        <v>0</v>
      </c>
      <c r="X42" s="170">
        <f t="shared" ref="X42:X44" si="71">J42+P42+V42</f>
        <v>0</v>
      </c>
      <c r="Y42" s="170">
        <f t="shared" si="6"/>
        <v>0</v>
      </c>
      <c r="Z42" s="171" t="str">
        <f t="shared" si="7"/>
        <v>#DIV/0!</v>
      </c>
      <c r="AA42" s="172"/>
      <c r="AB42" s="12"/>
      <c r="AC42" s="12"/>
      <c r="AD42" s="12"/>
      <c r="AE42" s="12"/>
      <c r="AF42" s="12"/>
      <c r="AG42" s="12"/>
    </row>
    <row r="43" ht="30.0" customHeight="1">
      <c r="A43" s="156" t="s">
        <v>88</v>
      </c>
      <c r="B43" s="157" t="s">
        <v>143</v>
      </c>
      <c r="C43" s="202" t="s">
        <v>129</v>
      </c>
      <c r="D43" s="159" t="s">
        <v>91</v>
      </c>
      <c r="E43" s="165"/>
      <c r="F43" s="166"/>
      <c r="G43" s="167">
        <f t="shared" si="64"/>
        <v>0</v>
      </c>
      <c r="H43" s="165"/>
      <c r="I43" s="166"/>
      <c r="J43" s="167">
        <f t="shared" si="65"/>
        <v>0</v>
      </c>
      <c r="K43" s="165"/>
      <c r="L43" s="166"/>
      <c r="M43" s="167">
        <f t="shared" si="66"/>
        <v>0</v>
      </c>
      <c r="N43" s="165"/>
      <c r="O43" s="166"/>
      <c r="P43" s="167">
        <f t="shared" si="67"/>
        <v>0</v>
      </c>
      <c r="Q43" s="165"/>
      <c r="R43" s="166"/>
      <c r="S43" s="167">
        <f t="shared" si="68"/>
        <v>0</v>
      </c>
      <c r="T43" s="165"/>
      <c r="U43" s="166"/>
      <c r="V43" s="167">
        <f t="shared" si="69"/>
        <v>0</v>
      </c>
      <c r="W43" s="168">
        <f t="shared" si="70"/>
        <v>0</v>
      </c>
      <c r="X43" s="170">
        <f t="shared" si="71"/>
        <v>0</v>
      </c>
      <c r="Y43" s="170">
        <f t="shared" si="6"/>
        <v>0</v>
      </c>
      <c r="Z43" s="171" t="str">
        <f t="shared" si="7"/>
        <v>#DIV/0!</v>
      </c>
      <c r="AA43" s="172"/>
      <c r="AB43" s="12"/>
      <c r="AC43" s="12"/>
      <c r="AD43" s="12"/>
      <c r="AE43" s="12"/>
      <c r="AF43" s="12"/>
      <c r="AG43" s="12"/>
    </row>
    <row r="44" ht="30.0" customHeight="1">
      <c r="A44" s="176" t="s">
        <v>88</v>
      </c>
      <c r="B44" s="177" t="s">
        <v>144</v>
      </c>
      <c r="C44" s="226" t="s">
        <v>129</v>
      </c>
      <c r="D44" s="178" t="s">
        <v>91</v>
      </c>
      <c r="E44" s="181"/>
      <c r="F44" s="182"/>
      <c r="G44" s="183">
        <f t="shared" si="64"/>
        <v>0</v>
      </c>
      <c r="H44" s="181"/>
      <c r="I44" s="182"/>
      <c r="J44" s="183">
        <f t="shared" si="65"/>
        <v>0</v>
      </c>
      <c r="K44" s="205"/>
      <c r="L44" s="206"/>
      <c r="M44" s="207">
        <f t="shared" si="66"/>
        <v>0</v>
      </c>
      <c r="N44" s="205"/>
      <c r="O44" s="206"/>
      <c r="P44" s="207">
        <f t="shared" si="67"/>
        <v>0</v>
      </c>
      <c r="Q44" s="205"/>
      <c r="R44" s="206"/>
      <c r="S44" s="207">
        <f t="shared" si="68"/>
        <v>0</v>
      </c>
      <c r="T44" s="205"/>
      <c r="U44" s="206"/>
      <c r="V44" s="207">
        <f t="shared" si="69"/>
        <v>0</v>
      </c>
      <c r="W44" s="184">
        <f t="shared" si="70"/>
        <v>0</v>
      </c>
      <c r="X44" s="170">
        <f t="shared" si="71"/>
        <v>0</v>
      </c>
      <c r="Y44" s="227">
        <f t="shared" si="6"/>
        <v>0</v>
      </c>
      <c r="Z44" s="171" t="str">
        <f t="shared" si="7"/>
        <v>#DIV/0!</v>
      </c>
      <c r="AA44" s="208"/>
      <c r="AB44" s="12"/>
      <c r="AC44" s="12"/>
      <c r="AD44" s="12"/>
      <c r="AE44" s="12"/>
      <c r="AF44" s="12"/>
      <c r="AG44" s="12"/>
    </row>
    <row r="45" ht="30.0" customHeight="1">
      <c r="A45" s="228" t="s">
        <v>145</v>
      </c>
      <c r="B45" s="229"/>
      <c r="C45" s="230"/>
      <c r="D45" s="231"/>
      <c r="E45" s="232"/>
      <c r="F45" s="233"/>
      <c r="G45" s="234">
        <f>G13+G29+G33+G37+G41</f>
        <v>365669.38</v>
      </c>
      <c r="H45" s="232"/>
      <c r="I45" s="233"/>
      <c r="J45" s="234">
        <f>J13+J29+J33+J37+J41</f>
        <v>361537.3405</v>
      </c>
      <c r="K45" s="232"/>
      <c r="L45" s="235"/>
      <c r="M45" s="234">
        <f>M13+M29+M33+M37+M41</f>
        <v>0</v>
      </c>
      <c r="N45" s="232"/>
      <c r="O45" s="235"/>
      <c r="P45" s="234">
        <f>P13+P29+P33+P37+P41</f>
        <v>0</v>
      </c>
      <c r="Q45" s="232"/>
      <c r="R45" s="235"/>
      <c r="S45" s="234">
        <f>S13+S29+S33+S37+S41</f>
        <v>0</v>
      </c>
      <c r="T45" s="232"/>
      <c r="U45" s="235"/>
      <c r="V45" s="234">
        <f t="shared" ref="V45:X45" si="72">V13+V29+V33+V37+V41</f>
        <v>0</v>
      </c>
      <c r="W45" s="234">
        <f t="shared" si="72"/>
        <v>365669.38</v>
      </c>
      <c r="X45" s="236">
        <f t="shared" si="72"/>
        <v>361537.3405</v>
      </c>
      <c r="Y45" s="237">
        <f t="shared" si="6"/>
        <v>4132.0395</v>
      </c>
      <c r="Z45" s="238">
        <f t="shared" si="7"/>
        <v>0.01129993302</v>
      </c>
      <c r="AA45" s="239"/>
      <c r="AB45" s="11"/>
      <c r="AC45" s="12"/>
      <c r="AD45" s="12"/>
      <c r="AE45" s="12"/>
      <c r="AF45" s="12"/>
      <c r="AG45" s="12"/>
    </row>
    <row r="46" ht="30.0" customHeight="1">
      <c r="A46" s="240" t="s">
        <v>83</v>
      </c>
      <c r="B46" s="241">
        <v>2.0</v>
      </c>
      <c r="C46" s="242" t="s">
        <v>146</v>
      </c>
      <c r="D46" s="243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3"/>
      <c r="X46" s="143"/>
      <c r="Y46" s="244"/>
      <c r="Z46" s="143"/>
      <c r="AA46" s="144"/>
      <c r="AB46" s="12"/>
      <c r="AC46" s="12"/>
      <c r="AD46" s="12"/>
      <c r="AE46" s="12"/>
      <c r="AF46" s="12"/>
      <c r="AG46" s="12"/>
    </row>
    <row r="47" ht="30.0" customHeight="1">
      <c r="A47" s="145" t="s">
        <v>85</v>
      </c>
      <c r="B47" s="211" t="s">
        <v>147</v>
      </c>
      <c r="C47" s="147" t="s">
        <v>148</v>
      </c>
      <c r="D47" s="148"/>
      <c r="E47" s="149">
        <f>SUM(E48:E50)</f>
        <v>0</v>
      </c>
      <c r="F47" s="150"/>
      <c r="G47" s="151">
        <f t="shared" ref="G47:H47" si="73">SUM(G48:G50)</f>
        <v>0</v>
      </c>
      <c r="H47" s="149">
        <f t="shared" si="73"/>
        <v>0</v>
      </c>
      <c r="I47" s="150"/>
      <c r="J47" s="151">
        <f t="shared" ref="J47:K47" si="74">SUM(J48:J50)</f>
        <v>0</v>
      </c>
      <c r="K47" s="149">
        <f t="shared" si="74"/>
        <v>0</v>
      </c>
      <c r="L47" s="150"/>
      <c r="M47" s="151">
        <f t="shared" ref="M47:N47" si="75">SUM(M48:M50)</f>
        <v>0</v>
      </c>
      <c r="N47" s="149">
        <f t="shared" si="75"/>
        <v>0</v>
      </c>
      <c r="O47" s="150"/>
      <c r="P47" s="151">
        <f t="shared" ref="P47:Q47" si="76">SUM(P48:P50)</f>
        <v>0</v>
      </c>
      <c r="Q47" s="149">
        <f t="shared" si="76"/>
        <v>0</v>
      </c>
      <c r="R47" s="150"/>
      <c r="S47" s="151">
        <f t="shared" ref="S47:T47" si="77">SUM(S48:S50)</f>
        <v>0</v>
      </c>
      <c r="T47" s="149">
        <f t="shared" si="77"/>
        <v>0</v>
      </c>
      <c r="U47" s="150"/>
      <c r="V47" s="151">
        <f t="shared" ref="V47:X47" si="78">SUM(V48:V50)</f>
        <v>0</v>
      </c>
      <c r="W47" s="151">
        <f t="shared" si="78"/>
        <v>0</v>
      </c>
      <c r="X47" s="245">
        <f t="shared" si="78"/>
        <v>0</v>
      </c>
      <c r="Y47" s="196">
        <f t="shared" ref="Y47:Y59" si="79">W47-X47</f>
        <v>0</v>
      </c>
      <c r="Z47" s="246" t="str">
        <f t="shared" ref="Z47:Z59" si="80">Y47/W47</f>
        <v>#DIV/0!</v>
      </c>
      <c r="AA47" s="154"/>
      <c r="AB47" s="247"/>
      <c r="AC47" s="155"/>
      <c r="AD47" s="155"/>
      <c r="AE47" s="155"/>
      <c r="AF47" s="155"/>
      <c r="AG47" s="155"/>
    </row>
    <row r="48" ht="30.0" customHeight="1">
      <c r="A48" s="156" t="s">
        <v>88</v>
      </c>
      <c r="B48" s="157" t="s">
        <v>149</v>
      </c>
      <c r="C48" s="202" t="s">
        <v>150</v>
      </c>
      <c r="D48" s="159" t="s">
        <v>151</v>
      </c>
      <c r="E48" s="165"/>
      <c r="F48" s="166"/>
      <c r="G48" s="167">
        <f t="shared" ref="G48:G50" si="81">E48*F48</f>
        <v>0</v>
      </c>
      <c r="H48" s="165"/>
      <c r="I48" s="166"/>
      <c r="J48" s="167">
        <f t="shared" ref="J48:J50" si="82">H48*I48</f>
        <v>0</v>
      </c>
      <c r="K48" s="165"/>
      <c r="L48" s="166"/>
      <c r="M48" s="167">
        <f t="shared" ref="M48:M50" si="83">K48*L48</f>
        <v>0</v>
      </c>
      <c r="N48" s="165"/>
      <c r="O48" s="166"/>
      <c r="P48" s="167">
        <f t="shared" ref="P48:P50" si="84">N48*O48</f>
        <v>0</v>
      </c>
      <c r="Q48" s="165"/>
      <c r="R48" s="166"/>
      <c r="S48" s="167">
        <f t="shared" ref="S48:S50" si="85">Q48*R48</f>
        <v>0</v>
      </c>
      <c r="T48" s="165"/>
      <c r="U48" s="166"/>
      <c r="V48" s="167">
        <f t="shared" ref="V48:V50" si="86">T48*U48</f>
        <v>0</v>
      </c>
      <c r="W48" s="168">
        <f t="shared" ref="W48:W50" si="87">G48+M48+S48</f>
        <v>0</v>
      </c>
      <c r="X48" s="170">
        <f t="shared" ref="X48:X50" si="88">J48+P48+V48</f>
        <v>0</v>
      </c>
      <c r="Y48" s="170">
        <f t="shared" si="79"/>
        <v>0</v>
      </c>
      <c r="Z48" s="171" t="str">
        <f t="shared" si="80"/>
        <v>#DIV/0!</v>
      </c>
      <c r="AA48" s="172"/>
      <c r="AB48" s="174"/>
      <c r="AC48" s="174"/>
      <c r="AD48" s="174"/>
      <c r="AE48" s="174"/>
      <c r="AF48" s="174"/>
      <c r="AG48" s="174"/>
    </row>
    <row r="49" ht="30.0" customHeight="1">
      <c r="A49" s="156" t="s">
        <v>88</v>
      </c>
      <c r="B49" s="157" t="s">
        <v>152</v>
      </c>
      <c r="C49" s="202" t="s">
        <v>150</v>
      </c>
      <c r="D49" s="159" t="s">
        <v>151</v>
      </c>
      <c r="E49" s="165"/>
      <c r="F49" s="166"/>
      <c r="G49" s="167">
        <f t="shared" si="81"/>
        <v>0</v>
      </c>
      <c r="H49" s="165"/>
      <c r="I49" s="166"/>
      <c r="J49" s="167">
        <f t="shared" si="82"/>
        <v>0</v>
      </c>
      <c r="K49" s="165"/>
      <c r="L49" s="166"/>
      <c r="M49" s="167">
        <f t="shared" si="83"/>
        <v>0</v>
      </c>
      <c r="N49" s="165"/>
      <c r="O49" s="166"/>
      <c r="P49" s="167">
        <f t="shared" si="84"/>
        <v>0</v>
      </c>
      <c r="Q49" s="165"/>
      <c r="R49" s="166"/>
      <c r="S49" s="167">
        <f t="shared" si="85"/>
        <v>0</v>
      </c>
      <c r="T49" s="165"/>
      <c r="U49" s="166"/>
      <c r="V49" s="167">
        <f t="shared" si="86"/>
        <v>0</v>
      </c>
      <c r="W49" s="168">
        <f t="shared" si="87"/>
        <v>0</v>
      </c>
      <c r="X49" s="170">
        <f t="shared" si="88"/>
        <v>0</v>
      </c>
      <c r="Y49" s="170">
        <f t="shared" si="79"/>
        <v>0</v>
      </c>
      <c r="Z49" s="171" t="str">
        <f t="shared" si="80"/>
        <v>#DIV/0!</v>
      </c>
      <c r="AA49" s="172"/>
      <c r="AB49" s="174"/>
      <c r="AC49" s="174"/>
      <c r="AD49" s="174"/>
      <c r="AE49" s="174"/>
      <c r="AF49" s="174"/>
      <c r="AG49" s="174"/>
    </row>
    <row r="50" ht="30.0" customHeight="1">
      <c r="A50" s="203" t="s">
        <v>88</v>
      </c>
      <c r="B50" s="210" t="s">
        <v>153</v>
      </c>
      <c r="C50" s="202" t="s">
        <v>150</v>
      </c>
      <c r="D50" s="204" t="s">
        <v>151</v>
      </c>
      <c r="E50" s="205"/>
      <c r="F50" s="206"/>
      <c r="G50" s="207">
        <f t="shared" si="81"/>
        <v>0</v>
      </c>
      <c r="H50" s="205"/>
      <c r="I50" s="206"/>
      <c r="J50" s="207">
        <f t="shared" si="82"/>
        <v>0</v>
      </c>
      <c r="K50" s="205"/>
      <c r="L50" s="206"/>
      <c r="M50" s="207">
        <f t="shared" si="83"/>
        <v>0</v>
      </c>
      <c r="N50" s="205"/>
      <c r="O50" s="206"/>
      <c r="P50" s="207">
        <f t="shared" si="84"/>
        <v>0</v>
      </c>
      <c r="Q50" s="205"/>
      <c r="R50" s="206"/>
      <c r="S50" s="207">
        <f t="shared" si="85"/>
        <v>0</v>
      </c>
      <c r="T50" s="205"/>
      <c r="U50" s="206"/>
      <c r="V50" s="207">
        <f t="shared" si="86"/>
        <v>0</v>
      </c>
      <c r="W50" s="184">
        <f t="shared" si="87"/>
        <v>0</v>
      </c>
      <c r="X50" s="170">
        <f t="shared" si="88"/>
        <v>0</v>
      </c>
      <c r="Y50" s="170">
        <f t="shared" si="79"/>
        <v>0</v>
      </c>
      <c r="Z50" s="171" t="str">
        <f t="shared" si="80"/>
        <v>#DIV/0!</v>
      </c>
      <c r="AA50" s="208"/>
      <c r="AB50" s="174"/>
      <c r="AC50" s="174"/>
      <c r="AD50" s="174"/>
      <c r="AE50" s="174"/>
      <c r="AF50" s="174"/>
      <c r="AG50" s="174"/>
    </row>
    <row r="51" ht="30.0" customHeight="1">
      <c r="A51" s="145" t="s">
        <v>85</v>
      </c>
      <c r="B51" s="211" t="s">
        <v>154</v>
      </c>
      <c r="C51" s="209" t="s">
        <v>155</v>
      </c>
      <c r="D51" s="194"/>
      <c r="E51" s="195">
        <f>SUM(E52:E54)</f>
        <v>0</v>
      </c>
      <c r="F51" s="196"/>
      <c r="G51" s="197">
        <f t="shared" ref="G51:H51" si="89">SUM(G52:G54)</f>
        <v>0</v>
      </c>
      <c r="H51" s="195">
        <f t="shared" si="89"/>
        <v>0</v>
      </c>
      <c r="I51" s="196"/>
      <c r="J51" s="197">
        <f t="shared" ref="J51:K51" si="90">SUM(J52:J54)</f>
        <v>0</v>
      </c>
      <c r="K51" s="195">
        <f t="shared" si="90"/>
        <v>0</v>
      </c>
      <c r="L51" s="196"/>
      <c r="M51" s="197">
        <f t="shared" ref="M51:N51" si="91">SUM(M52:M54)</f>
        <v>0</v>
      </c>
      <c r="N51" s="195">
        <f t="shared" si="91"/>
        <v>0</v>
      </c>
      <c r="O51" s="196"/>
      <c r="P51" s="197">
        <f t="shared" ref="P51:Q51" si="92">SUM(P52:P54)</f>
        <v>0</v>
      </c>
      <c r="Q51" s="195">
        <f t="shared" si="92"/>
        <v>0</v>
      </c>
      <c r="R51" s="196"/>
      <c r="S51" s="197">
        <f t="shared" ref="S51:T51" si="93">SUM(S52:S54)</f>
        <v>0</v>
      </c>
      <c r="T51" s="195">
        <f t="shared" si="93"/>
        <v>0</v>
      </c>
      <c r="U51" s="196"/>
      <c r="V51" s="197">
        <f t="shared" ref="V51:X51" si="94">SUM(V52:V54)</f>
        <v>0</v>
      </c>
      <c r="W51" s="197">
        <f t="shared" si="94"/>
        <v>0</v>
      </c>
      <c r="X51" s="197">
        <f t="shared" si="94"/>
        <v>0</v>
      </c>
      <c r="Y51" s="248">
        <f t="shared" si="79"/>
        <v>0</v>
      </c>
      <c r="Z51" s="248" t="str">
        <f t="shared" si="80"/>
        <v>#DIV/0!</v>
      </c>
      <c r="AA51" s="201"/>
      <c r="AB51" s="155"/>
      <c r="AC51" s="155"/>
      <c r="AD51" s="155"/>
      <c r="AE51" s="155"/>
      <c r="AF51" s="155"/>
      <c r="AG51" s="155"/>
    </row>
    <row r="52" ht="30.0" customHeight="1">
      <c r="A52" s="156" t="s">
        <v>88</v>
      </c>
      <c r="B52" s="157" t="s">
        <v>156</v>
      </c>
      <c r="C52" s="202" t="s">
        <v>157</v>
      </c>
      <c r="D52" s="159" t="s">
        <v>158</v>
      </c>
      <c r="E52" s="165"/>
      <c r="F52" s="166"/>
      <c r="G52" s="167">
        <f t="shared" ref="G52:G54" si="95">E52*F52</f>
        <v>0</v>
      </c>
      <c r="H52" s="165"/>
      <c r="I52" s="166"/>
      <c r="J52" s="167">
        <f t="shared" ref="J52:J54" si="96">H52*I52</f>
        <v>0</v>
      </c>
      <c r="K52" s="165"/>
      <c r="L52" s="166"/>
      <c r="M52" s="167">
        <f t="shared" ref="M52:M54" si="97">K52*L52</f>
        <v>0</v>
      </c>
      <c r="N52" s="165"/>
      <c r="O52" s="166"/>
      <c r="P52" s="167">
        <f t="shared" ref="P52:P54" si="98">N52*O52</f>
        <v>0</v>
      </c>
      <c r="Q52" s="165"/>
      <c r="R52" s="166"/>
      <c r="S52" s="167">
        <f t="shared" ref="S52:S54" si="99">Q52*R52</f>
        <v>0</v>
      </c>
      <c r="T52" s="165"/>
      <c r="U52" s="166"/>
      <c r="V52" s="167">
        <f t="shared" ref="V52:V54" si="100">T52*U52</f>
        <v>0</v>
      </c>
      <c r="W52" s="168">
        <f t="shared" ref="W52:W54" si="101">G52+M52+S52</f>
        <v>0</v>
      </c>
      <c r="X52" s="170">
        <f t="shared" ref="X52:X54" si="102">J52+P52+V52</f>
        <v>0</v>
      </c>
      <c r="Y52" s="170">
        <f t="shared" si="79"/>
        <v>0</v>
      </c>
      <c r="Z52" s="171" t="str">
        <f t="shared" si="80"/>
        <v>#DIV/0!</v>
      </c>
      <c r="AA52" s="172"/>
      <c r="AB52" s="174"/>
      <c r="AC52" s="174"/>
      <c r="AD52" s="174"/>
      <c r="AE52" s="174"/>
      <c r="AF52" s="174"/>
      <c r="AG52" s="174"/>
    </row>
    <row r="53" ht="30.0" customHeight="1">
      <c r="A53" s="156" t="s">
        <v>88</v>
      </c>
      <c r="B53" s="157" t="s">
        <v>159</v>
      </c>
      <c r="C53" s="249" t="s">
        <v>157</v>
      </c>
      <c r="D53" s="159" t="s">
        <v>158</v>
      </c>
      <c r="E53" s="165"/>
      <c r="F53" s="166"/>
      <c r="G53" s="167">
        <f t="shared" si="95"/>
        <v>0</v>
      </c>
      <c r="H53" s="165"/>
      <c r="I53" s="166"/>
      <c r="J53" s="167">
        <f t="shared" si="96"/>
        <v>0</v>
      </c>
      <c r="K53" s="165"/>
      <c r="L53" s="166"/>
      <c r="M53" s="167">
        <f t="shared" si="97"/>
        <v>0</v>
      </c>
      <c r="N53" s="165"/>
      <c r="O53" s="166"/>
      <c r="P53" s="167">
        <f t="shared" si="98"/>
        <v>0</v>
      </c>
      <c r="Q53" s="165"/>
      <c r="R53" s="166"/>
      <c r="S53" s="167">
        <f t="shared" si="99"/>
        <v>0</v>
      </c>
      <c r="T53" s="165"/>
      <c r="U53" s="166"/>
      <c r="V53" s="167">
        <f t="shared" si="100"/>
        <v>0</v>
      </c>
      <c r="W53" s="168">
        <f t="shared" si="101"/>
        <v>0</v>
      </c>
      <c r="X53" s="170">
        <f t="shared" si="102"/>
        <v>0</v>
      </c>
      <c r="Y53" s="170">
        <f t="shared" si="79"/>
        <v>0</v>
      </c>
      <c r="Z53" s="171" t="str">
        <f t="shared" si="80"/>
        <v>#DIV/0!</v>
      </c>
      <c r="AA53" s="172"/>
      <c r="AB53" s="174"/>
      <c r="AC53" s="174"/>
      <c r="AD53" s="174"/>
      <c r="AE53" s="174"/>
      <c r="AF53" s="174"/>
      <c r="AG53" s="174"/>
    </row>
    <row r="54" ht="30.0" customHeight="1">
      <c r="A54" s="203" t="s">
        <v>88</v>
      </c>
      <c r="B54" s="210" t="s">
        <v>160</v>
      </c>
      <c r="C54" s="250" t="s">
        <v>157</v>
      </c>
      <c r="D54" s="204" t="s">
        <v>158</v>
      </c>
      <c r="E54" s="205"/>
      <c r="F54" s="206"/>
      <c r="G54" s="207">
        <f t="shared" si="95"/>
        <v>0</v>
      </c>
      <c r="H54" s="205"/>
      <c r="I54" s="206"/>
      <c r="J54" s="207">
        <f t="shared" si="96"/>
        <v>0</v>
      </c>
      <c r="K54" s="205"/>
      <c r="L54" s="206"/>
      <c r="M54" s="207">
        <f t="shared" si="97"/>
        <v>0</v>
      </c>
      <c r="N54" s="205"/>
      <c r="O54" s="206"/>
      <c r="P54" s="207">
        <f t="shared" si="98"/>
        <v>0</v>
      </c>
      <c r="Q54" s="205"/>
      <c r="R54" s="206"/>
      <c r="S54" s="207">
        <f t="shared" si="99"/>
        <v>0</v>
      </c>
      <c r="T54" s="205"/>
      <c r="U54" s="206"/>
      <c r="V54" s="207">
        <f t="shared" si="100"/>
        <v>0</v>
      </c>
      <c r="W54" s="184">
        <f t="shared" si="101"/>
        <v>0</v>
      </c>
      <c r="X54" s="170">
        <f t="shared" si="102"/>
        <v>0</v>
      </c>
      <c r="Y54" s="170">
        <f t="shared" si="79"/>
        <v>0</v>
      </c>
      <c r="Z54" s="171" t="str">
        <f t="shared" si="80"/>
        <v>#DIV/0!</v>
      </c>
      <c r="AA54" s="208"/>
      <c r="AB54" s="174"/>
      <c r="AC54" s="174"/>
      <c r="AD54" s="174"/>
      <c r="AE54" s="174"/>
      <c r="AF54" s="174"/>
      <c r="AG54" s="174"/>
    </row>
    <row r="55" ht="30.0" customHeight="1">
      <c r="A55" s="145" t="s">
        <v>85</v>
      </c>
      <c r="B55" s="211" t="s">
        <v>161</v>
      </c>
      <c r="C55" s="209" t="s">
        <v>162</v>
      </c>
      <c r="D55" s="194"/>
      <c r="E55" s="195">
        <f>SUM(E56:E58)</f>
        <v>0</v>
      </c>
      <c r="F55" s="196"/>
      <c r="G55" s="197">
        <f t="shared" ref="G55:H55" si="103">SUM(G56:G58)</f>
        <v>0</v>
      </c>
      <c r="H55" s="195">
        <f t="shared" si="103"/>
        <v>0</v>
      </c>
      <c r="I55" s="196"/>
      <c r="J55" s="197">
        <f t="shared" ref="J55:K55" si="104">SUM(J56:J58)</f>
        <v>0</v>
      </c>
      <c r="K55" s="195">
        <f t="shared" si="104"/>
        <v>0</v>
      </c>
      <c r="L55" s="196"/>
      <c r="M55" s="197">
        <f t="shared" ref="M55:N55" si="105">SUM(M56:M58)</f>
        <v>0</v>
      </c>
      <c r="N55" s="195">
        <f t="shared" si="105"/>
        <v>0</v>
      </c>
      <c r="O55" s="196"/>
      <c r="P55" s="197">
        <f t="shared" ref="P55:Q55" si="106">SUM(P56:P58)</f>
        <v>0</v>
      </c>
      <c r="Q55" s="195">
        <f t="shared" si="106"/>
        <v>0</v>
      </c>
      <c r="R55" s="196"/>
      <c r="S55" s="197">
        <f t="shared" ref="S55:T55" si="107">SUM(S56:S58)</f>
        <v>0</v>
      </c>
      <c r="T55" s="195">
        <f t="shared" si="107"/>
        <v>0</v>
      </c>
      <c r="U55" s="196"/>
      <c r="V55" s="197">
        <f t="shared" ref="V55:X55" si="108">SUM(V56:V58)</f>
        <v>0</v>
      </c>
      <c r="W55" s="197">
        <f t="shared" si="108"/>
        <v>0</v>
      </c>
      <c r="X55" s="197">
        <f t="shared" si="108"/>
        <v>0</v>
      </c>
      <c r="Y55" s="196">
        <f t="shared" si="79"/>
        <v>0</v>
      </c>
      <c r="Z55" s="196" t="str">
        <f t="shared" si="80"/>
        <v>#DIV/0!</v>
      </c>
      <c r="AA55" s="201"/>
      <c r="AB55" s="155"/>
      <c r="AC55" s="155"/>
      <c r="AD55" s="155"/>
      <c r="AE55" s="155"/>
      <c r="AF55" s="155"/>
      <c r="AG55" s="155"/>
    </row>
    <row r="56" ht="30.0" customHeight="1">
      <c r="A56" s="156" t="s">
        <v>88</v>
      </c>
      <c r="B56" s="157" t="s">
        <v>163</v>
      </c>
      <c r="C56" s="202" t="s">
        <v>164</v>
      </c>
      <c r="D56" s="159" t="s">
        <v>158</v>
      </c>
      <c r="E56" s="165"/>
      <c r="F56" s="166"/>
      <c r="G56" s="167">
        <f t="shared" ref="G56:G58" si="109">E56*F56</f>
        <v>0</v>
      </c>
      <c r="H56" s="165"/>
      <c r="I56" s="166"/>
      <c r="J56" s="167">
        <f t="shared" ref="J56:J58" si="110">H56*I56</f>
        <v>0</v>
      </c>
      <c r="K56" s="165"/>
      <c r="L56" s="166"/>
      <c r="M56" s="167">
        <f t="shared" ref="M56:M58" si="111">K56*L56</f>
        <v>0</v>
      </c>
      <c r="N56" s="165"/>
      <c r="O56" s="166"/>
      <c r="P56" s="167">
        <f t="shared" ref="P56:P58" si="112">N56*O56</f>
        <v>0</v>
      </c>
      <c r="Q56" s="165"/>
      <c r="R56" s="166"/>
      <c r="S56" s="167">
        <f t="shared" ref="S56:S58" si="113">Q56*R56</f>
        <v>0</v>
      </c>
      <c r="T56" s="165"/>
      <c r="U56" s="166"/>
      <c r="V56" s="167">
        <f t="shared" ref="V56:V58" si="114">T56*U56</f>
        <v>0</v>
      </c>
      <c r="W56" s="168">
        <f t="shared" ref="W56:W58" si="115">G56+M56+S56</f>
        <v>0</v>
      </c>
      <c r="X56" s="170">
        <f t="shared" ref="X56:X58" si="116">J56+P56+V56</f>
        <v>0</v>
      </c>
      <c r="Y56" s="170">
        <f t="shared" si="79"/>
        <v>0</v>
      </c>
      <c r="Z56" s="171" t="str">
        <f t="shared" si="80"/>
        <v>#DIV/0!</v>
      </c>
      <c r="AA56" s="172"/>
      <c r="AB56" s="173"/>
      <c r="AC56" s="174"/>
      <c r="AD56" s="174"/>
      <c r="AE56" s="174"/>
      <c r="AF56" s="174"/>
      <c r="AG56" s="174"/>
    </row>
    <row r="57" ht="30.0" customHeight="1">
      <c r="A57" s="156" t="s">
        <v>88</v>
      </c>
      <c r="B57" s="157" t="s">
        <v>165</v>
      </c>
      <c r="C57" s="202" t="s">
        <v>166</v>
      </c>
      <c r="D57" s="159" t="s">
        <v>158</v>
      </c>
      <c r="E57" s="165"/>
      <c r="F57" s="166"/>
      <c r="G57" s="167">
        <f t="shared" si="109"/>
        <v>0</v>
      </c>
      <c r="H57" s="165"/>
      <c r="I57" s="166"/>
      <c r="J57" s="167">
        <f t="shared" si="110"/>
        <v>0</v>
      </c>
      <c r="K57" s="165"/>
      <c r="L57" s="166"/>
      <c r="M57" s="167">
        <f t="shared" si="111"/>
        <v>0</v>
      </c>
      <c r="N57" s="165"/>
      <c r="O57" s="166"/>
      <c r="P57" s="167">
        <f t="shared" si="112"/>
        <v>0</v>
      </c>
      <c r="Q57" s="165"/>
      <c r="R57" s="166"/>
      <c r="S57" s="167">
        <f t="shared" si="113"/>
        <v>0</v>
      </c>
      <c r="T57" s="165"/>
      <c r="U57" s="166"/>
      <c r="V57" s="167">
        <f t="shared" si="114"/>
        <v>0</v>
      </c>
      <c r="W57" s="168">
        <f t="shared" si="115"/>
        <v>0</v>
      </c>
      <c r="X57" s="170">
        <f t="shared" si="116"/>
        <v>0</v>
      </c>
      <c r="Y57" s="170">
        <f t="shared" si="79"/>
        <v>0</v>
      </c>
      <c r="Z57" s="171" t="str">
        <f t="shared" si="80"/>
        <v>#DIV/0!</v>
      </c>
      <c r="AA57" s="172"/>
      <c r="AB57" s="174"/>
      <c r="AC57" s="174"/>
      <c r="AD57" s="174"/>
      <c r="AE57" s="174"/>
      <c r="AF57" s="174"/>
      <c r="AG57" s="174"/>
    </row>
    <row r="58" ht="30.0" customHeight="1">
      <c r="A58" s="176" t="s">
        <v>88</v>
      </c>
      <c r="B58" s="177" t="s">
        <v>167</v>
      </c>
      <c r="C58" s="226" t="s">
        <v>164</v>
      </c>
      <c r="D58" s="178" t="s">
        <v>158</v>
      </c>
      <c r="E58" s="205"/>
      <c r="F58" s="206"/>
      <c r="G58" s="207">
        <f t="shared" si="109"/>
        <v>0</v>
      </c>
      <c r="H58" s="205"/>
      <c r="I58" s="206"/>
      <c r="J58" s="207">
        <f t="shared" si="110"/>
        <v>0</v>
      </c>
      <c r="K58" s="205"/>
      <c r="L58" s="206"/>
      <c r="M58" s="207">
        <f t="shared" si="111"/>
        <v>0</v>
      </c>
      <c r="N58" s="205"/>
      <c r="O58" s="206"/>
      <c r="P58" s="207">
        <f t="shared" si="112"/>
        <v>0</v>
      </c>
      <c r="Q58" s="205"/>
      <c r="R58" s="206"/>
      <c r="S58" s="207">
        <f t="shared" si="113"/>
        <v>0</v>
      </c>
      <c r="T58" s="205"/>
      <c r="U58" s="206"/>
      <c r="V58" s="207">
        <f t="shared" si="114"/>
        <v>0</v>
      </c>
      <c r="W58" s="184">
        <f t="shared" si="115"/>
        <v>0</v>
      </c>
      <c r="X58" s="170">
        <f t="shared" si="116"/>
        <v>0</v>
      </c>
      <c r="Y58" s="170">
        <f t="shared" si="79"/>
        <v>0</v>
      </c>
      <c r="Z58" s="171" t="str">
        <f t="shared" si="80"/>
        <v>#DIV/0!</v>
      </c>
      <c r="AA58" s="208"/>
      <c r="AB58" s="174"/>
      <c r="AC58" s="174"/>
      <c r="AD58" s="174"/>
      <c r="AE58" s="174"/>
      <c r="AF58" s="174"/>
      <c r="AG58" s="174"/>
    </row>
    <row r="59" ht="30.0" customHeight="1">
      <c r="A59" s="228" t="s">
        <v>168</v>
      </c>
      <c r="B59" s="229"/>
      <c r="C59" s="230"/>
      <c r="D59" s="231"/>
      <c r="E59" s="235">
        <f>E55+E51+E47</f>
        <v>0</v>
      </c>
      <c r="F59" s="251"/>
      <c r="G59" s="234">
        <f t="shared" ref="G59:H59" si="117">G55+G51+G47</f>
        <v>0</v>
      </c>
      <c r="H59" s="235">
        <f t="shared" si="117"/>
        <v>0</v>
      </c>
      <c r="I59" s="251"/>
      <c r="J59" s="234">
        <f t="shared" ref="J59:K59" si="118">J55+J51+J47</f>
        <v>0</v>
      </c>
      <c r="K59" s="252">
        <f t="shared" si="118"/>
        <v>0</v>
      </c>
      <c r="L59" s="251"/>
      <c r="M59" s="234">
        <f t="shared" ref="M59:N59" si="119">M55+M51+M47</f>
        <v>0</v>
      </c>
      <c r="N59" s="252">
        <f t="shared" si="119"/>
        <v>0</v>
      </c>
      <c r="O59" s="251"/>
      <c r="P59" s="234">
        <f t="shared" ref="P59:Q59" si="120">P55+P51+P47</f>
        <v>0</v>
      </c>
      <c r="Q59" s="252">
        <f t="shared" si="120"/>
        <v>0</v>
      </c>
      <c r="R59" s="251"/>
      <c r="S59" s="234">
        <f t="shared" ref="S59:T59" si="121">S55+S51+S47</f>
        <v>0</v>
      </c>
      <c r="T59" s="252">
        <f t="shared" si="121"/>
        <v>0</v>
      </c>
      <c r="U59" s="251"/>
      <c r="V59" s="234">
        <f t="shared" ref="V59:X59" si="122">V55+V51+V47</f>
        <v>0</v>
      </c>
      <c r="W59" s="253">
        <f t="shared" si="122"/>
        <v>0</v>
      </c>
      <c r="X59" s="253">
        <f t="shared" si="122"/>
        <v>0</v>
      </c>
      <c r="Y59" s="253">
        <f t="shared" si="79"/>
        <v>0</v>
      </c>
      <c r="Z59" s="253" t="str">
        <f t="shared" si="80"/>
        <v>#DIV/0!</v>
      </c>
      <c r="AA59" s="239"/>
      <c r="AB59" s="12"/>
      <c r="AC59" s="12"/>
      <c r="AD59" s="12"/>
      <c r="AE59" s="12"/>
      <c r="AF59" s="12"/>
      <c r="AG59" s="12"/>
    </row>
    <row r="60" ht="30.0" customHeight="1">
      <c r="A60" s="240" t="s">
        <v>83</v>
      </c>
      <c r="B60" s="241">
        <v>3.0</v>
      </c>
      <c r="C60" s="242" t="s">
        <v>169</v>
      </c>
      <c r="D60" s="243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3"/>
      <c r="X60" s="143"/>
      <c r="Y60" s="143"/>
      <c r="Z60" s="143"/>
      <c r="AA60" s="144"/>
      <c r="AB60" s="12"/>
      <c r="AC60" s="12"/>
      <c r="AD60" s="12"/>
      <c r="AE60" s="12"/>
      <c r="AF60" s="12"/>
      <c r="AG60" s="12"/>
    </row>
    <row r="61" ht="45.0" customHeight="1">
      <c r="A61" s="145" t="s">
        <v>85</v>
      </c>
      <c r="B61" s="211" t="s">
        <v>170</v>
      </c>
      <c r="C61" s="147" t="s">
        <v>171</v>
      </c>
      <c r="D61" s="148"/>
      <c r="E61" s="149">
        <f>SUM(E62:E104)</f>
        <v>169</v>
      </c>
      <c r="F61" s="150"/>
      <c r="G61" s="151">
        <f t="shared" ref="G61:H61" si="123">SUM(G62:G104)</f>
        <v>37373.38</v>
      </c>
      <c r="H61" s="149">
        <f t="shared" si="123"/>
        <v>169</v>
      </c>
      <c r="I61" s="150"/>
      <c r="J61" s="151">
        <f>SUM(J62:J104)</f>
        <v>37373.38</v>
      </c>
      <c r="K61" s="149">
        <f>SUM(K62:K64)</f>
        <v>0</v>
      </c>
      <c r="L61" s="150"/>
      <c r="M61" s="151">
        <f t="shared" ref="M61:N61" si="124">SUM(M62:M64)</f>
        <v>0</v>
      </c>
      <c r="N61" s="149">
        <f t="shared" si="124"/>
        <v>0</v>
      </c>
      <c r="O61" s="150"/>
      <c r="P61" s="151">
        <f t="shared" ref="P61:Q61" si="125">SUM(P62:P64)</f>
        <v>0</v>
      </c>
      <c r="Q61" s="149">
        <f t="shared" si="125"/>
        <v>0</v>
      </c>
      <c r="R61" s="150"/>
      <c r="S61" s="151">
        <f t="shared" ref="S61:T61" si="126">SUM(S62:S64)</f>
        <v>0</v>
      </c>
      <c r="T61" s="149">
        <f t="shared" si="126"/>
        <v>0</v>
      </c>
      <c r="U61" s="150"/>
      <c r="V61" s="151">
        <f>SUM(V62:V64)</f>
        <v>0</v>
      </c>
      <c r="W61" s="151">
        <f t="shared" ref="W61:X61" si="127">SUM(W62:W104)</f>
        <v>37373.38</v>
      </c>
      <c r="X61" s="151">
        <f t="shared" si="127"/>
        <v>37373.38</v>
      </c>
      <c r="Y61" s="152">
        <f t="shared" ref="Y61:Y108" si="128">W61-X61</f>
        <v>0</v>
      </c>
      <c r="Z61" s="153">
        <f t="shared" ref="Z61:Z108" si="129">Y61/W61</f>
        <v>0</v>
      </c>
      <c r="AA61" s="154"/>
      <c r="AB61" s="155"/>
      <c r="AC61" s="155"/>
      <c r="AD61" s="155"/>
      <c r="AE61" s="155"/>
      <c r="AF61" s="155"/>
      <c r="AG61" s="155"/>
    </row>
    <row r="62" ht="30.0" customHeight="1">
      <c r="A62" s="156" t="s">
        <v>88</v>
      </c>
      <c r="B62" s="157" t="s">
        <v>172</v>
      </c>
      <c r="C62" s="192" t="s">
        <v>173</v>
      </c>
      <c r="D62" s="159" t="s">
        <v>151</v>
      </c>
      <c r="E62" s="254">
        <v>6.0</v>
      </c>
      <c r="F62" s="161">
        <v>60.0</v>
      </c>
      <c r="G62" s="167">
        <f t="shared" ref="G62:G104" si="130">E62*F62</f>
        <v>360</v>
      </c>
      <c r="H62" s="254">
        <v>6.0</v>
      </c>
      <c r="I62" s="161">
        <v>60.0</v>
      </c>
      <c r="J62" s="167">
        <f t="shared" ref="J62:J104" si="131">H62*I62</f>
        <v>360</v>
      </c>
      <c r="K62" s="165"/>
      <c r="L62" s="166"/>
      <c r="M62" s="167">
        <f t="shared" ref="M62:M64" si="132">K62*L62</f>
        <v>0</v>
      </c>
      <c r="N62" s="165"/>
      <c r="O62" s="166"/>
      <c r="P62" s="167">
        <f t="shared" ref="P62:P64" si="133">N62*O62</f>
        <v>0</v>
      </c>
      <c r="Q62" s="165"/>
      <c r="R62" s="166"/>
      <c r="S62" s="167">
        <f t="shared" ref="S62:S64" si="134">Q62*R62</f>
        <v>0</v>
      </c>
      <c r="T62" s="165"/>
      <c r="U62" s="166"/>
      <c r="V62" s="167">
        <f t="shared" ref="V62:V64" si="135">T62*U62</f>
        <v>0</v>
      </c>
      <c r="W62" s="168">
        <f t="shared" ref="W62:W104" si="136">G62+M62+S62</f>
        <v>360</v>
      </c>
      <c r="X62" s="170">
        <f t="shared" ref="X62:X104" si="137">J62+P62+V62</f>
        <v>360</v>
      </c>
      <c r="Y62" s="170">
        <f t="shared" si="128"/>
        <v>0</v>
      </c>
      <c r="Z62" s="171">
        <f t="shared" si="129"/>
        <v>0</v>
      </c>
      <c r="AA62" s="172"/>
      <c r="AB62" s="174"/>
      <c r="AC62" s="174"/>
      <c r="AD62" s="174"/>
      <c r="AE62" s="174"/>
      <c r="AF62" s="174"/>
      <c r="AG62" s="174"/>
    </row>
    <row r="63" ht="30.0" customHeight="1">
      <c r="A63" s="156" t="s">
        <v>88</v>
      </c>
      <c r="B63" s="157" t="s">
        <v>174</v>
      </c>
      <c r="C63" s="191" t="s">
        <v>175</v>
      </c>
      <c r="D63" s="159" t="s">
        <v>151</v>
      </c>
      <c r="E63" s="255">
        <v>2.0</v>
      </c>
      <c r="F63" s="160">
        <v>90.19</v>
      </c>
      <c r="G63" s="167">
        <f t="shared" si="130"/>
        <v>180.38</v>
      </c>
      <c r="H63" s="255">
        <v>2.0</v>
      </c>
      <c r="I63" s="160">
        <v>90.19</v>
      </c>
      <c r="J63" s="167">
        <f t="shared" si="131"/>
        <v>180.38</v>
      </c>
      <c r="K63" s="165"/>
      <c r="L63" s="166"/>
      <c r="M63" s="167">
        <f t="shared" si="132"/>
        <v>0</v>
      </c>
      <c r="N63" s="165"/>
      <c r="O63" s="166"/>
      <c r="P63" s="167">
        <f t="shared" si="133"/>
        <v>0</v>
      </c>
      <c r="Q63" s="165"/>
      <c r="R63" s="166"/>
      <c r="S63" s="167">
        <f t="shared" si="134"/>
        <v>0</v>
      </c>
      <c r="T63" s="165"/>
      <c r="U63" s="166"/>
      <c r="V63" s="167">
        <f t="shared" si="135"/>
        <v>0</v>
      </c>
      <c r="W63" s="168">
        <f t="shared" si="136"/>
        <v>180.38</v>
      </c>
      <c r="X63" s="170">
        <f t="shared" si="137"/>
        <v>180.38</v>
      </c>
      <c r="Y63" s="170">
        <f t="shared" si="128"/>
        <v>0</v>
      </c>
      <c r="Z63" s="171">
        <f t="shared" si="129"/>
        <v>0</v>
      </c>
      <c r="AA63" s="172"/>
      <c r="AB63" s="174"/>
      <c r="AC63" s="174"/>
      <c r="AD63" s="174"/>
      <c r="AE63" s="174"/>
      <c r="AF63" s="174"/>
      <c r="AG63" s="174"/>
    </row>
    <row r="64" ht="30.0" customHeight="1">
      <c r="A64" s="176" t="s">
        <v>88</v>
      </c>
      <c r="B64" s="177" t="s">
        <v>176</v>
      </c>
      <c r="C64" s="256" t="s">
        <v>177</v>
      </c>
      <c r="D64" s="178" t="s">
        <v>151</v>
      </c>
      <c r="E64" s="255">
        <v>2.0</v>
      </c>
      <c r="F64" s="160">
        <v>300.0</v>
      </c>
      <c r="G64" s="183">
        <f t="shared" si="130"/>
        <v>600</v>
      </c>
      <c r="H64" s="255">
        <v>2.0</v>
      </c>
      <c r="I64" s="160">
        <v>300.0</v>
      </c>
      <c r="J64" s="183">
        <f t="shared" si="131"/>
        <v>600</v>
      </c>
      <c r="K64" s="181"/>
      <c r="L64" s="182"/>
      <c r="M64" s="183">
        <f t="shared" si="132"/>
        <v>0</v>
      </c>
      <c r="N64" s="181"/>
      <c r="O64" s="182"/>
      <c r="P64" s="183">
        <f t="shared" si="133"/>
        <v>0</v>
      </c>
      <c r="Q64" s="181"/>
      <c r="R64" s="182"/>
      <c r="S64" s="183">
        <f t="shared" si="134"/>
        <v>0</v>
      </c>
      <c r="T64" s="181"/>
      <c r="U64" s="182"/>
      <c r="V64" s="183">
        <f t="shared" si="135"/>
        <v>0</v>
      </c>
      <c r="W64" s="184">
        <f t="shared" si="136"/>
        <v>600</v>
      </c>
      <c r="X64" s="170">
        <f t="shared" si="137"/>
        <v>600</v>
      </c>
      <c r="Y64" s="170">
        <f t="shared" si="128"/>
        <v>0</v>
      </c>
      <c r="Z64" s="171">
        <f t="shared" si="129"/>
        <v>0</v>
      </c>
      <c r="AA64" s="185"/>
      <c r="AB64" s="174"/>
      <c r="AC64" s="174"/>
      <c r="AD64" s="174"/>
      <c r="AE64" s="174"/>
      <c r="AF64" s="174"/>
      <c r="AG64" s="174"/>
    </row>
    <row r="65" ht="30.0" customHeight="1">
      <c r="A65" s="176" t="s">
        <v>88</v>
      </c>
      <c r="B65" s="177" t="s">
        <v>178</v>
      </c>
      <c r="C65" s="191" t="s">
        <v>179</v>
      </c>
      <c r="D65" s="178" t="s">
        <v>151</v>
      </c>
      <c r="E65" s="255">
        <v>6.0</v>
      </c>
      <c r="F65" s="160">
        <v>50.0</v>
      </c>
      <c r="G65" s="183">
        <f t="shared" si="130"/>
        <v>300</v>
      </c>
      <c r="H65" s="255">
        <v>6.0</v>
      </c>
      <c r="I65" s="160">
        <v>50.0</v>
      </c>
      <c r="J65" s="183">
        <f t="shared" si="131"/>
        <v>300</v>
      </c>
      <c r="K65" s="186"/>
      <c r="L65" s="187"/>
      <c r="M65" s="188"/>
      <c r="N65" s="186"/>
      <c r="O65" s="187"/>
      <c r="P65" s="188"/>
      <c r="Q65" s="186"/>
      <c r="R65" s="187"/>
      <c r="S65" s="188"/>
      <c r="T65" s="186"/>
      <c r="U65" s="187"/>
      <c r="V65" s="188"/>
      <c r="W65" s="184">
        <f t="shared" si="136"/>
        <v>300</v>
      </c>
      <c r="X65" s="170">
        <f t="shared" si="137"/>
        <v>300</v>
      </c>
      <c r="Y65" s="170">
        <f t="shared" si="128"/>
        <v>0</v>
      </c>
      <c r="Z65" s="171">
        <f t="shared" si="129"/>
        <v>0</v>
      </c>
      <c r="AA65" s="190"/>
      <c r="AB65" s="174"/>
      <c r="AC65" s="174"/>
      <c r="AD65" s="174"/>
      <c r="AE65" s="174"/>
      <c r="AF65" s="174"/>
      <c r="AG65" s="174"/>
    </row>
    <row r="66" ht="30.0" customHeight="1">
      <c r="A66" s="176" t="s">
        <v>88</v>
      </c>
      <c r="B66" s="177" t="s">
        <v>180</v>
      </c>
      <c r="C66" s="191" t="s">
        <v>181</v>
      </c>
      <c r="D66" s="178" t="s">
        <v>151</v>
      </c>
      <c r="E66" s="255">
        <v>4.0</v>
      </c>
      <c r="F66" s="160">
        <v>350.0</v>
      </c>
      <c r="G66" s="183">
        <f t="shared" si="130"/>
        <v>1400</v>
      </c>
      <c r="H66" s="255">
        <v>4.0</v>
      </c>
      <c r="I66" s="160">
        <v>350.0</v>
      </c>
      <c r="J66" s="183">
        <f t="shared" si="131"/>
        <v>1400</v>
      </c>
      <c r="K66" s="186"/>
      <c r="L66" s="187"/>
      <c r="M66" s="188"/>
      <c r="N66" s="186"/>
      <c r="O66" s="187"/>
      <c r="P66" s="188"/>
      <c r="Q66" s="186"/>
      <c r="R66" s="187"/>
      <c r="S66" s="188"/>
      <c r="T66" s="186"/>
      <c r="U66" s="187"/>
      <c r="V66" s="188"/>
      <c r="W66" s="184">
        <f t="shared" si="136"/>
        <v>1400</v>
      </c>
      <c r="X66" s="170">
        <f t="shared" si="137"/>
        <v>1400</v>
      </c>
      <c r="Y66" s="170">
        <f t="shared" si="128"/>
        <v>0</v>
      </c>
      <c r="Z66" s="171">
        <f t="shared" si="129"/>
        <v>0</v>
      </c>
      <c r="AA66" s="190"/>
      <c r="AB66" s="174"/>
      <c r="AC66" s="174"/>
      <c r="AD66" s="174"/>
      <c r="AE66" s="174"/>
      <c r="AF66" s="174"/>
      <c r="AG66" s="174"/>
    </row>
    <row r="67" ht="30.0" customHeight="1">
      <c r="A67" s="176" t="s">
        <v>88</v>
      </c>
      <c r="B67" s="177" t="s">
        <v>182</v>
      </c>
      <c r="C67" s="191" t="s">
        <v>183</v>
      </c>
      <c r="D67" s="178" t="s">
        <v>151</v>
      </c>
      <c r="E67" s="255">
        <v>2.0</v>
      </c>
      <c r="F67" s="160">
        <v>170.0</v>
      </c>
      <c r="G67" s="183">
        <f t="shared" si="130"/>
        <v>340</v>
      </c>
      <c r="H67" s="255">
        <v>2.0</v>
      </c>
      <c r="I67" s="160">
        <v>170.0</v>
      </c>
      <c r="J67" s="183">
        <f t="shared" si="131"/>
        <v>340</v>
      </c>
      <c r="K67" s="186"/>
      <c r="L67" s="187"/>
      <c r="M67" s="188"/>
      <c r="N67" s="186"/>
      <c r="O67" s="187"/>
      <c r="P67" s="188"/>
      <c r="Q67" s="186"/>
      <c r="R67" s="187"/>
      <c r="S67" s="188"/>
      <c r="T67" s="186"/>
      <c r="U67" s="187"/>
      <c r="V67" s="188"/>
      <c r="W67" s="184">
        <f t="shared" si="136"/>
        <v>340</v>
      </c>
      <c r="X67" s="170">
        <f t="shared" si="137"/>
        <v>340</v>
      </c>
      <c r="Y67" s="170">
        <f t="shared" si="128"/>
        <v>0</v>
      </c>
      <c r="Z67" s="171">
        <f t="shared" si="129"/>
        <v>0</v>
      </c>
      <c r="AA67" s="190"/>
      <c r="AB67" s="174"/>
      <c r="AC67" s="174"/>
      <c r="AD67" s="174"/>
      <c r="AE67" s="174"/>
      <c r="AF67" s="174"/>
      <c r="AG67" s="174"/>
    </row>
    <row r="68" ht="30.0" customHeight="1">
      <c r="A68" s="176" t="s">
        <v>88</v>
      </c>
      <c r="B68" s="177" t="s">
        <v>184</v>
      </c>
      <c r="C68" s="257" t="s">
        <v>185</v>
      </c>
      <c r="D68" s="178" t="s">
        <v>151</v>
      </c>
      <c r="E68" s="255">
        <v>4.0</v>
      </c>
      <c r="F68" s="160">
        <v>350.0</v>
      </c>
      <c r="G68" s="183">
        <f t="shared" si="130"/>
        <v>1400</v>
      </c>
      <c r="H68" s="255">
        <v>4.0</v>
      </c>
      <c r="I68" s="160">
        <v>350.0</v>
      </c>
      <c r="J68" s="183">
        <f t="shared" si="131"/>
        <v>1400</v>
      </c>
      <c r="K68" s="186"/>
      <c r="L68" s="187"/>
      <c r="M68" s="188"/>
      <c r="N68" s="186"/>
      <c r="O68" s="187"/>
      <c r="P68" s="188"/>
      <c r="Q68" s="186"/>
      <c r="R68" s="187"/>
      <c r="S68" s="188"/>
      <c r="T68" s="186"/>
      <c r="U68" s="187"/>
      <c r="V68" s="188"/>
      <c r="W68" s="184">
        <f t="shared" si="136"/>
        <v>1400</v>
      </c>
      <c r="X68" s="170">
        <f t="shared" si="137"/>
        <v>1400</v>
      </c>
      <c r="Y68" s="170">
        <f t="shared" si="128"/>
        <v>0</v>
      </c>
      <c r="Z68" s="171">
        <f t="shared" si="129"/>
        <v>0</v>
      </c>
      <c r="AA68" s="190"/>
      <c r="AB68" s="174"/>
      <c r="AC68" s="174"/>
      <c r="AD68" s="174"/>
      <c r="AE68" s="174"/>
      <c r="AF68" s="174"/>
      <c r="AG68" s="174"/>
    </row>
    <row r="69" ht="30.0" customHeight="1">
      <c r="A69" s="176" t="s">
        <v>88</v>
      </c>
      <c r="B69" s="177" t="s">
        <v>186</v>
      </c>
      <c r="C69" s="257" t="s">
        <v>187</v>
      </c>
      <c r="D69" s="178" t="s">
        <v>151</v>
      </c>
      <c r="E69" s="255">
        <v>10.0</v>
      </c>
      <c r="F69" s="160">
        <v>22.0</v>
      </c>
      <c r="G69" s="183">
        <f t="shared" si="130"/>
        <v>220</v>
      </c>
      <c r="H69" s="255">
        <v>10.0</v>
      </c>
      <c r="I69" s="160">
        <v>22.0</v>
      </c>
      <c r="J69" s="183">
        <f t="shared" si="131"/>
        <v>220</v>
      </c>
      <c r="K69" s="186"/>
      <c r="L69" s="187"/>
      <c r="M69" s="188"/>
      <c r="N69" s="186"/>
      <c r="O69" s="187"/>
      <c r="P69" s="188"/>
      <c r="Q69" s="186"/>
      <c r="R69" s="187"/>
      <c r="S69" s="188"/>
      <c r="T69" s="186"/>
      <c r="U69" s="187"/>
      <c r="V69" s="188"/>
      <c r="W69" s="184">
        <f t="shared" si="136"/>
        <v>220</v>
      </c>
      <c r="X69" s="170">
        <f t="shared" si="137"/>
        <v>220</v>
      </c>
      <c r="Y69" s="170">
        <f t="shared" si="128"/>
        <v>0</v>
      </c>
      <c r="Z69" s="171">
        <f t="shared" si="129"/>
        <v>0</v>
      </c>
      <c r="AA69" s="190"/>
      <c r="AB69" s="174"/>
      <c r="AC69" s="174"/>
      <c r="AD69" s="174"/>
      <c r="AE69" s="174"/>
      <c r="AF69" s="174"/>
      <c r="AG69" s="174"/>
    </row>
    <row r="70" ht="30.0" customHeight="1">
      <c r="A70" s="176" t="s">
        <v>88</v>
      </c>
      <c r="B70" s="177" t="s">
        <v>188</v>
      </c>
      <c r="C70" s="257" t="s">
        <v>189</v>
      </c>
      <c r="D70" s="178" t="s">
        <v>151</v>
      </c>
      <c r="E70" s="255">
        <v>1.0</v>
      </c>
      <c r="F70" s="160">
        <v>1000.0</v>
      </c>
      <c r="G70" s="183">
        <f t="shared" si="130"/>
        <v>1000</v>
      </c>
      <c r="H70" s="255">
        <v>1.0</v>
      </c>
      <c r="I70" s="160">
        <v>1000.0</v>
      </c>
      <c r="J70" s="183">
        <f t="shared" si="131"/>
        <v>1000</v>
      </c>
      <c r="K70" s="186"/>
      <c r="L70" s="187"/>
      <c r="M70" s="188"/>
      <c r="N70" s="186"/>
      <c r="O70" s="187"/>
      <c r="P70" s="188"/>
      <c r="Q70" s="186"/>
      <c r="R70" s="187"/>
      <c r="S70" s="188"/>
      <c r="T70" s="186"/>
      <c r="U70" s="187"/>
      <c r="V70" s="188"/>
      <c r="W70" s="184">
        <f t="shared" si="136"/>
        <v>1000</v>
      </c>
      <c r="X70" s="170">
        <f t="shared" si="137"/>
        <v>1000</v>
      </c>
      <c r="Y70" s="170">
        <f t="shared" si="128"/>
        <v>0</v>
      </c>
      <c r="Z70" s="171">
        <f t="shared" si="129"/>
        <v>0</v>
      </c>
      <c r="AA70" s="190"/>
      <c r="AB70" s="174"/>
      <c r="AC70" s="174"/>
      <c r="AD70" s="174"/>
      <c r="AE70" s="174"/>
      <c r="AF70" s="174"/>
      <c r="AG70" s="174"/>
    </row>
    <row r="71" ht="30.0" customHeight="1">
      <c r="A71" s="176" t="s">
        <v>88</v>
      </c>
      <c r="B71" s="177" t="s">
        <v>190</v>
      </c>
      <c r="C71" s="257" t="s">
        <v>191</v>
      </c>
      <c r="D71" s="178" t="s">
        <v>151</v>
      </c>
      <c r="E71" s="255">
        <v>1.0</v>
      </c>
      <c r="F71" s="160">
        <v>600.0</v>
      </c>
      <c r="G71" s="183">
        <f t="shared" si="130"/>
        <v>600</v>
      </c>
      <c r="H71" s="255">
        <v>1.0</v>
      </c>
      <c r="I71" s="160">
        <v>600.0</v>
      </c>
      <c r="J71" s="183">
        <f t="shared" si="131"/>
        <v>600</v>
      </c>
      <c r="K71" s="186"/>
      <c r="L71" s="187"/>
      <c r="M71" s="188"/>
      <c r="N71" s="186"/>
      <c r="O71" s="187"/>
      <c r="P71" s="188"/>
      <c r="Q71" s="186"/>
      <c r="R71" s="187"/>
      <c r="S71" s="188"/>
      <c r="T71" s="186"/>
      <c r="U71" s="187"/>
      <c r="V71" s="188"/>
      <c r="W71" s="184">
        <f t="shared" si="136"/>
        <v>600</v>
      </c>
      <c r="X71" s="170">
        <f t="shared" si="137"/>
        <v>600</v>
      </c>
      <c r="Y71" s="170">
        <f t="shared" si="128"/>
        <v>0</v>
      </c>
      <c r="Z71" s="171">
        <f t="shared" si="129"/>
        <v>0</v>
      </c>
      <c r="AA71" s="190"/>
      <c r="AB71" s="174"/>
      <c r="AC71" s="174"/>
      <c r="AD71" s="174"/>
      <c r="AE71" s="174"/>
      <c r="AF71" s="174"/>
      <c r="AG71" s="174"/>
    </row>
    <row r="72" ht="30.0" customHeight="1">
      <c r="A72" s="176" t="s">
        <v>88</v>
      </c>
      <c r="B72" s="177" t="s">
        <v>192</v>
      </c>
      <c r="C72" s="257" t="s">
        <v>193</v>
      </c>
      <c r="D72" s="178" t="s">
        <v>151</v>
      </c>
      <c r="E72" s="255">
        <v>1.0</v>
      </c>
      <c r="F72" s="160">
        <v>6000.0</v>
      </c>
      <c r="G72" s="183">
        <f t="shared" si="130"/>
        <v>6000</v>
      </c>
      <c r="H72" s="255">
        <v>1.0</v>
      </c>
      <c r="I72" s="160">
        <v>6000.0</v>
      </c>
      <c r="J72" s="183">
        <f t="shared" si="131"/>
        <v>6000</v>
      </c>
      <c r="K72" s="186"/>
      <c r="L72" s="187"/>
      <c r="M72" s="188"/>
      <c r="N72" s="186"/>
      <c r="O72" s="187"/>
      <c r="P72" s="188"/>
      <c r="Q72" s="186"/>
      <c r="R72" s="187"/>
      <c r="S72" s="188"/>
      <c r="T72" s="186"/>
      <c r="U72" s="187"/>
      <c r="V72" s="188"/>
      <c r="W72" s="184">
        <f t="shared" si="136"/>
        <v>6000</v>
      </c>
      <c r="X72" s="170">
        <f t="shared" si="137"/>
        <v>6000</v>
      </c>
      <c r="Y72" s="170">
        <f t="shared" si="128"/>
        <v>0</v>
      </c>
      <c r="Z72" s="171">
        <f t="shared" si="129"/>
        <v>0</v>
      </c>
      <c r="AA72" s="190"/>
      <c r="AB72" s="174"/>
      <c r="AC72" s="174"/>
      <c r="AD72" s="174"/>
      <c r="AE72" s="174"/>
      <c r="AF72" s="174"/>
      <c r="AG72" s="174"/>
    </row>
    <row r="73" ht="30.0" customHeight="1">
      <c r="A73" s="176" t="s">
        <v>88</v>
      </c>
      <c r="B73" s="177" t="s">
        <v>194</v>
      </c>
      <c r="C73" s="257" t="s">
        <v>195</v>
      </c>
      <c r="D73" s="178" t="s">
        <v>151</v>
      </c>
      <c r="E73" s="255">
        <v>1.0</v>
      </c>
      <c r="F73" s="160">
        <v>1500.0</v>
      </c>
      <c r="G73" s="183">
        <f t="shared" si="130"/>
        <v>1500</v>
      </c>
      <c r="H73" s="255">
        <v>1.0</v>
      </c>
      <c r="I73" s="160">
        <v>1500.0</v>
      </c>
      <c r="J73" s="183">
        <f t="shared" si="131"/>
        <v>1500</v>
      </c>
      <c r="K73" s="186"/>
      <c r="L73" s="187"/>
      <c r="M73" s="188"/>
      <c r="N73" s="186"/>
      <c r="O73" s="187"/>
      <c r="P73" s="188"/>
      <c r="Q73" s="186"/>
      <c r="R73" s="187"/>
      <c r="S73" s="188"/>
      <c r="T73" s="186"/>
      <c r="U73" s="187"/>
      <c r="V73" s="188"/>
      <c r="W73" s="184">
        <f t="shared" si="136"/>
        <v>1500</v>
      </c>
      <c r="X73" s="170">
        <f t="shared" si="137"/>
        <v>1500</v>
      </c>
      <c r="Y73" s="170">
        <f t="shared" si="128"/>
        <v>0</v>
      </c>
      <c r="Z73" s="171">
        <f t="shared" si="129"/>
        <v>0</v>
      </c>
      <c r="AA73" s="190"/>
      <c r="AB73" s="174"/>
      <c r="AC73" s="174"/>
      <c r="AD73" s="174"/>
      <c r="AE73" s="174"/>
      <c r="AF73" s="174"/>
      <c r="AG73" s="174"/>
    </row>
    <row r="74" ht="30.0" customHeight="1">
      <c r="A74" s="176" t="s">
        <v>88</v>
      </c>
      <c r="B74" s="177" t="s">
        <v>196</v>
      </c>
      <c r="C74" s="257" t="s">
        <v>197</v>
      </c>
      <c r="D74" s="178" t="s">
        <v>151</v>
      </c>
      <c r="E74" s="255">
        <v>1.0</v>
      </c>
      <c r="F74" s="160">
        <v>1500.0</v>
      </c>
      <c r="G74" s="183">
        <f t="shared" si="130"/>
        <v>1500</v>
      </c>
      <c r="H74" s="255">
        <v>1.0</v>
      </c>
      <c r="I74" s="160">
        <v>1500.0</v>
      </c>
      <c r="J74" s="183">
        <f t="shared" si="131"/>
        <v>1500</v>
      </c>
      <c r="K74" s="186"/>
      <c r="L74" s="187"/>
      <c r="M74" s="188"/>
      <c r="N74" s="186"/>
      <c r="O74" s="187"/>
      <c r="P74" s="188"/>
      <c r="Q74" s="186"/>
      <c r="R74" s="187"/>
      <c r="S74" s="188"/>
      <c r="T74" s="186"/>
      <c r="U74" s="187"/>
      <c r="V74" s="188"/>
      <c r="W74" s="184">
        <f t="shared" si="136"/>
        <v>1500</v>
      </c>
      <c r="X74" s="170">
        <f t="shared" si="137"/>
        <v>1500</v>
      </c>
      <c r="Y74" s="170">
        <f t="shared" si="128"/>
        <v>0</v>
      </c>
      <c r="Z74" s="171">
        <f t="shared" si="129"/>
        <v>0</v>
      </c>
      <c r="AA74" s="190"/>
      <c r="AB74" s="174"/>
      <c r="AC74" s="174"/>
      <c r="AD74" s="174"/>
      <c r="AE74" s="174"/>
      <c r="AF74" s="174"/>
      <c r="AG74" s="174"/>
    </row>
    <row r="75" ht="30.0" customHeight="1">
      <c r="A75" s="176" t="s">
        <v>88</v>
      </c>
      <c r="B75" s="177" t="s">
        <v>198</v>
      </c>
      <c r="C75" s="257" t="s">
        <v>199</v>
      </c>
      <c r="D75" s="178" t="s">
        <v>151</v>
      </c>
      <c r="E75" s="255">
        <v>6.0</v>
      </c>
      <c r="F75" s="160">
        <v>100.0</v>
      </c>
      <c r="G75" s="183">
        <f t="shared" si="130"/>
        <v>600</v>
      </c>
      <c r="H75" s="255">
        <v>6.0</v>
      </c>
      <c r="I75" s="160">
        <v>100.0</v>
      </c>
      <c r="J75" s="183">
        <f t="shared" si="131"/>
        <v>600</v>
      </c>
      <c r="K75" s="186"/>
      <c r="L75" s="187"/>
      <c r="M75" s="188"/>
      <c r="N75" s="186"/>
      <c r="O75" s="187"/>
      <c r="P75" s="188"/>
      <c r="Q75" s="186"/>
      <c r="R75" s="187"/>
      <c r="S75" s="188"/>
      <c r="T75" s="186"/>
      <c r="U75" s="187"/>
      <c r="V75" s="188"/>
      <c r="W75" s="184">
        <f t="shared" si="136"/>
        <v>600</v>
      </c>
      <c r="X75" s="170">
        <f t="shared" si="137"/>
        <v>600</v>
      </c>
      <c r="Y75" s="170">
        <f t="shared" si="128"/>
        <v>0</v>
      </c>
      <c r="Z75" s="171">
        <f t="shared" si="129"/>
        <v>0</v>
      </c>
      <c r="AA75" s="190"/>
      <c r="AB75" s="174"/>
      <c r="AC75" s="174"/>
      <c r="AD75" s="174"/>
      <c r="AE75" s="174"/>
      <c r="AF75" s="174"/>
      <c r="AG75" s="174"/>
    </row>
    <row r="76" ht="30.0" customHeight="1">
      <c r="A76" s="176" t="s">
        <v>88</v>
      </c>
      <c r="B76" s="177" t="s">
        <v>200</v>
      </c>
      <c r="C76" s="257" t="s">
        <v>201</v>
      </c>
      <c r="D76" s="178" t="s">
        <v>151</v>
      </c>
      <c r="E76" s="255">
        <v>1.0</v>
      </c>
      <c r="F76" s="160">
        <v>1100.0</v>
      </c>
      <c r="G76" s="183">
        <f t="shared" si="130"/>
        <v>1100</v>
      </c>
      <c r="H76" s="255">
        <v>1.0</v>
      </c>
      <c r="I76" s="160">
        <v>1100.0</v>
      </c>
      <c r="J76" s="183">
        <f t="shared" si="131"/>
        <v>1100</v>
      </c>
      <c r="K76" s="186"/>
      <c r="L76" s="187"/>
      <c r="M76" s="188"/>
      <c r="N76" s="186"/>
      <c r="O76" s="187"/>
      <c r="P76" s="188"/>
      <c r="Q76" s="186"/>
      <c r="R76" s="187"/>
      <c r="S76" s="188"/>
      <c r="T76" s="186"/>
      <c r="U76" s="187"/>
      <c r="V76" s="188"/>
      <c r="W76" s="184">
        <f t="shared" si="136"/>
        <v>1100</v>
      </c>
      <c r="X76" s="170">
        <f t="shared" si="137"/>
        <v>1100</v>
      </c>
      <c r="Y76" s="170">
        <f t="shared" si="128"/>
        <v>0</v>
      </c>
      <c r="Z76" s="171">
        <f t="shared" si="129"/>
        <v>0</v>
      </c>
      <c r="AA76" s="190"/>
      <c r="AB76" s="174"/>
      <c r="AC76" s="174"/>
      <c r="AD76" s="174"/>
      <c r="AE76" s="174"/>
      <c r="AF76" s="174"/>
      <c r="AG76" s="174"/>
    </row>
    <row r="77" ht="30.0" customHeight="1">
      <c r="A77" s="176" t="s">
        <v>88</v>
      </c>
      <c r="B77" s="177" t="s">
        <v>202</v>
      </c>
      <c r="C77" s="258" t="s">
        <v>203</v>
      </c>
      <c r="D77" s="178" t="s">
        <v>151</v>
      </c>
      <c r="E77" s="254">
        <v>20.0</v>
      </c>
      <c r="F77" s="160">
        <v>140.0</v>
      </c>
      <c r="G77" s="183">
        <f t="shared" si="130"/>
        <v>2800</v>
      </c>
      <c r="H77" s="254">
        <v>20.0</v>
      </c>
      <c r="I77" s="160">
        <v>140.0</v>
      </c>
      <c r="J77" s="183">
        <f t="shared" si="131"/>
        <v>2800</v>
      </c>
      <c r="K77" s="186"/>
      <c r="L77" s="187"/>
      <c r="M77" s="188"/>
      <c r="N77" s="186"/>
      <c r="O77" s="187"/>
      <c r="P77" s="188"/>
      <c r="Q77" s="186"/>
      <c r="R77" s="187"/>
      <c r="S77" s="188"/>
      <c r="T77" s="186"/>
      <c r="U77" s="187"/>
      <c r="V77" s="188"/>
      <c r="W77" s="184">
        <f t="shared" si="136"/>
        <v>2800</v>
      </c>
      <c r="X77" s="170">
        <f t="shared" si="137"/>
        <v>2800</v>
      </c>
      <c r="Y77" s="170">
        <f t="shared" si="128"/>
        <v>0</v>
      </c>
      <c r="Z77" s="171">
        <f t="shared" si="129"/>
        <v>0</v>
      </c>
      <c r="AA77" s="190"/>
      <c r="AB77" s="174"/>
      <c r="AC77" s="174"/>
      <c r="AD77" s="174"/>
      <c r="AE77" s="174"/>
      <c r="AF77" s="174"/>
      <c r="AG77" s="174"/>
    </row>
    <row r="78" ht="30.0" customHeight="1">
      <c r="A78" s="176" t="s">
        <v>88</v>
      </c>
      <c r="B78" s="177" t="s">
        <v>204</v>
      </c>
      <c r="C78" s="257" t="s">
        <v>205</v>
      </c>
      <c r="D78" s="178" t="s">
        <v>151</v>
      </c>
      <c r="E78" s="255">
        <v>4.0</v>
      </c>
      <c r="F78" s="160">
        <v>1400.0</v>
      </c>
      <c r="G78" s="183">
        <f t="shared" si="130"/>
        <v>5600</v>
      </c>
      <c r="H78" s="255">
        <v>4.0</v>
      </c>
      <c r="I78" s="160">
        <v>1400.0</v>
      </c>
      <c r="J78" s="183">
        <f t="shared" si="131"/>
        <v>5600</v>
      </c>
      <c r="K78" s="186"/>
      <c r="L78" s="187"/>
      <c r="M78" s="188"/>
      <c r="N78" s="186"/>
      <c r="O78" s="187"/>
      <c r="P78" s="188"/>
      <c r="Q78" s="186"/>
      <c r="R78" s="187"/>
      <c r="S78" s="188"/>
      <c r="T78" s="186"/>
      <c r="U78" s="187"/>
      <c r="V78" s="188"/>
      <c r="W78" s="184">
        <f t="shared" si="136"/>
        <v>5600</v>
      </c>
      <c r="X78" s="170">
        <f t="shared" si="137"/>
        <v>5600</v>
      </c>
      <c r="Y78" s="170">
        <f t="shared" si="128"/>
        <v>0</v>
      </c>
      <c r="Z78" s="171">
        <f t="shared" si="129"/>
        <v>0</v>
      </c>
      <c r="AA78" s="190"/>
      <c r="AB78" s="174"/>
      <c r="AC78" s="174"/>
      <c r="AD78" s="174"/>
      <c r="AE78" s="174"/>
      <c r="AF78" s="174"/>
      <c r="AG78" s="174"/>
    </row>
    <row r="79" ht="30.0" customHeight="1">
      <c r="A79" s="176" t="s">
        <v>88</v>
      </c>
      <c r="B79" s="177" t="s">
        <v>206</v>
      </c>
      <c r="C79" s="259" t="s">
        <v>207</v>
      </c>
      <c r="D79" s="178" t="s">
        <v>151</v>
      </c>
      <c r="E79" s="255">
        <v>1.0</v>
      </c>
      <c r="F79" s="160">
        <v>70.0</v>
      </c>
      <c r="G79" s="183">
        <f t="shared" si="130"/>
        <v>70</v>
      </c>
      <c r="H79" s="255">
        <v>1.0</v>
      </c>
      <c r="I79" s="160">
        <v>70.0</v>
      </c>
      <c r="J79" s="183">
        <f t="shared" si="131"/>
        <v>70</v>
      </c>
      <c r="K79" s="186"/>
      <c r="L79" s="187"/>
      <c r="M79" s="188"/>
      <c r="N79" s="186"/>
      <c r="O79" s="187"/>
      <c r="P79" s="188"/>
      <c r="Q79" s="186"/>
      <c r="R79" s="187"/>
      <c r="S79" s="188"/>
      <c r="T79" s="186"/>
      <c r="U79" s="187"/>
      <c r="V79" s="188"/>
      <c r="W79" s="184">
        <f t="shared" si="136"/>
        <v>70</v>
      </c>
      <c r="X79" s="170">
        <f t="shared" si="137"/>
        <v>70</v>
      </c>
      <c r="Y79" s="170">
        <f t="shared" si="128"/>
        <v>0</v>
      </c>
      <c r="Z79" s="171">
        <f t="shared" si="129"/>
        <v>0</v>
      </c>
      <c r="AA79" s="190"/>
      <c r="AB79" s="174"/>
      <c r="AC79" s="174"/>
      <c r="AD79" s="174"/>
      <c r="AE79" s="174"/>
      <c r="AF79" s="174"/>
      <c r="AG79" s="174"/>
    </row>
    <row r="80" ht="30.0" customHeight="1">
      <c r="A80" s="176" t="s">
        <v>88</v>
      </c>
      <c r="B80" s="177" t="s">
        <v>208</v>
      </c>
      <c r="C80" s="191" t="s">
        <v>209</v>
      </c>
      <c r="D80" s="178" t="s">
        <v>151</v>
      </c>
      <c r="E80" s="255">
        <v>5.0</v>
      </c>
      <c r="F80" s="160">
        <v>20.0</v>
      </c>
      <c r="G80" s="183">
        <f t="shared" si="130"/>
        <v>100</v>
      </c>
      <c r="H80" s="255">
        <v>5.0</v>
      </c>
      <c r="I80" s="160">
        <v>20.0</v>
      </c>
      <c r="J80" s="183">
        <f t="shared" si="131"/>
        <v>100</v>
      </c>
      <c r="K80" s="186"/>
      <c r="L80" s="187"/>
      <c r="M80" s="188"/>
      <c r="N80" s="186"/>
      <c r="O80" s="187"/>
      <c r="P80" s="188"/>
      <c r="Q80" s="186"/>
      <c r="R80" s="187"/>
      <c r="S80" s="188"/>
      <c r="T80" s="186"/>
      <c r="U80" s="187"/>
      <c r="V80" s="188"/>
      <c r="W80" s="184">
        <f t="shared" si="136"/>
        <v>100</v>
      </c>
      <c r="X80" s="170">
        <f t="shared" si="137"/>
        <v>100</v>
      </c>
      <c r="Y80" s="170">
        <f t="shared" si="128"/>
        <v>0</v>
      </c>
      <c r="Z80" s="171">
        <f t="shared" si="129"/>
        <v>0</v>
      </c>
      <c r="AA80" s="190"/>
      <c r="AB80" s="174"/>
      <c r="AC80" s="174"/>
      <c r="AD80" s="174"/>
      <c r="AE80" s="174"/>
      <c r="AF80" s="174"/>
      <c r="AG80" s="174"/>
    </row>
    <row r="81" ht="30.0" customHeight="1">
      <c r="A81" s="176" t="s">
        <v>88</v>
      </c>
      <c r="B81" s="177" t="s">
        <v>210</v>
      </c>
      <c r="C81" s="191" t="s">
        <v>211</v>
      </c>
      <c r="D81" s="178" t="s">
        <v>151</v>
      </c>
      <c r="E81" s="255">
        <v>2.0</v>
      </c>
      <c r="F81" s="160">
        <v>150.0</v>
      </c>
      <c r="G81" s="183">
        <f t="shared" si="130"/>
        <v>300</v>
      </c>
      <c r="H81" s="255">
        <v>2.0</v>
      </c>
      <c r="I81" s="160">
        <v>150.0</v>
      </c>
      <c r="J81" s="183">
        <f t="shared" si="131"/>
        <v>300</v>
      </c>
      <c r="K81" s="186"/>
      <c r="L81" s="187"/>
      <c r="M81" s="188"/>
      <c r="N81" s="186"/>
      <c r="O81" s="187"/>
      <c r="P81" s="188"/>
      <c r="Q81" s="186"/>
      <c r="R81" s="187"/>
      <c r="S81" s="188"/>
      <c r="T81" s="186"/>
      <c r="U81" s="187"/>
      <c r="V81" s="188"/>
      <c r="W81" s="184">
        <f t="shared" si="136"/>
        <v>300</v>
      </c>
      <c r="X81" s="170">
        <f t="shared" si="137"/>
        <v>300</v>
      </c>
      <c r="Y81" s="170">
        <f t="shared" si="128"/>
        <v>0</v>
      </c>
      <c r="Z81" s="171">
        <f t="shared" si="129"/>
        <v>0</v>
      </c>
      <c r="AA81" s="190"/>
      <c r="AB81" s="174"/>
      <c r="AC81" s="174"/>
      <c r="AD81" s="174"/>
      <c r="AE81" s="174"/>
      <c r="AF81" s="174"/>
      <c r="AG81" s="174"/>
    </row>
    <row r="82" ht="30.0" customHeight="1">
      <c r="A82" s="176" t="s">
        <v>88</v>
      </c>
      <c r="B82" s="177" t="s">
        <v>212</v>
      </c>
      <c r="C82" s="191" t="s">
        <v>213</v>
      </c>
      <c r="D82" s="178" t="s">
        <v>151</v>
      </c>
      <c r="E82" s="255">
        <v>6.0</v>
      </c>
      <c r="F82" s="160">
        <v>50.0</v>
      </c>
      <c r="G82" s="183">
        <f t="shared" si="130"/>
        <v>300</v>
      </c>
      <c r="H82" s="255">
        <v>6.0</v>
      </c>
      <c r="I82" s="160">
        <v>50.0</v>
      </c>
      <c r="J82" s="183">
        <f t="shared" si="131"/>
        <v>300</v>
      </c>
      <c r="K82" s="186"/>
      <c r="L82" s="187"/>
      <c r="M82" s="188"/>
      <c r="N82" s="186"/>
      <c r="O82" s="187"/>
      <c r="P82" s="188"/>
      <c r="Q82" s="186"/>
      <c r="R82" s="187"/>
      <c r="S82" s="188"/>
      <c r="T82" s="186"/>
      <c r="U82" s="187"/>
      <c r="V82" s="188"/>
      <c r="W82" s="184">
        <f t="shared" si="136"/>
        <v>300</v>
      </c>
      <c r="X82" s="170">
        <f t="shared" si="137"/>
        <v>300</v>
      </c>
      <c r="Y82" s="170">
        <f t="shared" si="128"/>
        <v>0</v>
      </c>
      <c r="Z82" s="171">
        <f t="shared" si="129"/>
        <v>0</v>
      </c>
      <c r="AA82" s="190"/>
      <c r="AB82" s="174"/>
      <c r="AC82" s="174"/>
      <c r="AD82" s="174"/>
      <c r="AE82" s="174"/>
      <c r="AF82" s="174"/>
      <c r="AG82" s="174"/>
    </row>
    <row r="83" ht="30.0" customHeight="1">
      <c r="A83" s="176" t="s">
        <v>88</v>
      </c>
      <c r="B83" s="177" t="s">
        <v>214</v>
      </c>
      <c r="C83" s="191" t="s">
        <v>215</v>
      </c>
      <c r="D83" s="178" t="s">
        <v>151</v>
      </c>
      <c r="E83" s="255">
        <v>7.0</v>
      </c>
      <c r="F83" s="160">
        <v>100.0</v>
      </c>
      <c r="G83" s="183">
        <f t="shared" si="130"/>
        <v>700</v>
      </c>
      <c r="H83" s="255">
        <v>7.0</v>
      </c>
      <c r="I83" s="160">
        <v>100.0</v>
      </c>
      <c r="J83" s="183">
        <f t="shared" si="131"/>
        <v>700</v>
      </c>
      <c r="K83" s="186"/>
      <c r="L83" s="187"/>
      <c r="M83" s="188"/>
      <c r="N83" s="186"/>
      <c r="O83" s="187"/>
      <c r="P83" s="188"/>
      <c r="Q83" s="186"/>
      <c r="R83" s="187"/>
      <c r="S83" s="188"/>
      <c r="T83" s="186"/>
      <c r="U83" s="187"/>
      <c r="V83" s="188"/>
      <c r="W83" s="184">
        <f t="shared" si="136"/>
        <v>700</v>
      </c>
      <c r="X83" s="170">
        <f t="shared" si="137"/>
        <v>700</v>
      </c>
      <c r="Y83" s="170">
        <f t="shared" si="128"/>
        <v>0</v>
      </c>
      <c r="Z83" s="171">
        <f t="shared" si="129"/>
        <v>0</v>
      </c>
      <c r="AA83" s="190"/>
      <c r="AB83" s="174"/>
      <c r="AC83" s="174"/>
      <c r="AD83" s="174"/>
      <c r="AE83" s="174"/>
      <c r="AF83" s="174"/>
      <c r="AG83" s="174"/>
    </row>
    <row r="84" ht="30.0" customHeight="1">
      <c r="A84" s="176" t="s">
        <v>88</v>
      </c>
      <c r="B84" s="177" t="s">
        <v>216</v>
      </c>
      <c r="C84" s="191" t="s">
        <v>217</v>
      </c>
      <c r="D84" s="178" t="s">
        <v>151</v>
      </c>
      <c r="E84" s="255">
        <v>2.0</v>
      </c>
      <c r="F84" s="160">
        <v>150.0</v>
      </c>
      <c r="G84" s="183">
        <f t="shared" si="130"/>
        <v>300</v>
      </c>
      <c r="H84" s="255">
        <v>2.0</v>
      </c>
      <c r="I84" s="160">
        <v>150.0</v>
      </c>
      <c r="J84" s="183">
        <f t="shared" si="131"/>
        <v>300</v>
      </c>
      <c r="K84" s="186"/>
      <c r="L84" s="187"/>
      <c r="M84" s="188"/>
      <c r="N84" s="186"/>
      <c r="O84" s="187"/>
      <c r="P84" s="188"/>
      <c r="Q84" s="186"/>
      <c r="R84" s="187"/>
      <c r="S84" s="188"/>
      <c r="T84" s="186"/>
      <c r="U84" s="187"/>
      <c r="V84" s="188"/>
      <c r="W84" s="184">
        <f t="shared" si="136"/>
        <v>300</v>
      </c>
      <c r="X84" s="170">
        <f t="shared" si="137"/>
        <v>300</v>
      </c>
      <c r="Y84" s="170">
        <f t="shared" si="128"/>
        <v>0</v>
      </c>
      <c r="Z84" s="171">
        <f t="shared" si="129"/>
        <v>0</v>
      </c>
      <c r="AA84" s="190"/>
      <c r="AB84" s="174"/>
      <c r="AC84" s="174"/>
      <c r="AD84" s="174"/>
      <c r="AE84" s="174"/>
      <c r="AF84" s="174"/>
      <c r="AG84" s="174"/>
    </row>
    <row r="85" ht="30.0" customHeight="1">
      <c r="A85" s="176" t="s">
        <v>88</v>
      </c>
      <c r="B85" s="177" t="s">
        <v>218</v>
      </c>
      <c r="C85" s="191" t="s">
        <v>219</v>
      </c>
      <c r="D85" s="178" t="s">
        <v>151</v>
      </c>
      <c r="E85" s="255">
        <v>1.0</v>
      </c>
      <c r="F85" s="160">
        <v>50.0</v>
      </c>
      <c r="G85" s="183">
        <f t="shared" si="130"/>
        <v>50</v>
      </c>
      <c r="H85" s="255">
        <v>1.0</v>
      </c>
      <c r="I85" s="160">
        <v>50.0</v>
      </c>
      <c r="J85" s="183">
        <f t="shared" si="131"/>
        <v>50</v>
      </c>
      <c r="K85" s="186"/>
      <c r="L85" s="187"/>
      <c r="M85" s="188"/>
      <c r="N85" s="186"/>
      <c r="O85" s="187"/>
      <c r="P85" s="188"/>
      <c r="Q85" s="186"/>
      <c r="R85" s="187"/>
      <c r="S85" s="188"/>
      <c r="T85" s="186"/>
      <c r="U85" s="187"/>
      <c r="V85" s="188"/>
      <c r="W85" s="184">
        <f t="shared" si="136"/>
        <v>50</v>
      </c>
      <c r="X85" s="170">
        <f t="shared" si="137"/>
        <v>50</v>
      </c>
      <c r="Y85" s="170">
        <f t="shared" si="128"/>
        <v>0</v>
      </c>
      <c r="Z85" s="171">
        <f t="shared" si="129"/>
        <v>0</v>
      </c>
      <c r="AA85" s="190"/>
      <c r="AB85" s="174"/>
      <c r="AC85" s="174"/>
      <c r="AD85" s="174"/>
      <c r="AE85" s="174"/>
      <c r="AF85" s="174"/>
      <c r="AG85" s="174"/>
    </row>
    <row r="86" ht="30.0" customHeight="1">
      <c r="A86" s="176" t="s">
        <v>88</v>
      </c>
      <c r="B86" s="177" t="s">
        <v>220</v>
      </c>
      <c r="C86" s="191" t="s">
        <v>221</v>
      </c>
      <c r="D86" s="178" t="s">
        <v>151</v>
      </c>
      <c r="E86" s="255">
        <v>2.0</v>
      </c>
      <c r="F86" s="160">
        <v>17.0</v>
      </c>
      <c r="G86" s="183">
        <f t="shared" si="130"/>
        <v>34</v>
      </c>
      <c r="H86" s="255">
        <v>2.0</v>
      </c>
      <c r="I86" s="160">
        <v>17.0</v>
      </c>
      <c r="J86" s="183">
        <f t="shared" si="131"/>
        <v>34</v>
      </c>
      <c r="K86" s="186"/>
      <c r="L86" s="187"/>
      <c r="M86" s="188"/>
      <c r="N86" s="186"/>
      <c r="O86" s="187"/>
      <c r="P86" s="188"/>
      <c r="Q86" s="186"/>
      <c r="R86" s="187"/>
      <c r="S86" s="188"/>
      <c r="T86" s="186"/>
      <c r="U86" s="187"/>
      <c r="V86" s="188"/>
      <c r="W86" s="184">
        <f t="shared" si="136"/>
        <v>34</v>
      </c>
      <c r="X86" s="170">
        <f t="shared" si="137"/>
        <v>34</v>
      </c>
      <c r="Y86" s="170">
        <f t="shared" si="128"/>
        <v>0</v>
      </c>
      <c r="Z86" s="171">
        <f t="shared" si="129"/>
        <v>0</v>
      </c>
      <c r="AA86" s="190"/>
      <c r="AB86" s="174"/>
      <c r="AC86" s="174"/>
      <c r="AD86" s="174"/>
      <c r="AE86" s="174"/>
      <c r="AF86" s="174"/>
      <c r="AG86" s="174"/>
    </row>
    <row r="87" ht="30.0" customHeight="1">
      <c r="A87" s="176" t="s">
        <v>88</v>
      </c>
      <c r="B87" s="177" t="s">
        <v>222</v>
      </c>
      <c r="C87" s="191" t="s">
        <v>223</v>
      </c>
      <c r="D87" s="178" t="s">
        <v>151</v>
      </c>
      <c r="E87" s="255">
        <v>1.0</v>
      </c>
      <c r="F87" s="160">
        <v>245.0</v>
      </c>
      <c r="G87" s="183">
        <f t="shared" si="130"/>
        <v>245</v>
      </c>
      <c r="H87" s="255">
        <v>1.0</v>
      </c>
      <c r="I87" s="160">
        <v>245.0</v>
      </c>
      <c r="J87" s="183">
        <f t="shared" si="131"/>
        <v>245</v>
      </c>
      <c r="K87" s="186"/>
      <c r="L87" s="187"/>
      <c r="M87" s="188"/>
      <c r="N87" s="186"/>
      <c r="O87" s="187"/>
      <c r="P87" s="188"/>
      <c r="Q87" s="186"/>
      <c r="R87" s="187"/>
      <c r="S87" s="188"/>
      <c r="T87" s="186"/>
      <c r="U87" s="187"/>
      <c r="V87" s="188"/>
      <c r="W87" s="184">
        <f t="shared" si="136"/>
        <v>245</v>
      </c>
      <c r="X87" s="170">
        <f t="shared" si="137"/>
        <v>245</v>
      </c>
      <c r="Y87" s="170">
        <f t="shared" si="128"/>
        <v>0</v>
      </c>
      <c r="Z87" s="171">
        <f t="shared" si="129"/>
        <v>0</v>
      </c>
      <c r="AA87" s="190"/>
      <c r="AB87" s="174"/>
      <c r="AC87" s="174"/>
      <c r="AD87" s="174"/>
      <c r="AE87" s="174"/>
      <c r="AF87" s="174"/>
      <c r="AG87" s="174"/>
    </row>
    <row r="88" ht="30.0" customHeight="1">
      <c r="A88" s="176" t="s">
        <v>88</v>
      </c>
      <c r="B88" s="177" t="s">
        <v>224</v>
      </c>
      <c r="C88" s="191" t="s">
        <v>225</v>
      </c>
      <c r="D88" s="178" t="s">
        <v>151</v>
      </c>
      <c r="E88" s="255">
        <v>4.0</v>
      </c>
      <c r="F88" s="160">
        <v>215.0</v>
      </c>
      <c r="G88" s="183">
        <f t="shared" si="130"/>
        <v>860</v>
      </c>
      <c r="H88" s="255">
        <v>4.0</v>
      </c>
      <c r="I88" s="160">
        <v>215.0</v>
      </c>
      <c r="J88" s="183">
        <f t="shared" si="131"/>
        <v>860</v>
      </c>
      <c r="K88" s="186"/>
      <c r="L88" s="187"/>
      <c r="M88" s="188"/>
      <c r="N88" s="186"/>
      <c r="O88" s="187"/>
      <c r="P88" s="188"/>
      <c r="Q88" s="186"/>
      <c r="R88" s="187"/>
      <c r="S88" s="188"/>
      <c r="T88" s="186"/>
      <c r="U88" s="187"/>
      <c r="V88" s="188"/>
      <c r="W88" s="184">
        <f t="shared" si="136"/>
        <v>860</v>
      </c>
      <c r="X88" s="170">
        <f t="shared" si="137"/>
        <v>860</v>
      </c>
      <c r="Y88" s="170">
        <f t="shared" si="128"/>
        <v>0</v>
      </c>
      <c r="Z88" s="171">
        <f t="shared" si="129"/>
        <v>0</v>
      </c>
      <c r="AA88" s="190"/>
      <c r="AB88" s="174"/>
      <c r="AC88" s="174"/>
      <c r="AD88" s="174"/>
      <c r="AE88" s="174"/>
      <c r="AF88" s="174"/>
      <c r="AG88" s="174"/>
    </row>
    <row r="89" ht="30.0" customHeight="1">
      <c r="A89" s="176" t="s">
        <v>88</v>
      </c>
      <c r="B89" s="177" t="s">
        <v>226</v>
      </c>
      <c r="C89" s="191" t="s">
        <v>227</v>
      </c>
      <c r="D89" s="178" t="s">
        <v>151</v>
      </c>
      <c r="E89" s="255">
        <v>3.0</v>
      </c>
      <c r="F89" s="160">
        <v>500.0</v>
      </c>
      <c r="G89" s="183">
        <f t="shared" si="130"/>
        <v>1500</v>
      </c>
      <c r="H89" s="255">
        <v>3.0</v>
      </c>
      <c r="I89" s="160">
        <v>500.0</v>
      </c>
      <c r="J89" s="183">
        <f t="shared" si="131"/>
        <v>1500</v>
      </c>
      <c r="K89" s="186"/>
      <c r="L89" s="187"/>
      <c r="M89" s="188"/>
      <c r="N89" s="186"/>
      <c r="O89" s="187"/>
      <c r="P89" s="188"/>
      <c r="Q89" s="186"/>
      <c r="R89" s="187"/>
      <c r="S89" s="188"/>
      <c r="T89" s="186"/>
      <c r="U89" s="187"/>
      <c r="V89" s="188"/>
      <c r="W89" s="184">
        <f t="shared" si="136"/>
        <v>1500</v>
      </c>
      <c r="X89" s="170">
        <f t="shared" si="137"/>
        <v>1500</v>
      </c>
      <c r="Y89" s="170">
        <f t="shared" si="128"/>
        <v>0</v>
      </c>
      <c r="Z89" s="171">
        <f t="shared" si="129"/>
        <v>0</v>
      </c>
      <c r="AA89" s="190"/>
      <c r="AB89" s="174"/>
      <c r="AC89" s="174"/>
      <c r="AD89" s="174"/>
      <c r="AE89" s="174"/>
      <c r="AF89" s="174"/>
      <c r="AG89" s="174"/>
    </row>
    <row r="90" ht="30.0" customHeight="1">
      <c r="A90" s="176" t="s">
        <v>88</v>
      </c>
      <c r="B90" s="177" t="s">
        <v>228</v>
      </c>
      <c r="C90" s="191" t="s">
        <v>229</v>
      </c>
      <c r="D90" s="178" t="s">
        <v>151</v>
      </c>
      <c r="E90" s="255">
        <v>2.0</v>
      </c>
      <c r="F90" s="160">
        <v>1000.0</v>
      </c>
      <c r="G90" s="183">
        <f t="shared" si="130"/>
        <v>2000</v>
      </c>
      <c r="H90" s="255">
        <v>2.0</v>
      </c>
      <c r="I90" s="160">
        <v>1000.0</v>
      </c>
      <c r="J90" s="183">
        <f t="shared" si="131"/>
        <v>2000</v>
      </c>
      <c r="K90" s="186"/>
      <c r="L90" s="187"/>
      <c r="M90" s="188"/>
      <c r="N90" s="186"/>
      <c r="O90" s="187"/>
      <c r="P90" s="188"/>
      <c r="Q90" s="186"/>
      <c r="R90" s="187"/>
      <c r="S90" s="188"/>
      <c r="T90" s="186"/>
      <c r="U90" s="187"/>
      <c r="V90" s="188"/>
      <c r="W90" s="184">
        <f t="shared" si="136"/>
        <v>2000</v>
      </c>
      <c r="X90" s="170">
        <f t="shared" si="137"/>
        <v>2000</v>
      </c>
      <c r="Y90" s="170">
        <f t="shared" si="128"/>
        <v>0</v>
      </c>
      <c r="Z90" s="171">
        <f t="shared" si="129"/>
        <v>0</v>
      </c>
      <c r="AA90" s="190"/>
      <c r="AB90" s="174"/>
      <c r="AC90" s="174"/>
      <c r="AD90" s="174"/>
      <c r="AE90" s="174"/>
      <c r="AF90" s="174"/>
      <c r="AG90" s="174"/>
    </row>
    <row r="91" ht="30.0" customHeight="1">
      <c r="A91" s="176" t="s">
        <v>88</v>
      </c>
      <c r="B91" s="177" t="s">
        <v>230</v>
      </c>
      <c r="C91" s="191" t="s">
        <v>231</v>
      </c>
      <c r="D91" s="178" t="s">
        <v>151</v>
      </c>
      <c r="E91" s="255">
        <v>4.0</v>
      </c>
      <c r="F91" s="160">
        <v>100.0</v>
      </c>
      <c r="G91" s="183">
        <f t="shared" si="130"/>
        <v>400</v>
      </c>
      <c r="H91" s="255">
        <v>4.0</v>
      </c>
      <c r="I91" s="160">
        <v>100.0</v>
      </c>
      <c r="J91" s="183">
        <f t="shared" si="131"/>
        <v>400</v>
      </c>
      <c r="K91" s="186"/>
      <c r="L91" s="187"/>
      <c r="M91" s="188"/>
      <c r="N91" s="186"/>
      <c r="O91" s="187"/>
      <c r="P91" s="188"/>
      <c r="Q91" s="186"/>
      <c r="R91" s="187"/>
      <c r="S91" s="188"/>
      <c r="T91" s="186"/>
      <c r="U91" s="187"/>
      <c r="V91" s="188"/>
      <c r="W91" s="184">
        <f t="shared" si="136"/>
        <v>400</v>
      </c>
      <c r="X91" s="170">
        <f t="shared" si="137"/>
        <v>400</v>
      </c>
      <c r="Y91" s="170">
        <f t="shared" si="128"/>
        <v>0</v>
      </c>
      <c r="Z91" s="171">
        <f t="shared" si="129"/>
        <v>0</v>
      </c>
      <c r="AA91" s="190"/>
      <c r="AB91" s="174"/>
      <c r="AC91" s="174"/>
      <c r="AD91" s="174"/>
      <c r="AE91" s="174"/>
      <c r="AF91" s="174"/>
      <c r="AG91" s="174"/>
    </row>
    <row r="92" ht="30.0" customHeight="1">
      <c r="A92" s="176" t="s">
        <v>88</v>
      </c>
      <c r="B92" s="177" t="s">
        <v>232</v>
      </c>
      <c r="C92" s="192" t="s">
        <v>233</v>
      </c>
      <c r="D92" s="178" t="s">
        <v>151</v>
      </c>
      <c r="E92" s="254">
        <v>2.0</v>
      </c>
      <c r="F92" s="160">
        <v>200.0</v>
      </c>
      <c r="G92" s="183">
        <f t="shared" si="130"/>
        <v>400</v>
      </c>
      <c r="H92" s="254">
        <v>2.0</v>
      </c>
      <c r="I92" s="160">
        <v>200.0</v>
      </c>
      <c r="J92" s="183">
        <f t="shared" si="131"/>
        <v>400</v>
      </c>
      <c r="K92" s="186"/>
      <c r="L92" s="187"/>
      <c r="M92" s="188"/>
      <c r="N92" s="186"/>
      <c r="O92" s="187"/>
      <c r="P92" s="188"/>
      <c r="Q92" s="186"/>
      <c r="R92" s="187"/>
      <c r="S92" s="188"/>
      <c r="T92" s="186"/>
      <c r="U92" s="187"/>
      <c r="V92" s="188"/>
      <c r="W92" s="184">
        <f t="shared" si="136"/>
        <v>400</v>
      </c>
      <c r="X92" s="170">
        <f t="shared" si="137"/>
        <v>400</v>
      </c>
      <c r="Y92" s="170">
        <f t="shared" si="128"/>
        <v>0</v>
      </c>
      <c r="Z92" s="171">
        <f t="shared" si="129"/>
        <v>0</v>
      </c>
      <c r="AA92" s="190"/>
      <c r="AB92" s="174"/>
      <c r="AC92" s="174"/>
      <c r="AD92" s="174"/>
      <c r="AE92" s="174"/>
      <c r="AF92" s="174"/>
      <c r="AG92" s="174"/>
    </row>
    <row r="93" ht="30.0" customHeight="1">
      <c r="A93" s="176" t="s">
        <v>88</v>
      </c>
      <c r="B93" s="177" t="s">
        <v>234</v>
      </c>
      <c r="C93" s="191" t="s">
        <v>235</v>
      </c>
      <c r="D93" s="178" t="s">
        <v>151</v>
      </c>
      <c r="E93" s="255">
        <v>8.0</v>
      </c>
      <c r="F93" s="160">
        <v>75.0</v>
      </c>
      <c r="G93" s="183">
        <f t="shared" si="130"/>
        <v>600</v>
      </c>
      <c r="H93" s="255">
        <v>8.0</v>
      </c>
      <c r="I93" s="160">
        <v>75.0</v>
      </c>
      <c r="J93" s="183">
        <f t="shared" si="131"/>
        <v>600</v>
      </c>
      <c r="K93" s="186"/>
      <c r="L93" s="187"/>
      <c r="M93" s="188"/>
      <c r="N93" s="186"/>
      <c r="O93" s="187"/>
      <c r="P93" s="188"/>
      <c r="Q93" s="186"/>
      <c r="R93" s="187"/>
      <c r="S93" s="188"/>
      <c r="T93" s="186"/>
      <c r="U93" s="187"/>
      <c r="V93" s="188"/>
      <c r="W93" s="184">
        <f t="shared" si="136"/>
        <v>600</v>
      </c>
      <c r="X93" s="170">
        <f t="shared" si="137"/>
        <v>600</v>
      </c>
      <c r="Y93" s="170">
        <f t="shared" si="128"/>
        <v>0</v>
      </c>
      <c r="Z93" s="171">
        <f t="shared" si="129"/>
        <v>0</v>
      </c>
      <c r="AA93" s="190"/>
      <c r="AB93" s="174"/>
      <c r="AC93" s="174"/>
      <c r="AD93" s="174"/>
      <c r="AE93" s="174"/>
      <c r="AF93" s="174"/>
      <c r="AG93" s="174"/>
    </row>
    <row r="94" ht="30.0" customHeight="1">
      <c r="A94" s="176" t="s">
        <v>88</v>
      </c>
      <c r="B94" s="177" t="s">
        <v>236</v>
      </c>
      <c r="C94" s="191" t="s">
        <v>237</v>
      </c>
      <c r="D94" s="178" t="s">
        <v>151</v>
      </c>
      <c r="E94" s="255">
        <v>5.0</v>
      </c>
      <c r="F94" s="160">
        <v>70.0</v>
      </c>
      <c r="G94" s="183">
        <f t="shared" si="130"/>
        <v>350</v>
      </c>
      <c r="H94" s="255">
        <v>5.0</v>
      </c>
      <c r="I94" s="160">
        <v>70.0</v>
      </c>
      <c r="J94" s="183">
        <f t="shared" si="131"/>
        <v>350</v>
      </c>
      <c r="K94" s="186"/>
      <c r="L94" s="187"/>
      <c r="M94" s="188"/>
      <c r="N94" s="186"/>
      <c r="O94" s="187"/>
      <c r="P94" s="188"/>
      <c r="Q94" s="186"/>
      <c r="R94" s="187"/>
      <c r="S94" s="188"/>
      <c r="T94" s="186"/>
      <c r="U94" s="187"/>
      <c r="V94" s="188"/>
      <c r="W94" s="184">
        <f t="shared" si="136"/>
        <v>350</v>
      </c>
      <c r="X94" s="170">
        <f t="shared" si="137"/>
        <v>350</v>
      </c>
      <c r="Y94" s="170">
        <f t="shared" si="128"/>
        <v>0</v>
      </c>
      <c r="Z94" s="171">
        <f t="shared" si="129"/>
        <v>0</v>
      </c>
      <c r="AA94" s="190"/>
      <c r="AB94" s="174"/>
      <c r="AC94" s="174"/>
      <c r="AD94" s="174"/>
      <c r="AE94" s="174"/>
      <c r="AF94" s="174"/>
      <c r="AG94" s="174"/>
    </row>
    <row r="95" ht="30.0" customHeight="1">
      <c r="A95" s="176" t="s">
        <v>88</v>
      </c>
      <c r="B95" s="177" t="s">
        <v>238</v>
      </c>
      <c r="C95" s="191" t="s">
        <v>239</v>
      </c>
      <c r="D95" s="178" t="s">
        <v>151</v>
      </c>
      <c r="E95" s="255">
        <v>8.0</v>
      </c>
      <c r="F95" s="160">
        <v>50.0</v>
      </c>
      <c r="G95" s="183">
        <f t="shared" si="130"/>
        <v>400</v>
      </c>
      <c r="H95" s="255">
        <v>8.0</v>
      </c>
      <c r="I95" s="160">
        <v>50.0</v>
      </c>
      <c r="J95" s="183">
        <f t="shared" si="131"/>
        <v>400</v>
      </c>
      <c r="K95" s="186"/>
      <c r="L95" s="187"/>
      <c r="M95" s="188"/>
      <c r="N95" s="186"/>
      <c r="O95" s="187"/>
      <c r="P95" s="188"/>
      <c r="Q95" s="186"/>
      <c r="R95" s="187"/>
      <c r="S95" s="188"/>
      <c r="T95" s="186"/>
      <c r="U95" s="187"/>
      <c r="V95" s="188"/>
      <c r="W95" s="184">
        <f t="shared" si="136"/>
        <v>400</v>
      </c>
      <c r="X95" s="170">
        <f t="shared" si="137"/>
        <v>400</v>
      </c>
      <c r="Y95" s="170">
        <f t="shared" si="128"/>
        <v>0</v>
      </c>
      <c r="Z95" s="171">
        <f t="shared" si="129"/>
        <v>0</v>
      </c>
      <c r="AA95" s="190"/>
      <c r="AB95" s="174"/>
      <c r="AC95" s="174"/>
      <c r="AD95" s="174"/>
      <c r="AE95" s="174"/>
      <c r="AF95" s="174"/>
      <c r="AG95" s="174"/>
    </row>
    <row r="96" ht="30.0" customHeight="1">
      <c r="A96" s="176" t="s">
        <v>88</v>
      </c>
      <c r="B96" s="177" t="s">
        <v>240</v>
      </c>
      <c r="C96" s="191" t="s">
        <v>241</v>
      </c>
      <c r="D96" s="178" t="s">
        <v>151</v>
      </c>
      <c r="E96" s="255">
        <v>1.0</v>
      </c>
      <c r="F96" s="160">
        <v>300.0</v>
      </c>
      <c r="G96" s="183">
        <f t="shared" si="130"/>
        <v>300</v>
      </c>
      <c r="H96" s="255">
        <v>1.0</v>
      </c>
      <c r="I96" s="160">
        <v>300.0</v>
      </c>
      <c r="J96" s="183">
        <f t="shared" si="131"/>
        <v>300</v>
      </c>
      <c r="K96" s="186"/>
      <c r="L96" s="187"/>
      <c r="M96" s="188"/>
      <c r="N96" s="186"/>
      <c r="O96" s="187"/>
      <c r="P96" s="188"/>
      <c r="Q96" s="186"/>
      <c r="R96" s="187"/>
      <c r="S96" s="188"/>
      <c r="T96" s="186"/>
      <c r="U96" s="187"/>
      <c r="V96" s="188"/>
      <c r="W96" s="184">
        <f t="shared" si="136"/>
        <v>300</v>
      </c>
      <c r="X96" s="170">
        <f t="shared" si="137"/>
        <v>300</v>
      </c>
      <c r="Y96" s="170">
        <f t="shared" si="128"/>
        <v>0</v>
      </c>
      <c r="Z96" s="171">
        <f t="shared" si="129"/>
        <v>0</v>
      </c>
      <c r="AA96" s="190"/>
      <c r="AB96" s="174"/>
      <c r="AC96" s="174"/>
      <c r="AD96" s="174"/>
      <c r="AE96" s="174"/>
      <c r="AF96" s="174"/>
      <c r="AG96" s="174"/>
    </row>
    <row r="97" ht="30.0" customHeight="1">
      <c r="A97" s="176" t="s">
        <v>88</v>
      </c>
      <c r="B97" s="177" t="s">
        <v>242</v>
      </c>
      <c r="C97" s="191" t="s">
        <v>243</v>
      </c>
      <c r="D97" s="178" t="s">
        <v>151</v>
      </c>
      <c r="E97" s="255">
        <v>3.0</v>
      </c>
      <c r="F97" s="160">
        <v>65.0</v>
      </c>
      <c r="G97" s="183">
        <f t="shared" si="130"/>
        <v>195</v>
      </c>
      <c r="H97" s="255">
        <v>3.0</v>
      </c>
      <c r="I97" s="160">
        <v>65.0</v>
      </c>
      <c r="J97" s="183">
        <f t="shared" si="131"/>
        <v>195</v>
      </c>
      <c r="K97" s="186"/>
      <c r="L97" s="187"/>
      <c r="M97" s="188"/>
      <c r="N97" s="186"/>
      <c r="O97" s="187"/>
      <c r="P97" s="188"/>
      <c r="Q97" s="186"/>
      <c r="R97" s="187"/>
      <c r="S97" s="188"/>
      <c r="T97" s="186"/>
      <c r="U97" s="187"/>
      <c r="V97" s="188"/>
      <c r="W97" s="184">
        <f t="shared" si="136"/>
        <v>195</v>
      </c>
      <c r="X97" s="170">
        <f t="shared" si="137"/>
        <v>195</v>
      </c>
      <c r="Y97" s="170">
        <f t="shared" si="128"/>
        <v>0</v>
      </c>
      <c r="Z97" s="171">
        <f t="shared" si="129"/>
        <v>0</v>
      </c>
      <c r="AA97" s="190"/>
      <c r="AB97" s="174"/>
      <c r="AC97" s="174"/>
      <c r="AD97" s="174"/>
      <c r="AE97" s="174"/>
      <c r="AF97" s="174"/>
      <c r="AG97" s="174"/>
    </row>
    <row r="98" ht="30.0" customHeight="1">
      <c r="A98" s="176" t="s">
        <v>88</v>
      </c>
      <c r="B98" s="177" t="s">
        <v>244</v>
      </c>
      <c r="C98" s="191" t="s">
        <v>245</v>
      </c>
      <c r="D98" s="178" t="s">
        <v>151</v>
      </c>
      <c r="E98" s="255">
        <v>3.0</v>
      </c>
      <c r="F98" s="160">
        <v>65.0</v>
      </c>
      <c r="G98" s="183">
        <f t="shared" si="130"/>
        <v>195</v>
      </c>
      <c r="H98" s="255">
        <v>3.0</v>
      </c>
      <c r="I98" s="160">
        <v>65.0</v>
      </c>
      <c r="J98" s="183">
        <f t="shared" si="131"/>
        <v>195</v>
      </c>
      <c r="K98" s="186"/>
      <c r="L98" s="187"/>
      <c r="M98" s="188"/>
      <c r="N98" s="186"/>
      <c r="O98" s="187"/>
      <c r="P98" s="188"/>
      <c r="Q98" s="186"/>
      <c r="R98" s="187"/>
      <c r="S98" s="188"/>
      <c r="T98" s="186"/>
      <c r="U98" s="187"/>
      <c r="V98" s="188"/>
      <c r="W98" s="184">
        <f t="shared" si="136"/>
        <v>195</v>
      </c>
      <c r="X98" s="170">
        <f t="shared" si="137"/>
        <v>195</v>
      </c>
      <c r="Y98" s="170">
        <f t="shared" si="128"/>
        <v>0</v>
      </c>
      <c r="Z98" s="171">
        <f t="shared" si="129"/>
        <v>0</v>
      </c>
      <c r="AA98" s="190"/>
      <c r="AB98" s="174"/>
      <c r="AC98" s="174"/>
      <c r="AD98" s="174"/>
      <c r="AE98" s="174"/>
      <c r="AF98" s="174"/>
      <c r="AG98" s="174"/>
    </row>
    <row r="99" ht="30.0" customHeight="1">
      <c r="A99" s="176" t="s">
        <v>88</v>
      </c>
      <c r="B99" s="177" t="s">
        <v>246</v>
      </c>
      <c r="C99" s="191" t="s">
        <v>247</v>
      </c>
      <c r="D99" s="178" t="s">
        <v>151</v>
      </c>
      <c r="E99" s="255">
        <v>6.0</v>
      </c>
      <c r="F99" s="160">
        <v>25.0</v>
      </c>
      <c r="G99" s="183">
        <f t="shared" si="130"/>
        <v>150</v>
      </c>
      <c r="H99" s="255">
        <v>6.0</v>
      </c>
      <c r="I99" s="160">
        <v>25.0</v>
      </c>
      <c r="J99" s="183">
        <f t="shared" si="131"/>
        <v>150</v>
      </c>
      <c r="K99" s="186"/>
      <c r="L99" s="187"/>
      <c r="M99" s="188"/>
      <c r="N99" s="186"/>
      <c r="O99" s="187"/>
      <c r="P99" s="188"/>
      <c r="Q99" s="186"/>
      <c r="R99" s="187"/>
      <c r="S99" s="188"/>
      <c r="T99" s="186"/>
      <c r="U99" s="187"/>
      <c r="V99" s="188"/>
      <c r="W99" s="184">
        <f t="shared" si="136"/>
        <v>150</v>
      </c>
      <c r="X99" s="170">
        <f t="shared" si="137"/>
        <v>150</v>
      </c>
      <c r="Y99" s="170">
        <f t="shared" si="128"/>
        <v>0</v>
      </c>
      <c r="Z99" s="171">
        <f t="shared" si="129"/>
        <v>0</v>
      </c>
      <c r="AA99" s="190"/>
      <c r="AB99" s="174"/>
      <c r="AC99" s="174"/>
      <c r="AD99" s="174"/>
      <c r="AE99" s="174"/>
      <c r="AF99" s="174"/>
      <c r="AG99" s="174"/>
    </row>
    <row r="100" ht="30.0" customHeight="1">
      <c r="A100" s="176" t="s">
        <v>88</v>
      </c>
      <c r="B100" s="177" t="s">
        <v>248</v>
      </c>
      <c r="C100" s="191" t="s">
        <v>249</v>
      </c>
      <c r="D100" s="178" t="s">
        <v>151</v>
      </c>
      <c r="E100" s="255">
        <v>3.0</v>
      </c>
      <c r="F100" s="160">
        <v>8.0</v>
      </c>
      <c r="G100" s="183">
        <f t="shared" si="130"/>
        <v>24</v>
      </c>
      <c r="H100" s="255">
        <v>3.0</v>
      </c>
      <c r="I100" s="160">
        <v>8.0</v>
      </c>
      <c r="J100" s="183">
        <f t="shared" si="131"/>
        <v>24</v>
      </c>
      <c r="K100" s="186"/>
      <c r="L100" s="187"/>
      <c r="M100" s="188"/>
      <c r="N100" s="186"/>
      <c r="O100" s="187"/>
      <c r="P100" s="188"/>
      <c r="Q100" s="186"/>
      <c r="R100" s="187"/>
      <c r="S100" s="188"/>
      <c r="T100" s="186"/>
      <c r="U100" s="187"/>
      <c r="V100" s="188"/>
      <c r="W100" s="184">
        <f t="shared" si="136"/>
        <v>24</v>
      </c>
      <c r="X100" s="170">
        <f t="shared" si="137"/>
        <v>24</v>
      </c>
      <c r="Y100" s="170">
        <f t="shared" si="128"/>
        <v>0</v>
      </c>
      <c r="Z100" s="171">
        <f t="shared" si="129"/>
        <v>0</v>
      </c>
      <c r="AA100" s="190"/>
      <c r="AB100" s="174"/>
      <c r="AC100" s="174"/>
      <c r="AD100" s="174"/>
      <c r="AE100" s="174"/>
      <c r="AF100" s="174"/>
      <c r="AG100" s="174"/>
    </row>
    <row r="101" ht="30.0" customHeight="1">
      <c r="A101" s="176" t="s">
        <v>88</v>
      </c>
      <c r="B101" s="177" t="s">
        <v>250</v>
      </c>
      <c r="C101" s="191" t="s">
        <v>251</v>
      </c>
      <c r="D101" s="178" t="s">
        <v>151</v>
      </c>
      <c r="E101" s="255">
        <v>10.0</v>
      </c>
      <c r="F101" s="160">
        <v>100.0</v>
      </c>
      <c r="G101" s="183">
        <f t="shared" si="130"/>
        <v>1000</v>
      </c>
      <c r="H101" s="255">
        <v>10.0</v>
      </c>
      <c r="I101" s="160">
        <v>100.0</v>
      </c>
      <c r="J101" s="183">
        <f t="shared" si="131"/>
        <v>1000</v>
      </c>
      <c r="K101" s="186"/>
      <c r="L101" s="187"/>
      <c r="M101" s="188"/>
      <c r="N101" s="186"/>
      <c r="O101" s="187"/>
      <c r="P101" s="188"/>
      <c r="Q101" s="186"/>
      <c r="R101" s="187"/>
      <c r="S101" s="188"/>
      <c r="T101" s="186"/>
      <c r="U101" s="187"/>
      <c r="V101" s="188"/>
      <c r="W101" s="184">
        <f t="shared" si="136"/>
        <v>1000</v>
      </c>
      <c r="X101" s="170">
        <f t="shared" si="137"/>
        <v>1000</v>
      </c>
      <c r="Y101" s="170">
        <f t="shared" si="128"/>
        <v>0</v>
      </c>
      <c r="Z101" s="171">
        <f t="shared" si="129"/>
        <v>0</v>
      </c>
      <c r="AA101" s="190"/>
      <c r="AB101" s="174"/>
      <c r="AC101" s="174"/>
      <c r="AD101" s="174"/>
      <c r="AE101" s="174"/>
      <c r="AF101" s="174"/>
      <c r="AG101" s="174"/>
    </row>
    <row r="102" ht="30.0" customHeight="1">
      <c r="A102" s="176" t="s">
        <v>88</v>
      </c>
      <c r="B102" s="177" t="s">
        <v>252</v>
      </c>
      <c r="C102" s="191" t="s">
        <v>253</v>
      </c>
      <c r="D102" s="178" t="s">
        <v>151</v>
      </c>
      <c r="E102" s="255">
        <v>6.0</v>
      </c>
      <c r="F102" s="160">
        <v>50.0</v>
      </c>
      <c r="G102" s="183">
        <f t="shared" si="130"/>
        <v>300</v>
      </c>
      <c r="H102" s="255">
        <v>6.0</v>
      </c>
      <c r="I102" s="160">
        <v>50.0</v>
      </c>
      <c r="J102" s="183">
        <f t="shared" si="131"/>
        <v>300</v>
      </c>
      <c r="K102" s="186"/>
      <c r="L102" s="187"/>
      <c r="M102" s="188"/>
      <c r="N102" s="186"/>
      <c r="O102" s="187"/>
      <c r="P102" s="188"/>
      <c r="Q102" s="186"/>
      <c r="R102" s="187"/>
      <c r="S102" s="188"/>
      <c r="T102" s="186"/>
      <c r="U102" s="187"/>
      <c r="V102" s="188"/>
      <c r="W102" s="184">
        <f t="shared" si="136"/>
        <v>300</v>
      </c>
      <c r="X102" s="170">
        <f t="shared" si="137"/>
        <v>300</v>
      </c>
      <c r="Y102" s="170">
        <f t="shared" si="128"/>
        <v>0</v>
      </c>
      <c r="Z102" s="171">
        <f t="shared" si="129"/>
        <v>0</v>
      </c>
      <c r="AA102" s="190"/>
      <c r="AB102" s="174"/>
      <c r="AC102" s="174"/>
      <c r="AD102" s="174"/>
      <c r="AE102" s="174"/>
      <c r="AF102" s="174"/>
      <c r="AG102" s="174"/>
    </row>
    <row r="103" ht="30.0" customHeight="1">
      <c r="A103" s="176" t="s">
        <v>88</v>
      </c>
      <c r="B103" s="177" t="s">
        <v>254</v>
      </c>
      <c r="C103" s="191" t="s">
        <v>255</v>
      </c>
      <c r="D103" s="178" t="s">
        <v>151</v>
      </c>
      <c r="E103" s="255">
        <v>1.0</v>
      </c>
      <c r="F103" s="160">
        <v>100.0</v>
      </c>
      <c r="G103" s="183">
        <f t="shared" si="130"/>
        <v>100</v>
      </c>
      <c r="H103" s="255">
        <v>1.0</v>
      </c>
      <c r="I103" s="160">
        <v>100.0</v>
      </c>
      <c r="J103" s="183">
        <f t="shared" si="131"/>
        <v>100</v>
      </c>
      <c r="K103" s="186"/>
      <c r="L103" s="187"/>
      <c r="M103" s="188"/>
      <c r="N103" s="186"/>
      <c r="O103" s="187"/>
      <c r="P103" s="188"/>
      <c r="Q103" s="186"/>
      <c r="R103" s="187"/>
      <c r="S103" s="188"/>
      <c r="T103" s="186"/>
      <c r="U103" s="187"/>
      <c r="V103" s="188"/>
      <c r="W103" s="184">
        <f t="shared" si="136"/>
        <v>100</v>
      </c>
      <c r="X103" s="170">
        <f t="shared" si="137"/>
        <v>100</v>
      </c>
      <c r="Y103" s="170">
        <f t="shared" si="128"/>
        <v>0</v>
      </c>
      <c r="Z103" s="171">
        <f t="shared" si="129"/>
        <v>0</v>
      </c>
      <c r="AA103" s="190"/>
      <c r="AB103" s="174"/>
      <c r="AC103" s="174"/>
      <c r="AD103" s="174"/>
      <c r="AE103" s="174"/>
      <c r="AF103" s="174"/>
      <c r="AG103" s="174"/>
    </row>
    <row r="104" ht="30.0" customHeight="1">
      <c r="A104" s="176" t="s">
        <v>88</v>
      </c>
      <c r="B104" s="177" t="s">
        <v>256</v>
      </c>
      <c r="C104" s="191" t="s">
        <v>257</v>
      </c>
      <c r="D104" s="178" t="s">
        <v>151</v>
      </c>
      <c r="E104" s="255">
        <v>1.0</v>
      </c>
      <c r="F104" s="160">
        <v>1000.0</v>
      </c>
      <c r="G104" s="183">
        <f t="shared" si="130"/>
        <v>1000</v>
      </c>
      <c r="H104" s="255">
        <v>1.0</v>
      </c>
      <c r="I104" s="160">
        <v>1000.0</v>
      </c>
      <c r="J104" s="183">
        <f t="shared" si="131"/>
        <v>1000</v>
      </c>
      <c r="K104" s="186"/>
      <c r="L104" s="187"/>
      <c r="M104" s="188"/>
      <c r="N104" s="186"/>
      <c r="O104" s="187"/>
      <c r="P104" s="188"/>
      <c r="Q104" s="186"/>
      <c r="R104" s="187"/>
      <c r="S104" s="188"/>
      <c r="T104" s="186"/>
      <c r="U104" s="187"/>
      <c r="V104" s="188"/>
      <c r="W104" s="184">
        <f t="shared" si="136"/>
        <v>1000</v>
      </c>
      <c r="X104" s="170">
        <f t="shared" si="137"/>
        <v>1000</v>
      </c>
      <c r="Y104" s="170">
        <f t="shared" si="128"/>
        <v>0</v>
      </c>
      <c r="Z104" s="171">
        <f t="shared" si="129"/>
        <v>0</v>
      </c>
      <c r="AA104" s="190"/>
      <c r="AB104" s="174"/>
      <c r="AC104" s="174"/>
      <c r="AD104" s="174"/>
      <c r="AE104" s="174"/>
      <c r="AF104" s="174"/>
      <c r="AG104" s="174"/>
    </row>
    <row r="105" ht="47.25" customHeight="1">
      <c r="A105" s="145" t="s">
        <v>85</v>
      </c>
      <c r="B105" s="211" t="s">
        <v>258</v>
      </c>
      <c r="C105" s="193" t="s">
        <v>259</v>
      </c>
      <c r="D105" s="194"/>
      <c r="E105" s="195"/>
      <c r="F105" s="196"/>
      <c r="G105" s="197"/>
      <c r="H105" s="195"/>
      <c r="I105" s="196"/>
      <c r="J105" s="197"/>
      <c r="K105" s="195">
        <f>SUM(K106:K107)</f>
        <v>0</v>
      </c>
      <c r="L105" s="196"/>
      <c r="M105" s="197">
        <f t="shared" ref="M105:N105" si="138">SUM(M106:M107)</f>
        <v>0</v>
      </c>
      <c r="N105" s="195">
        <f t="shared" si="138"/>
        <v>0</v>
      </c>
      <c r="O105" s="196"/>
      <c r="P105" s="197">
        <f t="shared" ref="P105:Q105" si="139">SUM(P106:P107)</f>
        <v>0</v>
      </c>
      <c r="Q105" s="195">
        <f t="shared" si="139"/>
        <v>0</v>
      </c>
      <c r="R105" s="196"/>
      <c r="S105" s="197">
        <f t="shared" ref="S105:T105" si="140">SUM(S106:S107)</f>
        <v>0</v>
      </c>
      <c r="T105" s="195">
        <f t="shared" si="140"/>
        <v>0</v>
      </c>
      <c r="U105" s="196"/>
      <c r="V105" s="197">
        <f t="shared" ref="V105:X105" si="141">SUM(V106:V107)</f>
        <v>0</v>
      </c>
      <c r="W105" s="197">
        <f t="shared" si="141"/>
        <v>0</v>
      </c>
      <c r="X105" s="197">
        <f t="shared" si="141"/>
        <v>0</v>
      </c>
      <c r="Y105" s="197">
        <f t="shared" si="128"/>
        <v>0</v>
      </c>
      <c r="Z105" s="197" t="str">
        <f t="shared" si="129"/>
        <v>#DIV/0!</v>
      </c>
      <c r="AA105" s="201"/>
      <c r="AB105" s="155"/>
      <c r="AC105" s="155"/>
      <c r="AD105" s="155"/>
      <c r="AE105" s="155"/>
      <c r="AF105" s="155"/>
      <c r="AG105" s="155"/>
    </row>
    <row r="106" ht="30.0" customHeight="1">
      <c r="A106" s="156" t="s">
        <v>88</v>
      </c>
      <c r="B106" s="157" t="s">
        <v>260</v>
      </c>
      <c r="C106" s="249" t="s">
        <v>261</v>
      </c>
      <c r="D106" s="159" t="s">
        <v>262</v>
      </c>
      <c r="E106" s="260" t="s">
        <v>263</v>
      </c>
      <c r="F106" s="261"/>
      <c r="G106" s="262"/>
      <c r="H106" s="260" t="s">
        <v>263</v>
      </c>
      <c r="I106" s="261"/>
      <c r="J106" s="262"/>
      <c r="K106" s="165"/>
      <c r="L106" s="166"/>
      <c r="M106" s="167">
        <f t="shared" ref="M106:M107" si="142">K106*L106</f>
        <v>0</v>
      </c>
      <c r="N106" s="165"/>
      <c r="O106" s="166"/>
      <c r="P106" s="167">
        <f t="shared" ref="P106:P107" si="143">N106*O106</f>
        <v>0</v>
      </c>
      <c r="Q106" s="165"/>
      <c r="R106" s="166"/>
      <c r="S106" s="167">
        <f t="shared" ref="S106:S107" si="144">Q106*R106</f>
        <v>0</v>
      </c>
      <c r="T106" s="165"/>
      <c r="U106" s="166"/>
      <c r="V106" s="167">
        <f t="shared" ref="V106:V107" si="145">T106*U106</f>
        <v>0</v>
      </c>
      <c r="W106" s="184">
        <f t="shared" ref="W106:W107" si="146">G106+M106+S106</f>
        <v>0</v>
      </c>
      <c r="X106" s="170">
        <f t="shared" ref="X106:X107" si="147">J106+P106+V106</f>
        <v>0</v>
      </c>
      <c r="Y106" s="170">
        <f t="shared" si="128"/>
        <v>0</v>
      </c>
      <c r="Z106" s="171" t="str">
        <f t="shared" si="129"/>
        <v>#DIV/0!</v>
      </c>
      <c r="AA106" s="172"/>
      <c r="AB106" s="174"/>
      <c r="AC106" s="174"/>
      <c r="AD106" s="174"/>
      <c r="AE106" s="174"/>
      <c r="AF106" s="174"/>
      <c r="AG106" s="174"/>
    </row>
    <row r="107" ht="30.0" customHeight="1">
      <c r="A107" s="176" t="s">
        <v>88</v>
      </c>
      <c r="B107" s="177" t="s">
        <v>264</v>
      </c>
      <c r="C107" s="225" t="s">
        <v>265</v>
      </c>
      <c r="D107" s="178" t="s">
        <v>262</v>
      </c>
      <c r="E107" s="30"/>
      <c r="F107" s="263"/>
      <c r="G107" s="31"/>
      <c r="H107" s="30"/>
      <c r="I107" s="263"/>
      <c r="J107" s="31"/>
      <c r="K107" s="205"/>
      <c r="L107" s="206"/>
      <c r="M107" s="207">
        <f t="shared" si="142"/>
        <v>0</v>
      </c>
      <c r="N107" s="205"/>
      <c r="O107" s="206"/>
      <c r="P107" s="207">
        <f t="shared" si="143"/>
        <v>0</v>
      </c>
      <c r="Q107" s="205"/>
      <c r="R107" s="206"/>
      <c r="S107" s="207">
        <f t="shared" si="144"/>
        <v>0</v>
      </c>
      <c r="T107" s="205"/>
      <c r="U107" s="206"/>
      <c r="V107" s="207">
        <f t="shared" si="145"/>
        <v>0</v>
      </c>
      <c r="W107" s="184">
        <f t="shared" si="146"/>
        <v>0</v>
      </c>
      <c r="X107" s="170">
        <f t="shared" si="147"/>
        <v>0</v>
      </c>
      <c r="Y107" s="227">
        <f t="shared" si="128"/>
        <v>0</v>
      </c>
      <c r="Z107" s="171" t="str">
        <f t="shared" si="129"/>
        <v>#DIV/0!</v>
      </c>
      <c r="AA107" s="208"/>
      <c r="AB107" s="174"/>
      <c r="AC107" s="174"/>
      <c r="AD107" s="174"/>
      <c r="AE107" s="174"/>
      <c r="AF107" s="174"/>
      <c r="AG107" s="174"/>
    </row>
    <row r="108" ht="30.0" customHeight="1">
      <c r="A108" s="228" t="s">
        <v>266</v>
      </c>
      <c r="B108" s="229"/>
      <c r="C108" s="230"/>
      <c r="D108" s="231"/>
      <c r="E108" s="235">
        <f>E61</f>
        <v>169</v>
      </c>
      <c r="F108" s="251"/>
      <c r="G108" s="234">
        <f t="shared" ref="G108:H108" si="148">G61</f>
        <v>37373.38</v>
      </c>
      <c r="H108" s="235">
        <f t="shared" si="148"/>
        <v>169</v>
      </c>
      <c r="I108" s="251"/>
      <c r="J108" s="234">
        <f>J61</f>
        <v>37373.38</v>
      </c>
      <c r="K108" s="252">
        <f>K105+K61</f>
        <v>0</v>
      </c>
      <c r="L108" s="251"/>
      <c r="M108" s="234">
        <f t="shared" ref="M108:N108" si="149">M105+M61</f>
        <v>0</v>
      </c>
      <c r="N108" s="252">
        <f t="shared" si="149"/>
        <v>0</v>
      </c>
      <c r="O108" s="251"/>
      <c r="P108" s="234">
        <f t="shared" ref="P108:Q108" si="150">P105+P61</f>
        <v>0</v>
      </c>
      <c r="Q108" s="252">
        <f t="shared" si="150"/>
        <v>0</v>
      </c>
      <c r="R108" s="251"/>
      <c r="S108" s="234">
        <f t="shared" ref="S108:T108" si="151">S105+S61</f>
        <v>0</v>
      </c>
      <c r="T108" s="252">
        <f t="shared" si="151"/>
        <v>0</v>
      </c>
      <c r="U108" s="251"/>
      <c r="V108" s="234">
        <f t="shared" ref="V108:X108" si="152">V105+V61</f>
        <v>0</v>
      </c>
      <c r="W108" s="253">
        <f t="shared" si="152"/>
        <v>37373.38</v>
      </c>
      <c r="X108" s="253">
        <f t="shared" si="152"/>
        <v>37373.38</v>
      </c>
      <c r="Y108" s="253">
        <f t="shared" si="128"/>
        <v>0</v>
      </c>
      <c r="Z108" s="253">
        <f t="shared" si="129"/>
        <v>0</v>
      </c>
      <c r="AA108" s="239"/>
      <c r="AB108" s="174"/>
      <c r="AC108" s="174"/>
      <c r="AD108" s="174"/>
      <c r="AE108" s="12"/>
      <c r="AF108" s="12"/>
      <c r="AG108" s="12"/>
    </row>
    <row r="109" ht="30.0" customHeight="1">
      <c r="A109" s="240" t="s">
        <v>83</v>
      </c>
      <c r="B109" s="241">
        <v>4.0</v>
      </c>
      <c r="C109" s="242" t="s">
        <v>267</v>
      </c>
      <c r="D109" s="243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3"/>
      <c r="X109" s="143"/>
      <c r="Y109" s="244"/>
      <c r="Z109" s="143"/>
      <c r="AA109" s="144"/>
      <c r="AB109" s="12"/>
      <c r="AC109" s="12"/>
      <c r="AD109" s="12"/>
      <c r="AE109" s="12"/>
      <c r="AF109" s="12"/>
      <c r="AG109" s="12"/>
    </row>
    <row r="110" ht="30.0" customHeight="1">
      <c r="A110" s="145" t="s">
        <v>85</v>
      </c>
      <c r="B110" s="211" t="s">
        <v>268</v>
      </c>
      <c r="C110" s="264" t="s">
        <v>269</v>
      </c>
      <c r="D110" s="148"/>
      <c r="E110" s="149">
        <f>SUM(E111:E113)</f>
        <v>0</v>
      </c>
      <c r="F110" s="150"/>
      <c r="G110" s="151">
        <f t="shared" ref="G110:H110" si="153">SUM(G111:G113)</f>
        <v>0</v>
      </c>
      <c r="H110" s="149">
        <f t="shared" si="153"/>
        <v>0</v>
      </c>
      <c r="I110" s="150"/>
      <c r="J110" s="151">
        <f t="shared" ref="J110:K110" si="154">SUM(J111:J113)</f>
        <v>0</v>
      </c>
      <c r="K110" s="149">
        <f t="shared" si="154"/>
        <v>0</v>
      </c>
      <c r="L110" s="150"/>
      <c r="M110" s="151">
        <f t="shared" ref="M110:N110" si="155">SUM(M111:M113)</f>
        <v>0</v>
      </c>
      <c r="N110" s="149">
        <f t="shared" si="155"/>
        <v>0</v>
      </c>
      <c r="O110" s="150"/>
      <c r="P110" s="151">
        <f t="shared" ref="P110:Q110" si="156">SUM(P111:P113)</f>
        <v>0</v>
      </c>
      <c r="Q110" s="149">
        <f t="shared" si="156"/>
        <v>0</v>
      </c>
      <c r="R110" s="150"/>
      <c r="S110" s="151">
        <f t="shared" ref="S110:T110" si="157">SUM(S111:S113)</f>
        <v>0</v>
      </c>
      <c r="T110" s="149">
        <f t="shared" si="157"/>
        <v>0</v>
      </c>
      <c r="U110" s="150"/>
      <c r="V110" s="151">
        <f t="shared" ref="V110:X110" si="158">SUM(V111:V113)</f>
        <v>0</v>
      </c>
      <c r="W110" s="151">
        <f t="shared" si="158"/>
        <v>0</v>
      </c>
      <c r="X110" s="151">
        <f t="shared" si="158"/>
        <v>0</v>
      </c>
      <c r="Y110" s="265">
        <f t="shared" ref="Y110:Y130" si="159">W110-X110</f>
        <v>0</v>
      </c>
      <c r="Z110" s="153" t="str">
        <f t="shared" ref="Z110:Z130" si="160">Y110/W110</f>
        <v>#DIV/0!</v>
      </c>
      <c r="AA110" s="154"/>
      <c r="AB110" s="155"/>
      <c r="AC110" s="155"/>
      <c r="AD110" s="155"/>
      <c r="AE110" s="155"/>
      <c r="AF110" s="155"/>
      <c r="AG110" s="155"/>
    </row>
    <row r="111" ht="30.0" customHeight="1">
      <c r="A111" s="156" t="s">
        <v>88</v>
      </c>
      <c r="B111" s="157" t="s">
        <v>270</v>
      </c>
      <c r="C111" s="249" t="s">
        <v>271</v>
      </c>
      <c r="D111" s="266" t="s">
        <v>272</v>
      </c>
      <c r="E111" s="267"/>
      <c r="F111" s="268"/>
      <c r="G111" s="269">
        <f t="shared" ref="G111:G113" si="161">E111*F111</f>
        <v>0</v>
      </c>
      <c r="H111" s="267"/>
      <c r="I111" s="268"/>
      <c r="J111" s="269">
        <f t="shared" ref="J111:J113" si="162">H111*I111</f>
        <v>0</v>
      </c>
      <c r="K111" s="165"/>
      <c r="L111" s="268"/>
      <c r="M111" s="167">
        <f t="shared" ref="M111:M113" si="163">K111*L111</f>
        <v>0</v>
      </c>
      <c r="N111" s="165"/>
      <c r="O111" s="268"/>
      <c r="P111" s="167">
        <f t="shared" ref="P111:P113" si="164">N111*O111</f>
        <v>0</v>
      </c>
      <c r="Q111" s="165"/>
      <c r="R111" s="268"/>
      <c r="S111" s="167">
        <f t="shared" ref="S111:S113" si="165">Q111*R111</f>
        <v>0</v>
      </c>
      <c r="T111" s="165"/>
      <c r="U111" s="268"/>
      <c r="V111" s="167">
        <f t="shared" ref="V111:V113" si="166">T111*U111</f>
        <v>0</v>
      </c>
      <c r="W111" s="168">
        <f t="shared" ref="W111:W113" si="167">G111+M111+S111</f>
        <v>0</v>
      </c>
      <c r="X111" s="170">
        <f t="shared" ref="X111:X113" si="168">J111+P111+V111</f>
        <v>0</v>
      </c>
      <c r="Y111" s="170">
        <f t="shared" si="159"/>
        <v>0</v>
      </c>
      <c r="Z111" s="171" t="str">
        <f t="shared" si="160"/>
        <v>#DIV/0!</v>
      </c>
      <c r="AA111" s="172"/>
      <c r="AB111" s="174"/>
      <c r="AC111" s="174"/>
      <c r="AD111" s="174"/>
      <c r="AE111" s="174"/>
      <c r="AF111" s="174"/>
      <c r="AG111" s="174"/>
    </row>
    <row r="112" ht="30.0" customHeight="1">
      <c r="A112" s="156" t="s">
        <v>88</v>
      </c>
      <c r="B112" s="157" t="s">
        <v>273</v>
      </c>
      <c r="C112" s="249" t="s">
        <v>271</v>
      </c>
      <c r="D112" s="266" t="s">
        <v>272</v>
      </c>
      <c r="E112" s="267"/>
      <c r="F112" s="268"/>
      <c r="G112" s="269">
        <f t="shared" si="161"/>
        <v>0</v>
      </c>
      <c r="H112" s="267"/>
      <c r="I112" s="268"/>
      <c r="J112" s="269">
        <f t="shared" si="162"/>
        <v>0</v>
      </c>
      <c r="K112" s="165"/>
      <c r="L112" s="268"/>
      <c r="M112" s="167">
        <f t="shared" si="163"/>
        <v>0</v>
      </c>
      <c r="N112" s="165"/>
      <c r="O112" s="268"/>
      <c r="P112" s="167">
        <f t="shared" si="164"/>
        <v>0</v>
      </c>
      <c r="Q112" s="165"/>
      <c r="R112" s="268"/>
      <c r="S112" s="167">
        <f t="shared" si="165"/>
        <v>0</v>
      </c>
      <c r="T112" s="165"/>
      <c r="U112" s="268"/>
      <c r="V112" s="167">
        <f t="shared" si="166"/>
        <v>0</v>
      </c>
      <c r="W112" s="168">
        <f t="shared" si="167"/>
        <v>0</v>
      </c>
      <c r="X112" s="170">
        <f t="shared" si="168"/>
        <v>0</v>
      </c>
      <c r="Y112" s="170">
        <f t="shared" si="159"/>
        <v>0</v>
      </c>
      <c r="Z112" s="171" t="str">
        <f t="shared" si="160"/>
        <v>#DIV/0!</v>
      </c>
      <c r="AA112" s="172"/>
      <c r="AB112" s="174"/>
      <c r="AC112" s="174"/>
      <c r="AD112" s="174"/>
      <c r="AE112" s="174"/>
      <c r="AF112" s="174"/>
      <c r="AG112" s="174"/>
    </row>
    <row r="113" ht="30.0" customHeight="1">
      <c r="A113" s="203" t="s">
        <v>88</v>
      </c>
      <c r="B113" s="177" t="s">
        <v>274</v>
      </c>
      <c r="C113" s="225" t="s">
        <v>271</v>
      </c>
      <c r="D113" s="266" t="s">
        <v>272</v>
      </c>
      <c r="E113" s="270"/>
      <c r="F113" s="271"/>
      <c r="G113" s="272">
        <f t="shared" si="161"/>
        <v>0</v>
      </c>
      <c r="H113" s="270"/>
      <c r="I113" s="271"/>
      <c r="J113" s="272">
        <f t="shared" si="162"/>
        <v>0</v>
      </c>
      <c r="K113" s="181"/>
      <c r="L113" s="271"/>
      <c r="M113" s="183">
        <f t="shared" si="163"/>
        <v>0</v>
      </c>
      <c r="N113" s="181"/>
      <c r="O113" s="271"/>
      <c r="P113" s="183">
        <f t="shared" si="164"/>
        <v>0</v>
      </c>
      <c r="Q113" s="181"/>
      <c r="R113" s="271"/>
      <c r="S113" s="183">
        <f t="shared" si="165"/>
        <v>0</v>
      </c>
      <c r="T113" s="181"/>
      <c r="U113" s="271"/>
      <c r="V113" s="183">
        <f t="shared" si="166"/>
        <v>0</v>
      </c>
      <c r="W113" s="184">
        <f t="shared" si="167"/>
        <v>0</v>
      </c>
      <c r="X113" s="170">
        <f t="shared" si="168"/>
        <v>0</v>
      </c>
      <c r="Y113" s="170">
        <f t="shared" si="159"/>
        <v>0</v>
      </c>
      <c r="Z113" s="171" t="str">
        <f t="shared" si="160"/>
        <v>#DIV/0!</v>
      </c>
      <c r="AA113" s="185"/>
      <c r="AB113" s="174"/>
      <c r="AC113" s="174"/>
      <c r="AD113" s="174"/>
      <c r="AE113" s="174"/>
      <c r="AF113" s="174"/>
      <c r="AG113" s="174"/>
    </row>
    <row r="114" ht="30.0" customHeight="1">
      <c r="A114" s="145" t="s">
        <v>85</v>
      </c>
      <c r="B114" s="211" t="s">
        <v>275</v>
      </c>
      <c r="C114" s="209" t="s">
        <v>276</v>
      </c>
      <c r="D114" s="194"/>
      <c r="E114" s="195">
        <f>SUM(E115:E117)</f>
        <v>15</v>
      </c>
      <c r="F114" s="196"/>
      <c r="G114" s="197">
        <f t="shared" ref="G114:H114" si="169">SUM(G115:G117)</f>
        <v>30000</v>
      </c>
      <c r="H114" s="195">
        <f t="shared" si="169"/>
        <v>15</v>
      </c>
      <c r="I114" s="196"/>
      <c r="J114" s="197">
        <f t="shared" ref="J114:K114" si="170">SUM(J115:J117)</f>
        <v>30000</v>
      </c>
      <c r="K114" s="195">
        <f t="shared" si="170"/>
        <v>0</v>
      </c>
      <c r="L114" s="196"/>
      <c r="M114" s="197">
        <f t="shared" ref="M114:N114" si="171">SUM(M115:M117)</f>
        <v>0</v>
      </c>
      <c r="N114" s="195">
        <f t="shared" si="171"/>
        <v>0</v>
      </c>
      <c r="O114" s="196"/>
      <c r="P114" s="197">
        <f t="shared" ref="P114:Q114" si="172">SUM(P115:P117)</f>
        <v>0</v>
      </c>
      <c r="Q114" s="195">
        <f t="shared" si="172"/>
        <v>0</v>
      </c>
      <c r="R114" s="196"/>
      <c r="S114" s="197">
        <f t="shared" ref="S114:T114" si="173">SUM(S115:S117)</f>
        <v>0</v>
      </c>
      <c r="T114" s="195">
        <f t="shared" si="173"/>
        <v>0</v>
      </c>
      <c r="U114" s="196"/>
      <c r="V114" s="197">
        <f t="shared" ref="V114:X114" si="174">SUM(V115:V117)</f>
        <v>0</v>
      </c>
      <c r="W114" s="197">
        <f t="shared" si="174"/>
        <v>30000</v>
      </c>
      <c r="X114" s="197">
        <f t="shared" si="174"/>
        <v>30000</v>
      </c>
      <c r="Y114" s="197">
        <f t="shared" si="159"/>
        <v>0</v>
      </c>
      <c r="Z114" s="197">
        <f t="shared" si="160"/>
        <v>0</v>
      </c>
      <c r="AA114" s="201"/>
      <c r="AB114" s="155"/>
      <c r="AC114" s="155"/>
      <c r="AD114" s="155"/>
      <c r="AE114" s="155"/>
      <c r="AF114" s="155"/>
      <c r="AG114" s="155"/>
    </row>
    <row r="115" ht="30.0" customHeight="1">
      <c r="A115" s="156" t="s">
        <v>88</v>
      </c>
      <c r="B115" s="157" t="s">
        <v>277</v>
      </c>
      <c r="C115" s="273" t="s">
        <v>278</v>
      </c>
      <c r="D115" s="274" t="s">
        <v>279</v>
      </c>
      <c r="E115" s="224">
        <v>15.0</v>
      </c>
      <c r="F115" s="163">
        <v>2000.0</v>
      </c>
      <c r="G115" s="167">
        <f t="shared" ref="G115:G117" si="175">E115*F115</f>
        <v>30000</v>
      </c>
      <c r="H115" s="224">
        <v>15.0</v>
      </c>
      <c r="I115" s="163">
        <v>2000.0</v>
      </c>
      <c r="J115" s="167">
        <f t="shared" ref="J115:J117" si="176">H115*I115</f>
        <v>30000</v>
      </c>
      <c r="K115" s="165"/>
      <c r="L115" s="166"/>
      <c r="M115" s="167">
        <f t="shared" ref="M115:M117" si="177">K115*L115</f>
        <v>0</v>
      </c>
      <c r="N115" s="165"/>
      <c r="O115" s="166"/>
      <c r="P115" s="167">
        <f t="shared" ref="P115:P117" si="178">N115*O115</f>
        <v>0</v>
      </c>
      <c r="Q115" s="165"/>
      <c r="R115" s="166"/>
      <c r="S115" s="167">
        <f t="shared" ref="S115:S117" si="179">Q115*R115</f>
        <v>0</v>
      </c>
      <c r="T115" s="165"/>
      <c r="U115" s="166"/>
      <c r="V115" s="167">
        <f t="shared" ref="V115:V117" si="180">T115*U115</f>
        <v>0</v>
      </c>
      <c r="W115" s="168">
        <f t="shared" ref="W115:W117" si="181">G115+M115+S115</f>
        <v>30000</v>
      </c>
      <c r="X115" s="170">
        <f t="shared" ref="X115:X117" si="182">J115+P115+V115</f>
        <v>30000</v>
      </c>
      <c r="Y115" s="170">
        <f t="shared" si="159"/>
        <v>0</v>
      </c>
      <c r="Z115" s="171">
        <f t="shared" si="160"/>
        <v>0</v>
      </c>
      <c r="AA115" s="172"/>
      <c r="AB115" s="174"/>
      <c r="AC115" s="174"/>
      <c r="AD115" s="174"/>
      <c r="AE115" s="174"/>
      <c r="AF115" s="174"/>
      <c r="AG115" s="174"/>
    </row>
    <row r="116" ht="30.0" customHeight="1">
      <c r="A116" s="156" t="s">
        <v>88</v>
      </c>
      <c r="B116" s="157" t="s">
        <v>280</v>
      </c>
      <c r="C116" s="275" t="s">
        <v>281</v>
      </c>
      <c r="D116" s="274" t="s">
        <v>279</v>
      </c>
      <c r="E116" s="165"/>
      <c r="F116" s="166"/>
      <c r="G116" s="167">
        <f t="shared" si="175"/>
        <v>0</v>
      </c>
      <c r="H116" s="165"/>
      <c r="I116" s="166"/>
      <c r="J116" s="167">
        <f t="shared" si="176"/>
        <v>0</v>
      </c>
      <c r="K116" s="165"/>
      <c r="L116" s="166"/>
      <c r="M116" s="167">
        <f t="shared" si="177"/>
        <v>0</v>
      </c>
      <c r="N116" s="165"/>
      <c r="O116" s="166"/>
      <c r="P116" s="167">
        <f t="shared" si="178"/>
        <v>0</v>
      </c>
      <c r="Q116" s="165"/>
      <c r="R116" s="166"/>
      <c r="S116" s="167">
        <f t="shared" si="179"/>
        <v>0</v>
      </c>
      <c r="T116" s="165"/>
      <c r="U116" s="166"/>
      <c r="V116" s="167">
        <f t="shared" si="180"/>
        <v>0</v>
      </c>
      <c r="W116" s="168">
        <f t="shared" si="181"/>
        <v>0</v>
      </c>
      <c r="X116" s="170">
        <f t="shared" si="182"/>
        <v>0</v>
      </c>
      <c r="Y116" s="170">
        <f t="shared" si="159"/>
        <v>0</v>
      </c>
      <c r="Z116" s="171" t="str">
        <f t="shared" si="160"/>
        <v>#DIV/0!</v>
      </c>
      <c r="AA116" s="172"/>
      <c r="AB116" s="174"/>
      <c r="AC116" s="174"/>
      <c r="AD116" s="174"/>
      <c r="AE116" s="174"/>
      <c r="AF116" s="174"/>
      <c r="AG116" s="174"/>
    </row>
    <row r="117" ht="30.0" customHeight="1">
      <c r="A117" s="176" t="s">
        <v>88</v>
      </c>
      <c r="B117" s="210" t="s">
        <v>282</v>
      </c>
      <c r="C117" s="276" t="s">
        <v>283</v>
      </c>
      <c r="D117" s="274" t="s">
        <v>279</v>
      </c>
      <c r="E117" s="181"/>
      <c r="F117" s="182"/>
      <c r="G117" s="183">
        <f t="shared" si="175"/>
        <v>0</v>
      </c>
      <c r="H117" s="181"/>
      <c r="I117" s="182"/>
      <c r="J117" s="183">
        <f t="shared" si="176"/>
        <v>0</v>
      </c>
      <c r="K117" s="181"/>
      <c r="L117" s="182"/>
      <c r="M117" s="183">
        <f t="shared" si="177"/>
        <v>0</v>
      </c>
      <c r="N117" s="181"/>
      <c r="O117" s="182"/>
      <c r="P117" s="183">
        <f t="shared" si="178"/>
        <v>0</v>
      </c>
      <c r="Q117" s="181"/>
      <c r="R117" s="182"/>
      <c r="S117" s="183">
        <f t="shared" si="179"/>
        <v>0</v>
      </c>
      <c r="T117" s="181"/>
      <c r="U117" s="182"/>
      <c r="V117" s="183">
        <f t="shared" si="180"/>
        <v>0</v>
      </c>
      <c r="W117" s="184">
        <f t="shared" si="181"/>
        <v>0</v>
      </c>
      <c r="X117" s="170">
        <f t="shared" si="182"/>
        <v>0</v>
      </c>
      <c r="Y117" s="170">
        <f t="shared" si="159"/>
        <v>0</v>
      </c>
      <c r="Z117" s="171" t="str">
        <f t="shared" si="160"/>
        <v>#DIV/0!</v>
      </c>
      <c r="AA117" s="185"/>
      <c r="AB117" s="174"/>
      <c r="AC117" s="174"/>
      <c r="AD117" s="174"/>
      <c r="AE117" s="174"/>
      <c r="AF117" s="174"/>
      <c r="AG117" s="174"/>
    </row>
    <row r="118" ht="30.0" customHeight="1">
      <c r="A118" s="145" t="s">
        <v>85</v>
      </c>
      <c r="B118" s="211" t="s">
        <v>284</v>
      </c>
      <c r="C118" s="209" t="s">
        <v>285</v>
      </c>
      <c r="D118" s="194"/>
      <c r="E118" s="195">
        <f>SUM(E119:E121)</f>
        <v>0</v>
      </c>
      <c r="F118" s="196"/>
      <c r="G118" s="197">
        <f t="shared" ref="G118:H118" si="183">SUM(G119:G121)</f>
        <v>0</v>
      </c>
      <c r="H118" s="195">
        <f t="shared" si="183"/>
        <v>0</v>
      </c>
      <c r="I118" s="196"/>
      <c r="J118" s="197">
        <f t="shared" ref="J118:K118" si="184">SUM(J119:J121)</f>
        <v>0</v>
      </c>
      <c r="K118" s="195">
        <f t="shared" si="184"/>
        <v>0</v>
      </c>
      <c r="L118" s="196"/>
      <c r="M118" s="197">
        <f t="shared" ref="M118:N118" si="185">SUM(M119:M121)</f>
        <v>0</v>
      </c>
      <c r="N118" s="195">
        <f t="shared" si="185"/>
        <v>0</v>
      </c>
      <c r="O118" s="196"/>
      <c r="P118" s="197">
        <f t="shared" ref="P118:Q118" si="186">SUM(P119:P121)</f>
        <v>0</v>
      </c>
      <c r="Q118" s="195">
        <f t="shared" si="186"/>
        <v>0</v>
      </c>
      <c r="R118" s="196"/>
      <c r="S118" s="197">
        <f t="shared" ref="S118:T118" si="187">SUM(S119:S121)</f>
        <v>0</v>
      </c>
      <c r="T118" s="195">
        <f t="shared" si="187"/>
        <v>0</v>
      </c>
      <c r="U118" s="196"/>
      <c r="V118" s="197">
        <f t="shared" ref="V118:X118" si="188">SUM(V119:V121)</f>
        <v>0</v>
      </c>
      <c r="W118" s="197">
        <f t="shared" si="188"/>
        <v>0</v>
      </c>
      <c r="X118" s="197">
        <f t="shared" si="188"/>
        <v>0</v>
      </c>
      <c r="Y118" s="197">
        <f t="shared" si="159"/>
        <v>0</v>
      </c>
      <c r="Z118" s="197" t="str">
        <f t="shared" si="160"/>
        <v>#DIV/0!</v>
      </c>
      <c r="AA118" s="201"/>
      <c r="AB118" s="155"/>
      <c r="AC118" s="155"/>
      <c r="AD118" s="155"/>
      <c r="AE118" s="155"/>
      <c r="AF118" s="155"/>
      <c r="AG118" s="155"/>
    </row>
    <row r="119" ht="30.0" customHeight="1">
      <c r="A119" s="156" t="s">
        <v>88</v>
      </c>
      <c r="B119" s="157" t="s">
        <v>286</v>
      </c>
      <c r="C119" s="275" t="s">
        <v>287</v>
      </c>
      <c r="D119" s="274" t="s">
        <v>288</v>
      </c>
      <c r="E119" s="165"/>
      <c r="F119" s="166"/>
      <c r="G119" s="167">
        <f t="shared" ref="G119:G121" si="189">E119*F119</f>
        <v>0</v>
      </c>
      <c r="H119" s="165"/>
      <c r="I119" s="166"/>
      <c r="J119" s="167">
        <f t="shared" ref="J119:J121" si="190">H119*I119</f>
        <v>0</v>
      </c>
      <c r="K119" s="165"/>
      <c r="L119" s="166"/>
      <c r="M119" s="167">
        <f t="shared" ref="M119:M121" si="191">K119*L119</f>
        <v>0</v>
      </c>
      <c r="N119" s="165"/>
      <c r="O119" s="166"/>
      <c r="P119" s="167">
        <f t="shared" ref="P119:P121" si="192">N119*O119</f>
        <v>0</v>
      </c>
      <c r="Q119" s="165"/>
      <c r="R119" s="166"/>
      <c r="S119" s="167">
        <f t="shared" ref="S119:S121" si="193">Q119*R119</f>
        <v>0</v>
      </c>
      <c r="T119" s="165"/>
      <c r="U119" s="166"/>
      <c r="V119" s="167">
        <f t="shared" ref="V119:V121" si="194">T119*U119</f>
        <v>0</v>
      </c>
      <c r="W119" s="168">
        <f t="shared" ref="W119:W121" si="195">G119+M119+S119</f>
        <v>0</v>
      </c>
      <c r="X119" s="170">
        <f t="shared" ref="X119:X121" si="196">J119+P119+V119</f>
        <v>0</v>
      </c>
      <c r="Y119" s="170">
        <f t="shared" si="159"/>
        <v>0</v>
      </c>
      <c r="Z119" s="171" t="str">
        <f t="shared" si="160"/>
        <v>#DIV/0!</v>
      </c>
      <c r="AA119" s="172"/>
      <c r="AB119" s="174"/>
      <c r="AC119" s="174"/>
      <c r="AD119" s="174"/>
      <c r="AE119" s="174"/>
      <c r="AF119" s="174"/>
      <c r="AG119" s="174"/>
    </row>
    <row r="120" ht="30.0" customHeight="1">
      <c r="A120" s="156" t="s">
        <v>88</v>
      </c>
      <c r="B120" s="157" t="s">
        <v>289</v>
      </c>
      <c r="C120" s="275" t="s">
        <v>290</v>
      </c>
      <c r="D120" s="274" t="s">
        <v>288</v>
      </c>
      <c r="E120" s="165"/>
      <c r="F120" s="166"/>
      <c r="G120" s="167">
        <f t="shared" si="189"/>
        <v>0</v>
      </c>
      <c r="H120" s="165"/>
      <c r="I120" s="166"/>
      <c r="J120" s="167">
        <f t="shared" si="190"/>
        <v>0</v>
      </c>
      <c r="K120" s="165"/>
      <c r="L120" s="166"/>
      <c r="M120" s="167">
        <f t="shared" si="191"/>
        <v>0</v>
      </c>
      <c r="N120" s="165"/>
      <c r="O120" s="166"/>
      <c r="P120" s="167">
        <f t="shared" si="192"/>
        <v>0</v>
      </c>
      <c r="Q120" s="165"/>
      <c r="R120" s="166"/>
      <c r="S120" s="167">
        <f t="shared" si="193"/>
        <v>0</v>
      </c>
      <c r="T120" s="165"/>
      <c r="U120" s="166"/>
      <c r="V120" s="167">
        <f t="shared" si="194"/>
        <v>0</v>
      </c>
      <c r="W120" s="168">
        <f t="shared" si="195"/>
        <v>0</v>
      </c>
      <c r="X120" s="170">
        <f t="shared" si="196"/>
        <v>0</v>
      </c>
      <c r="Y120" s="170">
        <f t="shared" si="159"/>
        <v>0</v>
      </c>
      <c r="Z120" s="171" t="str">
        <f t="shared" si="160"/>
        <v>#DIV/0!</v>
      </c>
      <c r="AA120" s="172"/>
      <c r="AB120" s="174"/>
      <c r="AC120" s="174"/>
      <c r="AD120" s="174"/>
      <c r="AE120" s="174"/>
      <c r="AF120" s="174"/>
      <c r="AG120" s="174"/>
    </row>
    <row r="121" ht="30.0" customHeight="1">
      <c r="A121" s="176" t="s">
        <v>88</v>
      </c>
      <c r="B121" s="210" t="s">
        <v>291</v>
      </c>
      <c r="C121" s="276" t="s">
        <v>292</v>
      </c>
      <c r="D121" s="277" t="s">
        <v>288</v>
      </c>
      <c r="E121" s="181"/>
      <c r="F121" s="182"/>
      <c r="G121" s="183">
        <f t="shared" si="189"/>
        <v>0</v>
      </c>
      <c r="H121" s="181"/>
      <c r="I121" s="182"/>
      <c r="J121" s="183">
        <f t="shared" si="190"/>
        <v>0</v>
      </c>
      <c r="K121" s="181"/>
      <c r="L121" s="182"/>
      <c r="M121" s="183">
        <f t="shared" si="191"/>
        <v>0</v>
      </c>
      <c r="N121" s="181"/>
      <c r="O121" s="182"/>
      <c r="P121" s="183">
        <f t="shared" si="192"/>
        <v>0</v>
      </c>
      <c r="Q121" s="181"/>
      <c r="R121" s="182"/>
      <c r="S121" s="183">
        <f t="shared" si="193"/>
        <v>0</v>
      </c>
      <c r="T121" s="181"/>
      <c r="U121" s="182"/>
      <c r="V121" s="183">
        <f t="shared" si="194"/>
        <v>0</v>
      </c>
      <c r="W121" s="184">
        <f t="shared" si="195"/>
        <v>0</v>
      </c>
      <c r="X121" s="170">
        <f t="shared" si="196"/>
        <v>0</v>
      </c>
      <c r="Y121" s="170">
        <f t="shared" si="159"/>
        <v>0</v>
      </c>
      <c r="Z121" s="171" t="str">
        <f t="shared" si="160"/>
        <v>#DIV/0!</v>
      </c>
      <c r="AA121" s="185"/>
      <c r="AB121" s="174"/>
      <c r="AC121" s="174"/>
      <c r="AD121" s="174"/>
      <c r="AE121" s="174"/>
      <c r="AF121" s="174"/>
      <c r="AG121" s="174"/>
    </row>
    <row r="122" ht="30.0" customHeight="1">
      <c r="A122" s="145" t="s">
        <v>85</v>
      </c>
      <c r="B122" s="211" t="s">
        <v>293</v>
      </c>
      <c r="C122" s="209" t="s">
        <v>294</v>
      </c>
      <c r="D122" s="194"/>
      <c r="E122" s="195">
        <f>SUM(E123:E125)</f>
        <v>0</v>
      </c>
      <c r="F122" s="196"/>
      <c r="G122" s="197">
        <f t="shared" ref="G122:H122" si="197">SUM(G123:G125)</f>
        <v>0</v>
      </c>
      <c r="H122" s="195">
        <f t="shared" si="197"/>
        <v>0</v>
      </c>
      <c r="I122" s="196"/>
      <c r="J122" s="197">
        <f t="shared" ref="J122:K122" si="198">SUM(J123:J125)</f>
        <v>0</v>
      </c>
      <c r="K122" s="195">
        <f t="shared" si="198"/>
        <v>0</v>
      </c>
      <c r="L122" s="196"/>
      <c r="M122" s="197">
        <f t="shared" ref="M122:N122" si="199">SUM(M123:M125)</f>
        <v>0</v>
      </c>
      <c r="N122" s="195">
        <f t="shared" si="199"/>
        <v>0</v>
      </c>
      <c r="O122" s="196"/>
      <c r="P122" s="197">
        <f t="shared" ref="P122:Q122" si="200">SUM(P123:P125)</f>
        <v>0</v>
      </c>
      <c r="Q122" s="195">
        <f t="shared" si="200"/>
        <v>0</v>
      </c>
      <c r="R122" s="196"/>
      <c r="S122" s="197">
        <f t="shared" ref="S122:T122" si="201">SUM(S123:S125)</f>
        <v>0</v>
      </c>
      <c r="T122" s="195">
        <f t="shared" si="201"/>
        <v>0</v>
      </c>
      <c r="U122" s="196"/>
      <c r="V122" s="197">
        <f t="shared" ref="V122:X122" si="202">SUM(V123:V125)</f>
        <v>0</v>
      </c>
      <c r="W122" s="197">
        <f t="shared" si="202"/>
        <v>0</v>
      </c>
      <c r="X122" s="197">
        <f t="shared" si="202"/>
        <v>0</v>
      </c>
      <c r="Y122" s="197">
        <f t="shared" si="159"/>
        <v>0</v>
      </c>
      <c r="Z122" s="197" t="str">
        <f t="shared" si="160"/>
        <v>#DIV/0!</v>
      </c>
      <c r="AA122" s="201"/>
      <c r="AB122" s="155"/>
      <c r="AC122" s="155"/>
      <c r="AD122" s="155"/>
      <c r="AE122" s="155"/>
      <c r="AF122" s="155"/>
      <c r="AG122" s="155"/>
    </row>
    <row r="123" ht="30.0" customHeight="1">
      <c r="A123" s="156" t="s">
        <v>88</v>
      </c>
      <c r="B123" s="157" t="s">
        <v>295</v>
      </c>
      <c r="C123" s="249" t="s">
        <v>296</v>
      </c>
      <c r="D123" s="274" t="s">
        <v>151</v>
      </c>
      <c r="E123" s="165"/>
      <c r="F123" s="166"/>
      <c r="G123" s="167">
        <f t="shared" ref="G123:G125" si="203">E123*F123</f>
        <v>0</v>
      </c>
      <c r="H123" s="165"/>
      <c r="I123" s="166"/>
      <c r="J123" s="167">
        <f t="shared" ref="J123:J125" si="204">H123*I123</f>
        <v>0</v>
      </c>
      <c r="K123" s="165"/>
      <c r="L123" s="166"/>
      <c r="M123" s="167">
        <f t="shared" ref="M123:M125" si="205">K123*L123</f>
        <v>0</v>
      </c>
      <c r="N123" s="165"/>
      <c r="O123" s="166"/>
      <c r="P123" s="167">
        <f t="shared" ref="P123:P125" si="206">N123*O123</f>
        <v>0</v>
      </c>
      <c r="Q123" s="165"/>
      <c r="R123" s="166"/>
      <c r="S123" s="167">
        <f t="shared" ref="S123:S125" si="207">Q123*R123</f>
        <v>0</v>
      </c>
      <c r="T123" s="165"/>
      <c r="U123" s="166"/>
      <c r="V123" s="167">
        <f t="shared" ref="V123:V125" si="208">T123*U123</f>
        <v>0</v>
      </c>
      <c r="W123" s="168">
        <f t="shared" ref="W123:W125" si="209">G123+M123+S123</f>
        <v>0</v>
      </c>
      <c r="X123" s="170">
        <f t="shared" ref="X123:X125" si="210">J123+P123+V123</f>
        <v>0</v>
      </c>
      <c r="Y123" s="170">
        <f t="shared" si="159"/>
        <v>0</v>
      </c>
      <c r="Z123" s="171" t="str">
        <f t="shared" si="160"/>
        <v>#DIV/0!</v>
      </c>
      <c r="AA123" s="172"/>
      <c r="AB123" s="174"/>
      <c r="AC123" s="174"/>
      <c r="AD123" s="174"/>
      <c r="AE123" s="174"/>
      <c r="AF123" s="174"/>
      <c r="AG123" s="174"/>
    </row>
    <row r="124" ht="30.0" customHeight="1">
      <c r="A124" s="156" t="s">
        <v>88</v>
      </c>
      <c r="B124" s="157" t="s">
        <v>297</v>
      </c>
      <c r="C124" s="249" t="s">
        <v>296</v>
      </c>
      <c r="D124" s="274" t="s">
        <v>151</v>
      </c>
      <c r="E124" s="165"/>
      <c r="F124" s="166"/>
      <c r="G124" s="167">
        <f t="shared" si="203"/>
        <v>0</v>
      </c>
      <c r="H124" s="165"/>
      <c r="I124" s="166"/>
      <c r="J124" s="167">
        <f t="shared" si="204"/>
        <v>0</v>
      </c>
      <c r="K124" s="165"/>
      <c r="L124" s="166"/>
      <c r="M124" s="167">
        <f t="shared" si="205"/>
        <v>0</v>
      </c>
      <c r="N124" s="165"/>
      <c r="O124" s="166"/>
      <c r="P124" s="167">
        <f t="shared" si="206"/>
        <v>0</v>
      </c>
      <c r="Q124" s="165"/>
      <c r="R124" s="166"/>
      <c r="S124" s="167">
        <f t="shared" si="207"/>
        <v>0</v>
      </c>
      <c r="T124" s="165"/>
      <c r="U124" s="166"/>
      <c r="V124" s="167">
        <f t="shared" si="208"/>
        <v>0</v>
      </c>
      <c r="W124" s="168">
        <f t="shared" si="209"/>
        <v>0</v>
      </c>
      <c r="X124" s="170">
        <f t="shared" si="210"/>
        <v>0</v>
      </c>
      <c r="Y124" s="170">
        <f t="shared" si="159"/>
        <v>0</v>
      </c>
      <c r="Z124" s="171" t="str">
        <f t="shared" si="160"/>
        <v>#DIV/0!</v>
      </c>
      <c r="AA124" s="172"/>
      <c r="AB124" s="174"/>
      <c r="AC124" s="174"/>
      <c r="AD124" s="174"/>
      <c r="AE124" s="174"/>
      <c r="AF124" s="174"/>
      <c r="AG124" s="174"/>
    </row>
    <row r="125" ht="30.0" customHeight="1">
      <c r="A125" s="176" t="s">
        <v>88</v>
      </c>
      <c r="B125" s="177" t="s">
        <v>298</v>
      </c>
      <c r="C125" s="225" t="s">
        <v>296</v>
      </c>
      <c r="D125" s="277" t="s">
        <v>151</v>
      </c>
      <c r="E125" s="181"/>
      <c r="F125" s="182"/>
      <c r="G125" s="183">
        <f t="shared" si="203"/>
        <v>0</v>
      </c>
      <c r="H125" s="181"/>
      <c r="I125" s="182"/>
      <c r="J125" s="183">
        <f t="shared" si="204"/>
        <v>0</v>
      </c>
      <c r="K125" s="181"/>
      <c r="L125" s="182"/>
      <c r="M125" s="183">
        <f t="shared" si="205"/>
        <v>0</v>
      </c>
      <c r="N125" s="181"/>
      <c r="O125" s="182"/>
      <c r="P125" s="183">
        <f t="shared" si="206"/>
        <v>0</v>
      </c>
      <c r="Q125" s="181"/>
      <c r="R125" s="182"/>
      <c r="S125" s="183">
        <f t="shared" si="207"/>
        <v>0</v>
      </c>
      <c r="T125" s="181"/>
      <c r="U125" s="182"/>
      <c r="V125" s="183">
        <f t="shared" si="208"/>
        <v>0</v>
      </c>
      <c r="W125" s="184">
        <f t="shared" si="209"/>
        <v>0</v>
      </c>
      <c r="X125" s="170">
        <f t="shared" si="210"/>
        <v>0</v>
      </c>
      <c r="Y125" s="170">
        <f t="shared" si="159"/>
        <v>0</v>
      </c>
      <c r="Z125" s="171" t="str">
        <f t="shared" si="160"/>
        <v>#DIV/0!</v>
      </c>
      <c r="AA125" s="185"/>
      <c r="AB125" s="174"/>
      <c r="AC125" s="174"/>
      <c r="AD125" s="174"/>
      <c r="AE125" s="174"/>
      <c r="AF125" s="174"/>
      <c r="AG125" s="174"/>
    </row>
    <row r="126" ht="30.0" customHeight="1">
      <c r="A126" s="145" t="s">
        <v>85</v>
      </c>
      <c r="B126" s="211" t="s">
        <v>299</v>
      </c>
      <c r="C126" s="209" t="s">
        <v>300</v>
      </c>
      <c r="D126" s="194"/>
      <c r="E126" s="195">
        <f>SUM(E127:E129)</f>
        <v>0</v>
      </c>
      <c r="F126" s="196"/>
      <c r="G126" s="197">
        <f t="shared" ref="G126:H126" si="211">SUM(G127:G129)</f>
        <v>0</v>
      </c>
      <c r="H126" s="195">
        <f t="shared" si="211"/>
        <v>0</v>
      </c>
      <c r="I126" s="196"/>
      <c r="J126" s="197">
        <f t="shared" ref="J126:K126" si="212">SUM(J127:J129)</f>
        <v>0</v>
      </c>
      <c r="K126" s="195">
        <f t="shared" si="212"/>
        <v>0</v>
      </c>
      <c r="L126" s="196"/>
      <c r="M126" s="197">
        <f t="shared" ref="M126:N126" si="213">SUM(M127:M129)</f>
        <v>0</v>
      </c>
      <c r="N126" s="195">
        <f t="shared" si="213"/>
        <v>0</v>
      </c>
      <c r="O126" s="196"/>
      <c r="P126" s="197">
        <f t="shared" ref="P126:Q126" si="214">SUM(P127:P129)</f>
        <v>0</v>
      </c>
      <c r="Q126" s="195">
        <f t="shared" si="214"/>
        <v>0</v>
      </c>
      <c r="R126" s="196"/>
      <c r="S126" s="197">
        <f t="shared" ref="S126:T126" si="215">SUM(S127:S129)</f>
        <v>0</v>
      </c>
      <c r="T126" s="195">
        <f t="shared" si="215"/>
        <v>0</v>
      </c>
      <c r="U126" s="196"/>
      <c r="V126" s="197">
        <f t="shared" ref="V126:X126" si="216">SUM(V127:V129)</f>
        <v>0</v>
      </c>
      <c r="W126" s="197">
        <f t="shared" si="216"/>
        <v>0</v>
      </c>
      <c r="X126" s="197">
        <f t="shared" si="216"/>
        <v>0</v>
      </c>
      <c r="Y126" s="197">
        <f t="shared" si="159"/>
        <v>0</v>
      </c>
      <c r="Z126" s="197" t="str">
        <f t="shared" si="160"/>
        <v>#DIV/0!</v>
      </c>
      <c r="AA126" s="201"/>
      <c r="AB126" s="155"/>
      <c r="AC126" s="155"/>
      <c r="AD126" s="155"/>
      <c r="AE126" s="155"/>
      <c r="AF126" s="155"/>
      <c r="AG126" s="155"/>
    </row>
    <row r="127" ht="30.0" customHeight="1">
      <c r="A127" s="156" t="s">
        <v>88</v>
      </c>
      <c r="B127" s="157" t="s">
        <v>301</v>
      </c>
      <c r="C127" s="249" t="s">
        <v>296</v>
      </c>
      <c r="D127" s="274" t="s">
        <v>151</v>
      </c>
      <c r="E127" s="165"/>
      <c r="F127" s="166"/>
      <c r="G127" s="167">
        <f t="shared" ref="G127:G129" si="217">E127*F127</f>
        <v>0</v>
      </c>
      <c r="H127" s="165"/>
      <c r="I127" s="166"/>
      <c r="J127" s="167">
        <f t="shared" ref="J127:J129" si="218">H127*I127</f>
        <v>0</v>
      </c>
      <c r="K127" s="165"/>
      <c r="L127" s="166"/>
      <c r="M127" s="167">
        <f t="shared" ref="M127:M129" si="219">K127*L127</f>
        <v>0</v>
      </c>
      <c r="N127" s="165"/>
      <c r="O127" s="166"/>
      <c r="P127" s="167">
        <f t="shared" ref="P127:P129" si="220">N127*O127</f>
        <v>0</v>
      </c>
      <c r="Q127" s="165"/>
      <c r="R127" s="166"/>
      <c r="S127" s="167">
        <f t="shared" ref="S127:S129" si="221">Q127*R127</f>
        <v>0</v>
      </c>
      <c r="T127" s="165"/>
      <c r="U127" s="166"/>
      <c r="V127" s="167">
        <f t="shared" ref="V127:V129" si="222">T127*U127</f>
        <v>0</v>
      </c>
      <c r="W127" s="168">
        <f t="shared" ref="W127:W129" si="223">G127+M127+S127</f>
        <v>0</v>
      </c>
      <c r="X127" s="170">
        <f t="shared" ref="X127:X129" si="224">J127+P127+V127</f>
        <v>0</v>
      </c>
      <c r="Y127" s="170">
        <f t="shared" si="159"/>
        <v>0</v>
      </c>
      <c r="Z127" s="171" t="str">
        <f t="shared" si="160"/>
        <v>#DIV/0!</v>
      </c>
      <c r="AA127" s="172"/>
      <c r="AB127" s="174"/>
      <c r="AC127" s="174"/>
      <c r="AD127" s="174"/>
      <c r="AE127" s="174"/>
      <c r="AF127" s="174"/>
      <c r="AG127" s="174"/>
    </row>
    <row r="128" ht="30.0" customHeight="1">
      <c r="A128" s="156" t="s">
        <v>88</v>
      </c>
      <c r="B128" s="157" t="s">
        <v>302</v>
      </c>
      <c r="C128" s="249" t="s">
        <v>296</v>
      </c>
      <c r="D128" s="274" t="s">
        <v>151</v>
      </c>
      <c r="E128" s="165"/>
      <c r="F128" s="166"/>
      <c r="G128" s="167">
        <f t="shared" si="217"/>
        <v>0</v>
      </c>
      <c r="H128" s="165"/>
      <c r="I128" s="166"/>
      <c r="J128" s="167">
        <f t="shared" si="218"/>
        <v>0</v>
      </c>
      <c r="K128" s="165"/>
      <c r="L128" s="166"/>
      <c r="M128" s="167">
        <f t="shared" si="219"/>
        <v>0</v>
      </c>
      <c r="N128" s="165"/>
      <c r="O128" s="166"/>
      <c r="P128" s="167">
        <f t="shared" si="220"/>
        <v>0</v>
      </c>
      <c r="Q128" s="165"/>
      <c r="R128" s="166"/>
      <c r="S128" s="167">
        <f t="shared" si="221"/>
        <v>0</v>
      </c>
      <c r="T128" s="165"/>
      <c r="U128" s="166"/>
      <c r="V128" s="167">
        <f t="shared" si="222"/>
        <v>0</v>
      </c>
      <c r="W128" s="168">
        <f t="shared" si="223"/>
        <v>0</v>
      </c>
      <c r="X128" s="170">
        <f t="shared" si="224"/>
        <v>0</v>
      </c>
      <c r="Y128" s="170">
        <f t="shared" si="159"/>
        <v>0</v>
      </c>
      <c r="Z128" s="171" t="str">
        <f t="shared" si="160"/>
        <v>#DIV/0!</v>
      </c>
      <c r="AA128" s="172"/>
      <c r="AB128" s="174"/>
      <c r="AC128" s="174"/>
      <c r="AD128" s="174"/>
      <c r="AE128" s="174"/>
      <c r="AF128" s="174"/>
      <c r="AG128" s="174"/>
    </row>
    <row r="129" ht="30.0" customHeight="1">
      <c r="A129" s="176" t="s">
        <v>88</v>
      </c>
      <c r="B129" s="210" t="s">
        <v>303</v>
      </c>
      <c r="C129" s="225" t="s">
        <v>296</v>
      </c>
      <c r="D129" s="277" t="s">
        <v>151</v>
      </c>
      <c r="E129" s="181"/>
      <c r="F129" s="182"/>
      <c r="G129" s="183">
        <f t="shared" si="217"/>
        <v>0</v>
      </c>
      <c r="H129" s="181"/>
      <c r="I129" s="182"/>
      <c r="J129" s="183">
        <f t="shared" si="218"/>
        <v>0</v>
      </c>
      <c r="K129" s="181"/>
      <c r="L129" s="182"/>
      <c r="M129" s="183">
        <f t="shared" si="219"/>
        <v>0</v>
      </c>
      <c r="N129" s="181"/>
      <c r="O129" s="182"/>
      <c r="P129" s="183">
        <f t="shared" si="220"/>
        <v>0</v>
      </c>
      <c r="Q129" s="181"/>
      <c r="R129" s="182"/>
      <c r="S129" s="183">
        <f t="shared" si="221"/>
        <v>0</v>
      </c>
      <c r="T129" s="181"/>
      <c r="U129" s="182"/>
      <c r="V129" s="183">
        <f t="shared" si="222"/>
        <v>0</v>
      </c>
      <c r="W129" s="184">
        <f t="shared" si="223"/>
        <v>0</v>
      </c>
      <c r="X129" s="170">
        <f t="shared" si="224"/>
        <v>0</v>
      </c>
      <c r="Y129" s="227">
        <f t="shared" si="159"/>
        <v>0</v>
      </c>
      <c r="Z129" s="171" t="str">
        <f t="shared" si="160"/>
        <v>#DIV/0!</v>
      </c>
      <c r="AA129" s="185"/>
      <c r="AB129" s="174"/>
      <c r="AC129" s="174"/>
      <c r="AD129" s="174"/>
      <c r="AE129" s="174"/>
      <c r="AF129" s="174"/>
      <c r="AG129" s="174"/>
    </row>
    <row r="130" ht="30.0" customHeight="1">
      <c r="A130" s="228" t="s">
        <v>304</v>
      </c>
      <c r="B130" s="229"/>
      <c r="C130" s="230"/>
      <c r="D130" s="231"/>
      <c r="E130" s="235">
        <f>E126+E122+E118+E114+E110</f>
        <v>15</v>
      </c>
      <c r="F130" s="251"/>
      <c r="G130" s="234">
        <f t="shared" ref="G130:H130" si="225">G126+G122+G118+G114+G110</f>
        <v>30000</v>
      </c>
      <c r="H130" s="235">
        <f t="shared" si="225"/>
        <v>15</v>
      </c>
      <c r="I130" s="251"/>
      <c r="J130" s="234">
        <f t="shared" ref="J130:K130" si="226">J126+J122+J118+J114+J110</f>
        <v>30000</v>
      </c>
      <c r="K130" s="252">
        <f t="shared" si="226"/>
        <v>0</v>
      </c>
      <c r="L130" s="251"/>
      <c r="M130" s="234">
        <f t="shared" ref="M130:N130" si="227">M126+M122+M118+M114+M110</f>
        <v>0</v>
      </c>
      <c r="N130" s="252">
        <f t="shared" si="227"/>
        <v>0</v>
      </c>
      <c r="O130" s="251"/>
      <c r="P130" s="234">
        <f t="shared" ref="P130:Q130" si="228">P126+P122+P118+P114+P110</f>
        <v>0</v>
      </c>
      <c r="Q130" s="252">
        <f t="shared" si="228"/>
        <v>0</v>
      </c>
      <c r="R130" s="251"/>
      <c r="S130" s="234">
        <f t="shared" ref="S130:T130" si="229">S126+S122+S118+S114+S110</f>
        <v>0</v>
      </c>
      <c r="T130" s="252">
        <f t="shared" si="229"/>
        <v>0</v>
      </c>
      <c r="U130" s="251"/>
      <c r="V130" s="234">
        <f t="shared" ref="V130:X130" si="230">V126+V122+V118+V114+V110</f>
        <v>0</v>
      </c>
      <c r="W130" s="253">
        <f t="shared" si="230"/>
        <v>30000</v>
      </c>
      <c r="X130" s="278">
        <f t="shared" si="230"/>
        <v>30000</v>
      </c>
      <c r="Y130" s="279">
        <f t="shared" si="159"/>
        <v>0</v>
      </c>
      <c r="Z130" s="279">
        <f t="shared" si="160"/>
        <v>0</v>
      </c>
      <c r="AA130" s="239"/>
      <c r="AB130" s="12"/>
      <c r="AC130" s="12"/>
      <c r="AD130" s="12"/>
      <c r="AE130" s="12"/>
      <c r="AF130" s="12"/>
      <c r="AG130" s="12"/>
    </row>
    <row r="131" ht="30.0" customHeight="1">
      <c r="A131" s="280" t="s">
        <v>83</v>
      </c>
      <c r="B131" s="281">
        <v>5.0</v>
      </c>
      <c r="C131" s="282" t="s">
        <v>305</v>
      </c>
      <c r="D131" s="141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3"/>
      <c r="X131" s="143"/>
      <c r="Y131" s="283"/>
      <c r="Z131" s="143"/>
      <c r="AA131" s="144"/>
      <c r="AB131" s="12"/>
      <c r="AC131" s="12"/>
      <c r="AD131" s="12"/>
      <c r="AE131" s="12"/>
      <c r="AF131" s="12"/>
      <c r="AG131" s="12"/>
    </row>
    <row r="132" ht="30.0" customHeight="1">
      <c r="A132" s="145" t="s">
        <v>85</v>
      </c>
      <c r="B132" s="211" t="s">
        <v>306</v>
      </c>
      <c r="C132" s="193" t="s">
        <v>307</v>
      </c>
      <c r="D132" s="194"/>
      <c r="E132" s="195">
        <f>SUM(E133:E135)</f>
        <v>0</v>
      </c>
      <c r="F132" s="196"/>
      <c r="G132" s="197">
        <f t="shared" ref="G132:H132" si="231">SUM(G133:G135)</f>
        <v>0</v>
      </c>
      <c r="H132" s="195">
        <f t="shared" si="231"/>
        <v>0</v>
      </c>
      <c r="I132" s="196"/>
      <c r="J132" s="197">
        <f t="shared" ref="J132:K132" si="232">SUM(J133:J135)</f>
        <v>0</v>
      </c>
      <c r="K132" s="195">
        <f t="shared" si="232"/>
        <v>0</v>
      </c>
      <c r="L132" s="196"/>
      <c r="M132" s="197">
        <f t="shared" ref="M132:N132" si="233">SUM(M133:M135)</f>
        <v>0</v>
      </c>
      <c r="N132" s="195">
        <f t="shared" si="233"/>
        <v>0</v>
      </c>
      <c r="O132" s="196"/>
      <c r="P132" s="197">
        <f t="shared" ref="P132:Q132" si="234">SUM(P133:P135)</f>
        <v>0</v>
      </c>
      <c r="Q132" s="195">
        <f t="shared" si="234"/>
        <v>0</v>
      </c>
      <c r="R132" s="196"/>
      <c r="S132" s="197">
        <f t="shared" ref="S132:T132" si="235">SUM(S133:S135)</f>
        <v>0</v>
      </c>
      <c r="T132" s="195">
        <f t="shared" si="235"/>
        <v>0</v>
      </c>
      <c r="U132" s="196"/>
      <c r="V132" s="197">
        <f t="shared" ref="V132:X132" si="236">SUM(V133:V135)</f>
        <v>0</v>
      </c>
      <c r="W132" s="284">
        <f t="shared" si="236"/>
        <v>0</v>
      </c>
      <c r="X132" s="284">
        <f t="shared" si="236"/>
        <v>0</v>
      </c>
      <c r="Y132" s="284">
        <f t="shared" ref="Y132:Y144" si="237">W132-X132</f>
        <v>0</v>
      </c>
      <c r="Z132" s="153" t="str">
        <f t="shared" ref="Z132:Z144" si="238">Y132/W132</f>
        <v>#DIV/0!</v>
      </c>
      <c r="AA132" s="201"/>
      <c r="AB132" s="174"/>
      <c r="AC132" s="174"/>
      <c r="AD132" s="174"/>
      <c r="AE132" s="174"/>
      <c r="AF132" s="174"/>
      <c r="AG132" s="174"/>
    </row>
    <row r="133" ht="30.0" customHeight="1">
      <c r="A133" s="156" t="s">
        <v>88</v>
      </c>
      <c r="B133" s="157" t="s">
        <v>308</v>
      </c>
      <c r="C133" s="285" t="s">
        <v>309</v>
      </c>
      <c r="D133" s="274" t="s">
        <v>310</v>
      </c>
      <c r="E133" s="165"/>
      <c r="F133" s="166"/>
      <c r="G133" s="167">
        <f t="shared" ref="G133:G135" si="239">E133*F133</f>
        <v>0</v>
      </c>
      <c r="H133" s="165"/>
      <c r="I133" s="166"/>
      <c r="J133" s="167">
        <f t="shared" ref="J133:J135" si="240">H133*I133</f>
        <v>0</v>
      </c>
      <c r="K133" s="165"/>
      <c r="L133" s="166"/>
      <c r="M133" s="167">
        <f t="shared" ref="M133:M135" si="241">K133*L133</f>
        <v>0</v>
      </c>
      <c r="N133" s="165"/>
      <c r="O133" s="166"/>
      <c r="P133" s="167">
        <f t="shared" ref="P133:P135" si="242">N133*O133</f>
        <v>0</v>
      </c>
      <c r="Q133" s="165"/>
      <c r="R133" s="166"/>
      <c r="S133" s="167">
        <f t="shared" ref="S133:S135" si="243">Q133*R133</f>
        <v>0</v>
      </c>
      <c r="T133" s="165"/>
      <c r="U133" s="166"/>
      <c r="V133" s="167">
        <f t="shared" ref="V133:V135" si="244">T133*U133</f>
        <v>0</v>
      </c>
      <c r="W133" s="168">
        <f t="shared" ref="W133:W135" si="245">G133+M133+S133</f>
        <v>0</v>
      </c>
      <c r="X133" s="170">
        <f t="shared" ref="X133:X135" si="246">J133+P133+V133</f>
        <v>0</v>
      </c>
      <c r="Y133" s="170">
        <f t="shared" si="237"/>
        <v>0</v>
      </c>
      <c r="Z133" s="171" t="str">
        <f t="shared" si="238"/>
        <v>#DIV/0!</v>
      </c>
      <c r="AA133" s="172"/>
      <c r="AB133" s="174"/>
      <c r="AC133" s="174"/>
      <c r="AD133" s="174"/>
      <c r="AE133" s="174"/>
      <c r="AF133" s="174"/>
      <c r="AG133" s="174"/>
    </row>
    <row r="134" ht="30.0" customHeight="1">
      <c r="A134" s="156" t="s">
        <v>88</v>
      </c>
      <c r="B134" s="157" t="s">
        <v>311</v>
      </c>
      <c r="C134" s="285" t="s">
        <v>309</v>
      </c>
      <c r="D134" s="274" t="s">
        <v>310</v>
      </c>
      <c r="E134" s="165"/>
      <c r="F134" s="166"/>
      <c r="G134" s="167">
        <f t="shared" si="239"/>
        <v>0</v>
      </c>
      <c r="H134" s="165"/>
      <c r="I134" s="166"/>
      <c r="J134" s="167">
        <f t="shared" si="240"/>
        <v>0</v>
      </c>
      <c r="K134" s="165"/>
      <c r="L134" s="166"/>
      <c r="M134" s="167">
        <f t="shared" si="241"/>
        <v>0</v>
      </c>
      <c r="N134" s="165"/>
      <c r="O134" s="166"/>
      <c r="P134" s="167">
        <f t="shared" si="242"/>
        <v>0</v>
      </c>
      <c r="Q134" s="165"/>
      <c r="R134" s="166"/>
      <c r="S134" s="167">
        <f t="shared" si="243"/>
        <v>0</v>
      </c>
      <c r="T134" s="165"/>
      <c r="U134" s="166"/>
      <c r="V134" s="167">
        <f t="shared" si="244"/>
        <v>0</v>
      </c>
      <c r="W134" s="168">
        <f t="shared" si="245"/>
        <v>0</v>
      </c>
      <c r="X134" s="170">
        <f t="shared" si="246"/>
        <v>0</v>
      </c>
      <c r="Y134" s="170">
        <f t="shared" si="237"/>
        <v>0</v>
      </c>
      <c r="Z134" s="171" t="str">
        <f t="shared" si="238"/>
        <v>#DIV/0!</v>
      </c>
      <c r="AA134" s="172"/>
      <c r="AB134" s="174"/>
      <c r="AC134" s="174"/>
      <c r="AD134" s="174"/>
      <c r="AE134" s="174"/>
      <c r="AF134" s="174"/>
      <c r="AG134" s="174"/>
    </row>
    <row r="135" ht="30.0" customHeight="1">
      <c r="A135" s="176" t="s">
        <v>88</v>
      </c>
      <c r="B135" s="177" t="s">
        <v>312</v>
      </c>
      <c r="C135" s="285" t="s">
        <v>309</v>
      </c>
      <c r="D135" s="277" t="s">
        <v>310</v>
      </c>
      <c r="E135" s="181"/>
      <c r="F135" s="182"/>
      <c r="G135" s="183">
        <f t="shared" si="239"/>
        <v>0</v>
      </c>
      <c r="H135" s="181"/>
      <c r="I135" s="182"/>
      <c r="J135" s="183">
        <f t="shared" si="240"/>
        <v>0</v>
      </c>
      <c r="K135" s="181"/>
      <c r="L135" s="182"/>
      <c r="M135" s="183">
        <f t="shared" si="241"/>
        <v>0</v>
      </c>
      <c r="N135" s="181"/>
      <c r="O135" s="182"/>
      <c r="P135" s="183">
        <f t="shared" si="242"/>
        <v>0</v>
      </c>
      <c r="Q135" s="181"/>
      <c r="R135" s="182"/>
      <c r="S135" s="183">
        <f t="shared" si="243"/>
        <v>0</v>
      </c>
      <c r="T135" s="181"/>
      <c r="U135" s="182"/>
      <c r="V135" s="183">
        <f t="shared" si="244"/>
        <v>0</v>
      </c>
      <c r="W135" s="184">
        <f t="shared" si="245"/>
        <v>0</v>
      </c>
      <c r="X135" s="170">
        <f t="shared" si="246"/>
        <v>0</v>
      </c>
      <c r="Y135" s="170">
        <f t="shared" si="237"/>
        <v>0</v>
      </c>
      <c r="Z135" s="171" t="str">
        <f t="shared" si="238"/>
        <v>#DIV/0!</v>
      </c>
      <c r="AA135" s="185"/>
      <c r="AB135" s="174"/>
      <c r="AC135" s="174"/>
      <c r="AD135" s="174"/>
      <c r="AE135" s="174"/>
      <c r="AF135" s="174"/>
      <c r="AG135" s="174"/>
    </row>
    <row r="136" ht="30.0" customHeight="1">
      <c r="A136" s="145" t="s">
        <v>85</v>
      </c>
      <c r="B136" s="211" t="s">
        <v>313</v>
      </c>
      <c r="C136" s="193" t="s">
        <v>314</v>
      </c>
      <c r="D136" s="286"/>
      <c r="E136" s="287">
        <f>SUM(E137:E139)</f>
        <v>0</v>
      </c>
      <c r="F136" s="196"/>
      <c r="G136" s="197">
        <f t="shared" ref="G136:H136" si="247">SUM(G137:G139)</f>
        <v>0</v>
      </c>
      <c r="H136" s="287">
        <f t="shared" si="247"/>
        <v>0</v>
      </c>
      <c r="I136" s="196"/>
      <c r="J136" s="197">
        <f t="shared" ref="J136:K136" si="248">SUM(J137:J139)</f>
        <v>0</v>
      </c>
      <c r="K136" s="287">
        <f t="shared" si="248"/>
        <v>0</v>
      </c>
      <c r="L136" s="196"/>
      <c r="M136" s="197">
        <f t="shared" ref="M136:N136" si="249">SUM(M137:M139)</f>
        <v>0</v>
      </c>
      <c r="N136" s="287">
        <f t="shared" si="249"/>
        <v>0</v>
      </c>
      <c r="O136" s="196"/>
      <c r="P136" s="197">
        <f t="shared" ref="P136:Q136" si="250">SUM(P137:P139)</f>
        <v>0</v>
      </c>
      <c r="Q136" s="287">
        <f t="shared" si="250"/>
        <v>0</v>
      </c>
      <c r="R136" s="196"/>
      <c r="S136" s="197">
        <f t="shared" ref="S136:T136" si="251">SUM(S137:S139)</f>
        <v>0</v>
      </c>
      <c r="T136" s="287">
        <f t="shared" si="251"/>
        <v>0</v>
      </c>
      <c r="U136" s="196"/>
      <c r="V136" s="197">
        <f t="shared" ref="V136:X136" si="252">SUM(V137:V139)</f>
        <v>0</v>
      </c>
      <c r="W136" s="284">
        <f t="shared" si="252"/>
        <v>0</v>
      </c>
      <c r="X136" s="284">
        <f t="shared" si="252"/>
        <v>0</v>
      </c>
      <c r="Y136" s="284">
        <f t="shared" si="237"/>
        <v>0</v>
      </c>
      <c r="Z136" s="284" t="str">
        <f t="shared" si="238"/>
        <v>#DIV/0!</v>
      </c>
      <c r="AA136" s="201"/>
      <c r="AB136" s="174"/>
      <c r="AC136" s="174"/>
      <c r="AD136" s="174"/>
      <c r="AE136" s="174"/>
      <c r="AF136" s="174"/>
      <c r="AG136" s="174"/>
    </row>
    <row r="137" ht="30.0" customHeight="1">
      <c r="A137" s="156" t="s">
        <v>88</v>
      </c>
      <c r="B137" s="157" t="s">
        <v>315</v>
      </c>
      <c r="C137" s="285" t="s">
        <v>316</v>
      </c>
      <c r="D137" s="288" t="s">
        <v>151</v>
      </c>
      <c r="E137" s="165"/>
      <c r="F137" s="166"/>
      <c r="G137" s="167">
        <f t="shared" ref="G137:G139" si="253">E137*F137</f>
        <v>0</v>
      </c>
      <c r="H137" s="165"/>
      <c r="I137" s="166"/>
      <c r="J137" s="167">
        <f t="shared" ref="J137:J139" si="254">H137*I137</f>
        <v>0</v>
      </c>
      <c r="K137" s="165"/>
      <c r="L137" s="166"/>
      <c r="M137" s="167">
        <f t="shared" ref="M137:M139" si="255">K137*L137</f>
        <v>0</v>
      </c>
      <c r="N137" s="165"/>
      <c r="O137" s="166"/>
      <c r="P137" s="167">
        <f t="shared" ref="P137:P139" si="256">N137*O137</f>
        <v>0</v>
      </c>
      <c r="Q137" s="165"/>
      <c r="R137" s="166"/>
      <c r="S137" s="167">
        <f t="shared" ref="S137:S139" si="257">Q137*R137</f>
        <v>0</v>
      </c>
      <c r="T137" s="165"/>
      <c r="U137" s="166"/>
      <c r="V137" s="167">
        <f t="shared" ref="V137:V139" si="258">T137*U137</f>
        <v>0</v>
      </c>
      <c r="W137" s="168">
        <f t="shared" ref="W137:W139" si="259">G137+M137+S137</f>
        <v>0</v>
      </c>
      <c r="X137" s="170">
        <f t="shared" ref="X137:X139" si="260">J137+P137+V137</f>
        <v>0</v>
      </c>
      <c r="Y137" s="170">
        <f t="shared" si="237"/>
        <v>0</v>
      </c>
      <c r="Z137" s="171" t="str">
        <f t="shared" si="238"/>
        <v>#DIV/0!</v>
      </c>
      <c r="AA137" s="172"/>
      <c r="AB137" s="174"/>
      <c r="AC137" s="174"/>
      <c r="AD137" s="174"/>
      <c r="AE137" s="174"/>
      <c r="AF137" s="174"/>
      <c r="AG137" s="174"/>
    </row>
    <row r="138" ht="30.0" customHeight="1">
      <c r="A138" s="156" t="s">
        <v>88</v>
      </c>
      <c r="B138" s="157" t="s">
        <v>317</v>
      </c>
      <c r="C138" s="249" t="s">
        <v>316</v>
      </c>
      <c r="D138" s="274" t="s">
        <v>151</v>
      </c>
      <c r="E138" s="165"/>
      <c r="F138" s="166"/>
      <c r="G138" s="167">
        <f t="shared" si="253"/>
        <v>0</v>
      </c>
      <c r="H138" s="165"/>
      <c r="I138" s="166"/>
      <c r="J138" s="167">
        <f t="shared" si="254"/>
        <v>0</v>
      </c>
      <c r="K138" s="165"/>
      <c r="L138" s="166"/>
      <c r="M138" s="167">
        <f t="shared" si="255"/>
        <v>0</v>
      </c>
      <c r="N138" s="165"/>
      <c r="O138" s="166"/>
      <c r="P138" s="167">
        <f t="shared" si="256"/>
        <v>0</v>
      </c>
      <c r="Q138" s="165"/>
      <c r="R138" s="166"/>
      <c r="S138" s="167">
        <f t="shared" si="257"/>
        <v>0</v>
      </c>
      <c r="T138" s="165"/>
      <c r="U138" s="166"/>
      <c r="V138" s="167">
        <f t="shared" si="258"/>
        <v>0</v>
      </c>
      <c r="W138" s="168">
        <f t="shared" si="259"/>
        <v>0</v>
      </c>
      <c r="X138" s="170">
        <f t="shared" si="260"/>
        <v>0</v>
      </c>
      <c r="Y138" s="170">
        <f t="shared" si="237"/>
        <v>0</v>
      </c>
      <c r="Z138" s="171" t="str">
        <f t="shared" si="238"/>
        <v>#DIV/0!</v>
      </c>
      <c r="AA138" s="172"/>
      <c r="AB138" s="174"/>
      <c r="AC138" s="174"/>
      <c r="AD138" s="174"/>
      <c r="AE138" s="174"/>
      <c r="AF138" s="174"/>
      <c r="AG138" s="174"/>
    </row>
    <row r="139" ht="30.0" customHeight="1">
      <c r="A139" s="176" t="s">
        <v>88</v>
      </c>
      <c r="B139" s="177" t="s">
        <v>318</v>
      </c>
      <c r="C139" s="225" t="s">
        <v>316</v>
      </c>
      <c r="D139" s="277" t="s">
        <v>151</v>
      </c>
      <c r="E139" s="181"/>
      <c r="F139" s="182"/>
      <c r="G139" s="183">
        <f t="shared" si="253"/>
        <v>0</v>
      </c>
      <c r="H139" s="181"/>
      <c r="I139" s="182"/>
      <c r="J139" s="183">
        <f t="shared" si="254"/>
        <v>0</v>
      </c>
      <c r="K139" s="181"/>
      <c r="L139" s="182"/>
      <c r="M139" s="183">
        <f t="shared" si="255"/>
        <v>0</v>
      </c>
      <c r="N139" s="181"/>
      <c r="O139" s="182"/>
      <c r="P139" s="183">
        <f t="shared" si="256"/>
        <v>0</v>
      </c>
      <c r="Q139" s="181"/>
      <c r="R139" s="182"/>
      <c r="S139" s="183">
        <f t="shared" si="257"/>
        <v>0</v>
      </c>
      <c r="T139" s="181"/>
      <c r="U139" s="182"/>
      <c r="V139" s="183">
        <f t="shared" si="258"/>
        <v>0</v>
      </c>
      <c r="W139" s="184">
        <f t="shared" si="259"/>
        <v>0</v>
      </c>
      <c r="X139" s="170">
        <f t="shared" si="260"/>
        <v>0</v>
      </c>
      <c r="Y139" s="170">
        <f t="shared" si="237"/>
        <v>0</v>
      </c>
      <c r="Z139" s="171" t="str">
        <f t="shared" si="238"/>
        <v>#DIV/0!</v>
      </c>
      <c r="AA139" s="185"/>
      <c r="AB139" s="174"/>
      <c r="AC139" s="174"/>
      <c r="AD139" s="174"/>
      <c r="AE139" s="174"/>
      <c r="AF139" s="174"/>
      <c r="AG139" s="174"/>
    </row>
    <row r="140" ht="30.0" customHeight="1">
      <c r="A140" s="145" t="s">
        <v>85</v>
      </c>
      <c r="B140" s="211" t="s">
        <v>319</v>
      </c>
      <c r="C140" s="289" t="s">
        <v>320</v>
      </c>
      <c r="D140" s="290"/>
      <c r="E140" s="287">
        <f>SUM(E141:E143)</f>
        <v>0</v>
      </c>
      <c r="F140" s="196"/>
      <c r="G140" s="197">
        <f t="shared" ref="G140:H140" si="261">SUM(G141:G143)</f>
        <v>0</v>
      </c>
      <c r="H140" s="287">
        <f t="shared" si="261"/>
        <v>0</v>
      </c>
      <c r="I140" s="196"/>
      <c r="J140" s="197">
        <f t="shared" ref="J140:K140" si="262">SUM(J141:J143)</f>
        <v>0</v>
      </c>
      <c r="K140" s="287">
        <f t="shared" si="262"/>
        <v>0</v>
      </c>
      <c r="L140" s="196"/>
      <c r="M140" s="197">
        <f t="shared" ref="M140:N140" si="263">SUM(M141:M143)</f>
        <v>0</v>
      </c>
      <c r="N140" s="287">
        <f t="shared" si="263"/>
        <v>0</v>
      </c>
      <c r="O140" s="196"/>
      <c r="P140" s="197">
        <f t="shared" ref="P140:Q140" si="264">SUM(P141:P143)</f>
        <v>0</v>
      </c>
      <c r="Q140" s="287">
        <f t="shared" si="264"/>
        <v>0</v>
      </c>
      <c r="R140" s="196"/>
      <c r="S140" s="197">
        <f t="shared" ref="S140:T140" si="265">SUM(S141:S143)</f>
        <v>0</v>
      </c>
      <c r="T140" s="287">
        <f t="shared" si="265"/>
        <v>0</v>
      </c>
      <c r="U140" s="196"/>
      <c r="V140" s="197">
        <f t="shared" ref="V140:X140" si="266">SUM(V141:V143)</f>
        <v>0</v>
      </c>
      <c r="W140" s="284">
        <f t="shared" si="266"/>
        <v>0</v>
      </c>
      <c r="X140" s="284">
        <f t="shared" si="266"/>
        <v>0</v>
      </c>
      <c r="Y140" s="284">
        <f t="shared" si="237"/>
        <v>0</v>
      </c>
      <c r="Z140" s="284" t="str">
        <f t="shared" si="238"/>
        <v>#DIV/0!</v>
      </c>
      <c r="AA140" s="201"/>
      <c r="AB140" s="174"/>
      <c r="AC140" s="174"/>
      <c r="AD140" s="174"/>
      <c r="AE140" s="174"/>
      <c r="AF140" s="174"/>
      <c r="AG140" s="174"/>
    </row>
    <row r="141" ht="30.0" customHeight="1">
      <c r="A141" s="156" t="s">
        <v>88</v>
      </c>
      <c r="B141" s="157" t="s">
        <v>321</v>
      </c>
      <c r="C141" s="291" t="s">
        <v>157</v>
      </c>
      <c r="D141" s="292" t="s">
        <v>158</v>
      </c>
      <c r="E141" s="165"/>
      <c r="F141" s="166"/>
      <c r="G141" s="167">
        <f t="shared" ref="G141:G143" si="267">E141*F141</f>
        <v>0</v>
      </c>
      <c r="H141" s="165"/>
      <c r="I141" s="166"/>
      <c r="J141" s="167">
        <f t="shared" ref="J141:J143" si="268">H141*I141</f>
        <v>0</v>
      </c>
      <c r="K141" s="165"/>
      <c r="L141" s="166"/>
      <c r="M141" s="167">
        <f t="shared" ref="M141:M143" si="269">K141*L141</f>
        <v>0</v>
      </c>
      <c r="N141" s="165"/>
      <c r="O141" s="166"/>
      <c r="P141" s="167">
        <f t="shared" ref="P141:P143" si="270">N141*O141</f>
        <v>0</v>
      </c>
      <c r="Q141" s="165"/>
      <c r="R141" s="166"/>
      <c r="S141" s="167">
        <f t="shared" ref="S141:S143" si="271">Q141*R141</f>
        <v>0</v>
      </c>
      <c r="T141" s="165"/>
      <c r="U141" s="166"/>
      <c r="V141" s="167">
        <f t="shared" ref="V141:V143" si="272">T141*U141</f>
        <v>0</v>
      </c>
      <c r="W141" s="168">
        <f t="shared" ref="W141:W143" si="273">G141+M141+S141</f>
        <v>0</v>
      </c>
      <c r="X141" s="170">
        <f t="shared" ref="X141:X143" si="274">J141+P141+V141</f>
        <v>0</v>
      </c>
      <c r="Y141" s="170">
        <f t="shared" si="237"/>
        <v>0</v>
      </c>
      <c r="Z141" s="171" t="str">
        <f t="shared" si="238"/>
        <v>#DIV/0!</v>
      </c>
      <c r="AA141" s="172"/>
      <c r="AB141" s="173"/>
      <c r="AC141" s="174"/>
      <c r="AD141" s="174"/>
      <c r="AE141" s="174"/>
      <c r="AF141" s="174"/>
      <c r="AG141" s="174"/>
    </row>
    <row r="142" ht="30.0" customHeight="1">
      <c r="A142" s="156" t="s">
        <v>88</v>
      </c>
      <c r="B142" s="157" t="s">
        <v>322</v>
      </c>
      <c r="C142" s="291" t="s">
        <v>157</v>
      </c>
      <c r="D142" s="292" t="s">
        <v>158</v>
      </c>
      <c r="E142" s="165"/>
      <c r="F142" s="166"/>
      <c r="G142" s="167">
        <f t="shared" si="267"/>
        <v>0</v>
      </c>
      <c r="H142" s="165"/>
      <c r="I142" s="166"/>
      <c r="J142" s="167">
        <f t="shared" si="268"/>
        <v>0</v>
      </c>
      <c r="K142" s="165"/>
      <c r="L142" s="166"/>
      <c r="M142" s="167">
        <f t="shared" si="269"/>
        <v>0</v>
      </c>
      <c r="N142" s="165"/>
      <c r="O142" s="166"/>
      <c r="P142" s="167">
        <f t="shared" si="270"/>
        <v>0</v>
      </c>
      <c r="Q142" s="165"/>
      <c r="R142" s="166"/>
      <c r="S142" s="167">
        <f t="shared" si="271"/>
        <v>0</v>
      </c>
      <c r="T142" s="165"/>
      <c r="U142" s="166"/>
      <c r="V142" s="167">
        <f t="shared" si="272"/>
        <v>0</v>
      </c>
      <c r="W142" s="168">
        <f t="shared" si="273"/>
        <v>0</v>
      </c>
      <c r="X142" s="170">
        <f t="shared" si="274"/>
        <v>0</v>
      </c>
      <c r="Y142" s="170">
        <f t="shared" si="237"/>
        <v>0</v>
      </c>
      <c r="Z142" s="171" t="str">
        <f t="shared" si="238"/>
        <v>#DIV/0!</v>
      </c>
      <c r="AA142" s="172"/>
      <c r="AB142" s="174"/>
      <c r="AC142" s="174"/>
      <c r="AD142" s="174"/>
      <c r="AE142" s="174"/>
      <c r="AF142" s="174"/>
      <c r="AG142" s="174"/>
    </row>
    <row r="143" ht="30.0" customHeight="1">
      <c r="A143" s="176" t="s">
        <v>88</v>
      </c>
      <c r="B143" s="177" t="s">
        <v>323</v>
      </c>
      <c r="C143" s="293" t="s">
        <v>157</v>
      </c>
      <c r="D143" s="292" t="s">
        <v>158</v>
      </c>
      <c r="E143" s="205"/>
      <c r="F143" s="206"/>
      <c r="G143" s="207">
        <f t="shared" si="267"/>
        <v>0</v>
      </c>
      <c r="H143" s="205"/>
      <c r="I143" s="206"/>
      <c r="J143" s="207">
        <f t="shared" si="268"/>
        <v>0</v>
      </c>
      <c r="K143" s="205"/>
      <c r="L143" s="206"/>
      <c r="M143" s="207">
        <f t="shared" si="269"/>
        <v>0</v>
      </c>
      <c r="N143" s="205"/>
      <c r="O143" s="206"/>
      <c r="P143" s="207">
        <f t="shared" si="270"/>
        <v>0</v>
      </c>
      <c r="Q143" s="205"/>
      <c r="R143" s="206"/>
      <c r="S143" s="207">
        <f t="shared" si="271"/>
        <v>0</v>
      </c>
      <c r="T143" s="205"/>
      <c r="U143" s="206"/>
      <c r="V143" s="207">
        <f t="shared" si="272"/>
        <v>0</v>
      </c>
      <c r="W143" s="184">
        <f t="shared" si="273"/>
        <v>0</v>
      </c>
      <c r="X143" s="170">
        <f t="shared" si="274"/>
        <v>0</v>
      </c>
      <c r="Y143" s="170">
        <f t="shared" si="237"/>
        <v>0</v>
      </c>
      <c r="Z143" s="171" t="str">
        <f t="shared" si="238"/>
        <v>#DIV/0!</v>
      </c>
      <c r="AA143" s="208"/>
      <c r="AB143" s="174"/>
      <c r="AC143" s="174"/>
      <c r="AD143" s="174"/>
      <c r="AE143" s="174"/>
      <c r="AF143" s="174"/>
      <c r="AG143" s="174"/>
    </row>
    <row r="144" ht="39.75" customHeight="1">
      <c r="A144" s="294" t="s">
        <v>324</v>
      </c>
      <c r="B144" s="26"/>
      <c r="C144" s="26"/>
      <c r="D144" s="27"/>
      <c r="E144" s="251"/>
      <c r="F144" s="251"/>
      <c r="G144" s="234">
        <f>G132+G136+G140</f>
        <v>0</v>
      </c>
      <c r="H144" s="251"/>
      <c r="I144" s="251"/>
      <c r="J144" s="234">
        <f>J132+J136+J140</f>
        <v>0</v>
      </c>
      <c r="K144" s="251"/>
      <c r="L144" s="251"/>
      <c r="M144" s="234">
        <f>M132+M136+M140</f>
        <v>0</v>
      </c>
      <c r="N144" s="251"/>
      <c r="O144" s="251"/>
      <c r="P144" s="234">
        <f>P132+P136+P140</f>
        <v>0</v>
      </c>
      <c r="Q144" s="251"/>
      <c r="R144" s="251"/>
      <c r="S144" s="234">
        <f>S132+S136+S140</f>
        <v>0</v>
      </c>
      <c r="T144" s="251"/>
      <c r="U144" s="251"/>
      <c r="V144" s="234">
        <f t="shared" ref="V144:X144" si="275">V132+V136+V140</f>
        <v>0</v>
      </c>
      <c r="W144" s="253">
        <f t="shared" si="275"/>
        <v>0</v>
      </c>
      <c r="X144" s="253">
        <f t="shared" si="275"/>
        <v>0</v>
      </c>
      <c r="Y144" s="253">
        <f t="shared" si="237"/>
        <v>0</v>
      </c>
      <c r="Z144" s="253" t="str">
        <f t="shared" si="238"/>
        <v>#DIV/0!</v>
      </c>
      <c r="AA144" s="239"/>
      <c r="AB144" s="8"/>
      <c r="AC144" s="12"/>
      <c r="AD144" s="12"/>
      <c r="AE144" s="12"/>
      <c r="AF144" s="12"/>
      <c r="AG144" s="12"/>
    </row>
    <row r="145" ht="30.0" customHeight="1">
      <c r="A145" s="240" t="s">
        <v>83</v>
      </c>
      <c r="B145" s="241">
        <v>6.0</v>
      </c>
      <c r="C145" s="242" t="s">
        <v>325</v>
      </c>
      <c r="D145" s="243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3"/>
      <c r="X145" s="143"/>
      <c r="Y145" s="283"/>
      <c r="Z145" s="143"/>
      <c r="AA145" s="144"/>
      <c r="AB145" s="12"/>
      <c r="AC145" s="12"/>
      <c r="AD145" s="12"/>
      <c r="AE145" s="12"/>
      <c r="AF145" s="12"/>
      <c r="AG145" s="12"/>
    </row>
    <row r="146" ht="30.0" customHeight="1">
      <c r="A146" s="145" t="s">
        <v>85</v>
      </c>
      <c r="B146" s="211" t="s">
        <v>326</v>
      </c>
      <c r="C146" s="295" t="s">
        <v>327</v>
      </c>
      <c r="D146" s="148"/>
      <c r="E146" s="149">
        <f>SUM(E147:E224)</f>
        <v>1254</v>
      </c>
      <c r="F146" s="150"/>
      <c r="G146" s="151">
        <f t="shared" ref="G146:H146" si="276">SUM(G147:G224)</f>
        <v>124960.24</v>
      </c>
      <c r="H146" s="149">
        <f t="shared" si="276"/>
        <v>1294</v>
      </c>
      <c r="I146" s="150"/>
      <c r="J146" s="151">
        <f>SUM(J147:J224)</f>
        <v>129092.28</v>
      </c>
      <c r="K146" s="149">
        <f>SUM(K147:K149)</f>
        <v>0</v>
      </c>
      <c r="L146" s="150"/>
      <c r="M146" s="151">
        <f t="shared" ref="M146:N146" si="277">SUM(M147:M149)</f>
        <v>0</v>
      </c>
      <c r="N146" s="149">
        <f t="shared" si="277"/>
        <v>0</v>
      </c>
      <c r="O146" s="150"/>
      <c r="P146" s="151">
        <f t="shared" ref="P146:Q146" si="278">SUM(P147:P149)</f>
        <v>0</v>
      </c>
      <c r="Q146" s="149">
        <f t="shared" si="278"/>
        <v>0</v>
      </c>
      <c r="R146" s="150"/>
      <c r="S146" s="151">
        <f t="shared" ref="S146:T146" si="279">SUM(S147:S149)</f>
        <v>0</v>
      </c>
      <c r="T146" s="149">
        <f t="shared" si="279"/>
        <v>0</v>
      </c>
      <c r="U146" s="150"/>
      <c r="V146" s="151">
        <f>SUM(V147:V149)</f>
        <v>0</v>
      </c>
      <c r="W146" s="151">
        <f t="shared" ref="W146:X146" si="280">SUM(W147:W224)</f>
        <v>124960.24</v>
      </c>
      <c r="X146" s="151">
        <f t="shared" si="280"/>
        <v>129092.28</v>
      </c>
      <c r="Y146" s="151">
        <f t="shared" ref="Y146:Y233" si="281">W146-X146</f>
        <v>-4132.04</v>
      </c>
      <c r="Z146" s="153">
        <f t="shared" ref="Z146:Z233" si="282">Y146/W146</f>
        <v>-0.0330668379</v>
      </c>
      <c r="AA146" s="296" t="s">
        <v>328</v>
      </c>
      <c r="AB146" s="155"/>
      <c r="AC146" s="155"/>
      <c r="AD146" s="155"/>
      <c r="AE146" s="155"/>
      <c r="AF146" s="155"/>
      <c r="AG146" s="155"/>
    </row>
    <row r="147" ht="30.0" customHeight="1">
      <c r="A147" s="156" t="s">
        <v>88</v>
      </c>
      <c r="B147" s="157" t="s">
        <v>329</v>
      </c>
      <c r="C147" s="192" t="s">
        <v>330</v>
      </c>
      <c r="D147" s="159" t="s">
        <v>151</v>
      </c>
      <c r="E147" s="254">
        <v>15.0</v>
      </c>
      <c r="F147" s="160">
        <v>140.0</v>
      </c>
      <c r="G147" s="167">
        <f t="shared" ref="G147:G223" si="283">E147*F147</f>
        <v>2100</v>
      </c>
      <c r="H147" s="254">
        <v>15.0</v>
      </c>
      <c r="I147" s="160">
        <v>140.0</v>
      </c>
      <c r="J147" s="167">
        <f t="shared" ref="J147:J197" si="284">H147*I147</f>
        <v>2100</v>
      </c>
      <c r="K147" s="165"/>
      <c r="L147" s="166"/>
      <c r="M147" s="167">
        <f t="shared" ref="M147:M149" si="285">K147*L147</f>
        <v>0</v>
      </c>
      <c r="N147" s="165"/>
      <c r="O147" s="166"/>
      <c r="P147" s="167">
        <f t="shared" ref="P147:P149" si="286">N147*O147</f>
        <v>0</v>
      </c>
      <c r="Q147" s="165"/>
      <c r="R147" s="166"/>
      <c r="S147" s="167">
        <f t="shared" ref="S147:S149" si="287">Q147*R147</f>
        <v>0</v>
      </c>
      <c r="T147" s="165"/>
      <c r="U147" s="166"/>
      <c r="V147" s="167">
        <f t="shared" ref="V147:V149" si="288">T147*U147</f>
        <v>0</v>
      </c>
      <c r="W147" s="168">
        <f t="shared" ref="W147:W224" si="289">G147+M147+S147</f>
        <v>2100</v>
      </c>
      <c r="X147" s="170">
        <f t="shared" ref="X147:X224" si="290">J147+P147+V147</f>
        <v>2100</v>
      </c>
      <c r="Y147" s="170">
        <f t="shared" si="281"/>
        <v>0</v>
      </c>
      <c r="Z147" s="171">
        <f t="shared" si="282"/>
        <v>0</v>
      </c>
      <c r="AA147" s="172"/>
      <c r="AB147" s="174"/>
      <c r="AC147" s="174"/>
      <c r="AD147" s="174"/>
      <c r="AE147" s="174"/>
      <c r="AF147" s="174"/>
      <c r="AG147" s="174"/>
    </row>
    <row r="148" ht="30.0" customHeight="1">
      <c r="A148" s="156" t="s">
        <v>88</v>
      </c>
      <c r="B148" s="157" t="s">
        <v>331</v>
      </c>
      <c r="C148" s="191" t="s">
        <v>332</v>
      </c>
      <c r="D148" s="159" t="s">
        <v>151</v>
      </c>
      <c r="E148" s="255">
        <v>5.0</v>
      </c>
      <c r="F148" s="160">
        <v>400.0</v>
      </c>
      <c r="G148" s="167">
        <f t="shared" si="283"/>
        <v>2000</v>
      </c>
      <c r="H148" s="255">
        <v>5.0</v>
      </c>
      <c r="I148" s="160">
        <v>400.0</v>
      </c>
      <c r="J148" s="167">
        <f t="shared" si="284"/>
        <v>2000</v>
      </c>
      <c r="K148" s="165"/>
      <c r="L148" s="166"/>
      <c r="M148" s="167">
        <f t="shared" si="285"/>
        <v>0</v>
      </c>
      <c r="N148" s="165"/>
      <c r="O148" s="166"/>
      <c r="P148" s="167">
        <f t="shared" si="286"/>
        <v>0</v>
      </c>
      <c r="Q148" s="165"/>
      <c r="R148" s="166"/>
      <c r="S148" s="167">
        <f t="shared" si="287"/>
        <v>0</v>
      </c>
      <c r="T148" s="165"/>
      <c r="U148" s="166"/>
      <c r="V148" s="167">
        <f t="shared" si="288"/>
        <v>0</v>
      </c>
      <c r="W148" s="168">
        <f t="shared" si="289"/>
        <v>2000</v>
      </c>
      <c r="X148" s="170">
        <f t="shared" si="290"/>
        <v>2000</v>
      </c>
      <c r="Y148" s="170">
        <f t="shared" si="281"/>
        <v>0</v>
      </c>
      <c r="Z148" s="171">
        <f t="shared" si="282"/>
        <v>0</v>
      </c>
      <c r="AA148" s="172"/>
      <c r="AB148" s="174"/>
      <c r="AC148" s="174"/>
      <c r="AD148" s="174"/>
      <c r="AE148" s="174"/>
      <c r="AF148" s="174"/>
      <c r="AG148" s="174"/>
    </row>
    <row r="149" ht="30.0" customHeight="1">
      <c r="A149" s="176" t="s">
        <v>88</v>
      </c>
      <c r="B149" s="177" t="s">
        <v>333</v>
      </c>
      <c r="C149" s="191" t="s">
        <v>334</v>
      </c>
      <c r="D149" s="178" t="s">
        <v>151</v>
      </c>
      <c r="E149" s="255">
        <v>40.0</v>
      </c>
      <c r="F149" s="160">
        <v>50.0</v>
      </c>
      <c r="G149" s="183">
        <f t="shared" si="283"/>
        <v>2000</v>
      </c>
      <c r="H149" s="255">
        <v>40.0</v>
      </c>
      <c r="I149" s="160">
        <v>50.0</v>
      </c>
      <c r="J149" s="183">
        <f t="shared" si="284"/>
        <v>2000</v>
      </c>
      <c r="K149" s="181"/>
      <c r="L149" s="182"/>
      <c r="M149" s="183">
        <f t="shared" si="285"/>
        <v>0</v>
      </c>
      <c r="N149" s="181"/>
      <c r="O149" s="182"/>
      <c r="P149" s="183">
        <f t="shared" si="286"/>
        <v>0</v>
      </c>
      <c r="Q149" s="181"/>
      <c r="R149" s="182"/>
      <c r="S149" s="183">
        <f t="shared" si="287"/>
        <v>0</v>
      </c>
      <c r="T149" s="181"/>
      <c r="U149" s="182"/>
      <c r="V149" s="183">
        <f t="shared" si="288"/>
        <v>0</v>
      </c>
      <c r="W149" s="184">
        <f t="shared" si="289"/>
        <v>2000</v>
      </c>
      <c r="X149" s="170">
        <f t="shared" si="290"/>
        <v>2000</v>
      </c>
      <c r="Y149" s="170">
        <f t="shared" si="281"/>
        <v>0</v>
      </c>
      <c r="Z149" s="171">
        <f t="shared" si="282"/>
        <v>0</v>
      </c>
      <c r="AA149" s="185"/>
      <c r="AB149" s="174"/>
      <c r="AC149" s="174"/>
      <c r="AD149" s="174"/>
      <c r="AE149" s="174"/>
      <c r="AF149" s="174"/>
      <c r="AG149" s="174"/>
    </row>
    <row r="150" ht="30.0" customHeight="1">
      <c r="A150" s="176" t="s">
        <v>88</v>
      </c>
      <c r="B150" s="177" t="s">
        <v>335</v>
      </c>
      <c r="C150" s="297" t="s">
        <v>336</v>
      </c>
      <c r="D150" s="178" t="s">
        <v>151</v>
      </c>
      <c r="E150" s="255">
        <v>30.0</v>
      </c>
      <c r="F150" s="160">
        <v>50.0</v>
      </c>
      <c r="G150" s="183">
        <f t="shared" si="283"/>
        <v>1500</v>
      </c>
      <c r="H150" s="255">
        <v>30.0</v>
      </c>
      <c r="I150" s="160">
        <v>50.0</v>
      </c>
      <c r="J150" s="183">
        <f t="shared" si="284"/>
        <v>1500</v>
      </c>
      <c r="K150" s="186"/>
      <c r="L150" s="187"/>
      <c r="M150" s="188"/>
      <c r="N150" s="186"/>
      <c r="O150" s="187"/>
      <c r="P150" s="188"/>
      <c r="Q150" s="186"/>
      <c r="R150" s="187"/>
      <c r="S150" s="188"/>
      <c r="T150" s="186"/>
      <c r="U150" s="187"/>
      <c r="V150" s="188"/>
      <c r="W150" s="184">
        <f t="shared" si="289"/>
        <v>1500</v>
      </c>
      <c r="X150" s="170">
        <f t="shared" si="290"/>
        <v>1500</v>
      </c>
      <c r="Y150" s="170">
        <f t="shared" si="281"/>
        <v>0</v>
      </c>
      <c r="Z150" s="171">
        <f t="shared" si="282"/>
        <v>0</v>
      </c>
      <c r="AA150" s="190"/>
      <c r="AB150" s="174"/>
      <c r="AC150" s="174"/>
      <c r="AD150" s="174"/>
      <c r="AE150" s="174"/>
      <c r="AF150" s="174"/>
      <c r="AG150" s="174"/>
    </row>
    <row r="151" ht="30.0" customHeight="1">
      <c r="A151" s="176" t="s">
        <v>88</v>
      </c>
      <c r="B151" s="177" t="s">
        <v>337</v>
      </c>
      <c r="C151" s="191" t="s">
        <v>338</v>
      </c>
      <c r="D151" s="178" t="s">
        <v>151</v>
      </c>
      <c r="E151" s="255">
        <v>30.0</v>
      </c>
      <c r="F151" s="160">
        <v>15.0</v>
      </c>
      <c r="G151" s="183">
        <f t="shared" si="283"/>
        <v>450</v>
      </c>
      <c r="H151" s="255">
        <v>30.0</v>
      </c>
      <c r="I151" s="160">
        <v>15.0</v>
      </c>
      <c r="J151" s="183">
        <f t="shared" si="284"/>
        <v>450</v>
      </c>
      <c r="K151" s="186"/>
      <c r="L151" s="187"/>
      <c r="M151" s="188"/>
      <c r="N151" s="186"/>
      <c r="O151" s="187"/>
      <c r="P151" s="188"/>
      <c r="Q151" s="186"/>
      <c r="R151" s="187"/>
      <c r="S151" s="188"/>
      <c r="T151" s="186"/>
      <c r="U151" s="187"/>
      <c r="V151" s="188"/>
      <c r="W151" s="184">
        <f t="shared" si="289"/>
        <v>450</v>
      </c>
      <c r="X151" s="170">
        <f t="shared" si="290"/>
        <v>450</v>
      </c>
      <c r="Y151" s="170">
        <f t="shared" si="281"/>
        <v>0</v>
      </c>
      <c r="Z151" s="171">
        <f t="shared" si="282"/>
        <v>0</v>
      </c>
      <c r="AA151" s="190"/>
      <c r="AB151" s="174"/>
      <c r="AC151" s="174"/>
      <c r="AD151" s="174"/>
      <c r="AE151" s="174"/>
      <c r="AF151" s="174"/>
      <c r="AG151" s="174"/>
    </row>
    <row r="152" ht="30.0" customHeight="1">
      <c r="A152" s="176" t="s">
        <v>88</v>
      </c>
      <c r="B152" s="177" t="s">
        <v>339</v>
      </c>
      <c r="C152" s="191" t="s">
        <v>340</v>
      </c>
      <c r="D152" s="178" t="s">
        <v>151</v>
      </c>
      <c r="E152" s="255">
        <v>30.0</v>
      </c>
      <c r="F152" s="160">
        <v>190.0</v>
      </c>
      <c r="G152" s="183">
        <f t="shared" si="283"/>
        <v>5700</v>
      </c>
      <c r="H152" s="255">
        <v>30.0</v>
      </c>
      <c r="I152" s="160">
        <v>190.0</v>
      </c>
      <c r="J152" s="183">
        <f t="shared" si="284"/>
        <v>5700</v>
      </c>
      <c r="K152" s="186"/>
      <c r="L152" s="187"/>
      <c r="M152" s="188"/>
      <c r="N152" s="186"/>
      <c r="O152" s="187"/>
      <c r="P152" s="188"/>
      <c r="Q152" s="186"/>
      <c r="R152" s="187"/>
      <c r="S152" s="188"/>
      <c r="T152" s="186"/>
      <c r="U152" s="187"/>
      <c r="V152" s="188"/>
      <c r="W152" s="184">
        <f t="shared" si="289"/>
        <v>5700</v>
      </c>
      <c r="X152" s="170">
        <f t="shared" si="290"/>
        <v>5700</v>
      </c>
      <c r="Y152" s="170">
        <f t="shared" si="281"/>
        <v>0</v>
      </c>
      <c r="Z152" s="171">
        <f t="shared" si="282"/>
        <v>0</v>
      </c>
      <c r="AA152" s="190"/>
      <c r="AB152" s="174"/>
      <c r="AC152" s="174"/>
      <c r="AD152" s="174"/>
      <c r="AE152" s="174"/>
      <c r="AF152" s="174"/>
      <c r="AG152" s="174"/>
    </row>
    <row r="153" ht="30.0" customHeight="1">
      <c r="A153" s="176" t="s">
        <v>88</v>
      </c>
      <c r="B153" s="177" t="s">
        <v>341</v>
      </c>
      <c r="C153" s="191" t="s">
        <v>342</v>
      </c>
      <c r="D153" s="178" t="s">
        <v>151</v>
      </c>
      <c r="E153" s="255">
        <v>20.0</v>
      </c>
      <c r="F153" s="160">
        <v>390.0</v>
      </c>
      <c r="G153" s="183">
        <f t="shared" si="283"/>
        <v>7800</v>
      </c>
      <c r="H153" s="255">
        <v>20.0</v>
      </c>
      <c r="I153" s="160">
        <v>390.0</v>
      </c>
      <c r="J153" s="183">
        <f t="shared" si="284"/>
        <v>7800</v>
      </c>
      <c r="K153" s="186"/>
      <c r="L153" s="187"/>
      <c r="M153" s="188"/>
      <c r="N153" s="186"/>
      <c r="O153" s="187"/>
      <c r="P153" s="188"/>
      <c r="Q153" s="186"/>
      <c r="R153" s="187"/>
      <c r="S153" s="188"/>
      <c r="T153" s="186"/>
      <c r="U153" s="187"/>
      <c r="V153" s="188"/>
      <c r="W153" s="184">
        <f t="shared" si="289"/>
        <v>7800</v>
      </c>
      <c r="X153" s="170">
        <f t="shared" si="290"/>
        <v>7800</v>
      </c>
      <c r="Y153" s="170">
        <f t="shared" si="281"/>
        <v>0</v>
      </c>
      <c r="Z153" s="171">
        <f t="shared" si="282"/>
        <v>0</v>
      </c>
      <c r="AA153" s="190"/>
      <c r="AB153" s="174"/>
      <c r="AC153" s="174"/>
      <c r="AD153" s="174"/>
      <c r="AE153" s="174"/>
      <c r="AF153" s="174"/>
      <c r="AG153" s="174"/>
    </row>
    <row r="154" ht="30.0" customHeight="1">
      <c r="A154" s="176" t="s">
        <v>88</v>
      </c>
      <c r="B154" s="177" t="s">
        <v>343</v>
      </c>
      <c r="C154" s="191" t="s">
        <v>344</v>
      </c>
      <c r="D154" s="178" t="s">
        <v>151</v>
      </c>
      <c r="E154" s="255">
        <v>20.0</v>
      </c>
      <c r="F154" s="160">
        <v>100.0</v>
      </c>
      <c r="G154" s="183">
        <f t="shared" si="283"/>
        <v>2000</v>
      </c>
      <c r="H154" s="255">
        <v>20.0</v>
      </c>
      <c r="I154" s="160">
        <v>100.0</v>
      </c>
      <c r="J154" s="183">
        <f t="shared" si="284"/>
        <v>2000</v>
      </c>
      <c r="K154" s="186"/>
      <c r="L154" s="187"/>
      <c r="M154" s="188"/>
      <c r="N154" s="186"/>
      <c r="O154" s="187"/>
      <c r="P154" s="188"/>
      <c r="Q154" s="186"/>
      <c r="R154" s="187"/>
      <c r="S154" s="188"/>
      <c r="T154" s="186"/>
      <c r="U154" s="187"/>
      <c r="V154" s="188"/>
      <c r="W154" s="184">
        <f t="shared" si="289"/>
        <v>2000</v>
      </c>
      <c r="X154" s="170">
        <f t="shared" si="290"/>
        <v>2000</v>
      </c>
      <c r="Y154" s="170">
        <f t="shared" si="281"/>
        <v>0</v>
      </c>
      <c r="Z154" s="171">
        <f t="shared" si="282"/>
        <v>0</v>
      </c>
      <c r="AA154" s="190"/>
      <c r="AB154" s="174"/>
      <c r="AC154" s="174"/>
      <c r="AD154" s="174"/>
      <c r="AE154" s="174"/>
      <c r="AF154" s="174"/>
      <c r="AG154" s="174"/>
    </row>
    <row r="155" ht="30.0" customHeight="1">
      <c r="A155" s="176" t="s">
        <v>88</v>
      </c>
      <c r="B155" s="177" t="s">
        <v>345</v>
      </c>
      <c r="C155" s="191" t="s">
        <v>346</v>
      </c>
      <c r="D155" s="178" t="s">
        <v>151</v>
      </c>
      <c r="E155" s="255">
        <v>10.0</v>
      </c>
      <c r="F155" s="160">
        <v>700.0</v>
      </c>
      <c r="G155" s="183">
        <f t="shared" si="283"/>
        <v>7000</v>
      </c>
      <c r="H155" s="255">
        <v>10.0</v>
      </c>
      <c r="I155" s="160">
        <v>700.0</v>
      </c>
      <c r="J155" s="183">
        <f t="shared" si="284"/>
        <v>7000</v>
      </c>
      <c r="K155" s="186"/>
      <c r="L155" s="187"/>
      <c r="M155" s="188"/>
      <c r="N155" s="186"/>
      <c r="O155" s="187"/>
      <c r="P155" s="188"/>
      <c r="Q155" s="186"/>
      <c r="R155" s="187"/>
      <c r="S155" s="188"/>
      <c r="T155" s="186"/>
      <c r="U155" s="187"/>
      <c r="V155" s="188"/>
      <c r="W155" s="184">
        <f t="shared" si="289"/>
        <v>7000</v>
      </c>
      <c r="X155" s="170">
        <f t="shared" si="290"/>
        <v>7000</v>
      </c>
      <c r="Y155" s="170">
        <f t="shared" si="281"/>
        <v>0</v>
      </c>
      <c r="Z155" s="171">
        <f t="shared" si="282"/>
        <v>0</v>
      </c>
      <c r="AA155" s="190"/>
      <c r="AB155" s="174"/>
      <c r="AC155" s="174"/>
      <c r="AD155" s="174"/>
      <c r="AE155" s="174"/>
      <c r="AF155" s="174"/>
      <c r="AG155" s="174"/>
    </row>
    <row r="156" ht="30.0" customHeight="1">
      <c r="A156" s="176" t="s">
        <v>88</v>
      </c>
      <c r="B156" s="177" t="s">
        <v>347</v>
      </c>
      <c r="C156" s="257" t="s">
        <v>348</v>
      </c>
      <c r="D156" s="178" t="s">
        <v>151</v>
      </c>
      <c r="E156" s="255">
        <v>30.0</v>
      </c>
      <c r="F156" s="160">
        <v>200.0</v>
      </c>
      <c r="G156" s="183">
        <f t="shared" si="283"/>
        <v>6000</v>
      </c>
      <c r="H156" s="255">
        <v>30.0</v>
      </c>
      <c r="I156" s="160">
        <v>200.0</v>
      </c>
      <c r="J156" s="183">
        <f t="shared" si="284"/>
        <v>6000</v>
      </c>
      <c r="K156" s="186"/>
      <c r="L156" s="187"/>
      <c r="M156" s="188"/>
      <c r="N156" s="186"/>
      <c r="O156" s="187"/>
      <c r="P156" s="188"/>
      <c r="Q156" s="186"/>
      <c r="R156" s="187"/>
      <c r="S156" s="188"/>
      <c r="T156" s="186"/>
      <c r="U156" s="187"/>
      <c r="V156" s="188"/>
      <c r="W156" s="184">
        <f t="shared" si="289"/>
        <v>6000</v>
      </c>
      <c r="X156" s="170">
        <f t="shared" si="290"/>
        <v>6000</v>
      </c>
      <c r="Y156" s="170">
        <f t="shared" si="281"/>
        <v>0</v>
      </c>
      <c r="Z156" s="171">
        <f t="shared" si="282"/>
        <v>0</v>
      </c>
      <c r="AA156" s="190"/>
      <c r="AB156" s="174"/>
      <c r="AC156" s="174"/>
      <c r="AD156" s="174"/>
      <c r="AE156" s="174"/>
      <c r="AF156" s="174"/>
      <c r="AG156" s="174"/>
    </row>
    <row r="157" ht="30.0" customHeight="1">
      <c r="A157" s="176" t="s">
        <v>88</v>
      </c>
      <c r="B157" s="177" t="s">
        <v>349</v>
      </c>
      <c r="C157" s="257" t="s">
        <v>350</v>
      </c>
      <c r="D157" s="178" t="s">
        <v>151</v>
      </c>
      <c r="E157" s="255">
        <v>50.0</v>
      </c>
      <c r="F157" s="160">
        <v>60.0</v>
      </c>
      <c r="G157" s="183">
        <f t="shared" si="283"/>
        <v>3000</v>
      </c>
      <c r="H157" s="255">
        <v>50.0</v>
      </c>
      <c r="I157" s="160">
        <v>60.0</v>
      </c>
      <c r="J157" s="183">
        <f t="shared" si="284"/>
        <v>3000</v>
      </c>
      <c r="K157" s="186"/>
      <c r="L157" s="187"/>
      <c r="M157" s="188"/>
      <c r="N157" s="186"/>
      <c r="O157" s="187"/>
      <c r="P157" s="188"/>
      <c r="Q157" s="186"/>
      <c r="R157" s="187"/>
      <c r="S157" s="188"/>
      <c r="T157" s="186"/>
      <c r="U157" s="187"/>
      <c r="V157" s="188"/>
      <c r="W157" s="184">
        <f t="shared" si="289"/>
        <v>3000</v>
      </c>
      <c r="X157" s="170">
        <f t="shared" si="290"/>
        <v>3000</v>
      </c>
      <c r="Y157" s="170">
        <f t="shared" si="281"/>
        <v>0</v>
      </c>
      <c r="Z157" s="171">
        <f t="shared" si="282"/>
        <v>0</v>
      </c>
      <c r="AA157" s="190"/>
      <c r="AB157" s="174"/>
      <c r="AC157" s="174"/>
      <c r="AD157" s="174"/>
      <c r="AE157" s="174"/>
      <c r="AF157" s="174"/>
      <c r="AG157" s="174"/>
    </row>
    <row r="158" ht="30.0" customHeight="1">
      <c r="A158" s="176" t="s">
        <v>88</v>
      </c>
      <c r="B158" s="177" t="s">
        <v>351</v>
      </c>
      <c r="C158" s="257" t="s">
        <v>352</v>
      </c>
      <c r="D158" s="178" t="s">
        <v>151</v>
      </c>
      <c r="E158" s="255">
        <v>20.0</v>
      </c>
      <c r="F158" s="160">
        <v>25.0</v>
      </c>
      <c r="G158" s="183">
        <f t="shared" si="283"/>
        <v>500</v>
      </c>
      <c r="H158" s="255">
        <v>20.0</v>
      </c>
      <c r="I158" s="160">
        <v>25.0</v>
      </c>
      <c r="J158" s="183">
        <f t="shared" si="284"/>
        <v>500</v>
      </c>
      <c r="K158" s="186"/>
      <c r="L158" s="187"/>
      <c r="M158" s="188"/>
      <c r="N158" s="186"/>
      <c r="O158" s="187"/>
      <c r="P158" s="188"/>
      <c r="Q158" s="186"/>
      <c r="R158" s="187"/>
      <c r="S158" s="188"/>
      <c r="T158" s="186"/>
      <c r="U158" s="187"/>
      <c r="V158" s="188"/>
      <c r="W158" s="184">
        <f t="shared" si="289"/>
        <v>500</v>
      </c>
      <c r="X158" s="170">
        <f t="shared" si="290"/>
        <v>500</v>
      </c>
      <c r="Y158" s="170">
        <f t="shared" si="281"/>
        <v>0</v>
      </c>
      <c r="Z158" s="171">
        <f t="shared" si="282"/>
        <v>0</v>
      </c>
      <c r="AA158" s="190"/>
      <c r="AB158" s="174"/>
      <c r="AC158" s="174"/>
      <c r="AD158" s="174"/>
      <c r="AE158" s="174"/>
      <c r="AF158" s="174"/>
      <c r="AG158" s="174"/>
    </row>
    <row r="159" ht="30.0" customHeight="1">
      <c r="A159" s="176" t="s">
        <v>88</v>
      </c>
      <c r="B159" s="177" t="s">
        <v>353</v>
      </c>
      <c r="C159" s="257" t="s">
        <v>354</v>
      </c>
      <c r="D159" s="178" t="s">
        <v>151</v>
      </c>
      <c r="E159" s="255">
        <v>30.0</v>
      </c>
      <c r="F159" s="160">
        <v>60.0</v>
      </c>
      <c r="G159" s="183">
        <f t="shared" si="283"/>
        <v>1800</v>
      </c>
      <c r="H159" s="255">
        <v>30.0</v>
      </c>
      <c r="I159" s="160">
        <v>60.0</v>
      </c>
      <c r="J159" s="183">
        <f t="shared" si="284"/>
        <v>1800</v>
      </c>
      <c r="K159" s="186"/>
      <c r="L159" s="187"/>
      <c r="M159" s="188"/>
      <c r="N159" s="186"/>
      <c r="O159" s="187"/>
      <c r="P159" s="188"/>
      <c r="Q159" s="186"/>
      <c r="R159" s="187"/>
      <c r="S159" s="188"/>
      <c r="T159" s="186"/>
      <c r="U159" s="187"/>
      <c r="V159" s="188"/>
      <c r="W159" s="184">
        <f t="shared" si="289"/>
        <v>1800</v>
      </c>
      <c r="X159" s="170">
        <f t="shared" si="290"/>
        <v>1800</v>
      </c>
      <c r="Y159" s="170">
        <f t="shared" si="281"/>
        <v>0</v>
      </c>
      <c r="Z159" s="171">
        <f t="shared" si="282"/>
        <v>0</v>
      </c>
      <c r="AA159" s="190"/>
      <c r="AB159" s="174"/>
      <c r="AC159" s="174"/>
      <c r="AD159" s="174"/>
      <c r="AE159" s="174"/>
      <c r="AF159" s="174"/>
      <c r="AG159" s="174"/>
    </row>
    <row r="160" ht="30.0" customHeight="1">
      <c r="A160" s="176" t="s">
        <v>88</v>
      </c>
      <c r="B160" s="177" t="s">
        <v>355</v>
      </c>
      <c r="C160" s="257" t="s">
        <v>356</v>
      </c>
      <c r="D160" s="178" t="s">
        <v>151</v>
      </c>
      <c r="E160" s="255">
        <v>10.0</v>
      </c>
      <c r="F160" s="160">
        <v>40.0</v>
      </c>
      <c r="G160" s="183">
        <f t="shared" si="283"/>
        <v>400</v>
      </c>
      <c r="H160" s="255">
        <v>10.0</v>
      </c>
      <c r="I160" s="160">
        <v>40.0</v>
      </c>
      <c r="J160" s="183">
        <f t="shared" si="284"/>
        <v>400</v>
      </c>
      <c r="K160" s="186"/>
      <c r="L160" s="187"/>
      <c r="M160" s="188"/>
      <c r="N160" s="186"/>
      <c r="O160" s="187"/>
      <c r="P160" s="188"/>
      <c r="Q160" s="186"/>
      <c r="R160" s="187"/>
      <c r="S160" s="188"/>
      <c r="T160" s="186"/>
      <c r="U160" s="187"/>
      <c r="V160" s="188"/>
      <c r="W160" s="184">
        <f t="shared" si="289"/>
        <v>400</v>
      </c>
      <c r="X160" s="170">
        <f t="shared" si="290"/>
        <v>400</v>
      </c>
      <c r="Y160" s="170">
        <f t="shared" si="281"/>
        <v>0</v>
      </c>
      <c r="Z160" s="171">
        <f t="shared" si="282"/>
        <v>0</v>
      </c>
      <c r="AA160" s="190"/>
      <c r="AB160" s="174"/>
      <c r="AC160" s="174"/>
      <c r="AD160" s="174"/>
      <c r="AE160" s="174"/>
      <c r="AF160" s="174"/>
      <c r="AG160" s="174"/>
    </row>
    <row r="161" ht="30.0" customHeight="1">
      <c r="A161" s="176" t="s">
        <v>88</v>
      </c>
      <c r="B161" s="177" t="s">
        <v>357</v>
      </c>
      <c r="C161" s="257" t="s">
        <v>358</v>
      </c>
      <c r="D161" s="178" t="s">
        <v>151</v>
      </c>
      <c r="E161" s="255">
        <v>5.0</v>
      </c>
      <c r="F161" s="160">
        <v>70.0</v>
      </c>
      <c r="G161" s="183">
        <f t="shared" si="283"/>
        <v>350</v>
      </c>
      <c r="H161" s="255">
        <v>5.0</v>
      </c>
      <c r="I161" s="160">
        <v>70.0</v>
      </c>
      <c r="J161" s="183">
        <f t="shared" si="284"/>
        <v>350</v>
      </c>
      <c r="K161" s="186"/>
      <c r="L161" s="187"/>
      <c r="M161" s="188"/>
      <c r="N161" s="186"/>
      <c r="O161" s="187"/>
      <c r="P161" s="188"/>
      <c r="Q161" s="186"/>
      <c r="R161" s="187"/>
      <c r="S161" s="188"/>
      <c r="T161" s="186"/>
      <c r="U161" s="187"/>
      <c r="V161" s="188"/>
      <c r="W161" s="184">
        <f t="shared" si="289"/>
        <v>350</v>
      </c>
      <c r="X161" s="170">
        <f t="shared" si="290"/>
        <v>350</v>
      </c>
      <c r="Y161" s="170">
        <f t="shared" si="281"/>
        <v>0</v>
      </c>
      <c r="Z161" s="171">
        <f t="shared" si="282"/>
        <v>0</v>
      </c>
      <c r="AA161" s="190"/>
      <c r="AB161" s="174"/>
      <c r="AC161" s="174"/>
      <c r="AD161" s="174"/>
      <c r="AE161" s="174"/>
      <c r="AF161" s="174"/>
      <c r="AG161" s="174"/>
    </row>
    <row r="162" ht="30.0" customHeight="1">
      <c r="A162" s="176" t="s">
        <v>88</v>
      </c>
      <c r="B162" s="177" t="s">
        <v>359</v>
      </c>
      <c r="C162" s="257" t="s">
        <v>360</v>
      </c>
      <c r="D162" s="178" t="s">
        <v>151</v>
      </c>
      <c r="E162" s="255">
        <v>10.0</v>
      </c>
      <c r="F162" s="160">
        <v>100.0</v>
      </c>
      <c r="G162" s="183">
        <f t="shared" si="283"/>
        <v>1000</v>
      </c>
      <c r="H162" s="255">
        <v>10.0</v>
      </c>
      <c r="I162" s="160">
        <v>100.0</v>
      </c>
      <c r="J162" s="183">
        <f t="shared" si="284"/>
        <v>1000</v>
      </c>
      <c r="K162" s="186"/>
      <c r="L162" s="187"/>
      <c r="M162" s="188"/>
      <c r="N162" s="186"/>
      <c r="O162" s="187"/>
      <c r="P162" s="188"/>
      <c r="Q162" s="186"/>
      <c r="R162" s="187"/>
      <c r="S162" s="188"/>
      <c r="T162" s="186"/>
      <c r="U162" s="187"/>
      <c r="V162" s="188"/>
      <c r="W162" s="184">
        <f t="shared" si="289"/>
        <v>1000</v>
      </c>
      <c r="X162" s="170">
        <f t="shared" si="290"/>
        <v>1000</v>
      </c>
      <c r="Y162" s="170">
        <f t="shared" si="281"/>
        <v>0</v>
      </c>
      <c r="Z162" s="171">
        <f t="shared" si="282"/>
        <v>0</v>
      </c>
      <c r="AA162" s="190"/>
      <c r="AB162" s="174"/>
      <c r="AC162" s="174"/>
      <c r="AD162" s="174"/>
      <c r="AE162" s="174"/>
      <c r="AF162" s="174"/>
      <c r="AG162" s="174"/>
    </row>
    <row r="163" ht="30.0" customHeight="1">
      <c r="A163" s="176" t="s">
        <v>88</v>
      </c>
      <c r="B163" s="177" t="s">
        <v>361</v>
      </c>
      <c r="C163" s="257" t="s">
        <v>362</v>
      </c>
      <c r="D163" s="178" t="s">
        <v>151</v>
      </c>
      <c r="E163" s="255">
        <v>40.0</v>
      </c>
      <c r="F163" s="160">
        <v>100.0</v>
      </c>
      <c r="G163" s="183">
        <f t="shared" si="283"/>
        <v>4000</v>
      </c>
      <c r="H163" s="255">
        <v>40.0</v>
      </c>
      <c r="I163" s="160">
        <v>100.0</v>
      </c>
      <c r="J163" s="183">
        <f t="shared" si="284"/>
        <v>4000</v>
      </c>
      <c r="K163" s="186"/>
      <c r="L163" s="187"/>
      <c r="M163" s="188"/>
      <c r="N163" s="186"/>
      <c r="O163" s="187"/>
      <c r="P163" s="188"/>
      <c r="Q163" s="186"/>
      <c r="R163" s="187"/>
      <c r="S163" s="188"/>
      <c r="T163" s="186"/>
      <c r="U163" s="187"/>
      <c r="V163" s="188"/>
      <c r="W163" s="184">
        <f t="shared" si="289"/>
        <v>4000</v>
      </c>
      <c r="X163" s="170">
        <f t="shared" si="290"/>
        <v>4000</v>
      </c>
      <c r="Y163" s="170">
        <f t="shared" si="281"/>
        <v>0</v>
      </c>
      <c r="Z163" s="171">
        <f t="shared" si="282"/>
        <v>0</v>
      </c>
      <c r="AA163" s="190"/>
      <c r="AB163" s="174"/>
      <c r="AC163" s="174"/>
      <c r="AD163" s="174"/>
      <c r="AE163" s="174"/>
      <c r="AF163" s="174"/>
      <c r="AG163" s="174"/>
    </row>
    <row r="164" ht="30.0" customHeight="1">
      <c r="A164" s="176" t="s">
        <v>88</v>
      </c>
      <c r="B164" s="177" t="s">
        <v>363</v>
      </c>
      <c r="C164" s="257" t="s">
        <v>364</v>
      </c>
      <c r="D164" s="178" t="s">
        <v>151</v>
      </c>
      <c r="E164" s="255">
        <v>40.0</v>
      </c>
      <c r="F164" s="160">
        <v>20.0</v>
      </c>
      <c r="G164" s="183">
        <f t="shared" si="283"/>
        <v>800</v>
      </c>
      <c r="H164" s="255">
        <v>40.0</v>
      </c>
      <c r="I164" s="160">
        <v>20.0</v>
      </c>
      <c r="J164" s="183">
        <f t="shared" si="284"/>
        <v>800</v>
      </c>
      <c r="K164" s="186"/>
      <c r="L164" s="187"/>
      <c r="M164" s="188"/>
      <c r="N164" s="186"/>
      <c r="O164" s="187"/>
      <c r="P164" s="188"/>
      <c r="Q164" s="186"/>
      <c r="R164" s="187"/>
      <c r="S164" s="188"/>
      <c r="T164" s="186"/>
      <c r="U164" s="187"/>
      <c r="V164" s="188"/>
      <c r="W164" s="184">
        <f t="shared" si="289"/>
        <v>800</v>
      </c>
      <c r="X164" s="170">
        <f t="shared" si="290"/>
        <v>800</v>
      </c>
      <c r="Y164" s="170">
        <f t="shared" si="281"/>
        <v>0</v>
      </c>
      <c r="Z164" s="171">
        <f t="shared" si="282"/>
        <v>0</v>
      </c>
      <c r="AA164" s="190"/>
      <c r="AB164" s="174"/>
      <c r="AC164" s="174"/>
      <c r="AD164" s="174"/>
      <c r="AE164" s="174"/>
      <c r="AF164" s="174"/>
      <c r="AG164" s="174"/>
    </row>
    <row r="165" ht="30.0" customHeight="1">
      <c r="A165" s="176" t="s">
        <v>88</v>
      </c>
      <c r="B165" s="177" t="s">
        <v>365</v>
      </c>
      <c r="C165" s="257" t="s">
        <v>366</v>
      </c>
      <c r="D165" s="178" t="s">
        <v>151</v>
      </c>
      <c r="E165" s="255">
        <v>10.0</v>
      </c>
      <c r="F165" s="160">
        <v>50.0</v>
      </c>
      <c r="G165" s="183">
        <f t="shared" si="283"/>
        <v>500</v>
      </c>
      <c r="H165" s="255">
        <v>10.0</v>
      </c>
      <c r="I165" s="160">
        <v>50.0</v>
      </c>
      <c r="J165" s="183">
        <f t="shared" si="284"/>
        <v>500</v>
      </c>
      <c r="K165" s="186"/>
      <c r="L165" s="187"/>
      <c r="M165" s="188"/>
      <c r="N165" s="186"/>
      <c r="O165" s="187"/>
      <c r="P165" s="188"/>
      <c r="Q165" s="186"/>
      <c r="R165" s="187"/>
      <c r="S165" s="188"/>
      <c r="T165" s="186"/>
      <c r="U165" s="187"/>
      <c r="V165" s="188"/>
      <c r="W165" s="184">
        <f t="shared" si="289"/>
        <v>500</v>
      </c>
      <c r="X165" s="170">
        <f t="shared" si="290"/>
        <v>500</v>
      </c>
      <c r="Y165" s="170">
        <f t="shared" si="281"/>
        <v>0</v>
      </c>
      <c r="Z165" s="171">
        <f t="shared" si="282"/>
        <v>0</v>
      </c>
      <c r="AA165" s="190"/>
      <c r="AB165" s="174"/>
      <c r="AC165" s="174"/>
      <c r="AD165" s="174"/>
      <c r="AE165" s="174"/>
      <c r="AF165" s="174"/>
      <c r="AG165" s="174"/>
    </row>
    <row r="166" ht="30.0" customHeight="1">
      <c r="A166" s="176" t="s">
        <v>88</v>
      </c>
      <c r="B166" s="177" t="s">
        <v>367</v>
      </c>
      <c r="C166" s="257" t="s">
        <v>368</v>
      </c>
      <c r="D166" s="178" t="s">
        <v>151</v>
      </c>
      <c r="E166" s="255">
        <v>10.0</v>
      </c>
      <c r="F166" s="160">
        <v>35.0</v>
      </c>
      <c r="G166" s="183">
        <f t="shared" si="283"/>
        <v>350</v>
      </c>
      <c r="H166" s="255">
        <v>10.0</v>
      </c>
      <c r="I166" s="160">
        <v>35.0</v>
      </c>
      <c r="J166" s="183">
        <f t="shared" si="284"/>
        <v>350</v>
      </c>
      <c r="K166" s="186"/>
      <c r="L166" s="187"/>
      <c r="M166" s="188"/>
      <c r="N166" s="186"/>
      <c r="O166" s="187"/>
      <c r="P166" s="188"/>
      <c r="Q166" s="186"/>
      <c r="R166" s="187"/>
      <c r="S166" s="188"/>
      <c r="T166" s="186"/>
      <c r="U166" s="187"/>
      <c r="V166" s="188"/>
      <c r="W166" s="184">
        <f t="shared" si="289"/>
        <v>350</v>
      </c>
      <c r="X166" s="170">
        <f t="shared" si="290"/>
        <v>350</v>
      </c>
      <c r="Y166" s="170">
        <f t="shared" si="281"/>
        <v>0</v>
      </c>
      <c r="Z166" s="171">
        <f t="shared" si="282"/>
        <v>0</v>
      </c>
      <c r="AA166" s="190"/>
      <c r="AB166" s="174"/>
      <c r="AC166" s="174"/>
      <c r="AD166" s="174"/>
      <c r="AE166" s="174"/>
      <c r="AF166" s="174"/>
      <c r="AG166" s="174"/>
    </row>
    <row r="167" ht="30.0" customHeight="1">
      <c r="A167" s="176" t="s">
        <v>88</v>
      </c>
      <c r="B167" s="177" t="s">
        <v>369</v>
      </c>
      <c r="C167" s="257" t="s">
        <v>370</v>
      </c>
      <c r="D167" s="178" t="s">
        <v>151</v>
      </c>
      <c r="E167" s="255">
        <v>30.0</v>
      </c>
      <c r="F167" s="160">
        <v>15.0</v>
      </c>
      <c r="G167" s="183">
        <f t="shared" si="283"/>
        <v>450</v>
      </c>
      <c r="H167" s="255">
        <v>30.0</v>
      </c>
      <c r="I167" s="160">
        <v>15.0</v>
      </c>
      <c r="J167" s="183">
        <f t="shared" si="284"/>
        <v>450</v>
      </c>
      <c r="K167" s="186"/>
      <c r="L167" s="187"/>
      <c r="M167" s="188"/>
      <c r="N167" s="186"/>
      <c r="O167" s="187"/>
      <c r="P167" s="188"/>
      <c r="Q167" s="186"/>
      <c r="R167" s="187"/>
      <c r="S167" s="188"/>
      <c r="T167" s="186"/>
      <c r="U167" s="187"/>
      <c r="V167" s="188"/>
      <c r="W167" s="184">
        <f t="shared" si="289"/>
        <v>450</v>
      </c>
      <c r="X167" s="170">
        <f t="shared" si="290"/>
        <v>450</v>
      </c>
      <c r="Y167" s="170">
        <f t="shared" si="281"/>
        <v>0</v>
      </c>
      <c r="Z167" s="171">
        <f t="shared" si="282"/>
        <v>0</v>
      </c>
      <c r="AA167" s="190"/>
      <c r="AB167" s="174"/>
      <c r="AC167" s="174"/>
      <c r="AD167" s="174"/>
      <c r="AE167" s="174"/>
      <c r="AF167" s="174"/>
      <c r="AG167" s="174"/>
    </row>
    <row r="168" ht="30.0" customHeight="1">
      <c r="A168" s="176" t="s">
        <v>88</v>
      </c>
      <c r="B168" s="177" t="s">
        <v>371</v>
      </c>
      <c r="C168" s="257" t="s">
        <v>372</v>
      </c>
      <c r="D168" s="178" t="s">
        <v>151</v>
      </c>
      <c r="E168" s="255">
        <v>35.0</v>
      </c>
      <c r="F168" s="160">
        <v>160.0</v>
      </c>
      <c r="G168" s="183">
        <f t="shared" si="283"/>
        <v>5600</v>
      </c>
      <c r="H168" s="255">
        <v>35.0</v>
      </c>
      <c r="I168" s="160">
        <v>160.0</v>
      </c>
      <c r="J168" s="183">
        <f t="shared" si="284"/>
        <v>5600</v>
      </c>
      <c r="K168" s="186"/>
      <c r="L168" s="187"/>
      <c r="M168" s="188"/>
      <c r="N168" s="186"/>
      <c r="O168" s="187"/>
      <c r="P168" s="188"/>
      <c r="Q168" s="186"/>
      <c r="R168" s="187"/>
      <c r="S168" s="188"/>
      <c r="T168" s="186"/>
      <c r="U168" s="187"/>
      <c r="V168" s="188"/>
      <c r="W168" s="184">
        <f t="shared" si="289"/>
        <v>5600</v>
      </c>
      <c r="X168" s="170">
        <f t="shared" si="290"/>
        <v>5600</v>
      </c>
      <c r="Y168" s="170">
        <f t="shared" si="281"/>
        <v>0</v>
      </c>
      <c r="Z168" s="171">
        <f t="shared" si="282"/>
        <v>0</v>
      </c>
      <c r="AA168" s="190"/>
      <c r="AB168" s="174"/>
      <c r="AC168" s="174"/>
      <c r="AD168" s="174"/>
      <c r="AE168" s="174"/>
      <c r="AF168" s="174"/>
      <c r="AG168" s="174"/>
    </row>
    <row r="169" ht="30.0" customHeight="1">
      <c r="A169" s="176" t="s">
        <v>88</v>
      </c>
      <c r="B169" s="177" t="s">
        <v>373</v>
      </c>
      <c r="C169" s="257" t="s">
        <v>374</v>
      </c>
      <c r="D169" s="178" t="s">
        <v>151</v>
      </c>
      <c r="E169" s="255">
        <v>30.0</v>
      </c>
      <c r="F169" s="160">
        <v>50.0</v>
      </c>
      <c r="G169" s="183">
        <f t="shared" si="283"/>
        <v>1500</v>
      </c>
      <c r="H169" s="255">
        <v>30.0</v>
      </c>
      <c r="I169" s="160">
        <v>50.0</v>
      </c>
      <c r="J169" s="183">
        <f t="shared" si="284"/>
        <v>1500</v>
      </c>
      <c r="K169" s="186"/>
      <c r="L169" s="187"/>
      <c r="M169" s="188"/>
      <c r="N169" s="186"/>
      <c r="O169" s="187"/>
      <c r="P169" s="188"/>
      <c r="Q169" s="186"/>
      <c r="R169" s="187"/>
      <c r="S169" s="188"/>
      <c r="T169" s="186"/>
      <c r="U169" s="187"/>
      <c r="V169" s="188"/>
      <c r="W169" s="184">
        <f t="shared" si="289"/>
        <v>1500</v>
      </c>
      <c r="X169" s="170">
        <f t="shared" si="290"/>
        <v>1500</v>
      </c>
      <c r="Y169" s="170">
        <f t="shared" si="281"/>
        <v>0</v>
      </c>
      <c r="Z169" s="171">
        <f t="shared" si="282"/>
        <v>0</v>
      </c>
      <c r="AA169" s="190"/>
      <c r="AB169" s="174"/>
      <c r="AC169" s="174"/>
      <c r="AD169" s="174"/>
      <c r="AE169" s="174"/>
      <c r="AF169" s="174"/>
      <c r="AG169" s="174"/>
    </row>
    <row r="170" ht="30.0" customHeight="1">
      <c r="A170" s="176" t="s">
        <v>88</v>
      </c>
      <c r="B170" s="177" t="s">
        <v>375</v>
      </c>
      <c r="C170" s="257" t="s">
        <v>376</v>
      </c>
      <c r="D170" s="178" t="s">
        <v>151</v>
      </c>
      <c r="E170" s="255">
        <v>15.0</v>
      </c>
      <c r="F170" s="160">
        <v>400.0</v>
      </c>
      <c r="G170" s="183">
        <f t="shared" si="283"/>
        <v>6000</v>
      </c>
      <c r="H170" s="255">
        <v>15.0</v>
      </c>
      <c r="I170" s="160">
        <v>400.0</v>
      </c>
      <c r="J170" s="183">
        <f t="shared" si="284"/>
        <v>6000</v>
      </c>
      <c r="K170" s="186"/>
      <c r="L170" s="187"/>
      <c r="M170" s="188"/>
      <c r="N170" s="186"/>
      <c r="O170" s="187"/>
      <c r="P170" s="188"/>
      <c r="Q170" s="186"/>
      <c r="R170" s="187"/>
      <c r="S170" s="188"/>
      <c r="T170" s="186"/>
      <c r="U170" s="187"/>
      <c r="V170" s="188"/>
      <c r="W170" s="184">
        <f t="shared" si="289"/>
        <v>6000</v>
      </c>
      <c r="X170" s="170">
        <f t="shared" si="290"/>
        <v>6000</v>
      </c>
      <c r="Y170" s="170">
        <f t="shared" si="281"/>
        <v>0</v>
      </c>
      <c r="Z170" s="171">
        <f t="shared" si="282"/>
        <v>0</v>
      </c>
      <c r="AA170" s="190"/>
      <c r="AB170" s="174"/>
      <c r="AC170" s="174"/>
      <c r="AD170" s="174"/>
      <c r="AE170" s="174"/>
      <c r="AF170" s="174"/>
      <c r="AG170" s="174"/>
    </row>
    <row r="171" ht="30.0" customHeight="1">
      <c r="A171" s="176" t="s">
        <v>88</v>
      </c>
      <c r="B171" s="177" t="s">
        <v>377</v>
      </c>
      <c r="C171" s="257" t="s">
        <v>378</v>
      </c>
      <c r="D171" s="178" t="s">
        <v>151</v>
      </c>
      <c r="E171" s="255">
        <v>6.0</v>
      </c>
      <c r="F171" s="160">
        <v>50.0</v>
      </c>
      <c r="G171" s="183">
        <f t="shared" si="283"/>
        <v>300</v>
      </c>
      <c r="H171" s="255">
        <v>6.0</v>
      </c>
      <c r="I171" s="160">
        <v>50.0</v>
      </c>
      <c r="J171" s="183">
        <f t="shared" si="284"/>
        <v>300</v>
      </c>
      <c r="K171" s="186"/>
      <c r="L171" s="187"/>
      <c r="M171" s="188"/>
      <c r="N171" s="186"/>
      <c r="O171" s="187"/>
      <c r="P171" s="188"/>
      <c r="Q171" s="186"/>
      <c r="R171" s="187"/>
      <c r="S171" s="188"/>
      <c r="T171" s="186"/>
      <c r="U171" s="187"/>
      <c r="V171" s="188"/>
      <c r="W171" s="184">
        <f t="shared" si="289"/>
        <v>300</v>
      </c>
      <c r="X171" s="170">
        <f t="shared" si="290"/>
        <v>300</v>
      </c>
      <c r="Y171" s="170">
        <f t="shared" si="281"/>
        <v>0</v>
      </c>
      <c r="Z171" s="171">
        <f t="shared" si="282"/>
        <v>0</v>
      </c>
      <c r="AA171" s="190"/>
      <c r="AB171" s="174"/>
      <c r="AC171" s="174"/>
      <c r="AD171" s="174"/>
      <c r="AE171" s="174"/>
      <c r="AF171" s="174"/>
      <c r="AG171" s="174"/>
    </row>
    <row r="172" ht="30.0" customHeight="1">
      <c r="A172" s="176" t="s">
        <v>88</v>
      </c>
      <c r="B172" s="177" t="s">
        <v>379</v>
      </c>
      <c r="C172" s="257" t="s">
        <v>380</v>
      </c>
      <c r="D172" s="178" t="s">
        <v>151</v>
      </c>
      <c r="E172" s="255">
        <v>15.0</v>
      </c>
      <c r="F172" s="160">
        <v>300.0</v>
      </c>
      <c r="G172" s="183">
        <f t="shared" si="283"/>
        <v>4500</v>
      </c>
      <c r="H172" s="255">
        <v>15.0</v>
      </c>
      <c r="I172" s="160">
        <v>300.0</v>
      </c>
      <c r="J172" s="183">
        <f t="shared" si="284"/>
        <v>4500</v>
      </c>
      <c r="K172" s="186"/>
      <c r="L172" s="187"/>
      <c r="M172" s="188"/>
      <c r="N172" s="186"/>
      <c r="O172" s="187"/>
      <c r="P172" s="188"/>
      <c r="Q172" s="186"/>
      <c r="R172" s="187"/>
      <c r="S172" s="188"/>
      <c r="T172" s="186"/>
      <c r="U172" s="187"/>
      <c r="V172" s="188"/>
      <c r="W172" s="184">
        <f t="shared" si="289"/>
        <v>4500</v>
      </c>
      <c r="X172" s="170">
        <f t="shared" si="290"/>
        <v>4500</v>
      </c>
      <c r="Y172" s="170">
        <f t="shared" si="281"/>
        <v>0</v>
      </c>
      <c r="Z172" s="171">
        <f t="shared" si="282"/>
        <v>0</v>
      </c>
      <c r="AA172" s="190"/>
      <c r="AB172" s="174"/>
      <c r="AC172" s="174"/>
      <c r="AD172" s="174"/>
      <c r="AE172" s="174"/>
      <c r="AF172" s="174"/>
      <c r="AG172" s="174"/>
    </row>
    <row r="173" ht="30.0" customHeight="1">
      <c r="A173" s="176" t="s">
        <v>88</v>
      </c>
      <c r="B173" s="177" t="s">
        <v>381</v>
      </c>
      <c r="C173" s="257" t="s">
        <v>382</v>
      </c>
      <c r="D173" s="178" t="s">
        <v>151</v>
      </c>
      <c r="E173" s="255">
        <v>25.0</v>
      </c>
      <c r="F173" s="160">
        <v>160.0</v>
      </c>
      <c r="G173" s="183">
        <f t="shared" si="283"/>
        <v>4000</v>
      </c>
      <c r="H173" s="255">
        <v>25.0</v>
      </c>
      <c r="I173" s="160">
        <v>160.0</v>
      </c>
      <c r="J173" s="183">
        <f t="shared" si="284"/>
        <v>4000</v>
      </c>
      <c r="K173" s="186"/>
      <c r="L173" s="187"/>
      <c r="M173" s="188"/>
      <c r="N173" s="186"/>
      <c r="O173" s="187"/>
      <c r="P173" s="188"/>
      <c r="Q173" s="186"/>
      <c r="R173" s="187"/>
      <c r="S173" s="188"/>
      <c r="T173" s="186"/>
      <c r="U173" s="187"/>
      <c r="V173" s="188"/>
      <c r="W173" s="184">
        <f t="shared" si="289"/>
        <v>4000</v>
      </c>
      <c r="X173" s="170">
        <f t="shared" si="290"/>
        <v>4000</v>
      </c>
      <c r="Y173" s="170">
        <f t="shared" si="281"/>
        <v>0</v>
      </c>
      <c r="Z173" s="171">
        <f t="shared" si="282"/>
        <v>0</v>
      </c>
      <c r="AA173" s="190"/>
      <c r="AB173" s="174"/>
      <c r="AC173" s="174"/>
      <c r="AD173" s="174"/>
      <c r="AE173" s="174"/>
      <c r="AF173" s="174"/>
      <c r="AG173" s="174"/>
    </row>
    <row r="174" ht="30.0" customHeight="1">
      <c r="A174" s="176" t="s">
        <v>88</v>
      </c>
      <c r="B174" s="177" t="s">
        <v>383</v>
      </c>
      <c r="C174" s="257" t="s">
        <v>384</v>
      </c>
      <c r="D174" s="178" t="s">
        <v>151</v>
      </c>
      <c r="E174" s="255">
        <v>30.0</v>
      </c>
      <c r="F174" s="160">
        <v>50.0</v>
      </c>
      <c r="G174" s="183">
        <f t="shared" si="283"/>
        <v>1500</v>
      </c>
      <c r="H174" s="255">
        <v>30.0</v>
      </c>
      <c r="I174" s="160">
        <v>50.0</v>
      </c>
      <c r="J174" s="183">
        <f t="shared" si="284"/>
        <v>1500</v>
      </c>
      <c r="K174" s="186"/>
      <c r="L174" s="187"/>
      <c r="M174" s="188"/>
      <c r="N174" s="186"/>
      <c r="O174" s="187"/>
      <c r="P174" s="188"/>
      <c r="Q174" s="186"/>
      <c r="R174" s="187"/>
      <c r="S174" s="188"/>
      <c r="T174" s="186"/>
      <c r="U174" s="187"/>
      <c r="V174" s="188"/>
      <c r="W174" s="184">
        <f t="shared" si="289"/>
        <v>1500</v>
      </c>
      <c r="X174" s="170">
        <f t="shared" si="290"/>
        <v>1500</v>
      </c>
      <c r="Y174" s="170">
        <f t="shared" si="281"/>
        <v>0</v>
      </c>
      <c r="Z174" s="171">
        <f t="shared" si="282"/>
        <v>0</v>
      </c>
      <c r="AA174" s="190"/>
      <c r="AB174" s="174"/>
      <c r="AC174" s="174"/>
      <c r="AD174" s="174"/>
      <c r="AE174" s="174"/>
      <c r="AF174" s="174"/>
      <c r="AG174" s="174"/>
    </row>
    <row r="175" ht="30.0" customHeight="1">
      <c r="A175" s="176" t="s">
        <v>88</v>
      </c>
      <c r="B175" s="177" t="s">
        <v>385</v>
      </c>
      <c r="C175" s="257" t="s">
        <v>386</v>
      </c>
      <c r="D175" s="178" t="s">
        <v>151</v>
      </c>
      <c r="E175" s="255">
        <v>30.0</v>
      </c>
      <c r="F175" s="160">
        <v>100.0</v>
      </c>
      <c r="G175" s="183">
        <f t="shared" si="283"/>
        <v>3000</v>
      </c>
      <c r="H175" s="255">
        <v>30.0</v>
      </c>
      <c r="I175" s="160">
        <v>100.0</v>
      </c>
      <c r="J175" s="183">
        <f t="shared" si="284"/>
        <v>3000</v>
      </c>
      <c r="K175" s="186"/>
      <c r="L175" s="187"/>
      <c r="M175" s="188"/>
      <c r="N175" s="186"/>
      <c r="O175" s="187"/>
      <c r="P175" s="188"/>
      <c r="Q175" s="186"/>
      <c r="R175" s="187"/>
      <c r="S175" s="188"/>
      <c r="T175" s="186"/>
      <c r="U175" s="187"/>
      <c r="V175" s="188"/>
      <c r="W175" s="184">
        <f t="shared" si="289"/>
        <v>3000</v>
      </c>
      <c r="X175" s="170">
        <f t="shared" si="290"/>
        <v>3000</v>
      </c>
      <c r="Y175" s="170">
        <f t="shared" si="281"/>
        <v>0</v>
      </c>
      <c r="Z175" s="171">
        <f t="shared" si="282"/>
        <v>0</v>
      </c>
      <c r="AA175" s="190"/>
      <c r="AB175" s="174"/>
      <c r="AC175" s="174"/>
      <c r="AD175" s="174"/>
      <c r="AE175" s="174"/>
      <c r="AF175" s="174"/>
      <c r="AG175" s="174"/>
    </row>
    <row r="176" ht="30.0" customHeight="1">
      <c r="A176" s="176" t="s">
        <v>88</v>
      </c>
      <c r="B176" s="177" t="s">
        <v>387</v>
      </c>
      <c r="C176" s="256" t="s">
        <v>388</v>
      </c>
      <c r="D176" s="178" t="s">
        <v>151</v>
      </c>
      <c r="E176" s="255">
        <v>3.0</v>
      </c>
      <c r="F176" s="160">
        <v>170.0</v>
      </c>
      <c r="G176" s="183">
        <f t="shared" si="283"/>
        <v>510</v>
      </c>
      <c r="H176" s="255">
        <v>3.0</v>
      </c>
      <c r="I176" s="160">
        <v>170.0</v>
      </c>
      <c r="J176" s="183">
        <f t="shared" si="284"/>
        <v>510</v>
      </c>
      <c r="K176" s="186"/>
      <c r="L176" s="187"/>
      <c r="M176" s="188"/>
      <c r="N176" s="186"/>
      <c r="O176" s="187"/>
      <c r="P176" s="188"/>
      <c r="Q176" s="186"/>
      <c r="R176" s="187"/>
      <c r="S176" s="188"/>
      <c r="T176" s="186"/>
      <c r="U176" s="187"/>
      <c r="V176" s="188"/>
      <c r="W176" s="184">
        <f t="shared" si="289"/>
        <v>510</v>
      </c>
      <c r="X176" s="170">
        <f t="shared" si="290"/>
        <v>510</v>
      </c>
      <c r="Y176" s="170">
        <f t="shared" si="281"/>
        <v>0</v>
      </c>
      <c r="Z176" s="171">
        <f t="shared" si="282"/>
        <v>0</v>
      </c>
      <c r="AA176" s="190"/>
      <c r="AB176" s="174"/>
      <c r="AC176" s="174"/>
      <c r="AD176" s="174"/>
      <c r="AE176" s="174"/>
      <c r="AF176" s="174"/>
      <c r="AG176" s="174"/>
    </row>
    <row r="177" ht="30.0" customHeight="1">
      <c r="A177" s="176" t="s">
        <v>88</v>
      </c>
      <c r="B177" s="177" t="s">
        <v>389</v>
      </c>
      <c r="C177" s="192" t="s">
        <v>390</v>
      </c>
      <c r="D177" s="178" t="s">
        <v>151</v>
      </c>
      <c r="E177" s="254">
        <v>2.0</v>
      </c>
      <c r="F177" s="160">
        <v>150.0</v>
      </c>
      <c r="G177" s="183">
        <f t="shared" si="283"/>
        <v>300</v>
      </c>
      <c r="H177" s="254">
        <v>2.0</v>
      </c>
      <c r="I177" s="160">
        <v>150.0</v>
      </c>
      <c r="J177" s="183">
        <f t="shared" si="284"/>
        <v>300</v>
      </c>
      <c r="K177" s="186"/>
      <c r="L177" s="187"/>
      <c r="M177" s="188"/>
      <c r="N177" s="186"/>
      <c r="O177" s="187"/>
      <c r="P177" s="188"/>
      <c r="Q177" s="186"/>
      <c r="R177" s="187"/>
      <c r="S177" s="188"/>
      <c r="T177" s="186"/>
      <c r="U177" s="187"/>
      <c r="V177" s="188"/>
      <c r="W177" s="184">
        <f t="shared" si="289"/>
        <v>300</v>
      </c>
      <c r="X177" s="170">
        <f t="shared" si="290"/>
        <v>300</v>
      </c>
      <c r="Y177" s="170">
        <f t="shared" si="281"/>
        <v>0</v>
      </c>
      <c r="Z177" s="171">
        <f t="shared" si="282"/>
        <v>0</v>
      </c>
      <c r="AA177" s="190"/>
      <c r="AB177" s="174"/>
      <c r="AC177" s="174"/>
      <c r="AD177" s="174"/>
      <c r="AE177" s="174"/>
      <c r="AF177" s="174"/>
      <c r="AG177" s="174"/>
    </row>
    <row r="178" ht="30.0" customHeight="1">
      <c r="A178" s="176" t="s">
        <v>88</v>
      </c>
      <c r="B178" s="177" t="s">
        <v>391</v>
      </c>
      <c r="C178" s="191" t="s">
        <v>392</v>
      </c>
      <c r="D178" s="178" t="s">
        <v>151</v>
      </c>
      <c r="E178" s="255">
        <v>5.0</v>
      </c>
      <c r="F178" s="160">
        <v>600.0</v>
      </c>
      <c r="G178" s="183">
        <f t="shared" si="283"/>
        <v>3000</v>
      </c>
      <c r="H178" s="255">
        <v>5.0</v>
      </c>
      <c r="I178" s="160">
        <v>600.0</v>
      </c>
      <c r="J178" s="183">
        <f t="shared" si="284"/>
        <v>3000</v>
      </c>
      <c r="K178" s="186"/>
      <c r="L178" s="187"/>
      <c r="M178" s="188"/>
      <c r="N178" s="186"/>
      <c r="O178" s="187"/>
      <c r="P178" s="188"/>
      <c r="Q178" s="186"/>
      <c r="R178" s="187"/>
      <c r="S178" s="188"/>
      <c r="T178" s="186"/>
      <c r="U178" s="187"/>
      <c r="V178" s="188"/>
      <c r="W178" s="184">
        <f t="shared" si="289"/>
        <v>3000</v>
      </c>
      <c r="X178" s="170">
        <f t="shared" si="290"/>
        <v>3000</v>
      </c>
      <c r="Y178" s="170">
        <f t="shared" si="281"/>
        <v>0</v>
      </c>
      <c r="Z178" s="171">
        <f t="shared" si="282"/>
        <v>0</v>
      </c>
      <c r="AA178" s="190"/>
      <c r="AB178" s="174"/>
      <c r="AC178" s="174"/>
      <c r="AD178" s="174"/>
      <c r="AE178" s="174"/>
      <c r="AF178" s="174"/>
      <c r="AG178" s="174"/>
    </row>
    <row r="179" ht="30.0" customHeight="1">
      <c r="A179" s="176" t="s">
        <v>88</v>
      </c>
      <c r="B179" s="177" t="s">
        <v>393</v>
      </c>
      <c r="C179" s="191" t="s">
        <v>394</v>
      </c>
      <c r="D179" s="178" t="s">
        <v>151</v>
      </c>
      <c r="E179" s="255">
        <v>2.0</v>
      </c>
      <c r="F179" s="160">
        <v>380.0</v>
      </c>
      <c r="G179" s="183">
        <f t="shared" si="283"/>
        <v>760</v>
      </c>
      <c r="H179" s="255">
        <v>2.0</v>
      </c>
      <c r="I179" s="160">
        <v>380.0</v>
      </c>
      <c r="J179" s="183">
        <f t="shared" si="284"/>
        <v>760</v>
      </c>
      <c r="K179" s="186"/>
      <c r="L179" s="187"/>
      <c r="M179" s="188"/>
      <c r="N179" s="186"/>
      <c r="O179" s="187"/>
      <c r="P179" s="188"/>
      <c r="Q179" s="186"/>
      <c r="R179" s="187"/>
      <c r="S179" s="188"/>
      <c r="T179" s="186"/>
      <c r="U179" s="187"/>
      <c r="V179" s="188"/>
      <c r="W179" s="184">
        <f t="shared" si="289"/>
        <v>760</v>
      </c>
      <c r="X179" s="170">
        <f t="shared" si="290"/>
        <v>760</v>
      </c>
      <c r="Y179" s="170">
        <f t="shared" si="281"/>
        <v>0</v>
      </c>
      <c r="Z179" s="171">
        <f t="shared" si="282"/>
        <v>0</v>
      </c>
      <c r="AA179" s="190"/>
      <c r="AB179" s="174"/>
      <c r="AC179" s="174"/>
      <c r="AD179" s="174"/>
      <c r="AE179" s="174"/>
      <c r="AF179" s="174"/>
      <c r="AG179" s="174"/>
    </row>
    <row r="180" ht="30.0" customHeight="1">
      <c r="A180" s="176" t="s">
        <v>88</v>
      </c>
      <c r="B180" s="177" t="s">
        <v>395</v>
      </c>
      <c r="C180" s="191" t="s">
        <v>396</v>
      </c>
      <c r="D180" s="178" t="s">
        <v>151</v>
      </c>
      <c r="E180" s="255">
        <v>2.0</v>
      </c>
      <c r="F180" s="160">
        <v>200.0</v>
      </c>
      <c r="G180" s="183">
        <f t="shared" si="283"/>
        <v>400</v>
      </c>
      <c r="H180" s="255">
        <v>2.0</v>
      </c>
      <c r="I180" s="160">
        <v>200.0</v>
      </c>
      <c r="J180" s="183">
        <f t="shared" si="284"/>
        <v>400</v>
      </c>
      <c r="K180" s="186"/>
      <c r="L180" s="187"/>
      <c r="M180" s="188"/>
      <c r="N180" s="186"/>
      <c r="O180" s="187"/>
      <c r="P180" s="188"/>
      <c r="Q180" s="186"/>
      <c r="R180" s="187"/>
      <c r="S180" s="188"/>
      <c r="T180" s="186"/>
      <c r="U180" s="187"/>
      <c r="V180" s="188"/>
      <c r="W180" s="184">
        <f t="shared" si="289"/>
        <v>400</v>
      </c>
      <c r="X180" s="170">
        <f t="shared" si="290"/>
        <v>400</v>
      </c>
      <c r="Y180" s="170">
        <f t="shared" si="281"/>
        <v>0</v>
      </c>
      <c r="Z180" s="171">
        <f t="shared" si="282"/>
        <v>0</v>
      </c>
      <c r="AA180" s="190"/>
      <c r="AB180" s="174"/>
      <c r="AC180" s="174"/>
      <c r="AD180" s="174"/>
      <c r="AE180" s="174"/>
      <c r="AF180" s="174"/>
      <c r="AG180" s="174"/>
    </row>
    <row r="181" ht="30.0" customHeight="1">
      <c r="A181" s="176" t="s">
        <v>88</v>
      </c>
      <c r="B181" s="177" t="s">
        <v>397</v>
      </c>
      <c r="C181" s="191" t="s">
        <v>398</v>
      </c>
      <c r="D181" s="178" t="s">
        <v>151</v>
      </c>
      <c r="E181" s="255">
        <v>3.0</v>
      </c>
      <c r="F181" s="160">
        <v>1800.0</v>
      </c>
      <c r="G181" s="183">
        <f t="shared" si="283"/>
        <v>5400</v>
      </c>
      <c r="H181" s="255">
        <v>3.0</v>
      </c>
      <c r="I181" s="160">
        <v>1800.0</v>
      </c>
      <c r="J181" s="183">
        <f t="shared" si="284"/>
        <v>5400</v>
      </c>
      <c r="K181" s="186"/>
      <c r="L181" s="187"/>
      <c r="M181" s="188"/>
      <c r="N181" s="186"/>
      <c r="O181" s="187"/>
      <c r="P181" s="188"/>
      <c r="Q181" s="186"/>
      <c r="R181" s="187"/>
      <c r="S181" s="188"/>
      <c r="T181" s="186"/>
      <c r="U181" s="187"/>
      <c r="V181" s="188"/>
      <c r="W181" s="184">
        <f t="shared" si="289"/>
        <v>5400</v>
      </c>
      <c r="X181" s="170">
        <f t="shared" si="290"/>
        <v>5400</v>
      </c>
      <c r="Y181" s="170">
        <f t="shared" si="281"/>
        <v>0</v>
      </c>
      <c r="Z181" s="171">
        <f t="shared" si="282"/>
        <v>0</v>
      </c>
      <c r="AA181" s="190"/>
      <c r="AB181" s="174"/>
      <c r="AC181" s="174"/>
      <c r="AD181" s="174"/>
      <c r="AE181" s="174"/>
      <c r="AF181" s="174"/>
      <c r="AG181" s="174"/>
    </row>
    <row r="182" ht="30.0" customHeight="1">
      <c r="A182" s="176" t="s">
        <v>88</v>
      </c>
      <c r="B182" s="177" t="s">
        <v>399</v>
      </c>
      <c r="C182" s="191" t="s">
        <v>400</v>
      </c>
      <c r="D182" s="178" t="s">
        <v>151</v>
      </c>
      <c r="E182" s="255">
        <v>1.0</v>
      </c>
      <c r="F182" s="160">
        <v>57.0</v>
      </c>
      <c r="G182" s="183">
        <f t="shared" si="283"/>
        <v>57</v>
      </c>
      <c r="H182" s="255">
        <v>1.0</v>
      </c>
      <c r="I182" s="160">
        <v>57.0</v>
      </c>
      <c r="J182" s="183">
        <f t="shared" si="284"/>
        <v>57</v>
      </c>
      <c r="K182" s="186"/>
      <c r="L182" s="187"/>
      <c r="M182" s="188"/>
      <c r="N182" s="186"/>
      <c r="O182" s="187"/>
      <c r="P182" s="188"/>
      <c r="Q182" s="186"/>
      <c r="R182" s="187"/>
      <c r="S182" s="188"/>
      <c r="T182" s="186"/>
      <c r="U182" s="187"/>
      <c r="V182" s="188"/>
      <c r="W182" s="184">
        <f t="shared" si="289"/>
        <v>57</v>
      </c>
      <c r="X182" s="170">
        <f t="shared" si="290"/>
        <v>57</v>
      </c>
      <c r="Y182" s="170">
        <f t="shared" si="281"/>
        <v>0</v>
      </c>
      <c r="Z182" s="171">
        <f t="shared" si="282"/>
        <v>0</v>
      </c>
      <c r="AA182" s="190"/>
      <c r="AB182" s="174"/>
      <c r="AC182" s="174"/>
      <c r="AD182" s="174"/>
      <c r="AE182" s="174"/>
      <c r="AF182" s="174"/>
      <c r="AG182" s="174"/>
    </row>
    <row r="183" ht="30.0" customHeight="1">
      <c r="A183" s="176" t="s">
        <v>88</v>
      </c>
      <c r="B183" s="177" t="s">
        <v>401</v>
      </c>
      <c r="C183" s="191" t="s">
        <v>402</v>
      </c>
      <c r="D183" s="178" t="s">
        <v>151</v>
      </c>
      <c r="E183" s="255">
        <v>1.0</v>
      </c>
      <c r="F183" s="160">
        <v>50.0</v>
      </c>
      <c r="G183" s="183">
        <f t="shared" si="283"/>
        <v>50</v>
      </c>
      <c r="H183" s="255">
        <v>1.0</v>
      </c>
      <c r="I183" s="160">
        <v>50.0</v>
      </c>
      <c r="J183" s="183">
        <f t="shared" si="284"/>
        <v>50</v>
      </c>
      <c r="K183" s="186"/>
      <c r="L183" s="187"/>
      <c r="M183" s="188"/>
      <c r="N183" s="186"/>
      <c r="O183" s="187"/>
      <c r="P183" s="188"/>
      <c r="Q183" s="186"/>
      <c r="R183" s="187"/>
      <c r="S183" s="188"/>
      <c r="T183" s="186"/>
      <c r="U183" s="187"/>
      <c r="V183" s="188"/>
      <c r="W183" s="184">
        <f t="shared" si="289"/>
        <v>50</v>
      </c>
      <c r="X183" s="170">
        <f t="shared" si="290"/>
        <v>50</v>
      </c>
      <c r="Y183" s="170">
        <f t="shared" si="281"/>
        <v>0</v>
      </c>
      <c r="Z183" s="171">
        <f t="shared" si="282"/>
        <v>0</v>
      </c>
      <c r="AA183" s="190"/>
      <c r="AB183" s="174"/>
      <c r="AC183" s="174"/>
      <c r="AD183" s="174"/>
      <c r="AE183" s="174"/>
      <c r="AF183" s="174"/>
      <c r="AG183" s="174"/>
    </row>
    <row r="184" ht="30.0" customHeight="1">
      <c r="A184" s="176" t="s">
        <v>88</v>
      </c>
      <c r="B184" s="177" t="s">
        <v>403</v>
      </c>
      <c r="C184" s="191" t="s">
        <v>404</v>
      </c>
      <c r="D184" s="178" t="s">
        <v>151</v>
      </c>
      <c r="E184" s="255">
        <v>2.0</v>
      </c>
      <c r="F184" s="160">
        <v>3000.0</v>
      </c>
      <c r="G184" s="183">
        <f t="shared" si="283"/>
        <v>6000</v>
      </c>
      <c r="H184" s="255">
        <v>2.0</v>
      </c>
      <c r="I184" s="160">
        <v>3000.0</v>
      </c>
      <c r="J184" s="183">
        <f t="shared" si="284"/>
        <v>6000</v>
      </c>
      <c r="K184" s="186"/>
      <c r="L184" s="187"/>
      <c r="M184" s="188"/>
      <c r="N184" s="186"/>
      <c r="O184" s="187"/>
      <c r="P184" s="188"/>
      <c r="Q184" s="186"/>
      <c r="R184" s="187"/>
      <c r="S184" s="188"/>
      <c r="T184" s="186"/>
      <c r="U184" s="187"/>
      <c r="V184" s="188"/>
      <c r="W184" s="184">
        <f t="shared" si="289"/>
        <v>6000</v>
      </c>
      <c r="X184" s="170">
        <f t="shared" si="290"/>
        <v>6000</v>
      </c>
      <c r="Y184" s="170">
        <f t="shared" si="281"/>
        <v>0</v>
      </c>
      <c r="Z184" s="171">
        <f t="shared" si="282"/>
        <v>0</v>
      </c>
      <c r="AA184" s="190"/>
      <c r="AB184" s="174"/>
      <c r="AC184" s="174"/>
      <c r="AD184" s="174"/>
      <c r="AE184" s="174"/>
      <c r="AF184" s="174"/>
      <c r="AG184" s="174"/>
    </row>
    <row r="185" ht="30.0" customHeight="1">
      <c r="A185" s="176" t="s">
        <v>88</v>
      </c>
      <c r="B185" s="177" t="s">
        <v>405</v>
      </c>
      <c r="C185" s="191" t="s">
        <v>406</v>
      </c>
      <c r="D185" s="178" t="s">
        <v>151</v>
      </c>
      <c r="E185" s="255">
        <v>2.0</v>
      </c>
      <c r="F185" s="160">
        <v>250.0</v>
      </c>
      <c r="G185" s="183">
        <f t="shared" si="283"/>
        <v>500</v>
      </c>
      <c r="H185" s="255">
        <v>2.0</v>
      </c>
      <c r="I185" s="160">
        <v>250.0</v>
      </c>
      <c r="J185" s="183">
        <f t="shared" si="284"/>
        <v>500</v>
      </c>
      <c r="K185" s="186"/>
      <c r="L185" s="187"/>
      <c r="M185" s="188"/>
      <c r="N185" s="186"/>
      <c r="O185" s="187"/>
      <c r="P185" s="188"/>
      <c r="Q185" s="186"/>
      <c r="R185" s="187"/>
      <c r="S185" s="188"/>
      <c r="T185" s="186"/>
      <c r="U185" s="187"/>
      <c r="V185" s="188"/>
      <c r="W185" s="184">
        <f t="shared" si="289"/>
        <v>500</v>
      </c>
      <c r="X185" s="170">
        <f t="shared" si="290"/>
        <v>500</v>
      </c>
      <c r="Y185" s="170">
        <f t="shared" si="281"/>
        <v>0</v>
      </c>
      <c r="Z185" s="171">
        <f t="shared" si="282"/>
        <v>0</v>
      </c>
      <c r="AA185" s="190"/>
      <c r="AB185" s="174"/>
      <c r="AC185" s="174"/>
      <c r="AD185" s="174"/>
      <c r="AE185" s="174"/>
      <c r="AF185" s="174"/>
      <c r="AG185" s="174"/>
    </row>
    <row r="186" ht="30.0" customHeight="1">
      <c r="A186" s="176" t="s">
        <v>88</v>
      </c>
      <c r="B186" s="177" t="s">
        <v>407</v>
      </c>
      <c r="C186" s="191" t="s">
        <v>408</v>
      </c>
      <c r="D186" s="178" t="s">
        <v>151</v>
      </c>
      <c r="E186" s="255">
        <v>4.0</v>
      </c>
      <c r="F186" s="160">
        <v>51.0</v>
      </c>
      <c r="G186" s="183">
        <f t="shared" si="283"/>
        <v>204</v>
      </c>
      <c r="H186" s="255">
        <v>4.0</v>
      </c>
      <c r="I186" s="160">
        <v>51.0</v>
      </c>
      <c r="J186" s="183">
        <f t="shared" si="284"/>
        <v>204</v>
      </c>
      <c r="K186" s="186"/>
      <c r="L186" s="187"/>
      <c r="M186" s="188"/>
      <c r="N186" s="186"/>
      <c r="O186" s="187"/>
      <c r="P186" s="188"/>
      <c r="Q186" s="186"/>
      <c r="R186" s="187"/>
      <c r="S186" s="188"/>
      <c r="T186" s="186"/>
      <c r="U186" s="187"/>
      <c r="V186" s="188"/>
      <c r="W186" s="184">
        <f t="shared" si="289"/>
        <v>204</v>
      </c>
      <c r="X186" s="170">
        <f t="shared" si="290"/>
        <v>204</v>
      </c>
      <c r="Y186" s="170">
        <f t="shared" si="281"/>
        <v>0</v>
      </c>
      <c r="Z186" s="171">
        <f t="shared" si="282"/>
        <v>0</v>
      </c>
      <c r="AA186" s="190"/>
      <c r="AB186" s="174"/>
      <c r="AC186" s="174"/>
      <c r="AD186" s="174"/>
      <c r="AE186" s="174"/>
      <c r="AF186" s="174"/>
      <c r="AG186" s="174"/>
    </row>
    <row r="187" ht="30.0" customHeight="1">
      <c r="A187" s="176" t="s">
        <v>88</v>
      </c>
      <c r="B187" s="177" t="s">
        <v>409</v>
      </c>
      <c r="C187" s="191" t="s">
        <v>410</v>
      </c>
      <c r="D187" s="178" t="s">
        <v>151</v>
      </c>
      <c r="E187" s="255">
        <v>2.0</v>
      </c>
      <c r="F187" s="160">
        <v>81.0</v>
      </c>
      <c r="G187" s="183">
        <f t="shared" si="283"/>
        <v>162</v>
      </c>
      <c r="H187" s="255">
        <v>2.0</v>
      </c>
      <c r="I187" s="160">
        <v>81.0</v>
      </c>
      <c r="J187" s="183">
        <f t="shared" si="284"/>
        <v>162</v>
      </c>
      <c r="K187" s="186"/>
      <c r="L187" s="187"/>
      <c r="M187" s="188"/>
      <c r="N187" s="186"/>
      <c r="O187" s="187"/>
      <c r="P187" s="188"/>
      <c r="Q187" s="186"/>
      <c r="R187" s="187"/>
      <c r="S187" s="188"/>
      <c r="T187" s="186"/>
      <c r="U187" s="187"/>
      <c r="V187" s="188"/>
      <c r="W187" s="184">
        <f t="shared" si="289"/>
        <v>162</v>
      </c>
      <c r="X187" s="170">
        <f t="shared" si="290"/>
        <v>162</v>
      </c>
      <c r="Y187" s="170">
        <f t="shared" si="281"/>
        <v>0</v>
      </c>
      <c r="Z187" s="171">
        <f t="shared" si="282"/>
        <v>0</v>
      </c>
      <c r="AA187" s="190"/>
      <c r="AB187" s="174"/>
      <c r="AC187" s="174"/>
      <c r="AD187" s="174"/>
      <c r="AE187" s="174"/>
      <c r="AF187" s="174"/>
      <c r="AG187" s="174"/>
    </row>
    <row r="188" ht="30.0" customHeight="1">
      <c r="A188" s="176" t="s">
        <v>88</v>
      </c>
      <c r="B188" s="177" t="s">
        <v>411</v>
      </c>
      <c r="C188" s="191" t="s">
        <v>412</v>
      </c>
      <c r="D188" s="178" t="s">
        <v>151</v>
      </c>
      <c r="E188" s="255">
        <v>2.0</v>
      </c>
      <c r="F188" s="160">
        <v>31.0</v>
      </c>
      <c r="G188" s="183">
        <f t="shared" si="283"/>
        <v>62</v>
      </c>
      <c r="H188" s="255">
        <v>2.0</v>
      </c>
      <c r="I188" s="160">
        <v>31.0</v>
      </c>
      <c r="J188" s="183">
        <f t="shared" si="284"/>
        <v>62</v>
      </c>
      <c r="K188" s="186"/>
      <c r="L188" s="187"/>
      <c r="M188" s="188"/>
      <c r="N188" s="186"/>
      <c r="O188" s="187"/>
      <c r="P188" s="188"/>
      <c r="Q188" s="186"/>
      <c r="R188" s="187"/>
      <c r="S188" s="188"/>
      <c r="T188" s="186"/>
      <c r="U188" s="187"/>
      <c r="V188" s="188"/>
      <c r="W188" s="184">
        <f t="shared" si="289"/>
        <v>62</v>
      </c>
      <c r="X188" s="170">
        <f t="shared" si="290"/>
        <v>62</v>
      </c>
      <c r="Y188" s="170">
        <f t="shared" si="281"/>
        <v>0</v>
      </c>
      <c r="Z188" s="171">
        <f t="shared" si="282"/>
        <v>0</v>
      </c>
      <c r="AA188" s="190"/>
      <c r="AB188" s="174"/>
      <c r="AC188" s="174"/>
      <c r="AD188" s="174"/>
      <c r="AE188" s="174"/>
      <c r="AF188" s="174"/>
      <c r="AG188" s="174"/>
    </row>
    <row r="189" ht="30.0" customHeight="1">
      <c r="A189" s="176" t="s">
        <v>88</v>
      </c>
      <c r="B189" s="177" t="s">
        <v>413</v>
      </c>
      <c r="C189" s="191" t="s">
        <v>414</v>
      </c>
      <c r="D189" s="178" t="s">
        <v>151</v>
      </c>
      <c r="E189" s="255">
        <v>2.0</v>
      </c>
      <c r="F189" s="160">
        <v>675.0</v>
      </c>
      <c r="G189" s="183">
        <f t="shared" si="283"/>
        <v>1350</v>
      </c>
      <c r="H189" s="255">
        <v>2.0</v>
      </c>
      <c r="I189" s="160">
        <v>675.0</v>
      </c>
      <c r="J189" s="183">
        <f t="shared" si="284"/>
        <v>1350</v>
      </c>
      <c r="K189" s="186"/>
      <c r="L189" s="187"/>
      <c r="M189" s="188"/>
      <c r="N189" s="186"/>
      <c r="O189" s="187"/>
      <c r="P189" s="188"/>
      <c r="Q189" s="186"/>
      <c r="R189" s="187"/>
      <c r="S189" s="188"/>
      <c r="T189" s="186"/>
      <c r="U189" s="187"/>
      <c r="V189" s="188"/>
      <c r="W189" s="184">
        <f t="shared" si="289"/>
        <v>1350</v>
      </c>
      <c r="X189" s="170">
        <f t="shared" si="290"/>
        <v>1350</v>
      </c>
      <c r="Y189" s="170">
        <f t="shared" si="281"/>
        <v>0</v>
      </c>
      <c r="Z189" s="171">
        <f t="shared" si="282"/>
        <v>0</v>
      </c>
      <c r="AA189" s="190"/>
      <c r="AB189" s="174"/>
      <c r="AC189" s="174"/>
      <c r="AD189" s="174"/>
      <c r="AE189" s="174"/>
      <c r="AF189" s="174"/>
      <c r="AG189" s="174"/>
    </row>
    <row r="190" ht="30.0" customHeight="1">
      <c r="A190" s="176" t="s">
        <v>88</v>
      </c>
      <c r="B190" s="177" t="s">
        <v>415</v>
      </c>
      <c r="C190" s="191" t="s">
        <v>416</v>
      </c>
      <c r="D190" s="178" t="s">
        <v>151</v>
      </c>
      <c r="E190" s="255">
        <v>2.0</v>
      </c>
      <c r="F190" s="160">
        <v>45.0</v>
      </c>
      <c r="G190" s="183">
        <f t="shared" si="283"/>
        <v>90</v>
      </c>
      <c r="H190" s="255">
        <v>2.0</v>
      </c>
      <c r="I190" s="160">
        <v>45.0</v>
      </c>
      <c r="J190" s="183">
        <f t="shared" si="284"/>
        <v>90</v>
      </c>
      <c r="K190" s="186"/>
      <c r="L190" s="187"/>
      <c r="M190" s="188"/>
      <c r="N190" s="186"/>
      <c r="O190" s="187"/>
      <c r="P190" s="188"/>
      <c r="Q190" s="186"/>
      <c r="R190" s="187"/>
      <c r="S190" s="188"/>
      <c r="T190" s="186"/>
      <c r="U190" s="187"/>
      <c r="V190" s="188"/>
      <c r="W190" s="184">
        <f t="shared" si="289"/>
        <v>90</v>
      </c>
      <c r="X190" s="170">
        <f t="shared" si="290"/>
        <v>90</v>
      </c>
      <c r="Y190" s="170">
        <f t="shared" si="281"/>
        <v>0</v>
      </c>
      <c r="Z190" s="171">
        <f t="shared" si="282"/>
        <v>0</v>
      </c>
      <c r="AA190" s="190"/>
      <c r="AB190" s="174"/>
      <c r="AC190" s="174"/>
      <c r="AD190" s="174"/>
      <c r="AE190" s="174"/>
      <c r="AF190" s="174"/>
      <c r="AG190" s="174"/>
    </row>
    <row r="191" ht="30.0" customHeight="1">
      <c r="A191" s="176" t="s">
        <v>88</v>
      </c>
      <c r="B191" s="177" t="s">
        <v>417</v>
      </c>
      <c r="C191" s="191" t="s">
        <v>418</v>
      </c>
      <c r="D191" s="178" t="s">
        <v>151</v>
      </c>
      <c r="E191" s="255">
        <v>4.0</v>
      </c>
      <c r="F191" s="160">
        <v>35.0</v>
      </c>
      <c r="G191" s="183">
        <f t="shared" si="283"/>
        <v>140</v>
      </c>
      <c r="H191" s="255">
        <v>4.0</v>
      </c>
      <c r="I191" s="160">
        <v>35.0</v>
      </c>
      <c r="J191" s="183">
        <f t="shared" si="284"/>
        <v>140</v>
      </c>
      <c r="K191" s="186"/>
      <c r="L191" s="187"/>
      <c r="M191" s="188"/>
      <c r="N191" s="186"/>
      <c r="O191" s="187"/>
      <c r="P191" s="188"/>
      <c r="Q191" s="186"/>
      <c r="R191" s="187"/>
      <c r="S191" s="188"/>
      <c r="T191" s="186"/>
      <c r="U191" s="187"/>
      <c r="V191" s="188"/>
      <c r="W191" s="184">
        <f t="shared" si="289"/>
        <v>140</v>
      </c>
      <c r="X191" s="170">
        <f t="shared" si="290"/>
        <v>140</v>
      </c>
      <c r="Y191" s="170">
        <f t="shared" si="281"/>
        <v>0</v>
      </c>
      <c r="Z191" s="171">
        <f t="shared" si="282"/>
        <v>0</v>
      </c>
      <c r="AA191" s="190"/>
      <c r="AB191" s="174"/>
      <c r="AC191" s="174"/>
      <c r="AD191" s="174"/>
      <c r="AE191" s="174"/>
      <c r="AF191" s="174"/>
      <c r="AG191" s="174"/>
    </row>
    <row r="192" ht="30.0" customHeight="1">
      <c r="A192" s="176" t="s">
        <v>88</v>
      </c>
      <c r="B192" s="177" t="s">
        <v>419</v>
      </c>
      <c r="C192" s="191" t="s">
        <v>420</v>
      </c>
      <c r="D192" s="178" t="s">
        <v>151</v>
      </c>
      <c r="E192" s="255">
        <v>3.0</v>
      </c>
      <c r="F192" s="160">
        <v>16.0</v>
      </c>
      <c r="G192" s="183">
        <f t="shared" si="283"/>
        <v>48</v>
      </c>
      <c r="H192" s="255">
        <v>3.0</v>
      </c>
      <c r="I192" s="160">
        <v>16.0</v>
      </c>
      <c r="J192" s="183">
        <f t="shared" si="284"/>
        <v>48</v>
      </c>
      <c r="K192" s="186"/>
      <c r="L192" s="187"/>
      <c r="M192" s="188"/>
      <c r="N192" s="186"/>
      <c r="O192" s="187"/>
      <c r="P192" s="188"/>
      <c r="Q192" s="186"/>
      <c r="R192" s="187"/>
      <c r="S192" s="188"/>
      <c r="T192" s="186"/>
      <c r="U192" s="187"/>
      <c r="V192" s="188"/>
      <c r="W192" s="184">
        <f t="shared" si="289"/>
        <v>48</v>
      </c>
      <c r="X192" s="170">
        <f t="shared" si="290"/>
        <v>48</v>
      </c>
      <c r="Y192" s="170">
        <f t="shared" si="281"/>
        <v>0</v>
      </c>
      <c r="Z192" s="171">
        <f t="shared" si="282"/>
        <v>0</v>
      </c>
      <c r="AA192" s="190"/>
      <c r="AB192" s="174"/>
      <c r="AC192" s="174"/>
      <c r="AD192" s="174"/>
      <c r="AE192" s="174"/>
      <c r="AF192" s="174"/>
      <c r="AG192" s="174"/>
    </row>
    <row r="193" ht="30.0" customHeight="1">
      <c r="A193" s="176" t="s">
        <v>88</v>
      </c>
      <c r="B193" s="177" t="s">
        <v>421</v>
      </c>
      <c r="C193" s="191" t="s">
        <v>422</v>
      </c>
      <c r="D193" s="178" t="s">
        <v>151</v>
      </c>
      <c r="E193" s="255">
        <v>1.0</v>
      </c>
      <c r="F193" s="160">
        <v>137.0</v>
      </c>
      <c r="G193" s="183">
        <f t="shared" si="283"/>
        <v>137</v>
      </c>
      <c r="H193" s="255">
        <v>1.0</v>
      </c>
      <c r="I193" s="160">
        <v>137.0</v>
      </c>
      <c r="J193" s="183">
        <f t="shared" si="284"/>
        <v>137</v>
      </c>
      <c r="K193" s="186"/>
      <c r="L193" s="187"/>
      <c r="M193" s="188"/>
      <c r="N193" s="186"/>
      <c r="O193" s="187"/>
      <c r="P193" s="188"/>
      <c r="Q193" s="186"/>
      <c r="R193" s="187"/>
      <c r="S193" s="188"/>
      <c r="T193" s="186"/>
      <c r="U193" s="187"/>
      <c r="V193" s="188"/>
      <c r="W193" s="184">
        <f t="shared" si="289"/>
        <v>137</v>
      </c>
      <c r="X193" s="170">
        <f t="shared" si="290"/>
        <v>137</v>
      </c>
      <c r="Y193" s="170">
        <f t="shared" si="281"/>
        <v>0</v>
      </c>
      <c r="Z193" s="171">
        <f t="shared" si="282"/>
        <v>0</v>
      </c>
      <c r="AA193" s="190"/>
      <c r="AB193" s="174"/>
      <c r="AC193" s="174"/>
      <c r="AD193" s="174"/>
      <c r="AE193" s="174"/>
      <c r="AF193" s="174"/>
      <c r="AG193" s="174"/>
    </row>
    <row r="194" ht="30.0" customHeight="1">
      <c r="A194" s="176" t="s">
        <v>88</v>
      </c>
      <c r="B194" s="177" t="s">
        <v>423</v>
      </c>
      <c r="C194" s="191" t="s">
        <v>424</v>
      </c>
      <c r="D194" s="178" t="s">
        <v>151</v>
      </c>
      <c r="E194" s="255">
        <v>3.0</v>
      </c>
      <c r="F194" s="160">
        <v>60.0</v>
      </c>
      <c r="G194" s="183">
        <f t="shared" si="283"/>
        <v>180</v>
      </c>
      <c r="H194" s="255">
        <v>3.0</v>
      </c>
      <c r="I194" s="160">
        <v>60.0</v>
      </c>
      <c r="J194" s="183">
        <f t="shared" si="284"/>
        <v>180</v>
      </c>
      <c r="K194" s="186"/>
      <c r="L194" s="187"/>
      <c r="M194" s="188"/>
      <c r="N194" s="186"/>
      <c r="O194" s="187"/>
      <c r="P194" s="188"/>
      <c r="Q194" s="186"/>
      <c r="R194" s="187"/>
      <c r="S194" s="188"/>
      <c r="T194" s="186"/>
      <c r="U194" s="187"/>
      <c r="V194" s="188"/>
      <c r="W194" s="184">
        <f t="shared" si="289"/>
        <v>180</v>
      </c>
      <c r="X194" s="170">
        <f t="shared" si="290"/>
        <v>180</v>
      </c>
      <c r="Y194" s="170">
        <f t="shared" si="281"/>
        <v>0</v>
      </c>
      <c r="Z194" s="171">
        <f t="shared" si="282"/>
        <v>0</v>
      </c>
      <c r="AA194" s="190"/>
      <c r="AB194" s="174"/>
      <c r="AC194" s="174"/>
      <c r="AD194" s="174"/>
      <c r="AE194" s="174"/>
      <c r="AF194" s="174"/>
      <c r="AG194" s="174"/>
    </row>
    <row r="195" ht="30.0" customHeight="1">
      <c r="A195" s="176" t="s">
        <v>88</v>
      </c>
      <c r="B195" s="177" t="s">
        <v>425</v>
      </c>
      <c r="C195" s="191" t="s">
        <v>426</v>
      </c>
      <c r="D195" s="178" t="s">
        <v>151</v>
      </c>
      <c r="E195" s="255">
        <v>4.0</v>
      </c>
      <c r="F195" s="160">
        <v>120.0</v>
      </c>
      <c r="G195" s="183">
        <f t="shared" si="283"/>
        <v>480</v>
      </c>
      <c r="H195" s="255">
        <v>4.0</v>
      </c>
      <c r="I195" s="160">
        <v>120.0</v>
      </c>
      <c r="J195" s="183">
        <f t="shared" si="284"/>
        <v>480</v>
      </c>
      <c r="K195" s="186"/>
      <c r="L195" s="187"/>
      <c r="M195" s="188"/>
      <c r="N195" s="186"/>
      <c r="O195" s="187"/>
      <c r="P195" s="188"/>
      <c r="Q195" s="186"/>
      <c r="R195" s="187"/>
      <c r="S195" s="188"/>
      <c r="T195" s="186"/>
      <c r="U195" s="187"/>
      <c r="V195" s="188"/>
      <c r="W195" s="184">
        <f t="shared" si="289"/>
        <v>480</v>
      </c>
      <c r="X195" s="170">
        <f t="shared" si="290"/>
        <v>480</v>
      </c>
      <c r="Y195" s="170">
        <f t="shared" si="281"/>
        <v>0</v>
      </c>
      <c r="Z195" s="171">
        <f t="shared" si="282"/>
        <v>0</v>
      </c>
      <c r="AA195" s="190"/>
      <c r="AB195" s="174"/>
      <c r="AC195" s="174"/>
      <c r="AD195" s="174"/>
      <c r="AE195" s="174"/>
      <c r="AF195" s="174"/>
      <c r="AG195" s="174"/>
    </row>
    <row r="196" ht="30.0" customHeight="1">
      <c r="A196" s="176" t="s">
        <v>88</v>
      </c>
      <c r="B196" s="177" t="s">
        <v>427</v>
      </c>
      <c r="C196" s="191" t="s">
        <v>428</v>
      </c>
      <c r="D196" s="178" t="s">
        <v>151</v>
      </c>
      <c r="E196" s="255">
        <v>6.0</v>
      </c>
      <c r="F196" s="160">
        <v>180.0</v>
      </c>
      <c r="G196" s="183">
        <f t="shared" si="283"/>
        <v>1080</v>
      </c>
      <c r="H196" s="255">
        <v>6.0</v>
      </c>
      <c r="I196" s="160">
        <v>180.0</v>
      </c>
      <c r="J196" s="183">
        <f t="shared" si="284"/>
        <v>1080</v>
      </c>
      <c r="K196" s="186"/>
      <c r="L196" s="187"/>
      <c r="M196" s="188"/>
      <c r="N196" s="186"/>
      <c r="O196" s="187"/>
      <c r="P196" s="188"/>
      <c r="Q196" s="186"/>
      <c r="R196" s="187"/>
      <c r="S196" s="188"/>
      <c r="T196" s="186"/>
      <c r="U196" s="187"/>
      <c r="V196" s="188"/>
      <c r="W196" s="184">
        <f t="shared" si="289"/>
        <v>1080</v>
      </c>
      <c r="X196" s="170">
        <f t="shared" si="290"/>
        <v>1080</v>
      </c>
      <c r="Y196" s="170">
        <f t="shared" si="281"/>
        <v>0</v>
      </c>
      <c r="Z196" s="171">
        <f t="shared" si="282"/>
        <v>0</v>
      </c>
      <c r="AA196" s="190"/>
      <c r="AB196" s="174"/>
      <c r="AC196" s="174"/>
      <c r="AD196" s="174"/>
      <c r="AE196" s="174"/>
      <c r="AF196" s="174"/>
      <c r="AG196" s="174"/>
    </row>
    <row r="197" ht="30.0" customHeight="1">
      <c r="A197" s="176" t="s">
        <v>88</v>
      </c>
      <c r="B197" s="177" t="s">
        <v>429</v>
      </c>
      <c r="C197" s="191" t="s">
        <v>430</v>
      </c>
      <c r="D197" s="178" t="s">
        <v>151</v>
      </c>
      <c r="E197" s="255">
        <v>2.0</v>
      </c>
      <c r="F197" s="160">
        <v>125.0</v>
      </c>
      <c r="G197" s="183">
        <f t="shared" si="283"/>
        <v>250</v>
      </c>
      <c r="H197" s="255">
        <v>2.0</v>
      </c>
      <c r="I197" s="160">
        <v>125.0</v>
      </c>
      <c r="J197" s="183">
        <f t="shared" si="284"/>
        <v>250</v>
      </c>
      <c r="K197" s="186"/>
      <c r="L197" s="187"/>
      <c r="M197" s="188"/>
      <c r="N197" s="186"/>
      <c r="O197" s="187"/>
      <c r="P197" s="188"/>
      <c r="Q197" s="186"/>
      <c r="R197" s="187"/>
      <c r="S197" s="188"/>
      <c r="T197" s="186"/>
      <c r="U197" s="187"/>
      <c r="V197" s="188"/>
      <c r="W197" s="184">
        <f t="shared" si="289"/>
        <v>250</v>
      </c>
      <c r="X197" s="170">
        <f t="shared" si="290"/>
        <v>250</v>
      </c>
      <c r="Y197" s="170">
        <f t="shared" si="281"/>
        <v>0</v>
      </c>
      <c r="Z197" s="171">
        <f t="shared" si="282"/>
        <v>0</v>
      </c>
      <c r="AA197" s="190"/>
      <c r="AB197" s="174"/>
      <c r="AC197" s="174"/>
      <c r="AD197" s="174"/>
      <c r="AE197" s="174"/>
      <c r="AF197" s="174"/>
      <c r="AG197" s="174"/>
    </row>
    <row r="198" ht="30.0" customHeight="1">
      <c r="A198" s="176" t="s">
        <v>88</v>
      </c>
      <c r="B198" s="177" t="s">
        <v>431</v>
      </c>
      <c r="C198" s="191" t="s">
        <v>432</v>
      </c>
      <c r="D198" s="178" t="s">
        <v>151</v>
      </c>
      <c r="E198" s="255">
        <v>10.0</v>
      </c>
      <c r="F198" s="160">
        <v>120.0</v>
      </c>
      <c r="G198" s="183">
        <f t="shared" si="283"/>
        <v>1200</v>
      </c>
      <c r="H198" s="298">
        <v>41.0</v>
      </c>
      <c r="I198" s="299">
        <v>127.56</v>
      </c>
      <c r="J198" s="180">
        <v>5230.0</v>
      </c>
      <c r="K198" s="186"/>
      <c r="L198" s="187"/>
      <c r="M198" s="188"/>
      <c r="N198" s="186"/>
      <c r="O198" s="187"/>
      <c r="P198" s="188"/>
      <c r="Q198" s="186"/>
      <c r="R198" s="187"/>
      <c r="S198" s="188"/>
      <c r="T198" s="186"/>
      <c r="U198" s="187"/>
      <c r="V198" s="188"/>
      <c r="W198" s="184">
        <f t="shared" si="289"/>
        <v>1200</v>
      </c>
      <c r="X198" s="170">
        <f t="shared" si="290"/>
        <v>5230</v>
      </c>
      <c r="Y198" s="170">
        <f t="shared" si="281"/>
        <v>-4030</v>
      </c>
      <c r="Z198" s="171">
        <f t="shared" si="282"/>
        <v>-3.358333333</v>
      </c>
      <c r="AA198" s="190"/>
      <c r="AB198" s="174"/>
      <c r="AC198" s="174"/>
      <c r="AD198" s="174"/>
      <c r="AE198" s="174"/>
      <c r="AF198" s="174"/>
      <c r="AG198" s="174"/>
    </row>
    <row r="199" ht="30.0" customHeight="1">
      <c r="A199" s="176" t="s">
        <v>88</v>
      </c>
      <c r="B199" s="177" t="s">
        <v>433</v>
      </c>
      <c r="C199" s="191" t="s">
        <v>434</v>
      </c>
      <c r="D199" s="178" t="s">
        <v>151</v>
      </c>
      <c r="E199" s="255">
        <v>5.0</v>
      </c>
      <c r="F199" s="160">
        <v>185.0</v>
      </c>
      <c r="G199" s="183">
        <f t="shared" si="283"/>
        <v>925</v>
      </c>
      <c r="H199" s="255">
        <v>5.0</v>
      </c>
      <c r="I199" s="160">
        <v>185.0</v>
      </c>
      <c r="J199" s="183">
        <f t="shared" ref="J199:J206" si="291">H199*I199</f>
        <v>925</v>
      </c>
      <c r="K199" s="186"/>
      <c r="L199" s="187"/>
      <c r="M199" s="188"/>
      <c r="N199" s="186"/>
      <c r="O199" s="187"/>
      <c r="P199" s="188"/>
      <c r="Q199" s="186"/>
      <c r="R199" s="187"/>
      <c r="S199" s="188"/>
      <c r="T199" s="186"/>
      <c r="U199" s="187"/>
      <c r="V199" s="188"/>
      <c r="W199" s="184">
        <f t="shared" si="289"/>
        <v>925</v>
      </c>
      <c r="X199" s="170">
        <f t="shared" si="290"/>
        <v>925</v>
      </c>
      <c r="Y199" s="170">
        <f t="shared" si="281"/>
        <v>0</v>
      </c>
      <c r="Z199" s="171">
        <f t="shared" si="282"/>
        <v>0</v>
      </c>
      <c r="AA199" s="190"/>
      <c r="AB199" s="174"/>
      <c r="AC199" s="174"/>
      <c r="AD199" s="174"/>
      <c r="AE199" s="174"/>
      <c r="AF199" s="174"/>
      <c r="AG199" s="174"/>
    </row>
    <row r="200" ht="30.0" customHeight="1">
      <c r="A200" s="176" t="s">
        <v>88</v>
      </c>
      <c r="B200" s="177" t="s">
        <v>435</v>
      </c>
      <c r="C200" s="191" t="s">
        <v>436</v>
      </c>
      <c r="D200" s="178" t="s">
        <v>151</v>
      </c>
      <c r="E200" s="255">
        <v>3.0</v>
      </c>
      <c r="F200" s="160">
        <v>145.0</v>
      </c>
      <c r="G200" s="183">
        <f t="shared" si="283"/>
        <v>435</v>
      </c>
      <c r="H200" s="255">
        <v>3.0</v>
      </c>
      <c r="I200" s="160">
        <v>145.0</v>
      </c>
      <c r="J200" s="183">
        <f t="shared" si="291"/>
        <v>435</v>
      </c>
      <c r="K200" s="186"/>
      <c r="L200" s="187"/>
      <c r="M200" s="188"/>
      <c r="N200" s="186"/>
      <c r="O200" s="187"/>
      <c r="P200" s="188"/>
      <c r="Q200" s="186"/>
      <c r="R200" s="187"/>
      <c r="S200" s="188"/>
      <c r="T200" s="186"/>
      <c r="U200" s="187"/>
      <c r="V200" s="188"/>
      <c r="W200" s="184">
        <f t="shared" si="289"/>
        <v>435</v>
      </c>
      <c r="X200" s="170">
        <f t="shared" si="290"/>
        <v>435</v>
      </c>
      <c r="Y200" s="170">
        <f t="shared" si="281"/>
        <v>0</v>
      </c>
      <c r="Z200" s="171">
        <f t="shared" si="282"/>
        <v>0</v>
      </c>
      <c r="AA200" s="190"/>
      <c r="AB200" s="174"/>
      <c r="AC200" s="174"/>
      <c r="AD200" s="174"/>
      <c r="AE200" s="174"/>
      <c r="AF200" s="174"/>
      <c r="AG200" s="174"/>
    </row>
    <row r="201" ht="30.0" customHeight="1">
      <c r="A201" s="176" t="s">
        <v>88</v>
      </c>
      <c r="B201" s="177" t="s">
        <v>437</v>
      </c>
      <c r="C201" s="191" t="s">
        <v>438</v>
      </c>
      <c r="D201" s="178" t="s">
        <v>151</v>
      </c>
      <c r="E201" s="255">
        <v>3.0</v>
      </c>
      <c r="F201" s="160">
        <v>115.0</v>
      </c>
      <c r="G201" s="183">
        <f t="shared" si="283"/>
        <v>345</v>
      </c>
      <c r="H201" s="255">
        <v>3.0</v>
      </c>
      <c r="I201" s="160">
        <v>115.0</v>
      </c>
      <c r="J201" s="183">
        <f t="shared" si="291"/>
        <v>345</v>
      </c>
      <c r="K201" s="186"/>
      <c r="L201" s="187"/>
      <c r="M201" s="188"/>
      <c r="N201" s="186"/>
      <c r="O201" s="187"/>
      <c r="P201" s="188"/>
      <c r="Q201" s="186"/>
      <c r="R201" s="187"/>
      <c r="S201" s="188"/>
      <c r="T201" s="186"/>
      <c r="U201" s="187"/>
      <c r="V201" s="188"/>
      <c r="W201" s="184">
        <f t="shared" si="289"/>
        <v>345</v>
      </c>
      <c r="X201" s="170">
        <f t="shared" si="290"/>
        <v>345</v>
      </c>
      <c r="Y201" s="170">
        <f t="shared" si="281"/>
        <v>0</v>
      </c>
      <c r="Z201" s="171">
        <f t="shared" si="282"/>
        <v>0</v>
      </c>
      <c r="AA201" s="190"/>
      <c r="AB201" s="174"/>
      <c r="AC201" s="174"/>
      <c r="AD201" s="174"/>
      <c r="AE201" s="174"/>
      <c r="AF201" s="174"/>
      <c r="AG201" s="174"/>
    </row>
    <row r="202" ht="30.0" customHeight="1">
      <c r="A202" s="176" t="s">
        <v>88</v>
      </c>
      <c r="B202" s="177" t="s">
        <v>439</v>
      </c>
      <c r="C202" s="191" t="s">
        <v>440</v>
      </c>
      <c r="D202" s="178" t="s">
        <v>151</v>
      </c>
      <c r="E202" s="255">
        <v>40.0</v>
      </c>
      <c r="F202" s="160">
        <v>100.0</v>
      </c>
      <c r="G202" s="183">
        <f t="shared" si="283"/>
        <v>4000</v>
      </c>
      <c r="H202" s="255">
        <v>40.0</v>
      </c>
      <c r="I202" s="160">
        <v>100.0</v>
      </c>
      <c r="J202" s="183">
        <f t="shared" si="291"/>
        <v>4000</v>
      </c>
      <c r="K202" s="186"/>
      <c r="L202" s="187"/>
      <c r="M202" s="188"/>
      <c r="N202" s="186"/>
      <c r="O202" s="187"/>
      <c r="P202" s="188"/>
      <c r="Q202" s="186"/>
      <c r="R202" s="187"/>
      <c r="S202" s="188"/>
      <c r="T202" s="186"/>
      <c r="U202" s="187"/>
      <c r="V202" s="188"/>
      <c r="W202" s="184">
        <f t="shared" si="289"/>
        <v>4000</v>
      </c>
      <c r="X202" s="170">
        <f t="shared" si="290"/>
        <v>4000</v>
      </c>
      <c r="Y202" s="170">
        <f t="shared" si="281"/>
        <v>0</v>
      </c>
      <c r="Z202" s="171">
        <f t="shared" si="282"/>
        <v>0</v>
      </c>
      <c r="AA202" s="190"/>
      <c r="AB202" s="174"/>
      <c r="AC202" s="174"/>
      <c r="AD202" s="174"/>
      <c r="AE202" s="174"/>
      <c r="AF202" s="174"/>
      <c r="AG202" s="174"/>
    </row>
    <row r="203" ht="30.0" customHeight="1">
      <c r="A203" s="176" t="s">
        <v>88</v>
      </c>
      <c r="B203" s="177" t="s">
        <v>441</v>
      </c>
      <c r="C203" s="191" t="s">
        <v>442</v>
      </c>
      <c r="D203" s="178" t="s">
        <v>151</v>
      </c>
      <c r="E203" s="255">
        <v>20.0</v>
      </c>
      <c r="F203" s="160">
        <v>150.0</v>
      </c>
      <c r="G203" s="183">
        <f t="shared" si="283"/>
        <v>3000</v>
      </c>
      <c r="H203" s="255">
        <v>20.0</v>
      </c>
      <c r="I203" s="160">
        <v>150.0</v>
      </c>
      <c r="J203" s="183">
        <f t="shared" si="291"/>
        <v>3000</v>
      </c>
      <c r="K203" s="186"/>
      <c r="L203" s="187"/>
      <c r="M203" s="188"/>
      <c r="N203" s="186"/>
      <c r="O203" s="187"/>
      <c r="P203" s="188"/>
      <c r="Q203" s="186"/>
      <c r="R203" s="187"/>
      <c r="S203" s="188"/>
      <c r="T203" s="186"/>
      <c r="U203" s="187"/>
      <c r="V203" s="188"/>
      <c r="W203" s="184">
        <f t="shared" si="289"/>
        <v>3000</v>
      </c>
      <c r="X203" s="170">
        <f t="shared" si="290"/>
        <v>3000</v>
      </c>
      <c r="Y203" s="170">
        <f t="shared" si="281"/>
        <v>0</v>
      </c>
      <c r="Z203" s="171">
        <f t="shared" si="282"/>
        <v>0</v>
      </c>
      <c r="AA203" s="190"/>
      <c r="AB203" s="174"/>
      <c r="AC203" s="174"/>
      <c r="AD203" s="174"/>
      <c r="AE203" s="174"/>
      <c r="AF203" s="174"/>
      <c r="AG203" s="174"/>
    </row>
    <row r="204" ht="30.0" customHeight="1">
      <c r="A204" s="176" t="s">
        <v>88</v>
      </c>
      <c r="B204" s="177" t="s">
        <v>443</v>
      </c>
      <c r="C204" s="191" t="s">
        <v>444</v>
      </c>
      <c r="D204" s="178" t="s">
        <v>151</v>
      </c>
      <c r="E204" s="255">
        <v>6.0</v>
      </c>
      <c r="F204" s="160">
        <v>75.88</v>
      </c>
      <c r="G204" s="183">
        <f t="shared" si="283"/>
        <v>455.28</v>
      </c>
      <c r="H204" s="255">
        <v>6.0</v>
      </c>
      <c r="I204" s="160">
        <v>75.88</v>
      </c>
      <c r="J204" s="183">
        <f t="shared" si="291"/>
        <v>455.28</v>
      </c>
      <c r="K204" s="186"/>
      <c r="L204" s="187"/>
      <c r="M204" s="188"/>
      <c r="N204" s="186"/>
      <c r="O204" s="187"/>
      <c r="P204" s="188"/>
      <c r="Q204" s="186"/>
      <c r="R204" s="187"/>
      <c r="S204" s="188"/>
      <c r="T204" s="186"/>
      <c r="U204" s="187"/>
      <c r="V204" s="188"/>
      <c r="W204" s="184">
        <f t="shared" si="289"/>
        <v>455.28</v>
      </c>
      <c r="X204" s="170">
        <f t="shared" si="290"/>
        <v>455.28</v>
      </c>
      <c r="Y204" s="170">
        <f t="shared" si="281"/>
        <v>0</v>
      </c>
      <c r="Z204" s="171">
        <f t="shared" si="282"/>
        <v>0</v>
      </c>
      <c r="AA204" s="190"/>
      <c r="AB204" s="174"/>
      <c r="AC204" s="174"/>
      <c r="AD204" s="174"/>
      <c r="AE204" s="174"/>
      <c r="AF204" s="174"/>
      <c r="AG204" s="174"/>
    </row>
    <row r="205" ht="30.0" customHeight="1">
      <c r="A205" s="176" t="s">
        <v>88</v>
      </c>
      <c r="B205" s="177" t="s">
        <v>445</v>
      </c>
      <c r="C205" s="191" t="s">
        <v>446</v>
      </c>
      <c r="D205" s="178" t="s">
        <v>151</v>
      </c>
      <c r="E205" s="255">
        <v>7.0</v>
      </c>
      <c r="F205" s="160">
        <v>25.0</v>
      </c>
      <c r="G205" s="183">
        <f t="shared" si="283"/>
        <v>175</v>
      </c>
      <c r="H205" s="255">
        <v>7.0</v>
      </c>
      <c r="I205" s="160">
        <v>25.0</v>
      </c>
      <c r="J205" s="183">
        <f t="shared" si="291"/>
        <v>175</v>
      </c>
      <c r="K205" s="186"/>
      <c r="L205" s="187"/>
      <c r="M205" s="188"/>
      <c r="N205" s="186"/>
      <c r="O205" s="187"/>
      <c r="P205" s="188"/>
      <c r="Q205" s="186"/>
      <c r="R205" s="187"/>
      <c r="S205" s="188"/>
      <c r="T205" s="186"/>
      <c r="U205" s="187"/>
      <c r="V205" s="188"/>
      <c r="W205" s="184">
        <f t="shared" si="289"/>
        <v>175</v>
      </c>
      <c r="X205" s="170">
        <f t="shared" si="290"/>
        <v>175</v>
      </c>
      <c r="Y205" s="170">
        <f t="shared" si="281"/>
        <v>0</v>
      </c>
      <c r="Z205" s="171">
        <f t="shared" si="282"/>
        <v>0</v>
      </c>
      <c r="AA205" s="190"/>
      <c r="AB205" s="174"/>
      <c r="AC205" s="174"/>
      <c r="AD205" s="174"/>
      <c r="AE205" s="174"/>
      <c r="AF205" s="174"/>
      <c r="AG205" s="174"/>
    </row>
    <row r="206" ht="30.0" customHeight="1">
      <c r="A206" s="176" t="s">
        <v>88</v>
      </c>
      <c r="B206" s="177" t="s">
        <v>447</v>
      </c>
      <c r="C206" s="191" t="s">
        <v>448</v>
      </c>
      <c r="D206" s="178" t="s">
        <v>151</v>
      </c>
      <c r="E206" s="255">
        <v>3.0</v>
      </c>
      <c r="F206" s="160">
        <v>45.0</v>
      </c>
      <c r="G206" s="183">
        <f t="shared" si="283"/>
        <v>135</v>
      </c>
      <c r="H206" s="255">
        <v>3.0</v>
      </c>
      <c r="I206" s="160">
        <v>45.0</v>
      </c>
      <c r="J206" s="183">
        <f t="shared" si="291"/>
        <v>135</v>
      </c>
      <c r="K206" s="186"/>
      <c r="L206" s="187"/>
      <c r="M206" s="188"/>
      <c r="N206" s="186"/>
      <c r="O206" s="187"/>
      <c r="P206" s="188"/>
      <c r="Q206" s="186"/>
      <c r="R206" s="187"/>
      <c r="S206" s="188"/>
      <c r="T206" s="186"/>
      <c r="U206" s="187"/>
      <c r="V206" s="188"/>
      <c r="W206" s="184">
        <f t="shared" si="289"/>
        <v>135</v>
      </c>
      <c r="X206" s="170">
        <f t="shared" si="290"/>
        <v>135</v>
      </c>
      <c r="Y206" s="170">
        <f t="shared" si="281"/>
        <v>0</v>
      </c>
      <c r="Z206" s="171">
        <f t="shared" si="282"/>
        <v>0</v>
      </c>
      <c r="AA206" s="190"/>
      <c r="AB206" s="174"/>
      <c r="AC206" s="174"/>
      <c r="AD206" s="174"/>
      <c r="AE206" s="174"/>
      <c r="AF206" s="174"/>
      <c r="AG206" s="174"/>
    </row>
    <row r="207" ht="30.0" customHeight="1">
      <c r="A207" s="176" t="s">
        <v>88</v>
      </c>
      <c r="B207" s="177" t="s">
        <v>449</v>
      </c>
      <c r="C207" s="192" t="s">
        <v>450</v>
      </c>
      <c r="D207" s="178" t="s">
        <v>151</v>
      </c>
      <c r="E207" s="254">
        <v>40.0</v>
      </c>
      <c r="F207" s="160">
        <v>5.0</v>
      </c>
      <c r="G207" s="183">
        <f t="shared" si="283"/>
        <v>200</v>
      </c>
      <c r="H207" s="298">
        <v>44.0</v>
      </c>
      <c r="I207" s="299">
        <v>6.07</v>
      </c>
      <c r="J207" s="180">
        <v>267.04</v>
      </c>
      <c r="K207" s="186"/>
      <c r="L207" s="187"/>
      <c r="M207" s="188"/>
      <c r="N207" s="186"/>
      <c r="O207" s="187"/>
      <c r="P207" s="188"/>
      <c r="Q207" s="186"/>
      <c r="R207" s="187"/>
      <c r="S207" s="188"/>
      <c r="T207" s="186"/>
      <c r="U207" s="187"/>
      <c r="V207" s="188"/>
      <c r="W207" s="184">
        <f t="shared" si="289"/>
        <v>200</v>
      </c>
      <c r="X207" s="170">
        <f t="shared" si="290"/>
        <v>267.04</v>
      </c>
      <c r="Y207" s="170">
        <f t="shared" si="281"/>
        <v>-67.04</v>
      </c>
      <c r="Z207" s="171">
        <f t="shared" si="282"/>
        <v>-0.3352</v>
      </c>
      <c r="AA207" s="190"/>
      <c r="AB207" s="174"/>
      <c r="AC207" s="174"/>
      <c r="AD207" s="174"/>
      <c r="AE207" s="174"/>
      <c r="AF207" s="174"/>
      <c r="AG207" s="174"/>
    </row>
    <row r="208" ht="30.0" customHeight="1">
      <c r="A208" s="176" t="s">
        <v>88</v>
      </c>
      <c r="B208" s="177" t="s">
        <v>451</v>
      </c>
      <c r="C208" s="191" t="s">
        <v>452</v>
      </c>
      <c r="D208" s="178" t="s">
        <v>151</v>
      </c>
      <c r="E208" s="255">
        <v>40.0</v>
      </c>
      <c r="F208" s="160">
        <v>3.0</v>
      </c>
      <c r="G208" s="183">
        <f t="shared" si="283"/>
        <v>120</v>
      </c>
      <c r="H208" s="255">
        <v>40.0</v>
      </c>
      <c r="I208" s="160">
        <v>3.0</v>
      </c>
      <c r="J208" s="183">
        <f t="shared" ref="J208:J224" si="292">H208*I208</f>
        <v>120</v>
      </c>
      <c r="K208" s="186"/>
      <c r="L208" s="187"/>
      <c r="M208" s="188"/>
      <c r="N208" s="186"/>
      <c r="O208" s="187"/>
      <c r="P208" s="188"/>
      <c r="Q208" s="186"/>
      <c r="R208" s="187"/>
      <c r="S208" s="188"/>
      <c r="T208" s="186"/>
      <c r="U208" s="187"/>
      <c r="V208" s="188"/>
      <c r="W208" s="184">
        <f t="shared" si="289"/>
        <v>120</v>
      </c>
      <c r="X208" s="170">
        <f t="shared" si="290"/>
        <v>120</v>
      </c>
      <c r="Y208" s="170">
        <f t="shared" si="281"/>
        <v>0</v>
      </c>
      <c r="Z208" s="171">
        <f t="shared" si="282"/>
        <v>0</v>
      </c>
      <c r="AA208" s="190"/>
      <c r="AB208" s="174"/>
      <c r="AC208" s="174"/>
      <c r="AD208" s="174"/>
      <c r="AE208" s="174"/>
      <c r="AF208" s="174"/>
      <c r="AG208" s="174"/>
    </row>
    <row r="209" ht="30.0" customHeight="1">
      <c r="A209" s="176" t="s">
        <v>88</v>
      </c>
      <c r="B209" s="177" t="s">
        <v>453</v>
      </c>
      <c r="C209" s="191" t="s">
        <v>454</v>
      </c>
      <c r="D209" s="178" t="s">
        <v>151</v>
      </c>
      <c r="E209" s="255">
        <v>10.0</v>
      </c>
      <c r="F209" s="160">
        <v>5.0</v>
      </c>
      <c r="G209" s="183">
        <f t="shared" si="283"/>
        <v>50</v>
      </c>
      <c r="H209" s="255">
        <v>10.0</v>
      </c>
      <c r="I209" s="160">
        <v>5.0</v>
      </c>
      <c r="J209" s="183">
        <f t="shared" si="292"/>
        <v>50</v>
      </c>
      <c r="K209" s="186"/>
      <c r="L209" s="187"/>
      <c r="M209" s="188"/>
      <c r="N209" s="186"/>
      <c r="O209" s="187"/>
      <c r="P209" s="188"/>
      <c r="Q209" s="186"/>
      <c r="R209" s="187"/>
      <c r="S209" s="188"/>
      <c r="T209" s="186"/>
      <c r="U209" s="187"/>
      <c r="V209" s="188"/>
      <c r="W209" s="184">
        <f t="shared" si="289"/>
        <v>50</v>
      </c>
      <c r="X209" s="170">
        <f t="shared" si="290"/>
        <v>50</v>
      </c>
      <c r="Y209" s="170">
        <f t="shared" si="281"/>
        <v>0</v>
      </c>
      <c r="Z209" s="171">
        <f t="shared" si="282"/>
        <v>0</v>
      </c>
      <c r="AA209" s="190"/>
      <c r="AB209" s="174"/>
      <c r="AC209" s="174"/>
      <c r="AD209" s="174"/>
      <c r="AE209" s="174"/>
      <c r="AF209" s="174"/>
      <c r="AG209" s="174"/>
    </row>
    <row r="210" ht="30.0" customHeight="1">
      <c r="A210" s="176" t="s">
        <v>88</v>
      </c>
      <c r="B210" s="177" t="s">
        <v>455</v>
      </c>
      <c r="C210" s="191" t="s">
        <v>456</v>
      </c>
      <c r="D210" s="178" t="s">
        <v>151</v>
      </c>
      <c r="E210" s="255">
        <v>10.0</v>
      </c>
      <c r="F210" s="160">
        <v>100.0</v>
      </c>
      <c r="G210" s="183">
        <f t="shared" si="283"/>
        <v>1000</v>
      </c>
      <c r="H210" s="255">
        <v>10.0</v>
      </c>
      <c r="I210" s="160">
        <v>100.0</v>
      </c>
      <c r="J210" s="183">
        <f t="shared" si="292"/>
        <v>1000</v>
      </c>
      <c r="K210" s="186"/>
      <c r="L210" s="187"/>
      <c r="M210" s="188"/>
      <c r="N210" s="186"/>
      <c r="O210" s="187"/>
      <c r="P210" s="188"/>
      <c r="Q210" s="186"/>
      <c r="R210" s="187"/>
      <c r="S210" s="188"/>
      <c r="T210" s="186"/>
      <c r="U210" s="187"/>
      <c r="V210" s="188"/>
      <c r="W210" s="184">
        <f t="shared" si="289"/>
        <v>1000</v>
      </c>
      <c r="X210" s="170">
        <f t="shared" si="290"/>
        <v>1000</v>
      </c>
      <c r="Y210" s="170">
        <f t="shared" si="281"/>
        <v>0</v>
      </c>
      <c r="Z210" s="171">
        <f t="shared" si="282"/>
        <v>0</v>
      </c>
      <c r="AA210" s="190"/>
      <c r="AB210" s="174"/>
      <c r="AC210" s="174"/>
      <c r="AD210" s="174"/>
      <c r="AE210" s="174"/>
      <c r="AF210" s="174"/>
      <c r="AG210" s="174"/>
    </row>
    <row r="211" ht="30.0" customHeight="1">
      <c r="A211" s="176" t="s">
        <v>88</v>
      </c>
      <c r="B211" s="177" t="s">
        <v>457</v>
      </c>
      <c r="C211" s="191" t="s">
        <v>458</v>
      </c>
      <c r="D211" s="178" t="s">
        <v>151</v>
      </c>
      <c r="E211" s="255">
        <v>30.0</v>
      </c>
      <c r="F211" s="160">
        <v>5.0</v>
      </c>
      <c r="G211" s="183">
        <f t="shared" si="283"/>
        <v>150</v>
      </c>
      <c r="H211" s="255">
        <v>30.0</v>
      </c>
      <c r="I211" s="160">
        <v>5.0</v>
      </c>
      <c r="J211" s="183">
        <f t="shared" si="292"/>
        <v>150</v>
      </c>
      <c r="K211" s="186"/>
      <c r="L211" s="187"/>
      <c r="M211" s="188"/>
      <c r="N211" s="186"/>
      <c r="O211" s="187"/>
      <c r="P211" s="188"/>
      <c r="Q211" s="186"/>
      <c r="R211" s="187"/>
      <c r="S211" s="188"/>
      <c r="T211" s="186"/>
      <c r="U211" s="187"/>
      <c r="V211" s="188"/>
      <c r="W211" s="184">
        <f t="shared" si="289"/>
        <v>150</v>
      </c>
      <c r="X211" s="170">
        <f t="shared" si="290"/>
        <v>150</v>
      </c>
      <c r="Y211" s="170">
        <f t="shared" si="281"/>
        <v>0</v>
      </c>
      <c r="Z211" s="171">
        <f t="shared" si="282"/>
        <v>0</v>
      </c>
      <c r="AA211" s="190"/>
      <c r="AB211" s="174"/>
      <c r="AC211" s="174"/>
      <c r="AD211" s="174"/>
      <c r="AE211" s="174"/>
      <c r="AF211" s="174"/>
      <c r="AG211" s="174"/>
    </row>
    <row r="212" ht="30.0" customHeight="1">
      <c r="A212" s="176" t="s">
        <v>88</v>
      </c>
      <c r="B212" s="177" t="s">
        <v>459</v>
      </c>
      <c r="C212" s="191" t="s">
        <v>460</v>
      </c>
      <c r="D212" s="178" t="s">
        <v>151</v>
      </c>
      <c r="E212" s="255">
        <v>30.0</v>
      </c>
      <c r="F212" s="160">
        <v>80.0</v>
      </c>
      <c r="G212" s="183">
        <f t="shared" si="283"/>
        <v>2400</v>
      </c>
      <c r="H212" s="255">
        <v>30.0</v>
      </c>
      <c r="I212" s="160">
        <v>80.0</v>
      </c>
      <c r="J212" s="183">
        <f t="shared" si="292"/>
        <v>2400</v>
      </c>
      <c r="K212" s="186"/>
      <c r="L212" s="187"/>
      <c r="M212" s="188"/>
      <c r="N212" s="186"/>
      <c r="O212" s="187"/>
      <c r="P212" s="188"/>
      <c r="Q212" s="186"/>
      <c r="R212" s="187"/>
      <c r="S212" s="188"/>
      <c r="T212" s="186"/>
      <c r="U212" s="187"/>
      <c r="V212" s="188"/>
      <c r="W212" s="184">
        <f t="shared" si="289"/>
        <v>2400</v>
      </c>
      <c r="X212" s="170">
        <f t="shared" si="290"/>
        <v>2400</v>
      </c>
      <c r="Y212" s="170">
        <f t="shared" si="281"/>
        <v>0</v>
      </c>
      <c r="Z212" s="171">
        <f t="shared" si="282"/>
        <v>0</v>
      </c>
      <c r="AA212" s="190"/>
      <c r="AB212" s="174"/>
      <c r="AC212" s="174"/>
      <c r="AD212" s="174"/>
      <c r="AE212" s="174"/>
      <c r="AF212" s="174"/>
      <c r="AG212" s="174"/>
    </row>
    <row r="213" ht="30.0" customHeight="1">
      <c r="A213" s="176" t="s">
        <v>88</v>
      </c>
      <c r="B213" s="177" t="s">
        <v>461</v>
      </c>
      <c r="C213" s="191" t="s">
        <v>462</v>
      </c>
      <c r="D213" s="178" t="s">
        <v>151</v>
      </c>
      <c r="E213" s="255">
        <v>20.0</v>
      </c>
      <c r="F213" s="160">
        <v>100.0</v>
      </c>
      <c r="G213" s="183">
        <f t="shared" si="283"/>
        <v>2000</v>
      </c>
      <c r="H213" s="255">
        <v>20.0</v>
      </c>
      <c r="I213" s="160">
        <v>100.0</v>
      </c>
      <c r="J213" s="183">
        <f t="shared" si="292"/>
        <v>2000</v>
      </c>
      <c r="K213" s="186"/>
      <c r="L213" s="187"/>
      <c r="M213" s="188"/>
      <c r="N213" s="186"/>
      <c r="O213" s="187"/>
      <c r="P213" s="188"/>
      <c r="Q213" s="186"/>
      <c r="R213" s="187"/>
      <c r="S213" s="188"/>
      <c r="T213" s="186"/>
      <c r="U213" s="187"/>
      <c r="V213" s="188"/>
      <c r="W213" s="184">
        <f t="shared" si="289"/>
        <v>2000</v>
      </c>
      <c r="X213" s="170">
        <f t="shared" si="290"/>
        <v>2000</v>
      </c>
      <c r="Y213" s="170">
        <f t="shared" si="281"/>
        <v>0</v>
      </c>
      <c r="Z213" s="171">
        <f t="shared" si="282"/>
        <v>0</v>
      </c>
      <c r="AA213" s="190"/>
      <c r="AB213" s="174"/>
      <c r="AC213" s="174"/>
      <c r="AD213" s="174"/>
      <c r="AE213" s="174"/>
      <c r="AF213" s="174"/>
      <c r="AG213" s="174"/>
    </row>
    <row r="214" ht="30.0" customHeight="1">
      <c r="A214" s="176" t="s">
        <v>88</v>
      </c>
      <c r="B214" s="177" t="s">
        <v>463</v>
      </c>
      <c r="C214" s="191" t="s">
        <v>464</v>
      </c>
      <c r="D214" s="178" t="s">
        <v>151</v>
      </c>
      <c r="E214" s="255">
        <v>20.0</v>
      </c>
      <c r="F214" s="160">
        <v>100.0</v>
      </c>
      <c r="G214" s="183">
        <f t="shared" si="283"/>
        <v>2000</v>
      </c>
      <c r="H214" s="255">
        <v>20.0</v>
      </c>
      <c r="I214" s="160">
        <v>100.0</v>
      </c>
      <c r="J214" s="183">
        <f t="shared" si="292"/>
        <v>2000</v>
      </c>
      <c r="K214" s="186"/>
      <c r="L214" s="187"/>
      <c r="M214" s="188"/>
      <c r="N214" s="186"/>
      <c r="O214" s="187"/>
      <c r="P214" s="188"/>
      <c r="Q214" s="186"/>
      <c r="R214" s="187"/>
      <c r="S214" s="188"/>
      <c r="T214" s="186"/>
      <c r="U214" s="187"/>
      <c r="V214" s="188"/>
      <c r="W214" s="184">
        <f t="shared" si="289"/>
        <v>2000</v>
      </c>
      <c r="X214" s="170">
        <f t="shared" si="290"/>
        <v>2000</v>
      </c>
      <c r="Y214" s="170">
        <f t="shared" si="281"/>
        <v>0</v>
      </c>
      <c r="Z214" s="171">
        <f t="shared" si="282"/>
        <v>0</v>
      </c>
      <c r="AA214" s="190"/>
      <c r="AB214" s="174"/>
      <c r="AC214" s="174"/>
      <c r="AD214" s="174"/>
      <c r="AE214" s="174"/>
      <c r="AF214" s="174"/>
      <c r="AG214" s="174"/>
    </row>
    <row r="215" ht="30.0" customHeight="1">
      <c r="A215" s="176" t="s">
        <v>88</v>
      </c>
      <c r="B215" s="177" t="s">
        <v>465</v>
      </c>
      <c r="C215" s="191" t="s">
        <v>466</v>
      </c>
      <c r="D215" s="178" t="s">
        <v>151</v>
      </c>
      <c r="E215" s="255">
        <v>30.0</v>
      </c>
      <c r="F215" s="160">
        <v>166.0</v>
      </c>
      <c r="G215" s="183">
        <f t="shared" si="283"/>
        <v>4980</v>
      </c>
      <c r="H215" s="255">
        <v>30.0</v>
      </c>
      <c r="I215" s="160">
        <v>166.0</v>
      </c>
      <c r="J215" s="183">
        <f t="shared" si="292"/>
        <v>4980</v>
      </c>
      <c r="K215" s="186"/>
      <c r="L215" s="187"/>
      <c r="M215" s="188"/>
      <c r="N215" s="186"/>
      <c r="O215" s="187"/>
      <c r="P215" s="188"/>
      <c r="Q215" s="186"/>
      <c r="R215" s="187"/>
      <c r="S215" s="188"/>
      <c r="T215" s="186"/>
      <c r="U215" s="187"/>
      <c r="V215" s="188"/>
      <c r="W215" s="184">
        <f t="shared" si="289"/>
        <v>4980</v>
      </c>
      <c r="X215" s="170">
        <f t="shared" si="290"/>
        <v>4980</v>
      </c>
      <c r="Y215" s="170">
        <f t="shared" si="281"/>
        <v>0</v>
      </c>
      <c r="Z215" s="171">
        <f t="shared" si="282"/>
        <v>0</v>
      </c>
      <c r="AA215" s="190"/>
      <c r="AB215" s="174"/>
      <c r="AC215" s="174"/>
      <c r="AD215" s="174"/>
      <c r="AE215" s="174"/>
      <c r="AF215" s="174"/>
      <c r="AG215" s="174"/>
    </row>
    <row r="216" ht="30.0" customHeight="1">
      <c r="A216" s="176" t="s">
        <v>88</v>
      </c>
      <c r="B216" s="177" t="s">
        <v>467</v>
      </c>
      <c r="C216" s="191" t="s">
        <v>468</v>
      </c>
      <c r="D216" s="178" t="s">
        <v>151</v>
      </c>
      <c r="E216" s="255">
        <v>10.0</v>
      </c>
      <c r="F216" s="160">
        <v>38.0</v>
      </c>
      <c r="G216" s="183">
        <f t="shared" si="283"/>
        <v>380</v>
      </c>
      <c r="H216" s="255">
        <v>10.0</v>
      </c>
      <c r="I216" s="160">
        <v>38.0</v>
      </c>
      <c r="J216" s="183">
        <f t="shared" si="292"/>
        <v>380</v>
      </c>
      <c r="K216" s="186"/>
      <c r="L216" s="187"/>
      <c r="M216" s="188"/>
      <c r="N216" s="186"/>
      <c r="O216" s="187"/>
      <c r="P216" s="188"/>
      <c r="Q216" s="186"/>
      <c r="R216" s="187"/>
      <c r="S216" s="188"/>
      <c r="T216" s="186"/>
      <c r="U216" s="187"/>
      <c r="V216" s="188"/>
      <c r="W216" s="184">
        <f t="shared" si="289"/>
        <v>380</v>
      </c>
      <c r="X216" s="170">
        <f t="shared" si="290"/>
        <v>380</v>
      </c>
      <c r="Y216" s="170">
        <f t="shared" si="281"/>
        <v>0</v>
      </c>
      <c r="Z216" s="171">
        <f t="shared" si="282"/>
        <v>0</v>
      </c>
      <c r="AA216" s="190"/>
      <c r="AB216" s="174"/>
      <c r="AC216" s="174"/>
      <c r="AD216" s="174"/>
      <c r="AE216" s="174"/>
      <c r="AF216" s="174"/>
      <c r="AG216" s="174"/>
    </row>
    <row r="217" ht="30.0" customHeight="1">
      <c r="A217" s="176" t="s">
        <v>88</v>
      </c>
      <c r="B217" s="177" t="s">
        <v>469</v>
      </c>
      <c r="C217" s="191" t="s">
        <v>470</v>
      </c>
      <c r="D217" s="178" t="s">
        <v>151</v>
      </c>
      <c r="E217" s="255">
        <v>4.0</v>
      </c>
      <c r="F217" s="160">
        <v>24.99</v>
      </c>
      <c r="G217" s="183">
        <f t="shared" si="283"/>
        <v>99.96</v>
      </c>
      <c r="H217" s="255">
        <v>4.0</v>
      </c>
      <c r="I217" s="160">
        <v>24.99</v>
      </c>
      <c r="J217" s="183">
        <f t="shared" si="292"/>
        <v>99.96</v>
      </c>
      <c r="K217" s="186"/>
      <c r="L217" s="187"/>
      <c r="M217" s="188"/>
      <c r="N217" s="186"/>
      <c r="O217" s="187"/>
      <c r="P217" s="188"/>
      <c r="Q217" s="186"/>
      <c r="R217" s="187"/>
      <c r="S217" s="188"/>
      <c r="T217" s="186"/>
      <c r="U217" s="187"/>
      <c r="V217" s="188"/>
      <c r="W217" s="184">
        <f t="shared" si="289"/>
        <v>99.96</v>
      </c>
      <c r="X217" s="170">
        <f t="shared" si="290"/>
        <v>99.96</v>
      </c>
      <c r="Y217" s="170">
        <f t="shared" si="281"/>
        <v>0</v>
      </c>
      <c r="Z217" s="171">
        <f t="shared" si="282"/>
        <v>0</v>
      </c>
      <c r="AA217" s="190"/>
      <c r="AB217" s="174"/>
      <c r="AC217" s="174"/>
      <c r="AD217" s="174"/>
      <c r="AE217" s="174"/>
      <c r="AF217" s="174"/>
      <c r="AG217" s="174"/>
    </row>
    <row r="218" ht="30.0" customHeight="1">
      <c r="A218" s="176" t="s">
        <v>88</v>
      </c>
      <c r="B218" s="177" t="s">
        <v>471</v>
      </c>
      <c r="C218" s="191" t="s">
        <v>472</v>
      </c>
      <c r="D218" s="178" t="s">
        <v>151</v>
      </c>
      <c r="E218" s="255">
        <v>4.0</v>
      </c>
      <c r="F218" s="160">
        <v>25.0</v>
      </c>
      <c r="G218" s="183">
        <f t="shared" si="283"/>
        <v>100</v>
      </c>
      <c r="H218" s="255">
        <v>4.0</v>
      </c>
      <c r="I218" s="160">
        <v>25.0</v>
      </c>
      <c r="J218" s="183">
        <f t="shared" si="292"/>
        <v>100</v>
      </c>
      <c r="K218" s="186"/>
      <c r="L218" s="187"/>
      <c r="M218" s="188"/>
      <c r="N218" s="186"/>
      <c r="O218" s="187"/>
      <c r="P218" s="188"/>
      <c r="Q218" s="186"/>
      <c r="R218" s="187"/>
      <c r="S218" s="188"/>
      <c r="T218" s="186"/>
      <c r="U218" s="187"/>
      <c r="V218" s="188"/>
      <c r="W218" s="184">
        <f t="shared" si="289"/>
        <v>100</v>
      </c>
      <c r="X218" s="170">
        <f t="shared" si="290"/>
        <v>100</v>
      </c>
      <c r="Y218" s="170">
        <f t="shared" si="281"/>
        <v>0</v>
      </c>
      <c r="Z218" s="171">
        <f t="shared" si="282"/>
        <v>0</v>
      </c>
      <c r="AA218" s="190"/>
      <c r="AB218" s="174"/>
      <c r="AC218" s="174"/>
      <c r="AD218" s="174"/>
      <c r="AE218" s="174"/>
      <c r="AF218" s="174"/>
      <c r="AG218" s="174"/>
    </row>
    <row r="219" ht="30.0" customHeight="1">
      <c r="A219" s="176" t="s">
        <v>88</v>
      </c>
      <c r="B219" s="177" t="s">
        <v>473</v>
      </c>
      <c r="C219" s="191" t="s">
        <v>474</v>
      </c>
      <c r="D219" s="178" t="s">
        <v>151</v>
      </c>
      <c r="E219" s="255">
        <v>20.0</v>
      </c>
      <c r="F219" s="160">
        <v>30.0</v>
      </c>
      <c r="G219" s="183">
        <f t="shared" si="283"/>
        <v>600</v>
      </c>
      <c r="H219" s="255">
        <v>20.0</v>
      </c>
      <c r="I219" s="160">
        <v>30.0</v>
      </c>
      <c r="J219" s="183">
        <f t="shared" si="292"/>
        <v>600</v>
      </c>
      <c r="K219" s="186"/>
      <c r="L219" s="187"/>
      <c r="M219" s="188"/>
      <c r="N219" s="186"/>
      <c r="O219" s="187"/>
      <c r="P219" s="188"/>
      <c r="Q219" s="186"/>
      <c r="R219" s="187"/>
      <c r="S219" s="188"/>
      <c r="T219" s="186"/>
      <c r="U219" s="187"/>
      <c r="V219" s="188"/>
      <c r="W219" s="184">
        <f t="shared" si="289"/>
        <v>600</v>
      </c>
      <c r="X219" s="170">
        <f t="shared" si="290"/>
        <v>600</v>
      </c>
      <c r="Y219" s="170">
        <f t="shared" si="281"/>
        <v>0</v>
      </c>
      <c r="Z219" s="171">
        <f t="shared" si="282"/>
        <v>0</v>
      </c>
      <c r="AA219" s="190"/>
      <c r="AB219" s="174"/>
      <c r="AC219" s="174"/>
      <c r="AD219" s="174"/>
      <c r="AE219" s="174"/>
      <c r="AF219" s="174"/>
      <c r="AG219" s="174"/>
    </row>
    <row r="220" ht="30.0" customHeight="1">
      <c r="A220" s="176" t="s">
        <v>88</v>
      </c>
      <c r="B220" s="177" t="s">
        <v>475</v>
      </c>
      <c r="C220" s="191" t="s">
        <v>476</v>
      </c>
      <c r="D220" s="178" t="s">
        <v>151</v>
      </c>
      <c r="E220" s="255">
        <v>100.0</v>
      </c>
      <c r="F220" s="160">
        <v>5.0</v>
      </c>
      <c r="G220" s="183">
        <f t="shared" si="283"/>
        <v>500</v>
      </c>
      <c r="H220" s="255">
        <v>100.0</v>
      </c>
      <c r="I220" s="160">
        <v>5.0</v>
      </c>
      <c r="J220" s="183">
        <f t="shared" si="292"/>
        <v>500</v>
      </c>
      <c r="K220" s="186"/>
      <c r="L220" s="187"/>
      <c r="M220" s="188"/>
      <c r="N220" s="186"/>
      <c r="O220" s="187"/>
      <c r="P220" s="188"/>
      <c r="Q220" s="186"/>
      <c r="R220" s="187"/>
      <c r="S220" s="188"/>
      <c r="T220" s="186"/>
      <c r="U220" s="187"/>
      <c r="V220" s="188"/>
      <c r="W220" s="184">
        <f t="shared" si="289"/>
        <v>500</v>
      </c>
      <c r="X220" s="170">
        <f t="shared" si="290"/>
        <v>500</v>
      </c>
      <c r="Y220" s="170">
        <f t="shared" si="281"/>
        <v>0</v>
      </c>
      <c r="Z220" s="171">
        <f t="shared" si="282"/>
        <v>0</v>
      </c>
      <c r="AA220" s="190"/>
      <c r="AB220" s="174"/>
      <c r="AC220" s="174"/>
      <c r="AD220" s="174"/>
      <c r="AE220" s="174"/>
      <c r="AF220" s="174"/>
      <c r="AG220" s="174"/>
    </row>
    <row r="221" ht="30.0" customHeight="1">
      <c r="A221" s="176" t="s">
        <v>88</v>
      </c>
      <c r="B221" s="177" t="s">
        <v>477</v>
      </c>
      <c r="C221" s="191" t="s">
        <v>478</v>
      </c>
      <c r="D221" s="178" t="s">
        <v>151</v>
      </c>
      <c r="E221" s="255">
        <v>30.0</v>
      </c>
      <c r="F221" s="160">
        <v>15.0</v>
      </c>
      <c r="G221" s="183">
        <f t="shared" si="283"/>
        <v>450</v>
      </c>
      <c r="H221" s="255">
        <v>30.0</v>
      </c>
      <c r="I221" s="160">
        <v>15.0</v>
      </c>
      <c r="J221" s="183">
        <f t="shared" si="292"/>
        <v>450</v>
      </c>
      <c r="K221" s="186"/>
      <c r="L221" s="187"/>
      <c r="M221" s="188"/>
      <c r="N221" s="186"/>
      <c r="O221" s="187"/>
      <c r="P221" s="188"/>
      <c r="Q221" s="186"/>
      <c r="R221" s="187"/>
      <c r="S221" s="188"/>
      <c r="T221" s="186"/>
      <c r="U221" s="187"/>
      <c r="V221" s="188"/>
      <c r="W221" s="184">
        <f t="shared" si="289"/>
        <v>450</v>
      </c>
      <c r="X221" s="170">
        <f t="shared" si="290"/>
        <v>450</v>
      </c>
      <c r="Y221" s="170">
        <f t="shared" si="281"/>
        <v>0</v>
      </c>
      <c r="Z221" s="171">
        <f t="shared" si="282"/>
        <v>0</v>
      </c>
      <c r="AA221" s="190"/>
      <c r="AB221" s="174"/>
      <c r="AC221" s="174"/>
      <c r="AD221" s="174"/>
      <c r="AE221" s="174"/>
      <c r="AF221" s="174"/>
      <c r="AG221" s="174"/>
    </row>
    <row r="222" ht="30.0" customHeight="1">
      <c r="A222" s="176" t="s">
        <v>88</v>
      </c>
      <c r="B222" s="177" t="s">
        <v>479</v>
      </c>
      <c r="C222" s="191" t="s">
        <v>480</v>
      </c>
      <c r="D222" s="178" t="s">
        <v>151</v>
      </c>
      <c r="E222" s="255">
        <v>20.0</v>
      </c>
      <c r="F222" s="160">
        <v>50.0</v>
      </c>
      <c r="G222" s="183">
        <f t="shared" si="283"/>
        <v>1000</v>
      </c>
      <c r="H222" s="255">
        <v>20.0</v>
      </c>
      <c r="I222" s="160">
        <v>50.0</v>
      </c>
      <c r="J222" s="183">
        <f t="shared" si="292"/>
        <v>1000</v>
      </c>
      <c r="K222" s="186"/>
      <c r="L222" s="187"/>
      <c r="M222" s="188"/>
      <c r="N222" s="186"/>
      <c r="O222" s="187"/>
      <c r="P222" s="188"/>
      <c r="Q222" s="186"/>
      <c r="R222" s="187"/>
      <c r="S222" s="188"/>
      <c r="T222" s="186"/>
      <c r="U222" s="187"/>
      <c r="V222" s="188"/>
      <c r="W222" s="184">
        <f t="shared" si="289"/>
        <v>1000</v>
      </c>
      <c r="X222" s="170">
        <f t="shared" si="290"/>
        <v>1000</v>
      </c>
      <c r="Y222" s="170">
        <f t="shared" si="281"/>
        <v>0</v>
      </c>
      <c r="Z222" s="171">
        <f t="shared" si="282"/>
        <v>0</v>
      </c>
      <c r="AA222" s="190"/>
      <c r="AB222" s="174"/>
      <c r="AC222" s="174"/>
      <c r="AD222" s="174"/>
      <c r="AE222" s="174"/>
      <c r="AF222" s="174"/>
      <c r="AG222" s="174"/>
    </row>
    <row r="223" ht="30.0" customHeight="1">
      <c r="A223" s="176" t="s">
        <v>88</v>
      </c>
      <c r="B223" s="300" t="s">
        <v>481</v>
      </c>
      <c r="C223" s="191" t="s">
        <v>482</v>
      </c>
      <c r="D223" s="301" t="s">
        <v>151</v>
      </c>
      <c r="E223" s="255">
        <v>10.0</v>
      </c>
      <c r="F223" s="160">
        <v>100.0</v>
      </c>
      <c r="G223" s="166">
        <f t="shared" si="283"/>
        <v>1000</v>
      </c>
      <c r="H223" s="255">
        <v>10.0</v>
      </c>
      <c r="I223" s="160">
        <v>100.0</v>
      </c>
      <c r="J223" s="166">
        <f t="shared" si="292"/>
        <v>1000</v>
      </c>
      <c r="K223" s="302"/>
      <c r="L223" s="187"/>
      <c r="M223" s="188"/>
      <c r="N223" s="186"/>
      <c r="O223" s="187"/>
      <c r="P223" s="188"/>
      <c r="Q223" s="186"/>
      <c r="R223" s="187"/>
      <c r="S223" s="188"/>
      <c r="T223" s="186"/>
      <c r="U223" s="187"/>
      <c r="V223" s="188"/>
      <c r="W223" s="184">
        <f t="shared" si="289"/>
        <v>1000</v>
      </c>
      <c r="X223" s="170">
        <f t="shared" si="290"/>
        <v>1000</v>
      </c>
      <c r="Y223" s="170">
        <f t="shared" si="281"/>
        <v>0</v>
      </c>
      <c r="Z223" s="171">
        <f t="shared" si="282"/>
        <v>0</v>
      </c>
      <c r="AA223" s="190"/>
      <c r="AB223" s="174"/>
      <c r="AC223" s="174"/>
      <c r="AD223" s="174"/>
      <c r="AE223" s="174"/>
      <c r="AF223" s="174"/>
      <c r="AG223" s="174"/>
    </row>
    <row r="224" ht="30.0" customHeight="1">
      <c r="A224" s="176" t="s">
        <v>88</v>
      </c>
      <c r="B224" s="300" t="s">
        <v>483</v>
      </c>
      <c r="C224" s="303" t="s">
        <v>484</v>
      </c>
      <c r="D224" s="301" t="s">
        <v>151</v>
      </c>
      <c r="E224" s="304"/>
      <c r="F224" s="305"/>
      <c r="G224" s="166"/>
      <c r="H224" s="163">
        <v>5.0</v>
      </c>
      <c r="I224" s="163">
        <v>7.0</v>
      </c>
      <c r="J224" s="166">
        <f t="shared" si="292"/>
        <v>35</v>
      </c>
      <c r="K224" s="302"/>
      <c r="L224" s="187"/>
      <c r="M224" s="188"/>
      <c r="N224" s="186"/>
      <c r="O224" s="187"/>
      <c r="P224" s="188"/>
      <c r="Q224" s="186"/>
      <c r="R224" s="187"/>
      <c r="S224" s="188"/>
      <c r="T224" s="186"/>
      <c r="U224" s="187"/>
      <c r="V224" s="188"/>
      <c r="W224" s="184">
        <f t="shared" si="289"/>
        <v>0</v>
      </c>
      <c r="X224" s="170">
        <f t="shared" si="290"/>
        <v>35</v>
      </c>
      <c r="Y224" s="170">
        <f t="shared" si="281"/>
        <v>-35</v>
      </c>
      <c r="Z224" s="171" t="str">
        <f t="shared" si="282"/>
        <v>#DIV/0!</v>
      </c>
      <c r="AA224" s="190"/>
      <c r="AB224" s="174"/>
      <c r="AC224" s="174"/>
      <c r="AD224" s="174"/>
      <c r="AE224" s="174"/>
      <c r="AF224" s="174"/>
      <c r="AG224" s="174"/>
    </row>
    <row r="225" ht="30.0" customHeight="1">
      <c r="A225" s="145" t="s">
        <v>83</v>
      </c>
      <c r="B225" s="211" t="s">
        <v>485</v>
      </c>
      <c r="C225" s="306" t="s">
        <v>486</v>
      </c>
      <c r="D225" s="307"/>
      <c r="E225" s="198">
        <f>SUM(E226:E228)</f>
        <v>2</v>
      </c>
      <c r="F225" s="199"/>
      <c r="G225" s="308">
        <f t="shared" ref="G225:H225" si="293">SUM(G226:G228)</f>
        <v>1200</v>
      </c>
      <c r="H225" s="198">
        <f t="shared" si="293"/>
        <v>2</v>
      </c>
      <c r="I225" s="199"/>
      <c r="J225" s="308">
        <f t="shared" ref="J225:K225" si="294">SUM(J226:J228)</f>
        <v>1200</v>
      </c>
      <c r="K225" s="195">
        <f t="shared" si="294"/>
        <v>0</v>
      </c>
      <c r="L225" s="196"/>
      <c r="M225" s="197">
        <f t="shared" ref="M225:N225" si="295">SUM(M226:M228)</f>
        <v>0</v>
      </c>
      <c r="N225" s="195">
        <f t="shared" si="295"/>
        <v>0</v>
      </c>
      <c r="O225" s="196"/>
      <c r="P225" s="197">
        <f t="shared" ref="P225:Q225" si="296">SUM(P226:P228)</f>
        <v>0</v>
      </c>
      <c r="Q225" s="195">
        <f t="shared" si="296"/>
        <v>0</v>
      </c>
      <c r="R225" s="196"/>
      <c r="S225" s="197">
        <f t="shared" ref="S225:T225" si="297">SUM(S226:S228)</f>
        <v>0</v>
      </c>
      <c r="T225" s="195">
        <f t="shared" si="297"/>
        <v>0</v>
      </c>
      <c r="U225" s="196"/>
      <c r="V225" s="197">
        <f t="shared" ref="V225:X225" si="298">SUM(V226:V228)</f>
        <v>0</v>
      </c>
      <c r="W225" s="197">
        <f t="shared" si="298"/>
        <v>1200</v>
      </c>
      <c r="X225" s="197">
        <f t="shared" si="298"/>
        <v>1200</v>
      </c>
      <c r="Y225" s="197">
        <f t="shared" si="281"/>
        <v>0</v>
      </c>
      <c r="Z225" s="197">
        <f t="shared" si="282"/>
        <v>0</v>
      </c>
      <c r="AA225" s="201"/>
      <c r="AB225" s="155"/>
      <c r="AC225" s="155"/>
      <c r="AD225" s="155"/>
      <c r="AE225" s="155"/>
      <c r="AF225" s="155"/>
      <c r="AG225" s="155"/>
    </row>
    <row r="226" ht="30.0" customHeight="1">
      <c r="A226" s="156" t="s">
        <v>88</v>
      </c>
      <c r="B226" s="157" t="s">
        <v>487</v>
      </c>
      <c r="C226" s="303" t="s">
        <v>488</v>
      </c>
      <c r="D226" s="159" t="s">
        <v>151</v>
      </c>
      <c r="E226" s="309">
        <v>2.0</v>
      </c>
      <c r="F226" s="305">
        <v>600.0</v>
      </c>
      <c r="G226" s="167">
        <f t="shared" ref="G226:G228" si="299">E226*F226</f>
        <v>1200</v>
      </c>
      <c r="H226" s="309">
        <v>2.0</v>
      </c>
      <c r="I226" s="305">
        <v>600.0</v>
      </c>
      <c r="J226" s="167">
        <f t="shared" ref="J226:J228" si="300">H226*I226</f>
        <v>1200</v>
      </c>
      <c r="K226" s="165"/>
      <c r="L226" s="166"/>
      <c r="M226" s="167">
        <f t="shared" ref="M226:M228" si="301">K226*L226</f>
        <v>0</v>
      </c>
      <c r="N226" s="165"/>
      <c r="O226" s="166"/>
      <c r="P226" s="167">
        <f t="shared" ref="P226:P228" si="302">N226*O226</f>
        <v>0</v>
      </c>
      <c r="Q226" s="165"/>
      <c r="R226" s="166"/>
      <c r="S226" s="167">
        <f t="shared" ref="S226:S228" si="303">Q226*R226</f>
        <v>0</v>
      </c>
      <c r="T226" s="165"/>
      <c r="U226" s="166"/>
      <c r="V226" s="167">
        <f t="shared" ref="V226:V228" si="304">T226*U226</f>
        <v>0</v>
      </c>
      <c r="W226" s="168">
        <f t="shared" ref="W226:W228" si="305">G226+M226+S226</f>
        <v>1200</v>
      </c>
      <c r="X226" s="170">
        <f t="shared" ref="X226:X228" si="306">J226+P226+V226</f>
        <v>1200</v>
      </c>
      <c r="Y226" s="170">
        <f t="shared" si="281"/>
        <v>0</v>
      </c>
      <c r="Z226" s="171">
        <f t="shared" si="282"/>
        <v>0</v>
      </c>
      <c r="AA226" s="172"/>
      <c r="AB226" s="174"/>
      <c r="AC226" s="174"/>
      <c r="AD226" s="174"/>
      <c r="AE226" s="174"/>
      <c r="AF226" s="174"/>
      <c r="AG226" s="174"/>
    </row>
    <row r="227" ht="30.0" customHeight="1">
      <c r="A227" s="156" t="s">
        <v>88</v>
      </c>
      <c r="B227" s="157" t="s">
        <v>489</v>
      </c>
      <c r="C227" s="249" t="s">
        <v>490</v>
      </c>
      <c r="D227" s="159" t="s">
        <v>151</v>
      </c>
      <c r="E227" s="165"/>
      <c r="F227" s="166"/>
      <c r="G227" s="167">
        <f t="shared" si="299"/>
        <v>0</v>
      </c>
      <c r="H227" s="165"/>
      <c r="I227" s="166"/>
      <c r="J227" s="167">
        <f t="shared" si="300"/>
        <v>0</v>
      </c>
      <c r="K227" s="165"/>
      <c r="L227" s="166"/>
      <c r="M227" s="167">
        <f t="shared" si="301"/>
        <v>0</v>
      </c>
      <c r="N227" s="165"/>
      <c r="O227" s="166"/>
      <c r="P227" s="167">
        <f t="shared" si="302"/>
        <v>0</v>
      </c>
      <c r="Q227" s="165"/>
      <c r="R227" s="166"/>
      <c r="S227" s="167">
        <f t="shared" si="303"/>
        <v>0</v>
      </c>
      <c r="T227" s="165"/>
      <c r="U227" s="166"/>
      <c r="V227" s="167">
        <f t="shared" si="304"/>
        <v>0</v>
      </c>
      <c r="W227" s="168">
        <f t="shared" si="305"/>
        <v>0</v>
      </c>
      <c r="X227" s="170">
        <f t="shared" si="306"/>
        <v>0</v>
      </c>
      <c r="Y227" s="170">
        <f t="shared" si="281"/>
        <v>0</v>
      </c>
      <c r="Z227" s="171" t="str">
        <f t="shared" si="282"/>
        <v>#DIV/0!</v>
      </c>
      <c r="AA227" s="172"/>
      <c r="AB227" s="174"/>
      <c r="AC227" s="174"/>
      <c r="AD227" s="174"/>
      <c r="AE227" s="174"/>
      <c r="AF227" s="174"/>
      <c r="AG227" s="174"/>
    </row>
    <row r="228" ht="30.0" customHeight="1">
      <c r="A228" s="176" t="s">
        <v>88</v>
      </c>
      <c r="B228" s="177" t="s">
        <v>491</v>
      </c>
      <c r="C228" s="225" t="s">
        <v>490</v>
      </c>
      <c r="D228" s="178" t="s">
        <v>151</v>
      </c>
      <c r="E228" s="181"/>
      <c r="F228" s="182"/>
      <c r="G228" s="183">
        <f t="shared" si="299"/>
        <v>0</v>
      </c>
      <c r="H228" s="181"/>
      <c r="I228" s="182"/>
      <c r="J228" s="183">
        <f t="shared" si="300"/>
        <v>0</v>
      </c>
      <c r="K228" s="181"/>
      <c r="L228" s="182"/>
      <c r="M228" s="183">
        <f t="shared" si="301"/>
        <v>0</v>
      </c>
      <c r="N228" s="181"/>
      <c r="O228" s="182"/>
      <c r="P228" s="183">
        <f t="shared" si="302"/>
        <v>0</v>
      </c>
      <c r="Q228" s="181"/>
      <c r="R228" s="182"/>
      <c r="S228" s="183">
        <f t="shared" si="303"/>
        <v>0</v>
      </c>
      <c r="T228" s="181"/>
      <c r="U228" s="182"/>
      <c r="V228" s="183">
        <f t="shared" si="304"/>
        <v>0</v>
      </c>
      <c r="W228" s="184">
        <f t="shared" si="305"/>
        <v>0</v>
      </c>
      <c r="X228" s="170">
        <f t="shared" si="306"/>
        <v>0</v>
      </c>
      <c r="Y228" s="170">
        <f t="shared" si="281"/>
        <v>0</v>
      </c>
      <c r="Z228" s="171" t="str">
        <f t="shared" si="282"/>
        <v>#DIV/0!</v>
      </c>
      <c r="AA228" s="185"/>
      <c r="AB228" s="174"/>
      <c r="AC228" s="174"/>
      <c r="AD228" s="174"/>
      <c r="AE228" s="174"/>
      <c r="AF228" s="174"/>
      <c r="AG228" s="174"/>
    </row>
    <row r="229" ht="30.0" customHeight="1">
      <c r="A229" s="145" t="s">
        <v>83</v>
      </c>
      <c r="B229" s="211" t="s">
        <v>492</v>
      </c>
      <c r="C229" s="310" t="s">
        <v>493</v>
      </c>
      <c r="D229" s="194"/>
      <c r="E229" s="195">
        <f>SUM(E230:E232)</f>
        <v>0</v>
      </c>
      <c r="F229" s="196"/>
      <c r="G229" s="197">
        <f t="shared" ref="G229:H229" si="307">SUM(G230:G232)</f>
        <v>0</v>
      </c>
      <c r="H229" s="195">
        <f t="shared" si="307"/>
        <v>0</v>
      </c>
      <c r="I229" s="196"/>
      <c r="J229" s="197">
        <f t="shared" ref="J229:K229" si="308">SUM(J230:J232)</f>
        <v>0</v>
      </c>
      <c r="K229" s="195">
        <f t="shared" si="308"/>
        <v>0</v>
      </c>
      <c r="L229" s="196"/>
      <c r="M229" s="197">
        <f t="shared" ref="M229:N229" si="309">SUM(M230:M232)</f>
        <v>0</v>
      </c>
      <c r="N229" s="195">
        <f t="shared" si="309"/>
        <v>0</v>
      </c>
      <c r="O229" s="196"/>
      <c r="P229" s="197">
        <f t="shared" ref="P229:Q229" si="310">SUM(P230:P232)</f>
        <v>0</v>
      </c>
      <c r="Q229" s="195">
        <f t="shared" si="310"/>
        <v>0</v>
      </c>
      <c r="R229" s="196"/>
      <c r="S229" s="197">
        <f t="shared" ref="S229:T229" si="311">SUM(S230:S232)</f>
        <v>0</v>
      </c>
      <c r="T229" s="195">
        <f t="shared" si="311"/>
        <v>0</v>
      </c>
      <c r="U229" s="196"/>
      <c r="V229" s="197">
        <f t="shared" ref="V229:X229" si="312">SUM(V230:V232)</f>
        <v>0</v>
      </c>
      <c r="W229" s="197">
        <f t="shared" si="312"/>
        <v>0</v>
      </c>
      <c r="X229" s="197">
        <f t="shared" si="312"/>
        <v>0</v>
      </c>
      <c r="Y229" s="197">
        <f t="shared" si="281"/>
        <v>0</v>
      </c>
      <c r="Z229" s="197" t="str">
        <f t="shared" si="282"/>
        <v>#DIV/0!</v>
      </c>
      <c r="AA229" s="201"/>
      <c r="AB229" s="155"/>
      <c r="AC229" s="155"/>
      <c r="AD229" s="155"/>
      <c r="AE229" s="155"/>
      <c r="AF229" s="155"/>
      <c r="AG229" s="155"/>
    </row>
    <row r="230" ht="30.0" customHeight="1">
      <c r="A230" s="156" t="s">
        <v>88</v>
      </c>
      <c r="B230" s="157" t="s">
        <v>494</v>
      </c>
      <c r="C230" s="249" t="s">
        <v>490</v>
      </c>
      <c r="D230" s="159" t="s">
        <v>151</v>
      </c>
      <c r="E230" s="165"/>
      <c r="F230" s="166"/>
      <c r="G230" s="167">
        <f t="shared" ref="G230:G232" si="313">E230*F230</f>
        <v>0</v>
      </c>
      <c r="H230" s="165"/>
      <c r="I230" s="166"/>
      <c r="J230" s="167">
        <f t="shared" ref="J230:J232" si="314">H230*I230</f>
        <v>0</v>
      </c>
      <c r="K230" s="165"/>
      <c r="L230" s="166"/>
      <c r="M230" s="167">
        <f t="shared" ref="M230:M232" si="315">K230*L230</f>
        <v>0</v>
      </c>
      <c r="N230" s="165"/>
      <c r="O230" s="166"/>
      <c r="P230" s="167">
        <f t="shared" ref="P230:P232" si="316">N230*O230</f>
        <v>0</v>
      </c>
      <c r="Q230" s="165"/>
      <c r="R230" s="166"/>
      <c r="S230" s="167">
        <f t="shared" ref="S230:S232" si="317">Q230*R230</f>
        <v>0</v>
      </c>
      <c r="T230" s="165"/>
      <c r="U230" s="166"/>
      <c r="V230" s="167">
        <f t="shared" ref="V230:V232" si="318">T230*U230</f>
        <v>0</v>
      </c>
      <c r="W230" s="168">
        <f t="shared" ref="W230:W232" si="319">G230+M230+S230</f>
        <v>0</v>
      </c>
      <c r="X230" s="170">
        <f t="shared" ref="X230:X232" si="320">J230+P230+V230</f>
        <v>0</v>
      </c>
      <c r="Y230" s="170">
        <f t="shared" si="281"/>
        <v>0</v>
      </c>
      <c r="Z230" s="171" t="str">
        <f t="shared" si="282"/>
        <v>#DIV/0!</v>
      </c>
      <c r="AA230" s="172"/>
      <c r="AB230" s="174"/>
      <c r="AC230" s="174"/>
      <c r="AD230" s="174"/>
      <c r="AE230" s="174"/>
      <c r="AF230" s="174"/>
      <c r="AG230" s="174"/>
    </row>
    <row r="231" ht="30.0" customHeight="1">
      <c r="A231" s="156" t="s">
        <v>88</v>
      </c>
      <c r="B231" s="157" t="s">
        <v>495</v>
      </c>
      <c r="C231" s="249" t="s">
        <v>490</v>
      </c>
      <c r="D231" s="159" t="s">
        <v>151</v>
      </c>
      <c r="E231" s="165"/>
      <c r="F231" s="166"/>
      <c r="G231" s="167">
        <f t="shared" si="313"/>
        <v>0</v>
      </c>
      <c r="H231" s="165"/>
      <c r="I231" s="166"/>
      <c r="J231" s="167">
        <f t="shared" si="314"/>
        <v>0</v>
      </c>
      <c r="K231" s="165"/>
      <c r="L231" s="166"/>
      <c r="M231" s="167">
        <f t="shared" si="315"/>
        <v>0</v>
      </c>
      <c r="N231" s="165"/>
      <c r="O231" s="166"/>
      <c r="P231" s="167">
        <f t="shared" si="316"/>
        <v>0</v>
      </c>
      <c r="Q231" s="165"/>
      <c r="R231" s="166"/>
      <c r="S231" s="167">
        <f t="shared" si="317"/>
        <v>0</v>
      </c>
      <c r="T231" s="165"/>
      <c r="U231" s="166"/>
      <c r="V231" s="167">
        <f t="shared" si="318"/>
        <v>0</v>
      </c>
      <c r="W231" s="168">
        <f t="shared" si="319"/>
        <v>0</v>
      </c>
      <c r="X231" s="170">
        <f t="shared" si="320"/>
        <v>0</v>
      </c>
      <c r="Y231" s="170">
        <f t="shared" si="281"/>
        <v>0</v>
      </c>
      <c r="Z231" s="171" t="str">
        <f t="shared" si="282"/>
        <v>#DIV/0!</v>
      </c>
      <c r="AA231" s="172"/>
      <c r="AB231" s="174"/>
      <c r="AC231" s="174"/>
      <c r="AD231" s="174"/>
      <c r="AE231" s="174"/>
      <c r="AF231" s="174"/>
      <c r="AG231" s="174"/>
    </row>
    <row r="232" ht="30.0" customHeight="1">
      <c r="A232" s="176" t="s">
        <v>88</v>
      </c>
      <c r="B232" s="177" t="s">
        <v>496</v>
      </c>
      <c r="C232" s="225" t="s">
        <v>490</v>
      </c>
      <c r="D232" s="178" t="s">
        <v>151</v>
      </c>
      <c r="E232" s="205"/>
      <c r="F232" s="206"/>
      <c r="G232" s="207">
        <f t="shared" si="313"/>
        <v>0</v>
      </c>
      <c r="H232" s="205"/>
      <c r="I232" s="206"/>
      <c r="J232" s="207">
        <f t="shared" si="314"/>
        <v>0</v>
      </c>
      <c r="K232" s="205"/>
      <c r="L232" s="206"/>
      <c r="M232" s="207">
        <f t="shared" si="315"/>
        <v>0</v>
      </c>
      <c r="N232" s="205"/>
      <c r="O232" s="206"/>
      <c r="P232" s="207">
        <f t="shared" si="316"/>
        <v>0</v>
      </c>
      <c r="Q232" s="205"/>
      <c r="R232" s="206"/>
      <c r="S232" s="207">
        <f t="shared" si="317"/>
        <v>0</v>
      </c>
      <c r="T232" s="205"/>
      <c r="U232" s="206"/>
      <c r="V232" s="207">
        <f t="shared" si="318"/>
        <v>0</v>
      </c>
      <c r="W232" s="184">
        <f t="shared" si="319"/>
        <v>0</v>
      </c>
      <c r="X232" s="227">
        <f t="shared" si="320"/>
        <v>0</v>
      </c>
      <c r="Y232" s="227">
        <f t="shared" si="281"/>
        <v>0</v>
      </c>
      <c r="Z232" s="311" t="str">
        <f t="shared" si="282"/>
        <v>#DIV/0!</v>
      </c>
      <c r="AA232" s="185"/>
      <c r="AB232" s="174"/>
      <c r="AC232" s="174"/>
      <c r="AD232" s="174"/>
      <c r="AE232" s="174"/>
      <c r="AF232" s="174"/>
      <c r="AG232" s="174"/>
    </row>
    <row r="233" ht="30.0" customHeight="1">
      <c r="A233" s="228" t="s">
        <v>497</v>
      </c>
      <c r="B233" s="229"/>
      <c r="C233" s="230"/>
      <c r="D233" s="231"/>
      <c r="E233" s="235">
        <f>E229+E225+E146</f>
        <v>1256</v>
      </c>
      <c r="F233" s="251"/>
      <c r="G233" s="234">
        <f t="shared" ref="G233:H233" si="321">G229+G225+G146</f>
        <v>126160.24</v>
      </c>
      <c r="H233" s="235">
        <f t="shared" si="321"/>
        <v>1296</v>
      </c>
      <c r="I233" s="251"/>
      <c r="J233" s="234">
        <f t="shared" ref="J233:K233" si="322">J229+J225+J146</f>
        <v>130292.28</v>
      </c>
      <c r="K233" s="252">
        <f t="shared" si="322"/>
        <v>0</v>
      </c>
      <c r="L233" s="251"/>
      <c r="M233" s="234">
        <f t="shared" ref="M233:N233" si="323">M229+M225+M146</f>
        <v>0</v>
      </c>
      <c r="N233" s="252">
        <f t="shared" si="323"/>
        <v>0</v>
      </c>
      <c r="O233" s="251"/>
      <c r="P233" s="234">
        <f t="shared" ref="P233:Q233" si="324">P229+P225+P146</f>
        <v>0</v>
      </c>
      <c r="Q233" s="252">
        <f t="shared" si="324"/>
        <v>0</v>
      </c>
      <c r="R233" s="251"/>
      <c r="S233" s="234">
        <f t="shared" ref="S233:T233" si="325">S229+S225+S146</f>
        <v>0</v>
      </c>
      <c r="T233" s="252">
        <f t="shared" si="325"/>
        <v>0</v>
      </c>
      <c r="U233" s="251"/>
      <c r="V233" s="236">
        <f t="shared" ref="V233:X233" si="326">V229+V225+V146</f>
        <v>0</v>
      </c>
      <c r="W233" s="312">
        <f t="shared" si="326"/>
        <v>126160.24</v>
      </c>
      <c r="X233" s="313">
        <f t="shared" si="326"/>
        <v>130292.28</v>
      </c>
      <c r="Y233" s="313">
        <f t="shared" si="281"/>
        <v>-4132.04</v>
      </c>
      <c r="Z233" s="313">
        <f t="shared" si="282"/>
        <v>-0.03275231563</v>
      </c>
      <c r="AA233" s="314"/>
      <c r="AB233" s="12"/>
      <c r="AC233" s="12"/>
      <c r="AD233" s="12"/>
      <c r="AE233" s="12"/>
      <c r="AF233" s="12"/>
      <c r="AG233" s="12"/>
    </row>
    <row r="234" ht="30.0" customHeight="1">
      <c r="A234" s="240" t="s">
        <v>83</v>
      </c>
      <c r="B234" s="281">
        <v>7.0</v>
      </c>
      <c r="C234" s="242" t="s">
        <v>498</v>
      </c>
      <c r="D234" s="243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315"/>
      <c r="X234" s="315"/>
      <c r="Y234" s="244"/>
      <c r="Z234" s="315"/>
      <c r="AA234" s="316"/>
      <c r="AB234" s="12"/>
      <c r="AC234" s="12"/>
      <c r="AD234" s="12"/>
      <c r="AE234" s="12"/>
      <c r="AF234" s="12"/>
      <c r="AG234" s="12"/>
    </row>
    <row r="235" ht="30.0" customHeight="1">
      <c r="A235" s="156" t="s">
        <v>88</v>
      </c>
      <c r="B235" s="157" t="s">
        <v>499</v>
      </c>
      <c r="C235" s="249" t="s">
        <v>500</v>
      </c>
      <c r="D235" s="159" t="s">
        <v>151</v>
      </c>
      <c r="E235" s="165"/>
      <c r="F235" s="166"/>
      <c r="G235" s="167">
        <f t="shared" ref="G235:G245" si="327">E235*F235</f>
        <v>0</v>
      </c>
      <c r="H235" s="165"/>
      <c r="I235" s="166"/>
      <c r="J235" s="167">
        <f t="shared" ref="J235:J245" si="328">H235*I235</f>
        <v>0</v>
      </c>
      <c r="K235" s="165"/>
      <c r="L235" s="166"/>
      <c r="M235" s="167">
        <f t="shared" ref="M235:M245" si="329">K235*L235</f>
        <v>0</v>
      </c>
      <c r="N235" s="165"/>
      <c r="O235" s="166"/>
      <c r="P235" s="167">
        <f t="shared" ref="P235:P245" si="330">N235*O235</f>
        <v>0</v>
      </c>
      <c r="Q235" s="165"/>
      <c r="R235" s="166"/>
      <c r="S235" s="167">
        <f t="shared" ref="S235:S245" si="331">Q235*R235</f>
        <v>0</v>
      </c>
      <c r="T235" s="165"/>
      <c r="U235" s="166"/>
      <c r="V235" s="162">
        <f t="shared" ref="V235:V245" si="332">T235*U235</f>
        <v>0</v>
      </c>
      <c r="W235" s="317">
        <f t="shared" ref="W235:W245" si="333">G235+M235+S235</f>
        <v>0</v>
      </c>
      <c r="X235" s="318">
        <f t="shared" ref="X235:X245" si="334">J235+P235+V235</f>
        <v>0</v>
      </c>
      <c r="Y235" s="318">
        <f t="shared" ref="Y235:Y246" si="335">W235-X235</f>
        <v>0</v>
      </c>
      <c r="Z235" s="319" t="str">
        <f t="shared" ref="Z235:Z246" si="336">Y235/W235</f>
        <v>#DIV/0!</v>
      </c>
      <c r="AA235" s="320"/>
      <c r="AB235" s="174"/>
      <c r="AC235" s="174"/>
      <c r="AD235" s="174"/>
      <c r="AE235" s="174"/>
      <c r="AF235" s="174"/>
      <c r="AG235" s="174"/>
    </row>
    <row r="236" ht="30.0" customHeight="1">
      <c r="A236" s="156" t="s">
        <v>88</v>
      </c>
      <c r="B236" s="157" t="s">
        <v>501</v>
      </c>
      <c r="C236" s="249" t="s">
        <v>502</v>
      </c>
      <c r="D236" s="159" t="s">
        <v>151</v>
      </c>
      <c r="E236" s="165"/>
      <c r="F236" s="166"/>
      <c r="G236" s="167">
        <f t="shared" si="327"/>
        <v>0</v>
      </c>
      <c r="H236" s="165"/>
      <c r="I236" s="166"/>
      <c r="J236" s="167">
        <f t="shared" si="328"/>
        <v>0</v>
      </c>
      <c r="K236" s="165"/>
      <c r="L236" s="166"/>
      <c r="M236" s="167">
        <f t="shared" si="329"/>
        <v>0</v>
      </c>
      <c r="N236" s="165"/>
      <c r="O236" s="166"/>
      <c r="P236" s="167">
        <f t="shared" si="330"/>
        <v>0</v>
      </c>
      <c r="Q236" s="165"/>
      <c r="R236" s="166"/>
      <c r="S236" s="167">
        <f t="shared" si="331"/>
        <v>0</v>
      </c>
      <c r="T236" s="165"/>
      <c r="U236" s="166"/>
      <c r="V236" s="162">
        <f t="shared" si="332"/>
        <v>0</v>
      </c>
      <c r="W236" s="321">
        <f t="shared" si="333"/>
        <v>0</v>
      </c>
      <c r="X236" s="170">
        <f t="shared" si="334"/>
        <v>0</v>
      </c>
      <c r="Y236" s="170">
        <f t="shared" si="335"/>
        <v>0</v>
      </c>
      <c r="Z236" s="171" t="str">
        <f t="shared" si="336"/>
        <v>#DIV/0!</v>
      </c>
      <c r="AA236" s="172"/>
      <c r="AB236" s="174"/>
      <c r="AC236" s="174"/>
      <c r="AD236" s="174"/>
      <c r="AE236" s="174"/>
      <c r="AF236" s="174"/>
      <c r="AG236" s="174"/>
    </row>
    <row r="237" ht="30.0" customHeight="1">
      <c r="A237" s="156" t="s">
        <v>88</v>
      </c>
      <c r="B237" s="157" t="s">
        <v>503</v>
      </c>
      <c r="C237" s="249" t="s">
        <v>504</v>
      </c>
      <c r="D237" s="159" t="s">
        <v>151</v>
      </c>
      <c r="E237" s="165"/>
      <c r="F237" s="166"/>
      <c r="G237" s="167">
        <f t="shared" si="327"/>
        <v>0</v>
      </c>
      <c r="H237" s="165"/>
      <c r="I237" s="166"/>
      <c r="J237" s="167">
        <f t="shared" si="328"/>
        <v>0</v>
      </c>
      <c r="K237" s="165"/>
      <c r="L237" s="166"/>
      <c r="M237" s="167">
        <f t="shared" si="329"/>
        <v>0</v>
      </c>
      <c r="N237" s="165"/>
      <c r="O237" s="166"/>
      <c r="P237" s="167">
        <f t="shared" si="330"/>
        <v>0</v>
      </c>
      <c r="Q237" s="165"/>
      <c r="R237" s="166"/>
      <c r="S237" s="167">
        <f t="shared" si="331"/>
        <v>0</v>
      </c>
      <c r="T237" s="165"/>
      <c r="U237" s="166"/>
      <c r="V237" s="162">
        <f t="shared" si="332"/>
        <v>0</v>
      </c>
      <c r="W237" s="321">
        <f t="shared" si="333"/>
        <v>0</v>
      </c>
      <c r="X237" s="170">
        <f t="shared" si="334"/>
        <v>0</v>
      </c>
      <c r="Y237" s="170">
        <f t="shared" si="335"/>
        <v>0</v>
      </c>
      <c r="Z237" s="171" t="str">
        <f t="shared" si="336"/>
        <v>#DIV/0!</v>
      </c>
      <c r="AA237" s="172"/>
      <c r="AB237" s="174"/>
      <c r="AC237" s="174"/>
      <c r="AD237" s="174"/>
      <c r="AE237" s="174"/>
      <c r="AF237" s="174"/>
      <c r="AG237" s="174"/>
    </row>
    <row r="238" ht="30.0" customHeight="1">
      <c r="A238" s="156" t="s">
        <v>88</v>
      </c>
      <c r="B238" s="157" t="s">
        <v>505</v>
      </c>
      <c r="C238" s="249" t="s">
        <v>506</v>
      </c>
      <c r="D238" s="159" t="s">
        <v>151</v>
      </c>
      <c r="E238" s="165"/>
      <c r="F238" s="166"/>
      <c r="G238" s="167">
        <f t="shared" si="327"/>
        <v>0</v>
      </c>
      <c r="H238" s="165"/>
      <c r="I238" s="166"/>
      <c r="J238" s="167">
        <f t="shared" si="328"/>
        <v>0</v>
      </c>
      <c r="K238" s="165"/>
      <c r="L238" s="166"/>
      <c r="M238" s="167">
        <f t="shared" si="329"/>
        <v>0</v>
      </c>
      <c r="N238" s="165"/>
      <c r="O238" s="166"/>
      <c r="P238" s="167">
        <f t="shared" si="330"/>
        <v>0</v>
      </c>
      <c r="Q238" s="165"/>
      <c r="R238" s="166"/>
      <c r="S238" s="167">
        <f t="shared" si="331"/>
        <v>0</v>
      </c>
      <c r="T238" s="165"/>
      <c r="U238" s="166"/>
      <c r="V238" s="162">
        <f t="shared" si="332"/>
        <v>0</v>
      </c>
      <c r="W238" s="321">
        <f t="shared" si="333"/>
        <v>0</v>
      </c>
      <c r="X238" s="170">
        <f t="shared" si="334"/>
        <v>0</v>
      </c>
      <c r="Y238" s="170">
        <f t="shared" si="335"/>
        <v>0</v>
      </c>
      <c r="Z238" s="171" t="str">
        <f t="shared" si="336"/>
        <v>#DIV/0!</v>
      </c>
      <c r="AA238" s="172"/>
      <c r="AB238" s="174"/>
      <c r="AC238" s="174"/>
      <c r="AD238" s="174"/>
      <c r="AE238" s="174"/>
      <c r="AF238" s="174"/>
      <c r="AG238" s="174"/>
    </row>
    <row r="239" ht="30.0" customHeight="1">
      <c r="A239" s="156" t="s">
        <v>88</v>
      </c>
      <c r="B239" s="157" t="s">
        <v>507</v>
      </c>
      <c r="C239" s="249" t="s">
        <v>508</v>
      </c>
      <c r="D239" s="159" t="s">
        <v>151</v>
      </c>
      <c r="E239" s="165"/>
      <c r="F239" s="166"/>
      <c r="G239" s="167">
        <f t="shared" si="327"/>
        <v>0</v>
      </c>
      <c r="H239" s="165"/>
      <c r="I239" s="166"/>
      <c r="J239" s="167">
        <f t="shared" si="328"/>
        <v>0</v>
      </c>
      <c r="K239" s="165"/>
      <c r="L239" s="166"/>
      <c r="M239" s="167">
        <f t="shared" si="329"/>
        <v>0</v>
      </c>
      <c r="N239" s="165"/>
      <c r="O239" s="166"/>
      <c r="P239" s="167">
        <f t="shared" si="330"/>
        <v>0</v>
      </c>
      <c r="Q239" s="165"/>
      <c r="R239" s="166"/>
      <c r="S239" s="167">
        <f t="shared" si="331"/>
        <v>0</v>
      </c>
      <c r="T239" s="165"/>
      <c r="U239" s="166"/>
      <c r="V239" s="162">
        <f t="shared" si="332"/>
        <v>0</v>
      </c>
      <c r="W239" s="321">
        <f t="shared" si="333"/>
        <v>0</v>
      </c>
      <c r="X239" s="170">
        <f t="shared" si="334"/>
        <v>0</v>
      </c>
      <c r="Y239" s="170">
        <f t="shared" si="335"/>
        <v>0</v>
      </c>
      <c r="Z239" s="171" t="str">
        <f t="shared" si="336"/>
        <v>#DIV/0!</v>
      </c>
      <c r="AA239" s="172"/>
      <c r="AB239" s="174"/>
      <c r="AC239" s="174"/>
      <c r="AD239" s="174"/>
      <c r="AE239" s="174"/>
      <c r="AF239" s="174"/>
      <c r="AG239" s="174"/>
    </row>
    <row r="240" ht="30.0" customHeight="1">
      <c r="A240" s="156" t="s">
        <v>88</v>
      </c>
      <c r="B240" s="157" t="s">
        <v>509</v>
      </c>
      <c r="C240" s="192" t="s">
        <v>510</v>
      </c>
      <c r="D240" s="159" t="s">
        <v>151</v>
      </c>
      <c r="E240" s="254">
        <v>2.0</v>
      </c>
      <c r="F240" s="160">
        <v>140.0</v>
      </c>
      <c r="G240" s="167">
        <f t="shared" si="327"/>
        <v>280</v>
      </c>
      <c r="H240" s="254">
        <v>2.0</v>
      </c>
      <c r="I240" s="160">
        <v>140.0</v>
      </c>
      <c r="J240" s="167">
        <f t="shared" si="328"/>
        <v>280</v>
      </c>
      <c r="K240" s="165"/>
      <c r="L240" s="166"/>
      <c r="M240" s="167">
        <f t="shared" si="329"/>
        <v>0</v>
      </c>
      <c r="N240" s="165"/>
      <c r="O240" s="166"/>
      <c r="P240" s="167">
        <f t="shared" si="330"/>
        <v>0</v>
      </c>
      <c r="Q240" s="165"/>
      <c r="R240" s="166"/>
      <c r="S240" s="167">
        <f t="shared" si="331"/>
        <v>0</v>
      </c>
      <c r="T240" s="165"/>
      <c r="U240" s="166"/>
      <c r="V240" s="162">
        <f t="shared" si="332"/>
        <v>0</v>
      </c>
      <c r="W240" s="321">
        <f t="shared" si="333"/>
        <v>280</v>
      </c>
      <c r="X240" s="170">
        <f t="shared" si="334"/>
        <v>280</v>
      </c>
      <c r="Y240" s="170">
        <f t="shared" si="335"/>
        <v>0</v>
      </c>
      <c r="Z240" s="171">
        <f t="shared" si="336"/>
        <v>0</v>
      </c>
      <c r="AA240" s="172"/>
      <c r="AB240" s="174"/>
      <c r="AC240" s="174"/>
      <c r="AD240" s="174"/>
      <c r="AE240" s="174"/>
      <c r="AF240" s="174"/>
      <c r="AG240" s="174"/>
    </row>
    <row r="241" ht="30.0" customHeight="1">
      <c r="A241" s="156" t="s">
        <v>88</v>
      </c>
      <c r="B241" s="157" t="s">
        <v>511</v>
      </c>
      <c r="C241" s="191" t="s">
        <v>512</v>
      </c>
      <c r="D241" s="159" t="s">
        <v>151</v>
      </c>
      <c r="E241" s="255">
        <v>2.0</v>
      </c>
      <c r="F241" s="160">
        <v>1100.0</v>
      </c>
      <c r="G241" s="167">
        <f t="shared" si="327"/>
        <v>2200</v>
      </c>
      <c r="H241" s="255">
        <v>2.0</v>
      </c>
      <c r="I241" s="160">
        <v>1100.0</v>
      </c>
      <c r="J241" s="167">
        <f t="shared" si="328"/>
        <v>2200</v>
      </c>
      <c r="K241" s="165"/>
      <c r="L241" s="166"/>
      <c r="M241" s="167">
        <f t="shared" si="329"/>
        <v>0</v>
      </c>
      <c r="N241" s="165"/>
      <c r="O241" s="166"/>
      <c r="P241" s="167">
        <f t="shared" si="330"/>
        <v>0</v>
      </c>
      <c r="Q241" s="165"/>
      <c r="R241" s="166"/>
      <c r="S241" s="167">
        <f t="shared" si="331"/>
        <v>0</v>
      </c>
      <c r="T241" s="165"/>
      <c r="U241" s="166"/>
      <c r="V241" s="162">
        <f t="shared" si="332"/>
        <v>0</v>
      </c>
      <c r="W241" s="321">
        <f t="shared" si="333"/>
        <v>2200</v>
      </c>
      <c r="X241" s="170">
        <f t="shared" si="334"/>
        <v>2200</v>
      </c>
      <c r="Y241" s="170">
        <f t="shared" si="335"/>
        <v>0</v>
      </c>
      <c r="Z241" s="171">
        <f t="shared" si="336"/>
        <v>0</v>
      </c>
      <c r="AA241" s="172"/>
      <c r="AB241" s="174"/>
      <c r="AC241" s="174"/>
      <c r="AD241" s="174"/>
      <c r="AE241" s="174"/>
      <c r="AF241" s="174"/>
      <c r="AG241" s="174"/>
    </row>
    <row r="242" ht="30.0" customHeight="1">
      <c r="A242" s="156" t="s">
        <v>88</v>
      </c>
      <c r="B242" s="157" t="s">
        <v>513</v>
      </c>
      <c r="C242" s="249" t="s">
        <v>514</v>
      </c>
      <c r="D242" s="159" t="s">
        <v>151</v>
      </c>
      <c r="E242" s="165"/>
      <c r="F242" s="166"/>
      <c r="G242" s="167">
        <f t="shared" si="327"/>
        <v>0</v>
      </c>
      <c r="H242" s="165"/>
      <c r="I242" s="166"/>
      <c r="J242" s="167">
        <f t="shared" si="328"/>
        <v>0</v>
      </c>
      <c r="K242" s="165"/>
      <c r="L242" s="166"/>
      <c r="M242" s="167">
        <f t="shared" si="329"/>
        <v>0</v>
      </c>
      <c r="N242" s="165"/>
      <c r="O242" s="166"/>
      <c r="P242" s="167">
        <f t="shared" si="330"/>
        <v>0</v>
      </c>
      <c r="Q242" s="165"/>
      <c r="R242" s="166"/>
      <c r="S242" s="167">
        <f t="shared" si="331"/>
        <v>0</v>
      </c>
      <c r="T242" s="165"/>
      <c r="U242" s="166"/>
      <c r="V242" s="162">
        <f t="shared" si="332"/>
        <v>0</v>
      </c>
      <c r="W242" s="321">
        <f t="shared" si="333"/>
        <v>0</v>
      </c>
      <c r="X242" s="170">
        <f t="shared" si="334"/>
        <v>0</v>
      </c>
      <c r="Y242" s="170">
        <f t="shared" si="335"/>
        <v>0</v>
      </c>
      <c r="Z242" s="171" t="str">
        <f t="shared" si="336"/>
        <v>#DIV/0!</v>
      </c>
      <c r="AA242" s="172"/>
      <c r="AB242" s="174"/>
      <c r="AC242" s="174"/>
      <c r="AD242" s="174"/>
      <c r="AE242" s="174"/>
      <c r="AF242" s="174"/>
      <c r="AG242" s="174"/>
    </row>
    <row r="243" ht="30.0" customHeight="1">
      <c r="A243" s="176" t="s">
        <v>88</v>
      </c>
      <c r="B243" s="157" t="s">
        <v>515</v>
      </c>
      <c r="C243" s="225" t="s">
        <v>516</v>
      </c>
      <c r="D243" s="159" t="s">
        <v>151</v>
      </c>
      <c r="E243" s="181"/>
      <c r="F243" s="182"/>
      <c r="G243" s="167">
        <f t="shared" si="327"/>
        <v>0</v>
      </c>
      <c r="H243" s="181"/>
      <c r="I243" s="182"/>
      <c r="J243" s="167">
        <f t="shared" si="328"/>
        <v>0</v>
      </c>
      <c r="K243" s="165"/>
      <c r="L243" s="166"/>
      <c r="M243" s="167">
        <f t="shared" si="329"/>
        <v>0</v>
      </c>
      <c r="N243" s="165"/>
      <c r="O243" s="166"/>
      <c r="P243" s="167">
        <f t="shared" si="330"/>
        <v>0</v>
      </c>
      <c r="Q243" s="165"/>
      <c r="R243" s="166"/>
      <c r="S243" s="167">
        <f t="shared" si="331"/>
        <v>0</v>
      </c>
      <c r="T243" s="165"/>
      <c r="U243" s="166"/>
      <c r="V243" s="162">
        <f t="shared" si="332"/>
        <v>0</v>
      </c>
      <c r="W243" s="321">
        <f t="shared" si="333"/>
        <v>0</v>
      </c>
      <c r="X243" s="170">
        <f t="shared" si="334"/>
        <v>0</v>
      </c>
      <c r="Y243" s="170">
        <f t="shared" si="335"/>
        <v>0</v>
      </c>
      <c r="Z243" s="171" t="str">
        <f t="shared" si="336"/>
        <v>#DIV/0!</v>
      </c>
      <c r="AA243" s="185"/>
      <c r="AB243" s="174"/>
      <c r="AC243" s="174"/>
      <c r="AD243" s="174"/>
      <c r="AE243" s="174"/>
      <c r="AF243" s="174"/>
      <c r="AG243" s="174"/>
    </row>
    <row r="244" ht="30.0" customHeight="1">
      <c r="A244" s="176" t="s">
        <v>88</v>
      </c>
      <c r="B244" s="157" t="s">
        <v>517</v>
      </c>
      <c r="C244" s="225" t="s">
        <v>518</v>
      </c>
      <c r="D244" s="178" t="s">
        <v>151</v>
      </c>
      <c r="E244" s="165"/>
      <c r="F244" s="166"/>
      <c r="G244" s="167">
        <f t="shared" si="327"/>
        <v>0</v>
      </c>
      <c r="H244" s="165"/>
      <c r="I244" s="166"/>
      <c r="J244" s="167">
        <f t="shared" si="328"/>
        <v>0</v>
      </c>
      <c r="K244" s="165"/>
      <c r="L244" s="166"/>
      <c r="M244" s="167">
        <f t="shared" si="329"/>
        <v>0</v>
      </c>
      <c r="N244" s="165"/>
      <c r="O244" s="166"/>
      <c r="P244" s="167">
        <f t="shared" si="330"/>
        <v>0</v>
      </c>
      <c r="Q244" s="165"/>
      <c r="R244" s="166"/>
      <c r="S244" s="167">
        <f t="shared" si="331"/>
        <v>0</v>
      </c>
      <c r="T244" s="165"/>
      <c r="U244" s="166"/>
      <c r="V244" s="162">
        <f t="shared" si="332"/>
        <v>0</v>
      </c>
      <c r="W244" s="321">
        <f t="shared" si="333"/>
        <v>0</v>
      </c>
      <c r="X244" s="170">
        <f t="shared" si="334"/>
        <v>0</v>
      </c>
      <c r="Y244" s="170">
        <f t="shared" si="335"/>
        <v>0</v>
      </c>
      <c r="Z244" s="171" t="str">
        <f t="shared" si="336"/>
        <v>#DIV/0!</v>
      </c>
      <c r="AA244" s="172"/>
      <c r="AB244" s="174"/>
      <c r="AC244" s="174"/>
      <c r="AD244" s="174"/>
      <c r="AE244" s="174"/>
      <c r="AF244" s="174"/>
      <c r="AG244" s="174"/>
    </row>
    <row r="245" ht="30.0" customHeight="1">
      <c r="A245" s="176" t="s">
        <v>88</v>
      </c>
      <c r="B245" s="157" t="s">
        <v>519</v>
      </c>
      <c r="C245" s="322" t="s">
        <v>520</v>
      </c>
      <c r="D245" s="178"/>
      <c r="E245" s="181"/>
      <c r="F245" s="182">
        <v>0.22</v>
      </c>
      <c r="G245" s="183">
        <f t="shared" si="327"/>
        <v>0</v>
      </c>
      <c r="H245" s="181"/>
      <c r="I245" s="182">
        <v>0.22</v>
      </c>
      <c r="J245" s="183">
        <f t="shared" si="328"/>
        <v>0</v>
      </c>
      <c r="K245" s="181"/>
      <c r="L245" s="182">
        <v>0.22</v>
      </c>
      <c r="M245" s="183">
        <f t="shared" si="329"/>
        <v>0</v>
      </c>
      <c r="N245" s="181"/>
      <c r="O245" s="182">
        <v>0.22</v>
      </c>
      <c r="P245" s="183">
        <f t="shared" si="330"/>
        <v>0</v>
      </c>
      <c r="Q245" s="181"/>
      <c r="R245" s="182">
        <v>0.22</v>
      </c>
      <c r="S245" s="183">
        <f t="shared" si="331"/>
        <v>0</v>
      </c>
      <c r="T245" s="181"/>
      <c r="U245" s="182">
        <v>0.22</v>
      </c>
      <c r="V245" s="179">
        <f t="shared" si="332"/>
        <v>0</v>
      </c>
      <c r="W245" s="323">
        <f t="shared" si="333"/>
        <v>0</v>
      </c>
      <c r="X245" s="324">
        <f t="shared" si="334"/>
        <v>0</v>
      </c>
      <c r="Y245" s="324">
        <f t="shared" si="335"/>
        <v>0</v>
      </c>
      <c r="Z245" s="325" t="str">
        <f t="shared" si="336"/>
        <v>#DIV/0!</v>
      </c>
      <c r="AA245" s="208"/>
      <c r="AB245" s="12"/>
      <c r="AC245" s="12"/>
      <c r="AD245" s="12"/>
      <c r="AE245" s="12"/>
      <c r="AF245" s="12"/>
      <c r="AG245" s="12"/>
    </row>
    <row r="246" ht="30.0" customHeight="1">
      <c r="A246" s="228" t="s">
        <v>521</v>
      </c>
      <c r="B246" s="326"/>
      <c r="C246" s="230"/>
      <c r="D246" s="231"/>
      <c r="E246" s="235">
        <f>SUM(E235:E244)</f>
        <v>4</v>
      </c>
      <c r="F246" s="251"/>
      <c r="G246" s="234">
        <f>SUM(G235:G245)</f>
        <v>2480</v>
      </c>
      <c r="H246" s="235">
        <f>SUM(H235:H244)</f>
        <v>4</v>
      </c>
      <c r="I246" s="251"/>
      <c r="J246" s="234">
        <f>SUM(J235:J245)</f>
        <v>2480</v>
      </c>
      <c r="K246" s="252">
        <f>SUM(K235:K244)</f>
        <v>0</v>
      </c>
      <c r="L246" s="251"/>
      <c r="M246" s="234">
        <f>SUM(M235:M245)</f>
        <v>0</v>
      </c>
      <c r="N246" s="252">
        <f>SUM(N235:N244)</f>
        <v>0</v>
      </c>
      <c r="O246" s="251"/>
      <c r="P246" s="234">
        <f>SUM(P235:P245)</f>
        <v>0</v>
      </c>
      <c r="Q246" s="252">
        <f>SUM(Q235:Q244)</f>
        <v>0</v>
      </c>
      <c r="R246" s="251"/>
      <c r="S246" s="234">
        <f>SUM(S235:S245)</f>
        <v>0</v>
      </c>
      <c r="T246" s="252">
        <f>SUM(T235:T244)</f>
        <v>0</v>
      </c>
      <c r="U246" s="251"/>
      <c r="V246" s="236">
        <f t="shared" ref="V246:X246" si="337">SUM(V235:V245)</f>
        <v>0</v>
      </c>
      <c r="W246" s="312">
        <f t="shared" si="337"/>
        <v>2480</v>
      </c>
      <c r="X246" s="313">
        <f t="shared" si="337"/>
        <v>2480</v>
      </c>
      <c r="Y246" s="313">
        <f t="shared" si="335"/>
        <v>0</v>
      </c>
      <c r="Z246" s="313">
        <f t="shared" si="336"/>
        <v>0</v>
      </c>
      <c r="AA246" s="314"/>
      <c r="AB246" s="12"/>
      <c r="AC246" s="12"/>
      <c r="AD246" s="12"/>
      <c r="AE246" s="12"/>
      <c r="AF246" s="12"/>
      <c r="AG246" s="12"/>
    </row>
    <row r="247" ht="30.0" customHeight="1">
      <c r="A247" s="327" t="s">
        <v>83</v>
      </c>
      <c r="B247" s="281">
        <v>8.0</v>
      </c>
      <c r="C247" s="328" t="s">
        <v>522</v>
      </c>
      <c r="D247" s="243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315"/>
      <c r="X247" s="315"/>
      <c r="Y247" s="244"/>
      <c r="Z247" s="315"/>
      <c r="AA247" s="316"/>
      <c r="AB247" s="155"/>
      <c r="AC247" s="155"/>
      <c r="AD247" s="155"/>
      <c r="AE247" s="155"/>
      <c r="AF247" s="155"/>
      <c r="AG247" s="155"/>
    </row>
    <row r="248" ht="30.0" customHeight="1">
      <c r="A248" s="156" t="s">
        <v>88</v>
      </c>
      <c r="B248" s="157" t="s">
        <v>523</v>
      </c>
      <c r="C248" s="249" t="s">
        <v>524</v>
      </c>
      <c r="D248" s="159" t="s">
        <v>525</v>
      </c>
      <c r="E248" s="165"/>
      <c r="F248" s="166"/>
      <c r="G248" s="167">
        <f t="shared" ref="G248:G253" si="338">E248*F248</f>
        <v>0</v>
      </c>
      <c r="H248" s="165"/>
      <c r="I248" s="166"/>
      <c r="J248" s="167">
        <f t="shared" ref="J248:J253" si="339">H248*I248</f>
        <v>0</v>
      </c>
      <c r="K248" s="165"/>
      <c r="L248" s="166"/>
      <c r="M248" s="167">
        <f t="shared" ref="M248:M253" si="340">K248*L248</f>
        <v>0</v>
      </c>
      <c r="N248" s="165"/>
      <c r="O248" s="166"/>
      <c r="P248" s="167">
        <f t="shared" ref="P248:P253" si="341">N248*O248</f>
        <v>0</v>
      </c>
      <c r="Q248" s="165"/>
      <c r="R248" s="166"/>
      <c r="S248" s="167">
        <f t="shared" ref="S248:S253" si="342">Q248*R248</f>
        <v>0</v>
      </c>
      <c r="T248" s="165"/>
      <c r="U248" s="166"/>
      <c r="V248" s="162">
        <f t="shared" ref="V248:V253" si="343">T248*U248</f>
        <v>0</v>
      </c>
      <c r="W248" s="317">
        <f t="shared" ref="W248:W253" si="344">G248+M248+S248</f>
        <v>0</v>
      </c>
      <c r="X248" s="318">
        <f t="shared" ref="X248:X253" si="345">J248+P248+V248</f>
        <v>0</v>
      </c>
      <c r="Y248" s="318">
        <f t="shared" ref="Y248:Y254" si="346">W248-X248</f>
        <v>0</v>
      </c>
      <c r="Z248" s="319" t="str">
        <f t="shared" ref="Z248:Z254" si="347">Y248/W248</f>
        <v>#DIV/0!</v>
      </c>
      <c r="AA248" s="320"/>
      <c r="AB248" s="174"/>
      <c r="AC248" s="174"/>
      <c r="AD248" s="174"/>
      <c r="AE248" s="174"/>
      <c r="AF248" s="174"/>
      <c r="AG248" s="174"/>
    </row>
    <row r="249" ht="30.0" customHeight="1">
      <c r="A249" s="156" t="s">
        <v>88</v>
      </c>
      <c r="B249" s="157" t="s">
        <v>526</v>
      </c>
      <c r="C249" s="249" t="s">
        <v>527</v>
      </c>
      <c r="D249" s="159" t="s">
        <v>525</v>
      </c>
      <c r="E249" s="165"/>
      <c r="F249" s="166"/>
      <c r="G249" s="167">
        <f t="shared" si="338"/>
        <v>0</v>
      </c>
      <c r="H249" s="165"/>
      <c r="I249" s="166"/>
      <c r="J249" s="167">
        <f t="shared" si="339"/>
        <v>0</v>
      </c>
      <c r="K249" s="165"/>
      <c r="L249" s="166"/>
      <c r="M249" s="167">
        <f t="shared" si="340"/>
        <v>0</v>
      </c>
      <c r="N249" s="165"/>
      <c r="O249" s="166"/>
      <c r="P249" s="167">
        <f t="shared" si="341"/>
        <v>0</v>
      </c>
      <c r="Q249" s="165"/>
      <c r="R249" s="166"/>
      <c r="S249" s="167">
        <f t="shared" si="342"/>
        <v>0</v>
      </c>
      <c r="T249" s="165"/>
      <c r="U249" s="166"/>
      <c r="V249" s="162">
        <f t="shared" si="343"/>
        <v>0</v>
      </c>
      <c r="W249" s="321">
        <f t="shared" si="344"/>
        <v>0</v>
      </c>
      <c r="X249" s="170">
        <f t="shared" si="345"/>
        <v>0</v>
      </c>
      <c r="Y249" s="170">
        <f t="shared" si="346"/>
        <v>0</v>
      </c>
      <c r="Z249" s="171" t="str">
        <f t="shared" si="347"/>
        <v>#DIV/0!</v>
      </c>
      <c r="AA249" s="172"/>
      <c r="AB249" s="174"/>
      <c r="AC249" s="174"/>
      <c r="AD249" s="174"/>
      <c r="AE249" s="174"/>
      <c r="AF249" s="174"/>
      <c r="AG249" s="174"/>
    </row>
    <row r="250" ht="30.0" customHeight="1">
      <c r="A250" s="156" t="s">
        <v>88</v>
      </c>
      <c r="B250" s="157" t="s">
        <v>528</v>
      </c>
      <c r="C250" s="249" t="s">
        <v>529</v>
      </c>
      <c r="D250" s="159" t="s">
        <v>530</v>
      </c>
      <c r="E250" s="329"/>
      <c r="F250" s="330"/>
      <c r="G250" s="167">
        <f t="shared" si="338"/>
        <v>0</v>
      </c>
      <c r="H250" s="329"/>
      <c r="I250" s="330"/>
      <c r="J250" s="167">
        <f t="shared" si="339"/>
        <v>0</v>
      </c>
      <c r="K250" s="165"/>
      <c r="L250" s="166"/>
      <c r="M250" s="167">
        <f t="shared" si="340"/>
        <v>0</v>
      </c>
      <c r="N250" s="165"/>
      <c r="O250" s="166"/>
      <c r="P250" s="167">
        <f t="shared" si="341"/>
        <v>0</v>
      </c>
      <c r="Q250" s="165"/>
      <c r="R250" s="166"/>
      <c r="S250" s="167">
        <f t="shared" si="342"/>
        <v>0</v>
      </c>
      <c r="T250" s="165"/>
      <c r="U250" s="166"/>
      <c r="V250" s="162">
        <f t="shared" si="343"/>
        <v>0</v>
      </c>
      <c r="W250" s="331">
        <f t="shared" si="344"/>
        <v>0</v>
      </c>
      <c r="X250" s="170">
        <f t="shared" si="345"/>
        <v>0</v>
      </c>
      <c r="Y250" s="170">
        <f t="shared" si="346"/>
        <v>0</v>
      </c>
      <c r="Z250" s="171" t="str">
        <f t="shared" si="347"/>
        <v>#DIV/0!</v>
      </c>
      <c r="AA250" s="172"/>
      <c r="AB250" s="174"/>
      <c r="AC250" s="174"/>
      <c r="AD250" s="174"/>
      <c r="AE250" s="174"/>
      <c r="AF250" s="174"/>
      <c r="AG250" s="174"/>
    </row>
    <row r="251" ht="30.0" customHeight="1">
      <c r="A251" s="156" t="s">
        <v>88</v>
      </c>
      <c r="B251" s="157" t="s">
        <v>531</v>
      </c>
      <c r="C251" s="249" t="s">
        <v>532</v>
      </c>
      <c r="D251" s="159" t="s">
        <v>530</v>
      </c>
      <c r="E251" s="165"/>
      <c r="F251" s="166"/>
      <c r="G251" s="167">
        <f t="shared" si="338"/>
        <v>0</v>
      </c>
      <c r="H251" s="165"/>
      <c r="I251" s="166"/>
      <c r="J251" s="167">
        <f t="shared" si="339"/>
        <v>0</v>
      </c>
      <c r="K251" s="329"/>
      <c r="L251" s="330"/>
      <c r="M251" s="167">
        <f t="shared" si="340"/>
        <v>0</v>
      </c>
      <c r="N251" s="329"/>
      <c r="O251" s="330"/>
      <c r="P251" s="167">
        <f t="shared" si="341"/>
        <v>0</v>
      </c>
      <c r="Q251" s="329"/>
      <c r="R251" s="330"/>
      <c r="S251" s="167">
        <f t="shared" si="342"/>
        <v>0</v>
      </c>
      <c r="T251" s="329"/>
      <c r="U251" s="330"/>
      <c r="V251" s="162">
        <f t="shared" si="343"/>
        <v>0</v>
      </c>
      <c r="W251" s="331">
        <f t="shared" si="344"/>
        <v>0</v>
      </c>
      <c r="X251" s="170">
        <f t="shared" si="345"/>
        <v>0</v>
      </c>
      <c r="Y251" s="170">
        <f t="shared" si="346"/>
        <v>0</v>
      </c>
      <c r="Z251" s="171" t="str">
        <f t="shared" si="347"/>
        <v>#DIV/0!</v>
      </c>
      <c r="AA251" s="172"/>
      <c r="AB251" s="174"/>
      <c r="AC251" s="174"/>
      <c r="AD251" s="174"/>
      <c r="AE251" s="174"/>
      <c r="AF251" s="174"/>
      <c r="AG251" s="174"/>
    </row>
    <row r="252" ht="30.0" customHeight="1">
      <c r="A252" s="156" t="s">
        <v>88</v>
      </c>
      <c r="B252" s="157" t="s">
        <v>533</v>
      </c>
      <c r="C252" s="249" t="s">
        <v>534</v>
      </c>
      <c r="D252" s="159" t="s">
        <v>530</v>
      </c>
      <c r="E252" s="165"/>
      <c r="F252" s="166"/>
      <c r="G252" s="167">
        <f t="shared" si="338"/>
        <v>0</v>
      </c>
      <c r="H252" s="165"/>
      <c r="I252" s="166"/>
      <c r="J252" s="167">
        <f t="shared" si="339"/>
        <v>0</v>
      </c>
      <c r="K252" s="165"/>
      <c r="L252" s="166"/>
      <c r="M252" s="167">
        <f t="shared" si="340"/>
        <v>0</v>
      </c>
      <c r="N252" s="165"/>
      <c r="O252" s="166"/>
      <c r="P252" s="167">
        <f t="shared" si="341"/>
        <v>0</v>
      </c>
      <c r="Q252" s="165"/>
      <c r="R252" s="166"/>
      <c r="S252" s="167">
        <f t="shared" si="342"/>
        <v>0</v>
      </c>
      <c r="T252" s="165"/>
      <c r="U252" s="166"/>
      <c r="V252" s="162">
        <f t="shared" si="343"/>
        <v>0</v>
      </c>
      <c r="W252" s="321">
        <f t="shared" si="344"/>
        <v>0</v>
      </c>
      <c r="X252" s="170">
        <f t="shared" si="345"/>
        <v>0</v>
      </c>
      <c r="Y252" s="170">
        <f t="shared" si="346"/>
        <v>0</v>
      </c>
      <c r="Z252" s="171" t="str">
        <f t="shared" si="347"/>
        <v>#DIV/0!</v>
      </c>
      <c r="AA252" s="172"/>
      <c r="AB252" s="174"/>
      <c r="AC252" s="174"/>
      <c r="AD252" s="174"/>
      <c r="AE252" s="174"/>
      <c r="AF252" s="174"/>
      <c r="AG252" s="174"/>
    </row>
    <row r="253" ht="30.0" customHeight="1">
      <c r="A253" s="176" t="s">
        <v>88</v>
      </c>
      <c r="B253" s="210" t="s">
        <v>535</v>
      </c>
      <c r="C253" s="226" t="s">
        <v>536</v>
      </c>
      <c r="D253" s="178"/>
      <c r="E253" s="181"/>
      <c r="F253" s="182">
        <v>0.22</v>
      </c>
      <c r="G253" s="183">
        <f t="shared" si="338"/>
        <v>0</v>
      </c>
      <c r="H253" s="181"/>
      <c r="I253" s="182">
        <v>0.22</v>
      </c>
      <c r="J253" s="183">
        <f t="shared" si="339"/>
        <v>0</v>
      </c>
      <c r="K253" s="181"/>
      <c r="L253" s="182">
        <v>0.22</v>
      </c>
      <c r="M253" s="183">
        <f t="shared" si="340"/>
        <v>0</v>
      </c>
      <c r="N253" s="181"/>
      <c r="O253" s="182">
        <v>0.22</v>
      </c>
      <c r="P253" s="183">
        <f t="shared" si="341"/>
        <v>0</v>
      </c>
      <c r="Q253" s="181"/>
      <c r="R253" s="182">
        <v>0.22</v>
      </c>
      <c r="S253" s="183">
        <f t="shared" si="342"/>
        <v>0</v>
      </c>
      <c r="T253" s="181"/>
      <c r="U253" s="182">
        <v>0.22</v>
      </c>
      <c r="V253" s="179">
        <f t="shared" si="343"/>
        <v>0</v>
      </c>
      <c r="W253" s="323">
        <f t="shared" si="344"/>
        <v>0</v>
      </c>
      <c r="X253" s="324">
        <f t="shared" si="345"/>
        <v>0</v>
      </c>
      <c r="Y253" s="324">
        <f t="shared" si="346"/>
        <v>0</v>
      </c>
      <c r="Z253" s="325" t="str">
        <f t="shared" si="347"/>
        <v>#DIV/0!</v>
      </c>
      <c r="AA253" s="208"/>
      <c r="AB253" s="12"/>
      <c r="AC253" s="12"/>
      <c r="AD253" s="12"/>
      <c r="AE253" s="12"/>
      <c r="AF253" s="12"/>
      <c r="AG253" s="12"/>
    </row>
    <row r="254" ht="30.0" customHeight="1">
      <c r="A254" s="228" t="s">
        <v>537</v>
      </c>
      <c r="B254" s="332"/>
      <c r="C254" s="230"/>
      <c r="D254" s="231"/>
      <c r="E254" s="235">
        <f>SUM(E248:E252)</f>
        <v>0</v>
      </c>
      <c r="F254" s="251"/>
      <c r="G254" s="235">
        <f>SUM(G248:G253)</f>
        <v>0</v>
      </c>
      <c r="H254" s="235">
        <f>SUM(H248:H252)</f>
        <v>0</v>
      </c>
      <c r="I254" s="251"/>
      <c r="J254" s="235">
        <f>SUM(J248:J253)</f>
        <v>0</v>
      </c>
      <c r="K254" s="235">
        <f>SUM(K248:K252)</f>
        <v>0</v>
      </c>
      <c r="L254" s="251"/>
      <c r="M254" s="235">
        <f>SUM(M248:M253)</f>
        <v>0</v>
      </c>
      <c r="N254" s="235">
        <f>SUM(N248:N252)</f>
        <v>0</v>
      </c>
      <c r="O254" s="251"/>
      <c r="P254" s="235">
        <f>SUM(P248:P253)</f>
        <v>0</v>
      </c>
      <c r="Q254" s="235">
        <f>SUM(Q248:Q252)</f>
        <v>0</v>
      </c>
      <c r="R254" s="251"/>
      <c r="S254" s="235">
        <f>SUM(S248:S253)</f>
        <v>0</v>
      </c>
      <c r="T254" s="235">
        <f>SUM(T248:T252)</f>
        <v>0</v>
      </c>
      <c r="U254" s="251"/>
      <c r="V254" s="333">
        <f t="shared" ref="V254:X254" si="348">SUM(V248:V253)</f>
        <v>0</v>
      </c>
      <c r="W254" s="312">
        <f t="shared" si="348"/>
        <v>0</v>
      </c>
      <c r="X254" s="313">
        <f t="shared" si="348"/>
        <v>0</v>
      </c>
      <c r="Y254" s="313">
        <f t="shared" si="346"/>
        <v>0</v>
      </c>
      <c r="Z254" s="313" t="str">
        <f t="shared" si="347"/>
        <v>#DIV/0!</v>
      </c>
      <c r="AA254" s="314"/>
      <c r="AB254" s="12"/>
      <c r="AC254" s="12"/>
      <c r="AD254" s="12"/>
      <c r="AE254" s="12"/>
      <c r="AF254" s="12"/>
      <c r="AG254" s="12"/>
    </row>
    <row r="255" ht="30.0" customHeight="1">
      <c r="A255" s="240" t="s">
        <v>83</v>
      </c>
      <c r="B255" s="241">
        <v>9.0</v>
      </c>
      <c r="C255" s="242" t="s">
        <v>538</v>
      </c>
      <c r="D255" s="243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334"/>
      <c r="X255" s="334"/>
      <c r="Y255" s="283"/>
      <c r="Z255" s="334"/>
      <c r="AA255" s="335"/>
      <c r="AB255" s="12"/>
      <c r="AC255" s="12"/>
      <c r="AD255" s="12"/>
      <c r="AE255" s="12"/>
      <c r="AF255" s="12"/>
      <c r="AG255" s="12"/>
    </row>
    <row r="256" ht="30.0" customHeight="1">
      <c r="A256" s="336" t="s">
        <v>88</v>
      </c>
      <c r="B256" s="337">
        <v>43839.0</v>
      </c>
      <c r="C256" s="338" t="s">
        <v>539</v>
      </c>
      <c r="D256" s="339"/>
      <c r="E256" s="340"/>
      <c r="F256" s="341"/>
      <c r="G256" s="342">
        <f t="shared" ref="G256:G261" si="349">E256*F256</f>
        <v>0</v>
      </c>
      <c r="H256" s="340"/>
      <c r="I256" s="341"/>
      <c r="J256" s="342">
        <f t="shared" ref="J256:J261" si="350">H256*I256</f>
        <v>0</v>
      </c>
      <c r="K256" s="343"/>
      <c r="L256" s="341"/>
      <c r="M256" s="342">
        <f t="shared" ref="M256:M261" si="351">K256*L256</f>
        <v>0</v>
      </c>
      <c r="N256" s="343"/>
      <c r="O256" s="341"/>
      <c r="P256" s="342">
        <f t="shared" ref="P256:P261" si="352">N256*O256</f>
        <v>0</v>
      </c>
      <c r="Q256" s="343"/>
      <c r="R256" s="341"/>
      <c r="S256" s="342">
        <f t="shared" ref="S256:S261" si="353">Q256*R256</f>
        <v>0</v>
      </c>
      <c r="T256" s="343"/>
      <c r="U256" s="341"/>
      <c r="V256" s="342">
        <f t="shared" ref="V256:V261" si="354">T256*U256</f>
        <v>0</v>
      </c>
      <c r="W256" s="318">
        <f t="shared" ref="W256:W261" si="355">G256+M256+S256</f>
        <v>0</v>
      </c>
      <c r="X256" s="170">
        <f t="shared" ref="X256:X261" si="356">J256+P256+V256</f>
        <v>0</v>
      </c>
      <c r="Y256" s="170">
        <f t="shared" ref="Y256:Y262" si="357">W256-X256</f>
        <v>0</v>
      </c>
      <c r="Z256" s="171" t="str">
        <f t="shared" ref="Z256:Z262" si="358">Y256/W256</f>
        <v>#DIV/0!</v>
      </c>
      <c r="AA256" s="320"/>
      <c r="AB256" s="173"/>
      <c r="AC256" s="174"/>
      <c r="AD256" s="174"/>
      <c r="AE256" s="174"/>
      <c r="AF256" s="174"/>
      <c r="AG256" s="174"/>
    </row>
    <row r="257" ht="30.0" customHeight="1">
      <c r="A257" s="156" t="s">
        <v>88</v>
      </c>
      <c r="B257" s="344">
        <v>43870.0</v>
      </c>
      <c r="C257" s="249" t="s">
        <v>540</v>
      </c>
      <c r="D257" s="345"/>
      <c r="E257" s="346"/>
      <c r="F257" s="166"/>
      <c r="G257" s="167">
        <f t="shared" si="349"/>
        <v>0</v>
      </c>
      <c r="H257" s="346"/>
      <c r="I257" s="166"/>
      <c r="J257" s="167">
        <f t="shared" si="350"/>
        <v>0</v>
      </c>
      <c r="K257" s="165"/>
      <c r="L257" s="166"/>
      <c r="M257" s="167">
        <f t="shared" si="351"/>
        <v>0</v>
      </c>
      <c r="N257" s="165"/>
      <c r="O257" s="166"/>
      <c r="P257" s="167">
        <f t="shared" si="352"/>
        <v>0</v>
      </c>
      <c r="Q257" s="165"/>
      <c r="R257" s="166"/>
      <c r="S257" s="167">
        <f t="shared" si="353"/>
        <v>0</v>
      </c>
      <c r="T257" s="165"/>
      <c r="U257" s="166"/>
      <c r="V257" s="167">
        <f t="shared" si="354"/>
        <v>0</v>
      </c>
      <c r="W257" s="168">
        <f t="shared" si="355"/>
        <v>0</v>
      </c>
      <c r="X257" s="170">
        <f t="shared" si="356"/>
        <v>0</v>
      </c>
      <c r="Y257" s="170">
        <f t="shared" si="357"/>
        <v>0</v>
      </c>
      <c r="Z257" s="171" t="str">
        <f t="shared" si="358"/>
        <v>#DIV/0!</v>
      </c>
      <c r="AA257" s="172"/>
      <c r="AB257" s="174"/>
      <c r="AC257" s="174"/>
      <c r="AD257" s="174"/>
      <c r="AE257" s="174"/>
      <c r="AF257" s="174"/>
      <c r="AG257" s="174"/>
    </row>
    <row r="258" ht="30.0" customHeight="1">
      <c r="A258" s="156" t="s">
        <v>88</v>
      </c>
      <c r="B258" s="344">
        <v>43899.0</v>
      </c>
      <c r="C258" s="249" t="s">
        <v>541</v>
      </c>
      <c r="D258" s="345"/>
      <c r="E258" s="346"/>
      <c r="F258" s="166"/>
      <c r="G258" s="167">
        <f t="shared" si="349"/>
        <v>0</v>
      </c>
      <c r="H258" s="346"/>
      <c r="I258" s="166"/>
      <c r="J258" s="167">
        <f t="shared" si="350"/>
        <v>0</v>
      </c>
      <c r="K258" s="165"/>
      <c r="L258" s="166"/>
      <c r="M258" s="167">
        <f t="shared" si="351"/>
        <v>0</v>
      </c>
      <c r="N258" s="165"/>
      <c r="O258" s="166"/>
      <c r="P258" s="167">
        <f t="shared" si="352"/>
        <v>0</v>
      </c>
      <c r="Q258" s="165"/>
      <c r="R258" s="166"/>
      <c r="S258" s="167">
        <f t="shared" si="353"/>
        <v>0</v>
      </c>
      <c r="T258" s="165"/>
      <c r="U258" s="166"/>
      <c r="V258" s="167">
        <f t="shared" si="354"/>
        <v>0</v>
      </c>
      <c r="W258" s="168">
        <f t="shared" si="355"/>
        <v>0</v>
      </c>
      <c r="X258" s="170">
        <f t="shared" si="356"/>
        <v>0</v>
      </c>
      <c r="Y258" s="170">
        <f t="shared" si="357"/>
        <v>0</v>
      </c>
      <c r="Z258" s="171" t="str">
        <f t="shared" si="358"/>
        <v>#DIV/0!</v>
      </c>
      <c r="AA258" s="172"/>
      <c r="AB258" s="174"/>
      <c r="AC258" s="174"/>
      <c r="AD258" s="174"/>
      <c r="AE258" s="174"/>
      <c r="AF258" s="174"/>
      <c r="AG258" s="174"/>
    </row>
    <row r="259" ht="30.0" customHeight="1">
      <c r="A259" s="156" t="s">
        <v>88</v>
      </c>
      <c r="B259" s="344">
        <v>43930.0</v>
      </c>
      <c r="C259" s="249" t="s">
        <v>542</v>
      </c>
      <c r="D259" s="345"/>
      <c r="E259" s="346"/>
      <c r="F259" s="166"/>
      <c r="G259" s="167">
        <f t="shared" si="349"/>
        <v>0</v>
      </c>
      <c r="H259" s="346"/>
      <c r="I259" s="166"/>
      <c r="J259" s="167">
        <f t="shared" si="350"/>
        <v>0</v>
      </c>
      <c r="K259" s="165"/>
      <c r="L259" s="166"/>
      <c r="M259" s="167">
        <f t="shared" si="351"/>
        <v>0</v>
      </c>
      <c r="N259" s="165"/>
      <c r="O259" s="166"/>
      <c r="P259" s="167">
        <f t="shared" si="352"/>
        <v>0</v>
      </c>
      <c r="Q259" s="165"/>
      <c r="R259" s="166"/>
      <c r="S259" s="167">
        <f t="shared" si="353"/>
        <v>0</v>
      </c>
      <c r="T259" s="165"/>
      <c r="U259" s="166"/>
      <c r="V259" s="167">
        <f t="shared" si="354"/>
        <v>0</v>
      </c>
      <c r="W259" s="168">
        <f t="shared" si="355"/>
        <v>0</v>
      </c>
      <c r="X259" s="170">
        <f t="shared" si="356"/>
        <v>0</v>
      </c>
      <c r="Y259" s="170">
        <f t="shared" si="357"/>
        <v>0</v>
      </c>
      <c r="Z259" s="171" t="str">
        <f t="shared" si="358"/>
        <v>#DIV/0!</v>
      </c>
      <c r="AA259" s="172"/>
      <c r="AB259" s="174"/>
      <c r="AC259" s="174"/>
      <c r="AD259" s="174"/>
      <c r="AE259" s="174"/>
      <c r="AF259" s="174"/>
      <c r="AG259" s="174"/>
    </row>
    <row r="260" ht="30.0" customHeight="1">
      <c r="A260" s="176" t="s">
        <v>88</v>
      </c>
      <c r="B260" s="344">
        <v>43960.0</v>
      </c>
      <c r="C260" s="225" t="s">
        <v>543</v>
      </c>
      <c r="D260" s="347"/>
      <c r="E260" s="348"/>
      <c r="F260" s="182"/>
      <c r="G260" s="183">
        <f t="shared" si="349"/>
        <v>0</v>
      </c>
      <c r="H260" s="348"/>
      <c r="I260" s="182"/>
      <c r="J260" s="183">
        <f t="shared" si="350"/>
        <v>0</v>
      </c>
      <c r="K260" s="181"/>
      <c r="L260" s="182"/>
      <c r="M260" s="183">
        <f t="shared" si="351"/>
        <v>0</v>
      </c>
      <c r="N260" s="181"/>
      <c r="O260" s="182"/>
      <c r="P260" s="183">
        <f t="shared" si="352"/>
        <v>0</v>
      </c>
      <c r="Q260" s="181"/>
      <c r="R260" s="182"/>
      <c r="S260" s="183">
        <f t="shared" si="353"/>
        <v>0</v>
      </c>
      <c r="T260" s="181"/>
      <c r="U260" s="182"/>
      <c r="V260" s="183">
        <f t="shared" si="354"/>
        <v>0</v>
      </c>
      <c r="W260" s="184">
        <f t="shared" si="355"/>
        <v>0</v>
      </c>
      <c r="X260" s="170">
        <f t="shared" si="356"/>
        <v>0</v>
      </c>
      <c r="Y260" s="170">
        <f t="shared" si="357"/>
        <v>0</v>
      </c>
      <c r="Z260" s="171" t="str">
        <f t="shared" si="358"/>
        <v>#DIV/0!</v>
      </c>
      <c r="AA260" s="185"/>
      <c r="AB260" s="174"/>
      <c r="AC260" s="174"/>
      <c r="AD260" s="174"/>
      <c r="AE260" s="174"/>
      <c r="AF260" s="174"/>
      <c r="AG260" s="174"/>
    </row>
    <row r="261" ht="30.0" customHeight="1">
      <c r="A261" s="176" t="s">
        <v>88</v>
      </c>
      <c r="B261" s="344">
        <v>43991.0</v>
      </c>
      <c r="C261" s="322" t="s">
        <v>544</v>
      </c>
      <c r="D261" s="204"/>
      <c r="E261" s="181"/>
      <c r="F261" s="182">
        <v>0.22</v>
      </c>
      <c r="G261" s="183">
        <f t="shared" si="349"/>
        <v>0</v>
      </c>
      <c r="H261" s="181"/>
      <c r="I261" s="182">
        <v>0.22</v>
      </c>
      <c r="J261" s="183">
        <f t="shared" si="350"/>
        <v>0</v>
      </c>
      <c r="K261" s="181"/>
      <c r="L261" s="182">
        <v>0.22</v>
      </c>
      <c r="M261" s="183">
        <f t="shared" si="351"/>
        <v>0</v>
      </c>
      <c r="N261" s="181"/>
      <c r="O261" s="182">
        <v>0.22</v>
      </c>
      <c r="P261" s="183">
        <f t="shared" si="352"/>
        <v>0</v>
      </c>
      <c r="Q261" s="181"/>
      <c r="R261" s="182">
        <v>0.22</v>
      </c>
      <c r="S261" s="183">
        <f t="shared" si="353"/>
        <v>0</v>
      </c>
      <c r="T261" s="181"/>
      <c r="U261" s="182">
        <v>0.22</v>
      </c>
      <c r="V261" s="183">
        <f t="shared" si="354"/>
        <v>0</v>
      </c>
      <c r="W261" s="184">
        <f t="shared" si="355"/>
        <v>0</v>
      </c>
      <c r="X261" s="227">
        <f t="shared" si="356"/>
        <v>0</v>
      </c>
      <c r="Y261" s="227">
        <f t="shared" si="357"/>
        <v>0</v>
      </c>
      <c r="Z261" s="311" t="str">
        <f t="shared" si="358"/>
        <v>#DIV/0!</v>
      </c>
      <c r="AA261" s="185"/>
      <c r="AB261" s="12"/>
      <c r="AC261" s="12"/>
      <c r="AD261" s="12"/>
      <c r="AE261" s="12"/>
      <c r="AF261" s="12"/>
      <c r="AG261" s="12"/>
    </row>
    <row r="262" ht="30.0" customHeight="1">
      <c r="A262" s="228" t="s">
        <v>545</v>
      </c>
      <c r="B262" s="229"/>
      <c r="C262" s="230"/>
      <c r="D262" s="231"/>
      <c r="E262" s="235">
        <f>SUM(E256:E260)</f>
        <v>0</v>
      </c>
      <c r="F262" s="251"/>
      <c r="G262" s="234">
        <f>SUM(G256:G261)</f>
        <v>0</v>
      </c>
      <c r="H262" s="235">
        <f>SUM(H256:H260)</f>
        <v>0</v>
      </c>
      <c r="I262" s="251"/>
      <c r="J262" s="234">
        <f>SUM(J256:J261)</f>
        <v>0</v>
      </c>
      <c r="K262" s="252">
        <f>SUM(K256:K260)</f>
        <v>0</v>
      </c>
      <c r="L262" s="251"/>
      <c r="M262" s="234">
        <f>SUM(M256:M261)</f>
        <v>0</v>
      </c>
      <c r="N262" s="252">
        <f>SUM(N256:N260)</f>
        <v>0</v>
      </c>
      <c r="O262" s="251"/>
      <c r="P262" s="234">
        <f>SUM(P256:P261)</f>
        <v>0</v>
      </c>
      <c r="Q262" s="252">
        <f>SUM(Q256:Q260)</f>
        <v>0</v>
      </c>
      <c r="R262" s="251"/>
      <c r="S262" s="234">
        <f>SUM(S256:S261)</f>
        <v>0</v>
      </c>
      <c r="T262" s="252">
        <f>SUM(T256:T260)</f>
        <v>0</v>
      </c>
      <c r="U262" s="251"/>
      <c r="V262" s="236">
        <f t="shared" ref="V262:X262" si="359">SUM(V256:V261)</f>
        <v>0</v>
      </c>
      <c r="W262" s="312">
        <f t="shared" si="359"/>
        <v>0</v>
      </c>
      <c r="X262" s="313">
        <f t="shared" si="359"/>
        <v>0</v>
      </c>
      <c r="Y262" s="313">
        <f t="shared" si="357"/>
        <v>0</v>
      </c>
      <c r="Z262" s="313" t="str">
        <f t="shared" si="358"/>
        <v>#DIV/0!</v>
      </c>
      <c r="AA262" s="314"/>
      <c r="AB262" s="12"/>
      <c r="AC262" s="12"/>
      <c r="AD262" s="12"/>
      <c r="AE262" s="12"/>
      <c r="AF262" s="12"/>
      <c r="AG262" s="12"/>
    </row>
    <row r="263" ht="30.0" customHeight="1">
      <c r="A263" s="240" t="s">
        <v>83</v>
      </c>
      <c r="B263" s="281">
        <v>10.0</v>
      </c>
      <c r="C263" s="349" t="s">
        <v>546</v>
      </c>
      <c r="D263" s="243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315"/>
      <c r="X263" s="315"/>
      <c r="Y263" s="244"/>
      <c r="Z263" s="315"/>
      <c r="AA263" s="316"/>
      <c r="AB263" s="12"/>
      <c r="AC263" s="12"/>
      <c r="AD263" s="12"/>
      <c r="AE263" s="12"/>
      <c r="AF263" s="12"/>
      <c r="AG263" s="12"/>
    </row>
    <row r="264" ht="30.0" customHeight="1">
      <c r="A264" s="156" t="s">
        <v>88</v>
      </c>
      <c r="B264" s="344">
        <v>43840.0</v>
      </c>
      <c r="C264" s="350" t="s">
        <v>547</v>
      </c>
      <c r="D264" s="339"/>
      <c r="E264" s="351"/>
      <c r="F264" s="189"/>
      <c r="G264" s="218">
        <f t="shared" ref="G264:G268" si="360">E264*F264</f>
        <v>0</v>
      </c>
      <c r="H264" s="351"/>
      <c r="I264" s="189"/>
      <c r="J264" s="218">
        <f t="shared" ref="J264:J268" si="361">H264*I264</f>
        <v>0</v>
      </c>
      <c r="K264" s="217"/>
      <c r="L264" s="189"/>
      <c r="M264" s="218">
        <f t="shared" ref="M264:M268" si="362">K264*L264</f>
        <v>0</v>
      </c>
      <c r="N264" s="217"/>
      <c r="O264" s="189"/>
      <c r="P264" s="218">
        <f t="shared" ref="P264:P268" si="363">N264*O264</f>
        <v>0</v>
      </c>
      <c r="Q264" s="217"/>
      <c r="R264" s="189"/>
      <c r="S264" s="218">
        <f t="shared" ref="S264:S268" si="364">Q264*R264</f>
        <v>0</v>
      </c>
      <c r="T264" s="217"/>
      <c r="U264" s="189"/>
      <c r="V264" s="352">
        <f t="shared" ref="V264:V268" si="365">T264*U264</f>
        <v>0</v>
      </c>
      <c r="W264" s="353">
        <f t="shared" ref="W264:W268" si="366">G264+M264+S264</f>
        <v>0</v>
      </c>
      <c r="X264" s="318">
        <f t="shared" ref="X264:X268" si="367">J264+P264+V264</f>
        <v>0</v>
      </c>
      <c r="Y264" s="318">
        <f t="shared" ref="Y264:Y269" si="368">W264-X264</f>
        <v>0</v>
      </c>
      <c r="Z264" s="319" t="str">
        <f t="shared" ref="Z264:Z269" si="369">Y264/W264</f>
        <v>#DIV/0!</v>
      </c>
      <c r="AA264" s="354"/>
      <c r="AB264" s="174"/>
      <c r="AC264" s="174"/>
      <c r="AD264" s="174"/>
      <c r="AE264" s="174"/>
      <c r="AF264" s="174"/>
      <c r="AG264" s="174"/>
    </row>
    <row r="265" ht="30.0" customHeight="1">
      <c r="A265" s="156" t="s">
        <v>88</v>
      </c>
      <c r="B265" s="344">
        <v>43871.0</v>
      </c>
      <c r="C265" s="350" t="s">
        <v>547</v>
      </c>
      <c r="D265" s="345"/>
      <c r="E265" s="346"/>
      <c r="F265" s="166"/>
      <c r="G265" s="167">
        <f t="shared" si="360"/>
        <v>0</v>
      </c>
      <c r="H265" s="346"/>
      <c r="I265" s="166"/>
      <c r="J265" s="167">
        <f t="shared" si="361"/>
        <v>0</v>
      </c>
      <c r="K265" s="165"/>
      <c r="L265" s="166"/>
      <c r="M265" s="167">
        <f t="shared" si="362"/>
        <v>0</v>
      </c>
      <c r="N265" s="165"/>
      <c r="O265" s="166"/>
      <c r="P265" s="167">
        <f t="shared" si="363"/>
        <v>0</v>
      </c>
      <c r="Q265" s="165"/>
      <c r="R265" s="166"/>
      <c r="S265" s="167">
        <f t="shared" si="364"/>
        <v>0</v>
      </c>
      <c r="T265" s="165"/>
      <c r="U265" s="166"/>
      <c r="V265" s="162">
        <f t="shared" si="365"/>
        <v>0</v>
      </c>
      <c r="W265" s="321">
        <f t="shared" si="366"/>
        <v>0</v>
      </c>
      <c r="X265" s="170">
        <f t="shared" si="367"/>
        <v>0</v>
      </c>
      <c r="Y265" s="170">
        <f t="shared" si="368"/>
        <v>0</v>
      </c>
      <c r="Z265" s="171" t="str">
        <f t="shared" si="369"/>
        <v>#DIV/0!</v>
      </c>
      <c r="AA265" s="172"/>
      <c r="AB265" s="174"/>
      <c r="AC265" s="174"/>
      <c r="AD265" s="174"/>
      <c r="AE265" s="174"/>
      <c r="AF265" s="174"/>
      <c r="AG265" s="174"/>
    </row>
    <row r="266" ht="30.0" customHeight="1">
      <c r="A266" s="156" t="s">
        <v>88</v>
      </c>
      <c r="B266" s="344">
        <v>43900.0</v>
      </c>
      <c r="C266" s="350" t="s">
        <v>547</v>
      </c>
      <c r="D266" s="345"/>
      <c r="E266" s="346"/>
      <c r="F266" s="166"/>
      <c r="G266" s="167">
        <f t="shared" si="360"/>
        <v>0</v>
      </c>
      <c r="H266" s="346"/>
      <c r="I266" s="166"/>
      <c r="J266" s="167">
        <f t="shared" si="361"/>
        <v>0</v>
      </c>
      <c r="K266" s="165"/>
      <c r="L266" s="166"/>
      <c r="M266" s="167">
        <f t="shared" si="362"/>
        <v>0</v>
      </c>
      <c r="N266" s="165"/>
      <c r="O266" s="166"/>
      <c r="P266" s="167">
        <f t="shared" si="363"/>
        <v>0</v>
      </c>
      <c r="Q266" s="165"/>
      <c r="R266" s="166"/>
      <c r="S266" s="167">
        <f t="shared" si="364"/>
        <v>0</v>
      </c>
      <c r="T266" s="165"/>
      <c r="U266" s="166"/>
      <c r="V266" s="162">
        <f t="shared" si="365"/>
        <v>0</v>
      </c>
      <c r="W266" s="321">
        <f t="shared" si="366"/>
        <v>0</v>
      </c>
      <c r="X266" s="170">
        <f t="shared" si="367"/>
        <v>0</v>
      </c>
      <c r="Y266" s="170">
        <f t="shared" si="368"/>
        <v>0</v>
      </c>
      <c r="Z266" s="171" t="str">
        <f t="shared" si="369"/>
        <v>#DIV/0!</v>
      </c>
      <c r="AA266" s="172"/>
      <c r="AB266" s="174"/>
      <c r="AC266" s="174"/>
      <c r="AD266" s="174"/>
      <c r="AE266" s="174"/>
      <c r="AF266" s="174"/>
      <c r="AG266" s="174"/>
    </row>
    <row r="267" ht="30.0" customHeight="1">
      <c r="A267" s="176" t="s">
        <v>88</v>
      </c>
      <c r="B267" s="355">
        <v>43931.0</v>
      </c>
      <c r="C267" s="225" t="s">
        <v>548</v>
      </c>
      <c r="D267" s="347" t="s">
        <v>91</v>
      </c>
      <c r="E267" s="348"/>
      <c r="F267" s="182"/>
      <c r="G267" s="167">
        <f t="shared" si="360"/>
        <v>0</v>
      </c>
      <c r="H267" s="348"/>
      <c r="I267" s="182"/>
      <c r="J267" s="167">
        <f t="shared" si="361"/>
        <v>0</v>
      </c>
      <c r="K267" s="181"/>
      <c r="L267" s="182"/>
      <c r="M267" s="183">
        <f t="shared" si="362"/>
        <v>0</v>
      </c>
      <c r="N267" s="181"/>
      <c r="O267" s="182"/>
      <c r="P267" s="183">
        <f t="shared" si="363"/>
        <v>0</v>
      </c>
      <c r="Q267" s="181"/>
      <c r="R267" s="182"/>
      <c r="S267" s="183">
        <f t="shared" si="364"/>
        <v>0</v>
      </c>
      <c r="T267" s="181"/>
      <c r="U267" s="182"/>
      <c r="V267" s="179">
        <f t="shared" si="365"/>
        <v>0</v>
      </c>
      <c r="W267" s="356">
        <f t="shared" si="366"/>
        <v>0</v>
      </c>
      <c r="X267" s="170">
        <f t="shared" si="367"/>
        <v>0</v>
      </c>
      <c r="Y267" s="170">
        <f t="shared" si="368"/>
        <v>0</v>
      </c>
      <c r="Z267" s="171" t="str">
        <f t="shared" si="369"/>
        <v>#DIV/0!</v>
      </c>
      <c r="AA267" s="293"/>
      <c r="AB267" s="174"/>
      <c r="AC267" s="174"/>
      <c r="AD267" s="174"/>
      <c r="AE267" s="174"/>
      <c r="AF267" s="174"/>
      <c r="AG267" s="174"/>
    </row>
    <row r="268" ht="30.0" customHeight="1">
      <c r="A268" s="176" t="s">
        <v>88</v>
      </c>
      <c r="B268" s="357">
        <v>43961.0</v>
      </c>
      <c r="C268" s="322" t="s">
        <v>549</v>
      </c>
      <c r="D268" s="358"/>
      <c r="E268" s="181"/>
      <c r="F268" s="182">
        <v>0.22</v>
      </c>
      <c r="G268" s="183">
        <f t="shared" si="360"/>
        <v>0</v>
      </c>
      <c r="H268" s="181"/>
      <c r="I268" s="182">
        <v>0.22</v>
      </c>
      <c r="J268" s="183">
        <f t="shared" si="361"/>
        <v>0</v>
      </c>
      <c r="K268" s="181"/>
      <c r="L268" s="182">
        <v>0.22</v>
      </c>
      <c r="M268" s="183">
        <f t="shared" si="362"/>
        <v>0</v>
      </c>
      <c r="N268" s="181"/>
      <c r="O268" s="182">
        <v>0.22</v>
      </c>
      <c r="P268" s="183">
        <f t="shared" si="363"/>
        <v>0</v>
      </c>
      <c r="Q268" s="181"/>
      <c r="R268" s="182">
        <v>0.22</v>
      </c>
      <c r="S268" s="183">
        <f t="shared" si="364"/>
        <v>0</v>
      </c>
      <c r="T268" s="181"/>
      <c r="U268" s="182">
        <v>0.22</v>
      </c>
      <c r="V268" s="179">
        <f t="shared" si="365"/>
        <v>0</v>
      </c>
      <c r="W268" s="323">
        <f t="shared" si="366"/>
        <v>0</v>
      </c>
      <c r="X268" s="324">
        <f t="shared" si="367"/>
        <v>0</v>
      </c>
      <c r="Y268" s="324">
        <f t="shared" si="368"/>
        <v>0</v>
      </c>
      <c r="Z268" s="325" t="str">
        <f t="shared" si="369"/>
        <v>#DIV/0!</v>
      </c>
      <c r="AA268" s="359"/>
      <c r="AB268" s="12"/>
      <c r="AC268" s="12"/>
      <c r="AD268" s="12"/>
      <c r="AE268" s="12"/>
      <c r="AF268" s="12"/>
      <c r="AG268" s="12"/>
    </row>
    <row r="269" ht="30.0" customHeight="1">
      <c r="A269" s="228" t="s">
        <v>550</v>
      </c>
      <c r="B269" s="229"/>
      <c r="C269" s="230"/>
      <c r="D269" s="231"/>
      <c r="E269" s="235">
        <f>SUM(E264:E267)</f>
        <v>0</v>
      </c>
      <c r="F269" s="251"/>
      <c r="G269" s="234">
        <f>SUM(G264:G268)</f>
        <v>0</v>
      </c>
      <c r="H269" s="235">
        <f>SUM(H264:H267)</f>
        <v>0</v>
      </c>
      <c r="I269" s="251"/>
      <c r="J269" s="234">
        <f>SUM(J264:J268)</f>
        <v>0</v>
      </c>
      <c r="K269" s="252">
        <f>SUM(K264:K267)</f>
        <v>0</v>
      </c>
      <c r="L269" s="251"/>
      <c r="M269" s="234">
        <f>SUM(M264:M268)</f>
        <v>0</v>
      </c>
      <c r="N269" s="252">
        <f>SUM(N264:N267)</f>
        <v>0</v>
      </c>
      <c r="O269" s="251"/>
      <c r="P269" s="234">
        <f>SUM(P264:P268)</f>
        <v>0</v>
      </c>
      <c r="Q269" s="252">
        <f>SUM(Q264:Q267)</f>
        <v>0</v>
      </c>
      <c r="R269" s="251"/>
      <c r="S269" s="234">
        <f>SUM(S264:S268)</f>
        <v>0</v>
      </c>
      <c r="T269" s="252">
        <f>SUM(T264:T267)</f>
        <v>0</v>
      </c>
      <c r="U269" s="251"/>
      <c r="V269" s="236">
        <f t="shared" ref="V269:X269" si="370">SUM(V264:V268)</f>
        <v>0</v>
      </c>
      <c r="W269" s="312">
        <f t="shared" si="370"/>
        <v>0</v>
      </c>
      <c r="X269" s="313">
        <f t="shared" si="370"/>
        <v>0</v>
      </c>
      <c r="Y269" s="313">
        <f t="shared" si="368"/>
        <v>0</v>
      </c>
      <c r="Z269" s="313" t="str">
        <f t="shared" si="369"/>
        <v>#DIV/0!</v>
      </c>
      <c r="AA269" s="314"/>
      <c r="AB269" s="12"/>
      <c r="AC269" s="12"/>
      <c r="AD269" s="12"/>
      <c r="AE269" s="12"/>
      <c r="AF269" s="12"/>
      <c r="AG269" s="12"/>
    </row>
    <row r="270" ht="30.0" customHeight="1">
      <c r="A270" s="240" t="s">
        <v>83</v>
      </c>
      <c r="B270" s="281">
        <v>11.0</v>
      </c>
      <c r="C270" s="242" t="s">
        <v>551</v>
      </c>
      <c r="D270" s="243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315"/>
      <c r="X270" s="315"/>
      <c r="Y270" s="244"/>
      <c r="Z270" s="315"/>
      <c r="AA270" s="316"/>
      <c r="AB270" s="12"/>
      <c r="AC270" s="12"/>
      <c r="AD270" s="12"/>
      <c r="AE270" s="12"/>
      <c r="AF270" s="12"/>
      <c r="AG270" s="12"/>
    </row>
    <row r="271" ht="30.0" customHeight="1">
      <c r="A271" s="360" t="s">
        <v>88</v>
      </c>
      <c r="B271" s="344">
        <v>43841.0</v>
      </c>
      <c r="C271" s="350" t="s">
        <v>552</v>
      </c>
      <c r="D271" s="216" t="s">
        <v>151</v>
      </c>
      <c r="E271" s="217"/>
      <c r="F271" s="189"/>
      <c r="G271" s="218">
        <f t="shared" ref="G271:G272" si="371">E271*F271</f>
        <v>0</v>
      </c>
      <c r="H271" s="217"/>
      <c r="I271" s="189"/>
      <c r="J271" s="218">
        <f t="shared" ref="J271:J272" si="372">H271*I271</f>
        <v>0</v>
      </c>
      <c r="K271" s="217"/>
      <c r="L271" s="189"/>
      <c r="M271" s="218">
        <f t="shared" ref="M271:M272" si="373">K271*L271</f>
        <v>0</v>
      </c>
      <c r="N271" s="217"/>
      <c r="O271" s="189"/>
      <c r="P271" s="218">
        <f t="shared" ref="P271:P272" si="374">N271*O271</f>
        <v>0</v>
      </c>
      <c r="Q271" s="217"/>
      <c r="R271" s="189"/>
      <c r="S271" s="218">
        <f t="shared" ref="S271:S272" si="375">Q271*R271</f>
        <v>0</v>
      </c>
      <c r="T271" s="217"/>
      <c r="U271" s="189"/>
      <c r="V271" s="352">
        <f t="shared" ref="V271:V272" si="376">T271*U271</f>
        <v>0</v>
      </c>
      <c r="W271" s="353">
        <f t="shared" ref="W271:W272" si="377">G271+M271+S271</f>
        <v>0</v>
      </c>
      <c r="X271" s="318">
        <f t="shared" ref="X271:X272" si="378">J271+P271+V271</f>
        <v>0</v>
      </c>
      <c r="Y271" s="318">
        <f t="shared" ref="Y271:Y273" si="379">W271-X271</f>
        <v>0</v>
      </c>
      <c r="Z271" s="319" t="str">
        <f t="shared" ref="Z271:Z273" si="380">Y271/W271</f>
        <v>#DIV/0!</v>
      </c>
      <c r="AA271" s="354"/>
      <c r="AB271" s="174"/>
      <c r="AC271" s="174"/>
      <c r="AD271" s="174"/>
      <c r="AE271" s="174"/>
      <c r="AF271" s="174"/>
      <c r="AG271" s="174"/>
    </row>
    <row r="272" ht="30.0" customHeight="1">
      <c r="A272" s="361" t="s">
        <v>88</v>
      </c>
      <c r="B272" s="344">
        <v>43872.0</v>
      </c>
      <c r="C272" s="225" t="s">
        <v>552</v>
      </c>
      <c r="D272" s="178" t="s">
        <v>151</v>
      </c>
      <c r="E272" s="181"/>
      <c r="F272" s="182"/>
      <c r="G272" s="167">
        <f t="shared" si="371"/>
        <v>0</v>
      </c>
      <c r="H272" s="181"/>
      <c r="I272" s="182"/>
      <c r="J272" s="167">
        <f t="shared" si="372"/>
        <v>0</v>
      </c>
      <c r="K272" s="181"/>
      <c r="L272" s="182"/>
      <c r="M272" s="183">
        <f t="shared" si="373"/>
        <v>0</v>
      </c>
      <c r="N272" s="181"/>
      <c r="O272" s="182"/>
      <c r="P272" s="183">
        <f t="shared" si="374"/>
        <v>0</v>
      </c>
      <c r="Q272" s="181"/>
      <c r="R272" s="182"/>
      <c r="S272" s="183">
        <f t="shared" si="375"/>
        <v>0</v>
      </c>
      <c r="T272" s="181"/>
      <c r="U272" s="182"/>
      <c r="V272" s="179">
        <f t="shared" si="376"/>
        <v>0</v>
      </c>
      <c r="W272" s="362">
        <f t="shared" si="377"/>
        <v>0</v>
      </c>
      <c r="X272" s="324">
        <f t="shared" si="378"/>
        <v>0</v>
      </c>
      <c r="Y272" s="324">
        <f t="shared" si="379"/>
        <v>0</v>
      </c>
      <c r="Z272" s="325" t="str">
        <f t="shared" si="380"/>
        <v>#DIV/0!</v>
      </c>
      <c r="AA272" s="359"/>
      <c r="AB272" s="173"/>
      <c r="AC272" s="174"/>
      <c r="AD272" s="174"/>
      <c r="AE272" s="174"/>
      <c r="AF272" s="174"/>
      <c r="AG272" s="174"/>
    </row>
    <row r="273" ht="30.0" customHeight="1">
      <c r="A273" s="363" t="s">
        <v>553</v>
      </c>
      <c r="B273" s="364"/>
      <c r="C273" s="364"/>
      <c r="D273" s="365"/>
      <c r="E273" s="235">
        <f>SUM(E271:E272)</f>
        <v>0</v>
      </c>
      <c r="F273" s="251"/>
      <c r="G273" s="234">
        <f t="shared" ref="G273:H273" si="381">SUM(G271:G272)</f>
        <v>0</v>
      </c>
      <c r="H273" s="235">
        <f t="shared" si="381"/>
        <v>0</v>
      </c>
      <c r="I273" s="251"/>
      <c r="J273" s="234">
        <f t="shared" ref="J273:K273" si="382">SUM(J271:J272)</f>
        <v>0</v>
      </c>
      <c r="K273" s="252">
        <f t="shared" si="382"/>
        <v>0</v>
      </c>
      <c r="L273" s="251"/>
      <c r="M273" s="234">
        <f t="shared" ref="M273:N273" si="383">SUM(M271:M272)</f>
        <v>0</v>
      </c>
      <c r="N273" s="252">
        <f t="shared" si="383"/>
        <v>0</v>
      </c>
      <c r="O273" s="251"/>
      <c r="P273" s="234">
        <f t="shared" ref="P273:Q273" si="384">SUM(P271:P272)</f>
        <v>0</v>
      </c>
      <c r="Q273" s="252">
        <f t="shared" si="384"/>
        <v>0</v>
      </c>
      <c r="R273" s="251"/>
      <c r="S273" s="234">
        <f t="shared" ref="S273:T273" si="385">SUM(S271:S272)</f>
        <v>0</v>
      </c>
      <c r="T273" s="252">
        <f t="shared" si="385"/>
        <v>0</v>
      </c>
      <c r="U273" s="251"/>
      <c r="V273" s="236">
        <f t="shared" ref="V273:X273" si="386">SUM(V271:V272)</f>
        <v>0</v>
      </c>
      <c r="W273" s="312">
        <f t="shared" si="386"/>
        <v>0</v>
      </c>
      <c r="X273" s="313">
        <f t="shared" si="386"/>
        <v>0</v>
      </c>
      <c r="Y273" s="313">
        <f t="shared" si="379"/>
        <v>0</v>
      </c>
      <c r="Z273" s="313" t="str">
        <f t="shared" si="380"/>
        <v>#DIV/0!</v>
      </c>
      <c r="AA273" s="314"/>
      <c r="AB273" s="12"/>
      <c r="AC273" s="12"/>
      <c r="AD273" s="12"/>
      <c r="AE273" s="12"/>
      <c r="AF273" s="12"/>
      <c r="AG273" s="12"/>
    </row>
    <row r="274" ht="30.0" customHeight="1">
      <c r="A274" s="280" t="s">
        <v>83</v>
      </c>
      <c r="B274" s="281">
        <v>12.0</v>
      </c>
      <c r="C274" s="282" t="s">
        <v>554</v>
      </c>
      <c r="D274" s="366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315"/>
      <c r="X274" s="315"/>
      <c r="Y274" s="244"/>
      <c r="Z274" s="315"/>
      <c r="AA274" s="316"/>
      <c r="AB274" s="12"/>
      <c r="AC274" s="12"/>
      <c r="AD274" s="12"/>
      <c r="AE274" s="12"/>
      <c r="AF274" s="12"/>
      <c r="AG274" s="12"/>
    </row>
    <row r="275" ht="30.0" customHeight="1">
      <c r="A275" s="214" t="s">
        <v>88</v>
      </c>
      <c r="B275" s="367">
        <v>43842.0</v>
      </c>
      <c r="C275" s="368" t="s">
        <v>555</v>
      </c>
      <c r="D275" s="339" t="s">
        <v>556</v>
      </c>
      <c r="E275" s="351"/>
      <c r="F275" s="189"/>
      <c r="G275" s="218">
        <f t="shared" ref="G275:G278" si="387">E275*F275</f>
        <v>0</v>
      </c>
      <c r="H275" s="351"/>
      <c r="I275" s="189"/>
      <c r="J275" s="218">
        <f t="shared" ref="J275:J278" si="388">H275*I275</f>
        <v>0</v>
      </c>
      <c r="K275" s="217"/>
      <c r="L275" s="189"/>
      <c r="M275" s="218">
        <f t="shared" ref="M275:M278" si="389">K275*L275</f>
        <v>0</v>
      </c>
      <c r="N275" s="217"/>
      <c r="O275" s="189"/>
      <c r="P275" s="218">
        <f t="shared" ref="P275:P278" si="390">N275*O275</f>
        <v>0</v>
      </c>
      <c r="Q275" s="217"/>
      <c r="R275" s="189"/>
      <c r="S275" s="218">
        <f t="shared" ref="S275:S278" si="391">Q275*R275</f>
        <v>0</v>
      </c>
      <c r="T275" s="217"/>
      <c r="U275" s="189"/>
      <c r="V275" s="352">
        <f t="shared" ref="V275:V278" si="392">T275*U275</f>
        <v>0</v>
      </c>
      <c r="W275" s="353">
        <f t="shared" ref="W275:W278" si="393">G275+M275+S275</f>
        <v>0</v>
      </c>
      <c r="X275" s="318">
        <f t="shared" ref="X275:X278" si="394">J275+P275+V275</f>
        <v>0</v>
      </c>
      <c r="Y275" s="318">
        <f t="shared" ref="Y275:Y279" si="395">W275-X275</f>
        <v>0</v>
      </c>
      <c r="Z275" s="319" t="str">
        <f t="shared" ref="Z275:Z279" si="396">Y275/W275</f>
        <v>#DIV/0!</v>
      </c>
      <c r="AA275" s="369"/>
      <c r="AB275" s="173"/>
      <c r="AC275" s="174"/>
      <c r="AD275" s="174"/>
      <c r="AE275" s="174"/>
      <c r="AF275" s="174"/>
      <c r="AG275" s="174"/>
    </row>
    <row r="276" ht="30.0" customHeight="1">
      <c r="A276" s="156" t="s">
        <v>88</v>
      </c>
      <c r="B276" s="344">
        <v>43873.0</v>
      </c>
      <c r="C276" s="249" t="s">
        <v>557</v>
      </c>
      <c r="D276" s="345" t="s">
        <v>525</v>
      </c>
      <c r="E276" s="346"/>
      <c r="F276" s="166"/>
      <c r="G276" s="167">
        <f t="shared" si="387"/>
        <v>0</v>
      </c>
      <c r="H276" s="346"/>
      <c r="I276" s="166"/>
      <c r="J276" s="167">
        <f t="shared" si="388"/>
        <v>0</v>
      </c>
      <c r="K276" s="165"/>
      <c r="L276" s="166"/>
      <c r="M276" s="167">
        <f t="shared" si="389"/>
        <v>0</v>
      </c>
      <c r="N276" s="165"/>
      <c r="O276" s="166"/>
      <c r="P276" s="167">
        <f t="shared" si="390"/>
        <v>0</v>
      </c>
      <c r="Q276" s="165"/>
      <c r="R276" s="166"/>
      <c r="S276" s="167">
        <f t="shared" si="391"/>
        <v>0</v>
      </c>
      <c r="T276" s="165"/>
      <c r="U276" s="166"/>
      <c r="V276" s="162">
        <f t="shared" si="392"/>
        <v>0</v>
      </c>
      <c r="W276" s="370">
        <f t="shared" si="393"/>
        <v>0</v>
      </c>
      <c r="X276" s="170">
        <f t="shared" si="394"/>
        <v>0</v>
      </c>
      <c r="Y276" s="170">
        <f t="shared" si="395"/>
        <v>0</v>
      </c>
      <c r="Z276" s="171" t="str">
        <f t="shared" si="396"/>
        <v>#DIV/0!</v>
      </c>
      <c r="AA276" s="371"/>
      <c r="AB276" s="174"/>
      <c r="AC276" s="174"/>
      <c r="AD276" s="174"/>
      <c r="AE276" s="174"/>
      <c r="AF276" s="174"/>
      <c r="AG276" s="174"/>
    </row>
    <row r="277" ht="30.0" customHeight="1">
      <c r="A277" s="176" t="s">
        <v>88</v>
      </c>
      <c r="B277" s="355">
        <v>43902.0</v>
      </c>
      <c r="C277" s="225" t="s">
        <v>558</v>
      </c>
      <c r="D277" s="347" t="s">
        <v>525</v>
      </c>
      <c r="E277" s="348"/>
      <c r="F277" s="182"/>
      <c r="G277" s="183">
        <f t="shared" si="387"/>
        <v>0</v>
      </c>
      <c r="H277" s="348"/>
      <c r="I277" s="182"/>
      <c r="J277" s="183">
        <f t="shared" si="388"/>
        <v>0</v>
      </c>
      <c r="K277" s="181"/>
      <c r="L277" s="182"/>
      <c r="M277" s="183">
        <f t="shared" si="389"/>
        <v>0</v>
      </c>
      <c r="N277" s="181"/>
      <c r="O277" s="182"/>
      <c r="P277" s="183">
        <f t="shared" si="390"/>
        <v>0</v>
      </c>
      <c r="Q277" s="181"/>
      <c r="R277" s="182"/>
      <c r="S277" s="183">
        <f t="shared" si="391"/>
        <v>0</v>
      </c>
      <c r="T277" s="181"/>
      <c r="U277" s="182"/>
      <c r="V277" s="179">
        <f t="shared" si="392"/>
        <v>0</v>
      </c>
      <c r="W277" s="356">
        <f t="shared" si="393"/>
        <v>0</v>
      </c>
      <c r="X277" s="170">
        <f t="shared" si="394"/>
        <v>0</v>
      </c>
      <c r="Y277" s="170">
        <f t="shared" si="395"/>
        <v>0</v>
      </c>
      <c r="Z277" s="171" t="str">
        <f t="shared" si="396"/>
        <v>#DIV/0!</v>
      </c>
      <c r="AA277" s="372"/>
      <c r="AB277" s="174"/>
      <c r="AC277" s="174"/>
      <c r="AD277" s="174"/>
      <c r="AE277" s="174"/>
      <c r="AF277" s="174"/>
      <c r="AG277" s="174"/>
    </row>
    <row r="278" ht="30.0" customHeight="1">
      <c r="A278" s="176" t="s">
        <v>88</v>
      </c>
      <c r="B278" s="355">
        <v>43933.0</v>
      </c>
      <c r="C278" s="322" t="s">
        <v>559</v>
      </c>
      <c r="D278" s="358"/>
      <c r="E278" s="348"/>
      <c r="F278" s="182">
        <v>0.22</v>
      </c>
      <c r="G278" s="183">
        <f t="shared" si="387"/>
        <v>0</v>
      </c>
      <c r="H278" s="348"/>
      <c r="I278" s="182">
        <v>0.22</v>
      </c>
      <c r="J278" s="183">
        <f t="shared" si="388"/>
        <v>0</v>
      </c>
      <c r="K278" s="181"/>
      <c r="L278" s="182">
        <v>0.22</v>
      </c>
      <c r="M278" s="183">
        <f t="shared" si="389"/>
        <v>0</v>
      </c>
      <c r="N278" s="181"/>
      <c r="O278" s="182">
        <v>0.22</v>
      </c>
      <c r="P278" s="183">
        <f t="shared" si="390"/>
        <v>0</v>
      </c>
      <c r="Q278" s="181"/>
      <c r="R278" s="182">
        <v>0.22</v>
      </c>
      <c r="S278" s="183">
        <f t="shared" si="391"/>
        <v>0</v>
      </c>
      <c r="T278" s="181"/>
      <c r="U278" s="182">
        <v>0.22</v>
      </c>
      <c r="V278" s="179">
        <f t="shared" si="392"/>
        <v>0</v>
      </c>
      <c r="W278" s="323">
        <f t="shared" si="393"/>
        <v>0</v>
      </c>
      <c r="X278" s="324">
        <f t="shared" si="394"/>
        <v>0</v>
      </c>
      <c r="Y278" s="324">
        <f t="shared" si="395"/>
        <v>0</v>
      </c>
      <c r="Z278" s="325" t="str">
        <f t="shared" si="396"/>
        <v>#DIV/0!</v>
      </c>
      <c r="AA278" s="208"/>
      <c r="AB278" s="12"/>
      <c r="AC278" s="12"/>
      <c r="AD278" s="12"/>
      <c r="AE278" s="12"/>
      <c r="AF278" s="12"/>
      <c r="AG278" s="12"/>
    </row>
    <row r="279" ht="30.0" customHeight="1">
      <c r="A279" s="228" t="s">
        <v>560</v>
      </c>
      <c r="B279" s="229"/>
      <c r="C279" s="230"/>
      <c r="D279" s="373"/>
      <c r="E279" s="235">
        <f>SUM(E275:E277)</f>
        <v>0</v>
      </c>
      <c r="F279" s="251"/>
      <c r="G279" s="234">
        <f>SUM(G275:G278)</f>
        <v>0</v>
      </c>
      <c r="H279" s="235">
        <f>SUM(H275:H277)</f>
        <v>0</v>
      </c>
      <c r="I279" s="251"/>
      <c r="J279" s="234">
        <f>SUM(J275:J278)</f>
        <v>0</v>
      </c>
      <c r="K279" s="252">
        <f>SUM(K275:K277)</f>
        <v>0</v>
      </c>
      <c r="L279" s="251"/>
      <c r="M279" s="234">
        <f>SUM(M275:M278)</f>
        <v>0</v>
      </c>
      <c r="N279" s="252">
        <f>SUM(N275:N277)</f>
        <v>0</v>
      </c>
      <c r="O279" s="251"/>
      <c r="P279" s="234">
        <f>SUM(P275:P278)</f>
        <v>0</v>
      </c>
      <c r="Q279" s="252">
        <f>SUM(Q275:Q277)</f>
        <v>0</v>
      </c>
      <c r="R279" s="251"/>
      <c r="S279" s="234">
        <f>SUM(S275:S278)</f>
        <v>0</v>
      </c>
      <c r="T279" s="252">
        <f>SUM(T275:T277)</f>
        <v>0</v>
      </c>
      <c r="U279" s="251"/>
      <c r="V279" s="236">
        <f t="shared" ref="V279:X279" si="397">SUM(V275:V278)</f>
        <v>0</v>
      </c>
      <c r="W279" s="312">
        <f t="shared" si="397"/>
        <v>0</v>
      </c>
      <c r="X279" s="313">
        <f t="shared" si="397"/>
        <v>0</v>
      </c>
      <c r="Y279" s="313">
        <f t="shared" si="395"/>
        <v>0</v>
      </c>
      <c r="Z279" s="313" t="str">
        <f t="shared" si="396"/>
        <v>#DIV/0!</v>
      </c>
      <c r="AA279" s="314"/>
      <c r="AB279" s="12"/>
      <c r="AC279" s="12"/>
      <c r="AD279" s="12"/>
      <c r="AE279" s="12"/>
      <c r="AF279" s="12"/>
      <c r="AG279" s="12"/>
    </row>
    <row r="280" ht="30.0" customHeight="1">
      <c r="A280" s="280" t="s">
        <v>83</v>
      </c>
      <c r="B280" s="374">
        <v>13.0</v>
      </c>
      <c r="C280" s="282" t="s">
        <v>561</v>
      </c>
      <c r="D280" s="141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315"/>
      <c r="X280" s="315"/>
      <c r="Y280" s="244"/>
      <c r="Z280" s="315"/>
      <c r="AA280" s="316"/>
      <c r="AB280" s="11"/>
      <c r="AC280" s="12"/>
      <c r="AD280" s="12"/>
      <c r="AE280" s="12"/>
      <c r="AF280" s="12"/>
      <c r="AG280" s="12"/>
    </row>
    <row r="281" ht="30.0" customHeight="1">
      <c r="A281" s="145" t="s">
        <v>85</v>
      </c>
      <c r="B281" s="211" t="s">
        <v>562</v>
      </c>
      <c r="C281" s="375" t="s">
        <v>563</v>
      </c>
      <c r="D281" s="194"/>
      <c r="E281" s="195">
        <f>SUM(E282:E284)</f>
        <v>0</v>
      </c>
      <c r="F281" s="196"/>
      <c r="G281" s="197">
        <f>SUM(G282:G285)</f>
        <v>0</v>
      </c>
      <c r="H281" s="195">
        <f>SUM(H282:H284)</f>
        <v>0</v>
      </c>
      <c r="I281" s="196"/>
      <c r="J281" s="197">
        <f>SUM(J282:J285)</f>
        <v>0</v>
      </c>
      <c r="K281" s="195">
        <f>SUM(K282:K284)</f>
        <v>0</v>
      </c>
      <c r="L281" s="196"/>
      <c r="M281" s="197">
        <f>SUM(M282:M285)</f>
        <v>0</v>
      </c>
      <c r="N281" s="195">
        <f>SUM(N282:N284)</f>
        <v>0</v>
      </c>
      <c r="O281" s="196"/>
      <c r="P281" s="197">
        <f>SUM(P282:P285)</f>
        <v>0</v>
      </c>
      <c r="Q281" s="195">
        <f>SUM(Q282:Q284)</f>
        <v>0</v>
      </c>
      <c r="R281" s="196"/>
      <c r="S281" s="197">
        <f>SUM(S282:S285)</f>
        <v>0</v>
      </c>
      <c r="T281" s="195">
        <f>SUM(T282:T284)</f>
        <v>0</v>
      </c>
      <c r="U281" s="196"/>
      <c r="V281" s="376">
        <f t="shared" ref="V281:X281" si="398">SUM(V282:V285)</f>
        <v>0</v>
      </c>
      <c r="W281" s="377">
        <f t="shared" si="398"/>
        <v>0</v>
      </c>
      <c r="X281" s="197">
        <f t="shared" si="398"/>
        <v>0</v>
      </c>
      <c r="Y281" s="197">
        <f t="shared" ref="Y281:Y304" si="399">W281-X281</f>
        <v>0</v>
      </c>
      <c r="Z281" s="197" t="str">
        <f t="shared" ref="Z281:Z305" si="400">Y281/W281</f>
        <v>#DIV/0!</v>
      </c>
      <c r="AA281" s="201"/>
      <c r="AB281" s="155"/>
      <c r="AC281" s="155"/>
      <c r="AD281" s="155"/>
      <c r="AE281" s="155"/>
      <c r="AF281" s="155"/>
      <c r="AG281" s="155"/>
    </row>
    <row r="282" ht="30.0" customHeight="1">
      <c r="A282" s="156" t="s">
        <v>88</v>
      </c>
      <c r="B282" s="157" t="s">
        <v>564</v>
      </c>
      <c r="C282" s="378" t="s">
        <v>565</v>
      </c>
      <c r="D282" s="159" t="s">
        <v>262</v>
      </c>
      <c r="E282" s="165"/>
      <c r="F282" s="166"/>
      <c r="G282" s="167">
        <f t="shared" ref="G282:G285" si="401">E282*F282</f>
        <v>0</v>
      </c>
      <c r="H282" s="165"/>
      <c r="I282" s="166"/>
      <c r="J282" s="167">
        <f t="shared" ref="J282:J285" si="402">H282*I282</f>
        <v>0</v>
      </c>
      <c r="K282" s="165"/>
      <c r="L282" s="166"/>
      <c r="M282" s="167">
        <f t="shared" ref="M282:M285" si="403">K282*L282</f>
        <v>0</v>
      </c>
      <c r="N282" s="165"/>
      <c r="O282" s="166"/>
      <c r="P282" s="167">
        <f t="shared" ref="P282:P285" si="404">N282*O282</f>
        <v>0</v>
      </c>
      <c r="Q282" s="165"/>
      <c r="R282" s="166"/>
      <c r="S282" s="167">
        <f t="shared" ref="S282:S285" si="405">Q282*R282</f>
        <v>0</v>
      </c>
      <c r="T282" s="165"/>
      <c r="U282" s="166"/>
      <c r="V282" s="162">
        <f t="shared" ref="V282:V285" si="406">T282*U282</f>
        <v>0</v>
      </c>
      <c r="W282" s="321">
        <f t="shared" ref="W282:W285" si="407">G282+M282+S282</f>
        <v>0</v>
      </c>
      <c r="X282" s="170">
        <f t="shared" ref="X282:X285" si="408">J282+P282+V282</f>
        <v>0</v>
      </c>
      <c r="Y282" s="170">
        <f t="shared" si="399"/>
        <v>0</v>
      </c>
      <c r="Z282" s="171" t="str">
        <f t="shared" si="400"/>
        <v>#DIV/0!</v>
      </c>
      <c r="AA282" s="172"/>
      <c r="AB282" s="174"/>
      <c r="AC282" s="174"/>
      <c r="AD282" s="174"/>
      <c r="AE282" s="174"/>
      <c r="AF282" s="174"/>
      <c r="AG282" s="174"/>
    </row>
    <row r="283" ht="30.0" customHeight="1">
      <c r="A283" s="156" t="s">
        <v>88</v>
      </c>
      <c r="B283" s="157" t="s">
        <v>566</v>
      </c>
      <c r="C283" s="379" t="s">
        <v>567</v>
      </c>
      <c r="D283" s="159" t="s">
        <v>262</v>
      </c>
      <c r="E283" s="165"/>
      <c r="F283" s="166"/>
      <c r="G283" s="167">
        <f t="shared" si="401"/>
        <v>0</v>
      </c>
      <c r="H283" s="165"/>
      <c r="I283" s="166"/>
      <c r="J283" s="167">
        <f t="shared" si="402"/>
        <v>0</v>
      </c>
      <c r="K283" s="165"/>
      <c r="L283" s="166"/>
      <c r="M283" s="167">
        <f t="shared" si="403"/>
        <v>0</v>
      </c>
      <c r="N283" s="165"/>
      <c r="O283" s="166"/>
      <c r="P283" s="167">
        <f t="shared" si="404"/>
        <v>0</v>
      </c>
      <c r="Q283" s="165"/>
      <c r="R283" s="166"/>
      <c r="S283" s="167">
        <f t="shared" si="405"/>
        <v>0</v>
      </c>
      <c r="T283" s="165"/>
      <c r="U283" s="166"/>
      <c r="V283" s="162">
        <f t="shared" si="406"/>
        <v>0</v>
      </c>
      <c r="W283" s="321">
        <f t="shared" si="407"/>
        <v>0</v>
      </c>
      <c r="X283" s="170">
        <f t="shared" si="408"/>
        <v>0</v>
      </c>
      <c r="Y283" s="170">
        <f t="shared" si="399"/>
        <v>0</v>
      </c>
      <c r="Z283" s="171" t="str">
        <f t="shared" si="400"/>
        <v>#DIV/0!</v>
      </c>
      <c r="AA283" s="172"/>
      <c r="AB283" s="174"/>
      <c r="AC283" s="174"/>
      <c r="AD283" s="174"/>
      <c r="AE283" s="174"/>
      <c r="AF283" s="174"/>
      <c r="AG283" s="174"/>
    </row>
    <row r="284" ht="30.0" customHeight="1">
      <c r="A284" s="156" t="s">
        <v>88</v>
      </c>
      <c r="B284" s="157" t="s">
        <v>568</v>
      </c>
      <c r="C284" s="379" t="s">
        <v>569</v>
      </c>
      <c r="D284" s="159" t="s">
        <v>262</v>
      </c>
      <c r="E284" s="165"/>
      <c r="F284" s="166"/>
      <c r="G284" s="167">
        <f t="shared" si="401"/>
        <v>0</v>
      </c>
      <c r="H284" s="165"/>
      <c r="I284" s="166"/>
      <c r="J284" s="167">
        <f t="shared" si="402"/>
        <v>0</v>
      </c>
      <c r="K284" s="165"/>
      <c r="L284" s="166"/>
      <c r="M284" s="167">
        <f t="shared" si="403"/>
        <v>0</v>
      </c>
      <c r="N284" s="165"/>
      <c r="O284" s="166"/>
      <c r="P284" s="167">
        <f t="shared" si="404"/>
        <v>0</v>
      </c>
      <c r="Q284" s="165"/>
      <c r="R284" s="166"/>
      <c r="S284" s="167">
        <f t="shared" si="405"/>
        <v>0</v>
      </c>
      <c r="T284" s="165"/>
      <c r="U284" s="166"/>
      <c r="V284" s="162">
        <f t="shared" si="406"/>
        <v>0</v>
      </c>
      <c r="W284" s="321">
        <f t="shared" si="407"/>
        <v>0</v>
      </c>
      <c r="X284" s="170">
        <f t="shared" si="408"/>
        <v>0</v>
      </c>
      <c r="Y284" s="170">
        <f t="shared" si="399"/>
        <v>0</v>
      </c>
      <c r="Z284" s="171" t="str">
        <f t="shared" si="400"/>
        <v>#DIV/0!</v>
      </c>
      <c r="AA284" s="172"/>
      <c r="AB284" s="174"/>
      <c r="AC284" s="174"/>
      <c r="AD284" s="174"/>
      <c r="AE284" s="174"/>
      <c r="AF284" s="174"/>
      <c r="AG284" s="174"/>
    </row>
    <row r="285" ht="30.0" customHeight="1">
      <c r="A285" s="203" t="s">
        <v>88</v>
      </c>
      <c r="B285" s="210" t="s">
        <v>570</v>
      </c>
      <c r="C285" s="379" t="s">
        <v>571</v>
      </c>
      <c r="D285" s="204"/>
      <c r="E285" s="205"/>
      <c r="F285" s="206">
        <v>0.22</v>
      </c>
      <c r="G285" s="207">
        <f t="shared" si="401"/>
        <v>0</v>
      </c>
      <c r="H285" s="205"/>
      <c r="I285" s="206">
        <v>0.22</v>
      </c>
      <c r="J285" s="207">
        <f t="shared" si="402"/>
        <v>0</v>
      </c>
      <c r="K285" s="205"/>
      <c r="L285" s="206">
        <v>0.22</v>
      </c>
      <c r="M285" s="207">
        <f t="shared" si="403"/>
        <v>0</v>
      </c>
      <c r="N285" s="205"/>
      <c r="O285" s="206">
        <v>0.22</v>
      </c>
      <c r="P285" s="207">
        <f t="shared" si="404"/>
        <v>0</v>
      </c>
      <c r="Q285" s="205"/>
      <c r="R285" s="206">
        <v>0.22</v>
      </c>
      <c r="S285" s="207">
        <f t="shared" si="405"/>
        <v>0</v>
      </c>
      <c r="T285" s="205"/>
      <c r="U285" s="206">
        <v>0.22</v>
      </c>
      <c r="V285" s="380">
        <f t="shared" si="406"/>
        <v>0</v>
      </c>
      <c r="W285" s="323">
        <f t="shared" si="407"/>
        <v>0</v>
      </c>
      <c r="X285" s="324">
        <f t="shared" si="408"/>
        <v>0</v>
      </c>
      <c r="Y285" s="324">
        <f t="shared" si="399"/>
        <v>0</v>
      </c>
      <c r="Z285" s="325" t="str">
        <f t="shared" si="400"/>
        <v>#DIV/0!</v>
      </c>
      <c r="AA285" s="208"/>
      <c r="AB285" s="174"/>
      <c r="AC285" s="174"/>
      <c r="AD285" s="174"/>
      <c r="AE285" s="174"/>
      <c r="AF285" s="174"/>
      <c r="AG285" s="174"/>
    </row>
    <row r="286" ht="30.0" customHeight="1">
      <c r="A286" s="381" t="s">
        <v>85</v>
      </c>
      <c r="B286" s="382" t="s">
        <v>572</v>
      </c>
      <c r="C286" s="310" t="s">
        <v>573</v>
      </c>
      <c r="D286" s="148"/>
      <c r="E286" s="149">
        <f>SUM(E287:E289)</f>
        <v>0</v>
      </c>
      <c r="F286" s="150"/>
      <c r="G286" s="151">
        <f>SUM(G287:G290)</f>
        <v>0</v>
      </c>
      <c r="H286" s="149">
        <f>SUM(H287:H289)</f>
        <v>0</v>
      </c>
      <c r="I286" s="150"/>
      <c r="J286" s="151">
        <f>SUM(J287:J290)</f>
        <v>0</v>
      </c>
      <c r="K286" s="149">
        <f>SUM(K287:K289)</f>
        <v>0</v>
      </c>
      <c r="L286" s="150"/>
      <c r="M286" s="151">
        <f>SUM(M287:M290)</f>
        <v>0</v>
      </c>
      <c r="N286" s="149">
        <f>SUM(N287:N289)</f>
        <v>0</v>
      </c>
      <c r="O286" s="150"/>
      <c r="P286" s="151">
        <f>SUM(P287:P290)</f>
        <v>0</v>
      </c>
      <c r="Q286" s="149">
        <f>SUM(Q287:Q289)</f>
        <v>0</v>
      </c>
      <c r="R286" s="150"/>
      <c r="S286" s="151">
        <f>SUM(S287:S290)</f>
        <v>0</v>
      </c>
      <c r="T286" s="149">
        <f>SUM(T287:T289)</f>
        <v>0</v>
      </c>
      <c r="U286" s="150"/>
      <c r="V286" s="151">
        <f t="shared" ref="V286:X286" si="409">SUM(V287:V290)</f>
        <v>0</v>
      </c>
      <c r="W286" s="151">
        <f t="shared" si="409"/>
        <v>0</v>
      </c>
      <c r="X286" s="151">
        <f t="shared" si="409"/>
        <v>0</v>
      </c>
      <c r="Y286" s="151">
        <f t="shared" si="399"/>
        <v>0</v>
      </c>
      <c r="Z286" s="151" t="str">
        <f t="shared" si="400"/>
        <v>#DIV/0!</v>
      </c>
      <c r="AA286" s="151"/>
      <c r="AB286" s="155"/>
      <c r="AC286" s="155"/>
      <c r="AD286" s="155"/>
      <c r="AE286" s="155"/>
      <c r="AF286" s="155"/>
      <c r="AG286" s="155"/>
    </row>
    <row r="287" ht="30.0" customHeight="1">
      <c r="A287" s="156" t="s">
        <v>88</v>
      </c>
      <c r="B287" s="157" t="s">
        <v>574</v>
      </c>
      <c r="C287" s="249" t="s">
        <v>575</v>
      </c>
      <c r="D287" s="159"/>
      <c r="E287" s="165"/>
      <c r="F287" s="166"/>
      <c r="G287" s="167">
        <f t="shared" ref="G287:G290" si="410">E287*F287</f>
        <v>0</v>
      </c>
      <c r="H287" s="165"/>
      <c r="I287" s="166"/>
      <c r="J287" s="167">
        <f t="shared" ref="J287:J290" si="411">H287*I287</f>
        <v>0</v>
      </c>
      <c r="K287" s="165"/>
      <c r="L287" s="166"/>
      <c r="M287" s="167">
        <f t="shared" ref="M287:M290" si="412">K287*L287</f>
        <v>0</v>
      </c>
      <c r="N287" s="165"/>
      <c r="O287" s="166"/>
      <c r="P287" s="167">
        <f t="shared" ref="P287:P290" si="413">N287*O287</f>
        <v>0</v>
      </c>
      <c r="Q287" s="165"/>
      <c r="R287" s="166"/>
      <c r="S287" s="167">
        <f t="shared" ref="S287:S290" si="414">Q287*R287</f>
        <v>0</v>
      </c>
      <c r="T287" s="165"/>
      <c r="U287" s="166"/>
      <c r="V287" s="167">
        <f t="shared" ref="V287:V290" si="415">T287*U287</f>
        <v>0</v>
      </c>
      <c r="W287" s="168">
        <f t="shared" ref="W287:W290" si="416">G287+M287+S287</f>
        <v>0</v>
      </c>
      <c r="X287" s="170">
        <f t="shared" ref="X287:X290" si="417">J287+P287+V287</f>
        <v>0</v>
      </c>
      <c r="Y287" s="170">
        <f t="shared" si="399"/>
        <v>0</v>
      </c>
      <c r="Z287" s="171" t="str">
        <f t="shared" si="400"/>
        <v>#DIV/0!</v>
      </c>
      <c r="AA287" s="172"/>
      <c r="AB287" s="174"/>
      <c r="AC287" s="174"/>
      <c r="AD287" s="174"/>
      <c r="AE287" s="174"/>
      <c r="AF287" s="174"/>
      <c r="AG287" s="174"/>
    </row>
    <row r="288" ht="30.0" customHeight="1">
      <c r="A288" s="156" t="s">
        <v>88</v>
      </c>
      <c r="B288" s="157" t="s">
        <v>576</v>
      </c>
      <c r="C288" s="249" t="s">
        <v>575</v>
      </c>
      <c r="D288" s="159"/>
      <c r="E288" s="165"/>
      <c r="F288" s="166"/>
      <c r="G288" s="167">
        <f t="shared" si="410"/>
        <v>0</v>
      </c>
      <c r="H288" s="165"/>
      <c r="I288" s="166"/>
      <c r="J288" s="167">
        <f t="shared" si="411"/>
        <v>0</v>
      </c>
      <c r="K288" s="165"/>
      <c r="L288" s="166"/>
      <c r="M288" s="167">
        <f t="shared" si="412"/>
        <v>0</v>
      </c>
      <c r="N288" s="165"/>
      <c r="O288" s="166"/>
      <c r="P288" s="167">
        <f t="shared" si="413"/>
        <v>0</v>
      </c>
      <c r="Q288" s="165"/>
      <c r="R288" s="166"/>
      <c r="S288" s="167">
        <f t="shared" si="414"/>
        <v>0</v>
      </c>
      <c r="T288" s="165"/>
      <c r="U288" s="166"/>
      <c r="V288" s="167">
        <f t="shared" si="415"/>
        <v>0</v>
      </c>
      <c r="W288" s="168">
        <f t="shared" si="416"/>
        <v>0</v>
      </c>
      <c r="X288" s="170">
        <f t="shared" si="417"/>
        <v>0</v>
      </c>
      <c r="Y288" s="170">
        <f t="shared" si="399"/>
        <v>0</v>
      </c>
      <c r="Z288" s="171" t="str">
        <f t="shared" si="400"/>
        <v>#DIV/0!</v>
      </c>
      <c r="AA288" s="172"/>
      <c r="AB288" s="174"/>
      <c r="AC288" s="174"/>
      <c r="AD288" s="174"/>
      <c r="AE288" s="174"/>
      <c r="AF288" s="174"/>
      <c r="AG288" s="174"/>
    </row>
    <row r="289" ht="30.0" customHeight="1">
      <c r="A289" s="176" t="s">
        <v>88</v>
      </c>
      <c r="B289" s="177" t="s">
        <v>577</v>
      </c>
      <c r="C289" s="249" t="s">
        <v>575</v>
      </c>
      <c r="D289" s="178"/>
      <c r="E289" s="181"/>
      <c r="F289" s="182"/>
      <c r="G289" s="183">
        <f t="shared" si="410"/>
        <v>0</v>
      </c>
      <c r="H289" s="181"/>
      <c r="I289" s="182"/>
      <c r="J289" s="183">
        <f t="shared" si="411"/>
        <v>0</v>
      </c>
      <c r="K289" s="181"/>
      <c r="L289" s="182"/>
      <c r="M289" s="183">
        <f t="shared" si="412"/>
        <v>0</v>
      </c>
      <c r="N289" s="181"/>
      <c r="O289" s="182"/>
      <c r="P289" s="183">
        <f t="shared" si="413"/>
        <v>0</v>
      </c>
      <c r="Q289" s="181"/>
      <c r="R289" s="182"/>
      <c r="S289" s="183">
        <f t="shared" si="414"/>
        <v>0</v>
      </c>
      <c r="T289" s="181"/>
      <c r="U289" s="182"/>
      <c r="V289" s="183">
        <f t="shared" si="415"/>
        <v>0</v>
      </c>
      <c r="W289" s="184">
        <f t="shared" si="416"/>
        <v>0</v>
      </c>
      <c r="X289" s="170">
        <f t="shared" si="417"/>
        <v>0</v>
      </c>
      <c r="Y289" s="170">
        <f t="shared" si="399"/>
        <v>0</v>
      </c>
      <c r="Z289" s="171" t="str">
        <f t="shared" si="400"/>
        <v>#DIV/0!</v>
      </c>
      <c r="AA289" s="185"/>
      <c r="AB289" s="174"/>
      <c r="AC289" s="174"/>
      <c r="AD289" s="174"/>
      <c r="AE289" s="174"/>
      <c r="AF289" s="174"/>
      <c r="AG289" s="174"/>
    </row>
    <row r="290" ht="30.0" customHeight="1">
      <c r="A290" s="176" t="s">
        <v>88</v>
      </c>
      <c r="B290" s="177" t="s">
        <v>578</v>
      </c>
      <c r="C290" s="250" t="s">
        <v>579</v>
      </c>
      <c r="D290" s="204"/>
      <c r="E290" s="181"/>
      <c r="F290" s="182">
        <v>0.22</v>
      </c>
      <c r="G290" s="183">
        <f t="shared" si="410"/>
        <v>0</v>
      </c>
      <c r="H290" s="181"/>
      <c r="I290" s="182">
        <v>0.22</v>
      </c>
      <c r="J290" s="183">
        <f t="shared" si="411"/>
        <v>0</v>
      </c>
      <c r="K290" s="181"/>
      <c r="L290" s="182">
        <v>0.22</v>
      </c>
      <c r="M290" s="183">
        <f t="shared" si="412"/>
        <v>0</v>
      </c>
      <c r="N290" s="181"/>
      <c r="O290" s="182">
        <v>0.22</v>
      </c>
      <c r="P290" s="183">
        <f t="shared" si="413"/>
        <v>0</v>
      </c>
      <c r="Q290" s="181"/>
      <c r="R290" s="182">
        <v>0.22</v>
      </c>
      <c r="S290" s="183">
        <f t="shared" si="414"/>
        <v>0</v>
      </c>
      <c r="T290" s="181"/>
      <c r="U290" s="182">
        <v>0.22</v>
      </c>
      <c r="V290" s="183">
        <f t="shared" si="415"/>
        <v>0</v>
      </c>
      <c r="W290" s="184">
        <f t="shared" si="416"/>
        <v>0</v>
      </c>
      <c r="X290" s="170">
        <f t="shared" si="417"/>
        <v>0</v>
      </c>
      <c r="Y290" s="170">
        <f t="shared" si="399"/>
        <v>0</v>
      </c>
      <c r="Z290" s="171" t="str">
        <f t="shared" si="400"/>
        <v>#DIV/0!</v>
      </c>
      <c r="AA290" s="208"/>
      <c r="AB290" s="174"/>
      <c r="AC290" s="174"/>
      <c r="AD290" s="174"/>
      <c r="AE290" s="174"/>
      <c r="AF290" s="174"/>
      <c r="AG290" s="174"/>
    </row>
    <row r="291" ht="30.0" customHeight="1">
      <c r="A291" s="145" t="s">
        <v>85</v>
      </c>
      <c r="B291" s="211" t="s">
        <v>580</v>
      </c>
      <c r="C291" s="310" t="s">
        <v>581</v>
      </c>
      <c r="D291" s="194"/>
      <c r="E291" s="195">
        <f>SUM(E292:E294)</f>
        <v>0</v>
      </c>
      <c r="F291" s="196"/>
      <c r="G291" s="197">
        <f t="shared" ref="G291:H291" si="418">SUM(G292:G294)</f>
        <v>0</v>
      </c>
      <c r="H291" s="195">
        <f t="shared" si="418"/>
        <v>0</v>
      </c>
      <c r="I291" s="196"/>
      <c r="J291" s="197">
        <f t="shared" ref="J291:K291" si="419">SUM(J292:J294)</f>
        <v>0</v>
      </c>
      <c r="K291" s="195">
        <f t="shared" si="419"/>
        <v>0</v>
      </c>
      <c r="L291" s="196"/>
      <c r="M291" s="197">
        <f t="shared" ref="M291:N291" si="420">SUM(M292:M294)</f>
        <v>0</v>
      </c>
      <c r="N291" s="195">
        <f t="shared" si="420"/>
        <v>0</v>
      </c>
      <c r="O291" s="196"/>
      <c r="P291" s="197">
        <f t="shared" ref="P291:Q291" si="421">SUM(P292:P294)</f>
        <v>0</v>
      </c>
      <c r="Q291" s="195">
        <f t="shared" si="421"/>
        <v>0</v>
      </c>
      <c r="R291" s="196"/>
      <c r="S291" s="197">
        <f t="shared" ref="S291:T291" si="422">SUM(S292:S294)</f>
        <v>0</v>
      </c>
      <c r="T291" s="195">
        <f t="shared" si="422"/>
        <v>0</v>
      </c>
      <c r="U291" s="196"/>
      <c r="V291" s="197">
        <f t="shared" ref="V291:X291" si="423">SUM(V292:V294)</f>
        <v>0</v>
      </c>
      <c r="W291" s="197">
        <f t="shared" si="423"/>
        <v>0</v>
      </c>
      <c r="X291" s="197">
        <f t="shared" si="423"/>
        <v>0</v>
      </c>
      <c r="Y291" s="197">
        <f t="shared" si="399"/>
        <v>0</v>
      </c>
      <c r="Z291" s="197" t="str">
        <f t="shared" si="400"/>
        <v>#DIV/0!</v>
      </c>
      <c r="AA291" s="383"/>
      <c r="AB291" s="155"/>
      <c r="AC291" s="155"/>
      <c r="AD291" s="155"/>
      <c r="AE291" s="155"/>
      <c r="AF291" s="155"/>
      <c r="AG291" s="155"/>
    </row>
    <row r="292" ht="30.0" customHeight="1">
      <c r="A292" s="156" t="s">
        <v>88</v>
      </c>
      <c r="B292" s="157" t="s">
        <v>582</v>
      </c>
      <c r="C292" s="249" t="s">
        <v>583</v>
      </c>
      <c r="D292" s="159"/>
      <c r="E292" s="165"/>
      <c r="F292" s="166"/>
      <c r="G292" s="167">
        <f t="shared" ref="G292:G294" si="424">E292*F292</f>
        <v>0</v>
      </c>
      <c r="H292" s="165"/>
      <c r="I292" s="166"/>
      <c r="J292" s="167">
        <f t="shared" ref="J292:J294" si="425">H292*I292</f>
        <v>0</v>
      </c>
      <c r="K292" s="165"/>
      <c r="L292" s="166"/>
      <c r="M292" s="167">
        <f t="shared" ref="M292:M294" si="426">K292*L292</f>
        <v>0</v>
      </c>
      <c r="N292" s="165"/>
      <c r="O292" s="166"/>
      <c r="P292" s="167">
        <f t="shared" ref="P292:P294" si="427">N292*O292</f>
        <v>0</v>
      </c>
      <c r="Q292" s="165"/>
      <c r="R292" s="166"/>
      <c r="S292" s="167">
        <f t="shared" ref="S292:S294" si="428">Q292*R292</f>
        <v>0</v>
      </c>
      <c r="T292" s="165"/>
      <c r="U292" s="166"/>
      <c r="V292" s="167">
        <f t="shared" ref="V292:V294" si="429">T292*U292</f>
        <v>0</v>
      </c>
      <c r="W292" s="168">
        <f t="shared" ref="W292:W294" si="430">G292+M292+S292</f>
        <v>0</v>
      </c>
      <c r="X292" s="170">
        <f t="shared" ref="X292:X294" si="431">J292+P292+V292</f>
        <v>0</v>
      </c>
      <c r="Y292" s="170">
        <f t="shared" si="399"/>
        <v>0</v>
      </c>
      <c r="Z292" s="171" t="str">
        <f t="shared" si="400"/>
        <v>#DIV/0!</v>
      </c>
      <c r="AA292" s="371"/>
      <c r="AB292" s="174"/>
      <c r="AC292" s="174"/>
      <c r="AD292" s="174"/>
      <c r="AE292" s="174"/>
      <c r="AF292" s="174"/>
      <c r="AG292" s="174"/>
    </row>
    <row r="293" ht="30.0" customHeight="1">
      <c r="A293" s="156" t="s">
        <v>88</v>
      </c>
      <c r="B293" s="157" t="s">
        <v>584</v>
      </c>
      <c r="C293" s="249" t="s">
        <v>583</v>
      </c>
      <c r="D293" s="159"/>
      <c r="E293" s="165"/>
      <c r="F293" s="166"/>
      <c r="G293" s="167">
        <f t="shared" si="424"/>
        <v>0</v>
      </c>
      <c r="H293" s="165"/>
      <c r="I293" s="166"/>
      <c r="J293" s="167">
        <f t="shared" si="425"/>
        <v>0</v>
      </c>
      <c r="K293" s="165"/>
      <c r="L293" s="166"/>
      <c r="M293" s="167">
        <f t="shared" si="426"/>
        <v>0</v>
      </c>
      <c r="N293" s="165"/>
      <c r="O293" s="166"/>
      <c r="P293" s="167">
        <f t="shared" si="427"/>
        <v>0</v>
      </c>
      <c r="Q293" s="165"/>
      <c r="R293" s="166"/>
      <c r="S293" s="167">
        <f t="shared" si="428"/>
        <v>0</v>
      </c>
      <c r="T293" s="165"/>
      <c r="U293" s="166"/>
      <c r="V293" s="167">
        <f t="shared" si="429"/>
        <v>0</v>
      </c>
      <c r="W293" s="168">
        <f t="shared" si="430"/>
        <v>0</v>
      </c>
      <c r="X293" s="170">
        <f t="shared" si="431"/>
        <v>0</v>
      </c>
      <c r="Y293" s="170">
        <f t="shared" si="399"/>
        <v>0</v>
      </c>
      <c r="Z293" s="171" t="str">
        <f t="shared" si="400"/>
        <v>#DIV/0!</v>
      </c>
      <c r="AA293" s="371"/>
      <c r="AB293" s="174"/>
      <c r="AC293" s="174"/>
      <c r="AD293" s="174"/>
      <c r="AE293" s="174"/>
      <c r="AF293" s="174"/>
      <c r="AG293" s="174"/>
    </row>
    <row r="294" ht="30.0" customHeight="1">
      <c r="A294" s="176" t="s">
        <v>88</v>
      </c>
      <c r="B294" s="177" t="s">
        <v>585</v>
      </c>
      <c r="C294" s="225" t="s">
        <v>583</v>
      </c>
      <c r="D294" s="178"/>
      <c r="E294" s="181"/>
      <c r="F294" s="182"/>
      <c r="G294" s="183">
        <f t="shared" si="424"/>
        <v>0</v>
      </c>
      <c r="H294" s="181"/>
      <c r="I294" s="182"/>
      <c r="J294" s="183">
        <f t="shared" si="425"/>
        <v>0</v>
      </c>
      <c r="K294" s="181"/>
      <c r="L294" s="182"/>
      <c r="M294" s="183">
        <f t="shared" si="426"/>
        <v>0</v>
      </c>
      <c r="N294" s="181"/>
      <c r="O294" s="182"/>
      <c r="P294" s="183">
        <f t="shared" si="427"/>
        <v>0</v>
      </c>
      <c r="Q294" s="181"/>
      <c r="R294" s="182"/>
      <c r="S294" s="183">
        <f t="shared" si="428"/>
        <v>0</v>
      </c>
      <c r="T294" s="181"/>
      <c r="U294" s="182"/>
      <c r="V294" s="183">
        <f t="shared" si="429"/>
        <v>0</v>
      </c>
      <c r="W294" s="184">
        <f t="shared" si="430"/>
        <v>0</v>
      </c>
      <c r="X294" s="170">
        <f t="shared" si="431"/>
        <v>0</v>
      </c>
      <c r="Y294" s="170">
        <f t="shared" si="399"/>
        <v>0</v>
      </c>
      <c r="Z294" s="171" t="str">
        <f t="shared" si="400"/>
        <v>#DIV/0!</v>
      </c>
      <c r="AA294" s="372"/>
      <c r="AB294" s="174"/>
      <c r="AC294" s="174"/>
      <c r="AD294" s="174"/>
      <c r="AE294" s="174"/>
      <c r="AF294" s="174"/>
      <c r="AG294" s="174"/>
    </row>
    <row r="295" ht="30.0" customHeight="1">
      <c r="A295" s="145" t="s">
        <v>85</v>
      </c>
      <c r="B295" s="211" t="s">
        <v>586</v>
      </c>
      <c r="C295" s="384" t="s">
        <v>561</v>
      </c>
      <c r="D295" s="194"/>
      <c r="E295" s="195">
        <f>SUM(E296:E302)</f>
        <v>0</v>
      </c>
      <c r="F295" s="196"/>
      <c r="G295" s="197">
        <f>SUM(G296:G303)</f>
        <v>0</v>
      </c>
      <c r="H295" s="195">
        <f>SUM(H296:H302)</f>
        <v>0</v>
      </c>
      <c r="I295" s="196"/>
      <c r="J295" s="197">
        <f>SUM(J296:J303)</f>
        <v>0</v>
      </c>
      <c r="K295" s="195">
        <f>SUM(K296:K302)</f>
        <v>0</v>
      </c>
      <c r="L295" s="196"/>
      <c r="M295" s="197">
        <f>SUM(M296:M303)</f>
        <v>0</v>
      </c>
      <c r="N295" s="195">
        <f>SUM(N296:N302)</f>
        <v>0</v>
      </c>
      <c r="O295" s="196"/>
      <c r="P295" s="197">
        <f>SUM(P296:P303)</f>
        <v>0</v>
      </c>
      <c r="Q295" s="195">
        <f>SUM(Q296:Q302)</f>
        <v>0</v>
      </c>
      <c r="R295" s="196"/>
      <c r="S295" s="197">
        <f>SUM(S296:S303)</f>
        <v>0</v>
      </c>
      <c r="T295" s="195">
        <f>SUM(T296:T302)</f>
        <v>0</v>
      </c>
      <c r="U295" s="196"/>
      <c r="V295" s="197">
        <f t="shared" ref="V295:X295" si="432">SUM(V296:V303)</f>
        <v>0</v>
      </c>
      <c r="W295" s="197">
        <f t="shared" si="432"/>
        <v>0</v>
      </c>
      <c r="X295" s="197">
        <f t="shared" si="432"/>
        <v>0</v>
      </c>
      <c r="Y295" s="197">
        <f t="shared" si="399"/>
        <v>0</v>
      </c>
      <c r="Z295" s="197" t="str">
        <f t="shared" si="400"/>
        <v>#DIV/0!</v>
      </c>
      <c r="AA295" s="383"/>
      <c r="AB295" s="155"/>
      <c r="AC295" s="155"/>
      <c r="AD295" s="155"/>
      <c r="AE295" s="155"/>
      <c r="AF295" s="155"/>
      <c r="AG295" s="155"/>
    </row>
    <row r="296" ht="30.0" customHeight="1">
      <c r="A296" s="156" t="s">
        <v>88</v>
      </c>
      <c r="B296" s="157" t="s">
        <v>587</v>
      </c>
      <c r="C296" s="249" t="s">
        <v>588</v>
      </c>
      <c r="D296" s="159"/>
      <c r="E296" s="165"/>
      <c r="F296" s="166"/>
      <c r="G296" s="167">
        <f t="shared" ref="G296:G303" si="433">E296*F296</f>
        <v>0</v>
      </c>
      <c r="H296" s="165"/>
      <c r="I296" s="166"/>
      <c r="J296" s="167">
        <f t="shared" ref="J296:J303" si="434">H296*I296</f>
        <v>0</v>
      </c>
      <c r="K296" s="165"/>
      <c r="L296" s="166"/>
      <c r="M296" s="167">
        <f t="shared" ref="M296:M303" si="435">K296*L296</f>
        <v>0</v>
      </c>
      <c r="N296" s="165"/>
      <c r="O296" s="166"/>
      <c r="P296" s="167">
        <f t="shared" ref="P296:P303" si="436">N296*O296</f>
        <v>0</v>
      </c>
      <c r="Q296" s="165"/>
      <c r="R296" s="166"/>
      <c r="S296" s="167">
        <f t="shared" ref="S296:S303" si="437">Q296*R296</f>
        <v>0</v>
      </c>
      <c r="T296" s="165"/>
      <c r="U296" s="166"/>
      <c r="V296" s="167">
        <f t="shared" ref="V296:V303" si="438">T296*U296</f>
        <v>0</v>
      </c>
      <c r="W296" s="168">
        <f t="shared" ref="W296:W303" si="439">G296+M296+S296</f>
        <v>0</v>
      </c>
      <c r="X296" s="170">
        <f t="shared" ref="X296:X303" si="440">J296+P296+V296</f>
        <v>0</v>
      </c>
      <c r="Y296" s="170">
        <f t="shared" si="399"/>
        <v>0</v>
      </c>
      <c r="Z296" s="171" t="str">
        <f t="shared" si="400"/>
        <v>#DIV/0!</v>
      </c>
      <c r="AA296" s="371"/>
      <c r="AB296" s="174"/>
      <c r="AC296" s="174"/>
      <c r="AD296" s="174"/>
      <c r="AE296" s="174"/>
      <c r="AF296" s="174"/>
      <c r="AG296" s="174"/>
    </row>
    <row r="297" ht="30.0" customHeight="1">
      <c r="A297" s="156" t="s">
        <v>88</v>
      </c>
      <c r="B297" s="157" t="s">
        <v>589</v>
      </c>
      <c r="C297" s="249" t="s">
        <v>590</v>
      </c>
      <c r="D297" s="159"/>
      <c r="E297" s="165"/>
      <c r="F297" s="166"/>
      <c r="G297" s="167">
        <f t="shared" si="433"/>
        <v>0</v>
      </c>
      <c r="H297" s="165"/>
      <c r="I297" s="166"/>
      <c r="J297" s="167">
        <f t="shared" si="434"/>
        <v>0</v>
      </c>
      <c r="K297" s="165"/>
      <c r="L297" s="166"/>
      <c r="M297" s="167">
        <f t="shared" si="435"/>
        <v>0</v>
      </c>
      <c r="N297" s="165"/>
      <c r="O297" s="166"/>
      <c r="P297" s="167">
        <f t="shared" si="436"/>
        <v>0</v>
      </c>
      <c r="Q297" s="165"/>
      <c r="R297" s="166"/>
      <c r="S297" s="167">
        <f t="shared" si="437"/>
        <v>0</v>
      </c>
      <c r="T297" s="165"/>
      <c r="U297" s="166"/>
      <c r="V297" s="167">
        <f t="shared" si="438"/>
        <v>0</v>
      </c>
      <c r="W297" s="184">
        <f t="shared" si="439"/>
        <v>0</v>
      </c>
      <c r="X297" s="170">
        <f t="shared" si="440"/>
        <v>0</v>
      </c>
      <c r="Y297" s="170">
        <f t="shared" si="399"/>
        <v>0</v>
      </c>
      <c r="Z297" s="171" t="str">
        <f t="shared" si="400"/>
        <v>#DIV/0!</v>
      </c>
      <c r="AA297" s="371"/>
      <c r="AB297" s="174"/>
      <c r="AC297" s="174"/>
      <c r="AD297" s="174"/>
      <c r="AE297" s="174"/>
      <c r="AF297" s="174"/>
      <c r="AG297" s="174"/>
    </row>
    <row r="298" ht="30.0" customHeight="1">
      <c r="A298" s="156" t="s">
        <v>88</v>
      </c>
      <c r="B298" s="157" t="s">
        <v>591</v>
      </c>
      <c r="C298" s="249" t="s">
        <v>592</v>
      </c>
      <c r="D298" s="159"/>
      <c r="E298" s="165"/>
      <c r="F298" s="166"/>
      <c r="G298" s="167">
        <f t="shared" si="433"/>
        <v>0</v>
      </c>
      <c r="H298" s="165"/>
      <c r="I298" s="166"/>
      <c r="J298" s="167">
        <f t="shared" si="434"/>
        <v>0</v>
      </c>
      <c r="K298" s="165"/>
      <c r="L298" s="166"/>
      <c r="M298" s="167">
        <f t="shared" si="435"/>
        <v>0</v>
      </c>
      <c r="N298" s="165"/>
      <c r="O298" s="166"/>
      <c r="P298" s="167">
        <f t="shared" si="436"/>
        <v>0</v>
      </c>
      <c r="Q298" s="165"/>
      <c r="R298" s="166"/>
      <c r="S298" s="167">
        <f t="shared" si="437"/>
        <v>0</v>
      </c>
      <c r="T298" s="165"/>
      <c r="U298" s="166"/>
      <c r="V298" s="167">
        <f t="shared" si="438"/>
        <v>0</v>
      </c>
      <c r="W298" s="184">
        <f t="shared" si="439"/>
        <v>0</v>
      </c>
      <c r="X298" s="170">
        <f t="shared" si="440"/>
        <v>0</v>
      </c>
      <c r="Y298" s="170">
        <f t="shared" si="399"/>
        <v>0</v>
      </c>
      <c r="Z298" s="171" t="str">
        <f t="shared" si="400"/>
        <v>#DIV/0!</v>
      </c>
      <c r="AA298" s="371"/>
      <c r="AB298" s="174"/>
      <c r="AC298" s="174"/>
      <c r="AD298" s="174"/>
      <c r="AE298" s="174"/>
      <c r="AF298" s="174"/>
      <c r="AG298" s="174"/>
    </row>
    <row r="299" ht="30.0" customHeight="1">
      <c r="A299" s="156" t="s">
        <v>88</v>
      </c>
      <c r="B299" s="157" t="s">
        <v>593</v>
      </c>
      <c r="C299" s="249" t="s">
        <v>594</v>
      </c>
      <c r="D299" s="159"/>
      <c r="E299" s="165"/>
      <c r="F299" s="166"/>
      <c r="G299" s="167">
        <f t="shared" si="433"/>
        <v>0</v>
      </c>
      <c r="H299" s="165"/>
      <c r="I299" s="166"/>
      <c r="J299" s="167">
        <f t="shared" si="434"/>
        <v>0</v>
      </c>
      <c r="K299" s="165"/>
      <c r="L299" s="166"/>
      <c r="M299" s="167">
        <f t="shared" si="435"/>
        <v>0</v>
      </c>
      <c r="N299" s="165"/>
      <c r="O299" s="166"/>
      <c r="P299" s="167">
        <f t="shared" si="436"/>
        <v>0</v>
      </c>
      <c r="Q299" s="165"/>
      <c r="R299" s="166"/>
      <c r="S299" s="167">
        <f t="shared" si="437"/>
        <v>0</v>
      </c>
      <c r="T299" s="165"/>
      <c r="U299" s="166"/>
      <c r="V299" s="167">
        <f t="shared" si="438"/>
        <v>0</v>
      </c>
      <c r="W299" s="184">
        <f t="shared" si="439"/>
        <v>0</v>
      </c>
      <c r="X299" s="170">
        <f t="shared" si="440"/>
        <v>0</v>
      </c>
      <c r="Y299" s="170">
        <f t="shared" si="399"/>
        <v>0</v>
      </c>
      <c r="Z299" s="171" t="str">
        <f t="shared" si="400"/>
        <v>#DIV/0!</v>
      </c>
      <c r="AA299" s="371"/>
      <c r="AB299" s="174"/>
      <c r="AC299" s="174"/>
      <c r="AD299" s="174"/>
      <c r="AE299" s="174"/>
      <c r="AF299" s="174"/>
      <c r="AG299" s="174"/>
    </row>
    <row r="300" ht="30.0" customHeight="1">
      <c r="A300" s="156" t="s">
        <v>88</v>
      </c>
      <c r="B300" s="157" t="s">
        <v>595</v>
      </c>
      <c r="C300" s="225" t="s">
        <v>596</v>
      </c>
      <c r="D300" s="159"/>
      <c r="E300" s="165"/>
      <c r="F300" s="166"/>
      <c r="G300" s="167">
        <f t="shared" si="433"/>
        <v>0</v>
      </c>
      <c r="H300" s="165"/>
      <c r="I300" s="166"/>
      <c r="J300" s="167">
        <f t="shared" si="434"/>
        <v>0</v>
      </c>
      <c r="K300" s="165"/>
      <c r="L300" s="166"/>
      <c r="M300" s="167">
        <f t="shared" si="435"/>
        <v>0</v>
      </c>
      <c r="N300" s="165"/>
      <c r="O300" s="166"/>
      <c r="P300" s="167">
        <f t="shared" si="436"/>
        <v>0</v>
      </c>
      <c r="Q300" s="165"/>
      <c r="R300" s="166"/>
      <c r="S300" s="167">
        <f t="shared" si="437"/>
        <v>0</v>
      </c>
      <c r="T300" s="165"/>
      <c r="U300" s="166"/>
      <c r="V300" s="167">
        <f t="shared" si="438"/>
        <v>0</v>
      </c>
      <c r="W300" s="184">
        <f t="shared" si="439"/>
        <v>0</v>
      </c>
      <c r="X300" s="170">
        <f t="shared" si="440"/>
        <v>0</v>
      </c>
      <c r="Y300" s="170">
        <f t="shared" si="399"/>
        <v>0</v>
      </c>
      <c r="Z300" s="171" t="str">
        <f t="shared" si="400"/>
        <v>#DIV/0!</v>
      </c>
      <c r="AA300" s="371"/>
      <c r="AB300" s="173"/>
      <c r="AC300" s="174"/>
      <c r="AD300" s="174"/>
      <c r="AE300" s="174"/>
      <c r="AF300" s="174"/>
      <c r="AG300" s="174"/>
    </row>
    <row r="301" ht="30.0" customHeight="1">
      <c r="A301" s="156" t="s">
        <v>88</v>
      </c>
      <c r="B301" s="157" t="s">
        <v>597</v>
      </c>
      <c r="C301" s="225" t="s">
        <v>596</v>
      </c>
      <c r="D301" s="159"/>
      <c r="E301" s="165"/>
      <c r="F301" s="166"/>
      <c r="G301" s="167">
        <f t="shared" si="433"/>
        <v>0</v>
      </c>
      <c r="H301" s="165"/>
      <c r="I301" s="166"/>
      <c r="J301" s="167">
        <f t="shared" si="434"/>
        <v>0</v>
      </c>
      <c r="K301" s="165"/>
      <c r="L301" s="166"/>
      <c r="M301" s="167">
        <f t="shared" si="435"/>
        <v>0</v>
      </c>
      <c r="N301" s="165"/>
      <c r="O301" s="166"/>
      <c r="P301" s="167">
        <f t="shared" si="436"/>
        <v>0</v>
      </c>
      <c r="Q301" s="165"/>
      <c r="R301" s="166"/>
      <c r="S301" s="167">
        <f t="shared" si="437"/>
        <v>0</v>
      </c>
      <c r="T301" s="165"/>
      <c r="U301" s="166"/>
      <c r="V301" s="167">
        <f t="shared" si="438"/>
        <v>0</v>
      </c>
      <c r="W301" s="184">
        <f t="shared" si="439"/>
        <v>0</v>
      </c>
      <c r="X301" s="170">
        <f t="shared" si="440"/>
        <v>0</v>
      </c>
      <c r="Y301" s="170">
        <f t="shared" si="399"/>
        <v>0</v>
      </c>
      <c r="Z301" s="171" t="str">
        <f t="shared" si="400"/>
        <v>#DIV/0!</v>
      </c>
      <c r="AA301" s="371"/>
      <c r="AB301" s="174"/>
      <c r="AC301" s="174"/>
      <c r="AD301" s="174"/>
      <c r="AE301" s="174"/>
      <c r="AF301" s="174"/>
      <c r="AG301" s="174"/>
    </row>
    <row r="302" ht="30.0" customHeight="1">
      <c r="A302" s="176" t="s">
        <v>88</v>
      </c>
      <c r="B302" s="177" t="s">
        <v>598</v>
      </c>
      <c r="C302" s="225" t="s">
        <v>596</v>
      </c>
      <c r="D302" s="178"/>
      <c r="E302" s="181"/>
      <c r="F302" s="182"/>
      <c r="G302" s="183">
        <f t="shared" si="433"/>
        <v>0</v>
      </c>
      <c r="H302" s="181"/>
      <c r="I302" s="182"/>
      <c r="J302" s="183">
        <f t="shared" si="434"/>
        <v>0</v>
      </c>
      <c r="K302" s="181"/>
      <c r="L302" s="182"/>
      <c r="M302" s="183">
        <f t="shared" si="435"/>
        <v>0</v>
      </c>
      <c r="N302" s="181"/>
      <c r="O302" s="182"/>
      <c r="P302" s="183">
        <f t="shared" si="436"/>
        <v>0</v>
      </c>
      <c r="Q302" s="181"/>
      <c r="R302" s="182"/>
      <c r="S302" s="183">
        <f t="shared" si="437"/>
        <v>0</v>
      </c>
      <c r="T302" s="181"/>
      <c r="U302" s="182"/>
      <c r="V302" s="183">
        <f t="shared" si="438"/>
        <v>0</v>
      </c>
      <c r="W302" s="184">
        <f t="shared" si="439"/>
        <v>0</v>
      </c>
      <c r="X302" s="170">
        <f t="shared" si="440"/>
        <v>0</v>
      </c>
      <c r="Y302" s="170">
        <f t="shared" si="399"/>
        <v>0</v>
      </c>
      <c r="Z302" s="171" t="str">
        <f t="shared" si="400"/>
        <v>#DIV/0!</v>
      </c>
      <c r="AA302" s="372"/>
      <c r="AB302" s="174"/>
      <c r="AC302" s="174"/>
      <c r="AD302" s="174"/>
      <c r="AE302" s="174"/>
      <c r="AF302" s="174"/>
      <c r="AG302" s="174"/>
    </row>
    <row r="303" ht="30.0" customHeight="1">
      <c r="A303" s="176" t="s">
        <v>88</v>
      </c>
      <c r="B303" s="210" t="s">
        <v>599</v>
      </c>
      <c r="C303" s="250" t="s">
        <v>600</v>
      </c>
      <c r="D303" s="204"/>
      <c r="E303" s="181"/>
      <c r="F303" s="182">
        <v>0.22</v>
      </c>
      <c r="G303" s="183">
        <f t="shared" si="433"/>
        <v>0</v>
      </c>
      <c r="H303" s="181"/>
      <c r="I303" s="182">
        <v>0.22</v>
      </c>
      <c r="J303" s="183">
        <f t="shared" si="434"/>
        <v>0</v>
      </c>
      <c r="K303" s="181"/>
      <c r="L303" s="182">
        <v>0.22</v>
      </c>
      <c r="M303" s="183">
        <f t="shared" si="435"/>
        <v>0</v>
      </c>
      <c r="N303" s="181"/>
      <c r="O303" s="182">
        <v>0.22</v>
      </c>
      <c r="P303" s="183">
        <f t="shared" si="436"/>
        <v>0</v>
      </c>
      <c r="Q303" s="181"/>
      <c r="R303" s="182">
        <v>0.22</v>
      </c>
      <c r="S303" s="183">
        <f t="shared" si="437"/>
        <v>0</v>
      </c>
      <c r="T303" s="181"/>
      <c r="U303" s="182">
        <v>0.22</v>
      </c>
      <c r="V303" s="183">
        <f t="shared" si="438"/>
        <v>0</v>
      </c>
      <c r="W303" s="184">
        <f t="shared" si="439"/>
        <v>0</v>
      </c>
      <c r="X303" s="170">
        <f t="shared" si="440"/>
        <v>0</v>
      </c>
      <c r="Y303" s="170">
        <f t="shared" si="399"/>
        <v>0</v>
      </c>
      <c r="Z303" s="171" t="str">
        <f t="shared" si="400"/>
        <v>#DIV/0!</v>
      </c>
      <c r="AA303" s="208"/>
      <c r="AB303" s="12"/>
      <c r="AC303" s="12"/>
      <c r="AD303" s="12"/>
      <c r="AE303" s="12"/>
      <c r="AF303" s="12"/>
      <c r="AG303" s="12"/>
    </row>
    <row r="304" ht="30.0" customHeight="1">
      <c r="A304" s="385" t="s">
        <v>601</v>
      </c>
      <c r="B304" s="386"/>
      <c r="C304" s="387"/>
      <c r="D304" s="388"/>
      <c r="E304" s="235">
        <f>E295+E291+E286+E281</f>
        <v>0</v>
      </c>
      <c r="F304" s="251"/>
      <c r="G304" s="389">
        <f t="shared" ref="G304:H304" si="441">G295+G291+G286+G281</f>
        <v>0</v>
      </c>
      <c r="H304" s="235">
        <f t="shared" si="441"/>
        <v>0</v>
      </c>
      <c r="I304" s="251"/>
      <c r="J304" s="389">
        <f t="shared" ref="J304:K304" si="442">J295+J291+J286+J281</f>
        <v>0</v>
      </c>
      <c r="K304" s="235">
        <f t="shared" si="442"/>
        <v>0</v>
      </c>
      <c r="L304" s="251"/>
      <c r="M304" s="389">
        <f t="shared" ref="M304:N304" si="443">M295+M291+M286+M281</f>
        <v>0</v>
      </c>
      <c r="N304" s="235">
        <f t="shared" si="443"/>
        <v>0</v>
      </c>
      <c r="O304" s="251"/>
      <c r="P304" s="389">
        <f t="shared" ref="P304:Q304" si="444">P295+P291+P286+P281</f>
        <v>0</v>
      </c>
      <c r="Q304" s="235">
        <f t="shared" si="444"/>
        <v>0</v>
      </c>
      <c r="R304" s="251"/>
      <c r="S304" s="389">
        <f t="shared" ref="S304:T304" si="445">S295+S291+S286+S281</f>
        <v>0</v>
      </c>
      <c r="T304" s="235">
        <f t="shared" si="445"/>
        <v>0</v>
      </c>
      <c r="U304" s="251"/>
      <c r="V304" s="389">
        <f>V295+V291+V286+V281</f>
        <v>0</v>
      </c>
      <c r="W304" s="313">
        <f t="shared" ref="W304:X304" si="446">W295+W281+W291+W286</f>
        <v>0</v>
      </c>
      <c r="X304" s="313">
        <f t="shared" si="446"/>
        <v>0</v>
      </c>
      <c r="Y304" s="313">
        <f t="shared" si="399"/>
        <v>0</v>
      </c>
      <c r="Z304" s="313" t="str">
        <f t="shared" si="400"/>
        <v>#DIV/0!</v>
      </c>
      <c r="AA304" s="314"/>
      <c r="AB304" s="12"/>
      <c r="AC304" s="12"/>
      <c r="AD304" s="12"/>
      <c r="AE304" s="12"/>
      <c r="AF304" s="12"/>
      <c r="AG304" s="12"/>
    </row>
    <row r="305" ht="30.0" customHeight="1">
      <c r="A305" s="390" t="s">
        <v>602</v>
      </c>
      <c r="B305" s="391"/>
      <c r="C305" s="392"/>
      <c r="D305" s="393"/>
      <c r="E305" s="394"/>
      <c r="F305" s="395"/>
      <c r="G305" s="396">
        <f>G45+G59+G108+G130+G144+G233+G246+G254+G262+G269+G273+G279+G304</f>
        <v>561683</v>
      </c>
      <c r="H305" s="394"/>
      <c r="I305" s="395"/>
      <c r="J305" s="396">
        <f>J45+J59+J108+J130+J144+J233+J246+J254+J262+J269+J273+J279+J304</f>
        <v>561683.0005</v>
      </c>
      <c r="K305" s="394"/>
      <c r="L305" s="395"/>
      <c r="M305" s="396">
        <f>M45+M59+M108+M130+M144+M233+M246+M254+M262+M269+M273+M279+M304</f>
        <v>0</v>
      </c>
      <c r="N305" s="394"/>
      <c r="O305" s="395"/>
      <c r="P305" s="396">
        <f>P45+P59+P108+P130+P144+P233+P246+P254+P262+P269+P273+P279+P304</f>
        <v>0</v>
      </c>
      <c r="Q305" s="394"/>
      <c r="R305" s="395"/>
      <c r="S305" s="396">
        <f>S45+S59+S108+S130+S144+S233+S246+S254+S262+S269+S273+S279+S304</f>
        <v>0</v>
      </c>
      <c r="T305" s="394"/>
      <c r="U305" s="395"/>
      <c r="V305" s="396">
        <f t="shared" ref="V305:Y305" si="447">V45+V59+V108+V130+V144+V233+V246+V254+V262+V269+V273+V279+V304</f>
        <v>0</v>
      </c>
      <c r="W305" s="396">
        <f t="shared" si="447"/>
        <v>561683</v>
      </c>
      <c r="X305" s="396">
        <f t="shared" si="447"/>
        <v>561683.0005</v>
      </c>
      <c r="Y305" s="396">
        <f t="shared" si="447"/>
        <v>-0.0004999999801</v>
      </c>
      <c r="Z305" s="397">
        <f t="shared" si="400"/>
        <v>-0.0000000008901817931</v>
      </c>
      <c r="AA305" s="398"/>
      <c r="AB305" s="12"/>
      <c r="AC305" s="12"/>
      <c r="AD305" s="12"/>
      <c r="AE305" s="12"/>
      <c r="AF305" s="12"/>
      <c r="AG305" s="12"/>
    </row>
    <row r="306" ht="15.0" customHeight="1">
      <c r="A306" s="399"/>
      <c r="D306" s="100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400"/>
      <c r="X306" s="400"/>
      <c r="Y306" s="400"/>
      <c r="Z306" s="400"/>
      <c r="AA306" s="109"/>
      <c r="AB306" s="12"/>
      <c r="AC306" s="12"/>
      <c r="AD306" s="12"/>
      <c r="AE306" s="12"/>
      <c r="AF306" s="12"/>
      <c r="AG306" s="12"/>
    </row>
    <row r="307" ht="30.0" customHeight="1">
      <c r="A307" s="401" t="s">
        <v>603</v>
      </c>
      <c r="B307" s="26"/>
      <c r="C307" s="26"/>
      <c r="D307" s="402"/>
      <c r="E307" s="394"/>
      <c r="F307" s="395"/>
      <c r="G307" s="403">
        <f>'Фінансування'!C27-'Кошторис  витрат'!G305</f>
        <v>0</v>
      </c>
      <c r="H307" s="394"/>
      <c r="I307" s="395"/>
      <c r="J307" s="403">
        <f>'Фінансування'!C28-'Кошторис  витрат'!J305</f>
        <v>0</v>
      </c>
      <c r="K307" s="394"/>
      <c r="L307" s="395"/>
      <c r="M307" s="403">
        <f>'Фінансування'!J27-'Кошторис  витрат'!M305</f>
        <v>0</v>
      </c>
      <c r="N307" s="394"/>
      <c r="O307" s="395"/>
      <c r="P307" s="403">
        <f>'Фінансування'!J28-'Кошторис  витрат'!P305</f>
        <v>0</v>
      </c>
      <c r="Q307" s="394"/>
      <c r="R307" s="395"/>
      <c r="S307" s="403">
        <f>'Фінансування'!L27-'Кошторис  витрат'!S305</f>
        <v>0</v>
      </c>
      <c r="T307" s="394"/>
      <c r="U307" s="395"/>
      <c r="V307" s="403">
        <f>'Фінансування'!L28-'Кошторис  витрат'!V305</f>
        <v>0</v>
      </c>
      <c r="W307" s="404">
        <f>'Фінансування'!N27-'Кошторис  витрат'!W305</f>
        <v>0</v>
      </c>
      <c r="X307" s="404">
        <f>'Фінансування'!N27-'Кошторис  витрат'!X305</f>
        <v>-0.0004999999655</v>
      </c>
      <c r="Y307" s="404"/>
      <c r="Z307" s="404"/>
      <c r="AA307" s="405"/>
      <c r="AB307" s="12"/>
      <c r="AC307" s="12"/>
      <c r="AD307" s="12"/>
      <c r="AE307" s="12"/>
      <c r="AF307" s="12"/>
      <c r="AG307" s="12"/>
    </row>
    <row r="308" ht="15.75" customHeight="1">
      <c r="A308" s="2"/>
      <c r="B308" s="406"/>
      <c r="C308" s="3"/>
      <c r="D308" s="407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6"/>
      <c r="X308" s="96"/>
      <c r="Y308" s="96"/>
      <c r="Z308" s="9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06"/>
      <c r="C309" s="3"/>
      <c r="D309" s="407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6"/>
      <c r="X309" s="96"/>
      <c r="Y309" s="96"/>
      <c r="Z309" s="96"/>
      <c r="AA309" s="3"/>
      <c r="AB309" s="2"/>
      <c r="AC309" s="2"/>
      <c r="AD309" s="2"/>
      <c r="AE309" s="2"/>
      <c r="AF309" s="2"/>
      <c r="AG309" s="2"/>
    </row>
    <row r="310" ht="15.75" customHeight="1">
      <c r="A310" s="4"/>
      <c r="B310" s="10" t="s">
        <v>49</v>
      </c>
      <c r="C310" s="4"/>
      <c r="D310" s="2"/>
      <c r="E310" s="2"/>
      <c r="F310" s="2"/>
      <c r="G310" s="10"/>
      <c r="H310" s="95"/>
      <c r="I310" s="95"/>
      <c r="J310" s="10" t="s">
        <v>50</v>
      </c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6"/>
      <c r="X310" s="96"/>
      <c r="Y310" s="96"/>
      <c r="Z310" s="96"/>
      <c r="AA310" s="3"/>
      <c r="AB310" s="2"/>
      <c r="AC310" s="2"/>
      <c r="AD310" s="2"/>
      <c r="AE310" s="2"/>
      <c r="AF310" s="2"/>
      <c r="AG310" s="2"/>
    </row>
    <row r="311" ht="15.75" customHeight="1">
      <c r="A311" s="4"/>
      <c r="B311" s="4"/>
      <c r="C311" s="4"/>
      <c r="D311" s="2"/>
      <c r="E311" s="2"/>
      <c r="F311" s="2"/>
      <c r="G311" s="2"/>
      <c r="H311" s="95"/>
      <c r="I311" s="95"/>
      <c r="J311" s="2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6"/>
      <c r="X311" s="96"/>
      <c r="Y311" s="96"/>
      <c r="Z311" s="96"/>
      <c r="AA311" s="3"/>
      <c r="AB311" s="2"/>
      <c r="AC311" s="2"/>
      <c r="AD311" s="2"/>
      <c r="AE311" s="2"/>
      <c r="AF311" s="2"/>
      <c r="AG311" s="2"/>
    </row>
    <row r="312" ht="15.75" customHeight="1">
      <c r="A312" s="4"/>
      <c r="B312" s="10" t="s">
        <v>51</v>
      </c>
      <c r="C312" s="4"/>
      <c r="D312" s="2"/>
      <c r="E312" s="2"/>
      <c r="F312" s="2"/>
      <c r="G312" s="10"/>
      <c r="H312" s="95"/>
      <c r="I312" s="95"/>
      <c r="J312" s="10" t="s">
        <v>52</v>
      </c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6"/>
      <c r="X312" s="96"/>
      <c r="Y312" s="96"/>
      <c r="Z312" s="96"/>
      <c r="AA312" s="3"/>
      <c r="AB312" s="2"/>
      <c r="AC312" s="2"/>
      <c r="AD312" s="2"/>
      <c r="AE312" s="2"/>
      <c r="AF312" s="2"/>
      <c r="AG312" s="2"/>
    </row>
    <row r="313" ht="15.75" customHeight="1">
      <c r="A313" s="4"/>
      <c r="B313" s="4"/>
      <c r="C313" s="4"/>
      <c r="D313" s="2"/>
      <c r="E313" s="2"/>
      <c r="F313" s="2"/>
      <c r="G313" s="2"/>
      <c r="H313" s="95"/>
      <c r="I313" s="95"/>
      <c r="J313" s="2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408"/>
      <c r="X313" s="408"/>
      <c r="Y313" s="408"/>
      <c r="Z313" s="408"/>
      <c r="AA313" s="3"/>
      <c r="AB313" s="2"/>
      <c r="AC313" s="2"/>
      <c r="AD313" s="2"/>
      <c r="AE313" s="2"/>
      <c r="AF313" s="2"/>
      <c r="AG313" s="2"/>
    </row>
    <row r="314" ht="15.75" customHeight="1">
      <c r="A314" s="86" t="s">
        <v>53</v>
      </c>
      <c r="B314" s="10" t="s">
        <v>54</v>
      </c>
      <c r="C314" s="4"/>
      <c r="D314" s="2"/>
      <c r="E314" s="2"/>
      <c r="F314" s="2"/>
      <c r="G314" s="10"/>
      <c r="H314" s="95"/>
      <c r="I314" s="95"/>
      <c r="J314" s="10" t="s">
        <v>55</v>
      </c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408"/>
      <c r="X314" s="408"/>
      <c r="Y314" s="408"/>
      <c r="Z314" s="408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06"/>
      <c r="C315" s="3"/>
      <c r="D315" s="407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408"/>
      <c r="X315" s="408"/>
      <c r="Y315" s="408"/>
      <c r="Z315" s="408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06"/>
      <c r="C316" s="3"/>
      <c r="D316" s="407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408"/>
      <c r="X316" s="408"/>
      <c r="Y316" s="408"/>
      <c r="Z316" s="408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06"/>
      <c r="C317" s="3"/>
      <c r="D317" s="407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408"/>
      <c r="X317" s="408"/>
      <c r="Y317" s="408"/>
      <c r="Z317" s="408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06"/>
      <c r="C318" s="3"/>
      <c r="D318" s="407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408"/>
      <c r="X318" s="408"/>
      <c r="Y318" s="408"/>
      <c r="Z318" s="408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06"/>
      <c r="C319" s="3"/>
      <c r="D319" s="407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408"/>
      <c r="X319" s="408"/>
      <c r="Y319" s="408"/>
      <c r="Z319" s="408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06"/>
      <c r="C320" s="3"/>
      <c r="D320" s="407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408"/>
      <c r="X320" s="408"/>
      <c r="Y320" s="408"/>
      <c r="Z320" s="408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06"/>
      <c r="C321" s="3"/>
      <c r="D321" s="407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408"/>
      <c r="X321" s="408"/>
      <c r="Y321" s="408"/>
      <c r="Z321" s="408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06"/>
      <c r="C322" s="3"/>
      <c r="D322" s="407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408"/>
      <c r="X322" s="408"/>
      <c r="Y322" s="408"/>
      <c r="Z322" s="408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06"/>
      <c r="C323" s="3"/>
      <c r="D323" s="407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408"/>
      <c r="X323" s="408"/>
      <c r="Y323" s="408"/>
      <c r="Z323" s="408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06"/>
      <c r="C324" s="3"/>
      <c r="D324" s="407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408"/>
      <c r="X324" s="408"/>
      <c r="Y324" s="408"/>
      <c r="Z324" s="408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06"/>
      <c r="C325" s="3"/>
      <c r="D325" s="407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408"/>
      <c r="X325" s="408"/>
      <c r="Y325" s="408"/>
      <c r="Z325" s="408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06"/>
      <c r="C326" s="3"/>
      <c r="D326" s="407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408"/>
      <c r="X326" s="408"/>
      <c r="Y326" s="408"/>
      <c r="Z326" s="408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06"/>
      <c r="C327" s="3"/>
      <c r="D327" s="407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408"/>
      <c r="X327" s="408"/>
      <c r="Y327" s="408"/>
      <c r="Z327" s="408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06"/>
      <c r="C328" s="3"/>
      <c r="D328" s="407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408"/>
      <c r="X328" s="408"/>
      <c r="Y328" s="408"/>
      <c r="Z328" s="408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06"/>
      <c r="C329" s="3"/>
      <c r="D329" s="407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408"/>
      <c r="X329" s="408"/>
      <c r="Y329" s="408"/>
      <c r="Z329" s="408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06"/>
      <c r="C330" s="3"/>
      <c r="D330" s="407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408"/>
      <c r="X330" s="408"/>
      <c r="Y330" s="408"/>
      <c r="Z330" s="408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06"/>
      <c r="C331" s="3"/>
      <c r="D331" s="407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408"/>
      <c r="X331" s="408"/>
      <c r="Y331" s="408"/>
      <c r="Z331" s="408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06"/>
      <c r="C332" s="3"/>
      <c r="D332" s="407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408"/>
      <c r="X332" s="408"/>
      <c r="Y332" s="408"/>
      <c r="Z332" s="408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06"/>
      <c r="C333" s="3"/>
      <c r="D333" s="407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408"/>
      <c r="X333" s="408"/>
      <c r="Y333" s="408"/>
      <c r="Z333" s="408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06"/>
      <c r="C334" s="3"/>
      <c r="D334" s="407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408"/>
      <c r="X334" s="408"/>
      <c r="Y334" s="408"/>
      <c r="Z334" s="408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06"/>
      <c r="C335" s="3"/>
      <c r="D335" s="407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408"/>
      <c r="X335" s="408"/>
      <c r="Y335" s="408"/>
      <c r="Z335" s="408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06"/>
      <c r="C336" s="3"/>
      <c r="D336" s="407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408"/>
      <c r="X336" s="408"/>
      <c r="Y336" s="408"/>
      <c r="Z336" s="408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06"/>
      <c r="C337" s="3"/>
      <c r="D337" s="407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408"/>
      <c r="X337" s="408"/>
      <c r="Y337" s="408"/>
      <c r="Z337" s="408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06"/>
      <c r="C338" s="3"/>
      <c r="D338" s="407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408"/>
      <c r="X338" s="408"/>
      <c r="Y338" s="408"/>
      <c r="Z338" s="408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06"/>
      <c r="C339" s="3"/>
      <c r="D339" s="407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408"/>
      <c r="X339" s="408"/>
      <c r="Y339" s="408"/>
      <c r="Z339" s="408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06"/>
      <c r="C340" s="3"/>
      <c r="D340" s="407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408"/>
      <c r="X340" s="408"/>
      <c r="Y340" s="408"/>
      <c r="Z340" s="408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06"/>
      <c r="C341" s="3"/>
      <c r="D341" s="407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408"/>
      <c r="X341" s="408"/>
      <c r="Y341" s="408"/>
      <c r="Z341" s="408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06"/>
      <c r="C342" s="3"/>
      <c r="D342" s="407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408"/>
      <c r="X342" s="408"/>
      <c r="Y342" s="408"/>
      <c r="Z342" s="408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06"/>
      <c r="C343" s="3"/>
      <c r="D343" s="407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408"/>
      <c r="X343" s="408"/>
      <c r="Y343" s="408"/>
      <c r="Z343" s="408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06"/>
      <c r="C344" s="3"/>
      <c r="D344" s="407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408"/>
      <c r="X344" s="408"/>
      <c r="Y344" s="408"/>
      <c r="Z344" s="408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06"/>
      <c r="C345" s="3"/>
      <c r="D345" s="407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408"/>
      <c r="X345" s="408"/>
      <c r="Y345" s="408"/>
      <c r="Z345" s="408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06"/>
      <c r="C346" s="3"/>
      <c r="D346" s="407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408"/>
      <c r="X346" s="408"/>
      <c r="Y346" s="408"/>
      <c r="Z346" s="408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06"/>
      <c r="C347" s="3"/>
      <c r="D347" s="407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408"/>
      <c r="X347" s="408"/>
      <c r="Y347" s="408"/>
      <c r="Z347" s="408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06"/>
      <c r="C348" s="3"/>
      <c r="D348" s="407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408"/>
      <c r="X348" s="408"/>
      <c r="Y348" s="408"/>
      <c r="Z348" s="408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06"/>
      <c r="C349" s="3"/>
      <c r="D349" s="407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408"/>
      <c r="X349" s="408"/>
      <c r="Y349" s="408"/>
      <c r="Z349" s="408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06"/>
      <c r="C350" s="3"/>
      <c r="D350" s="407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408"/>
      <c r="X350" s="408"/>
      <c r="Y350" s="408"/>
      <c r="Z350" s="408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06"/>
      <c r="C351" s="3"/>
      <c r="D351" s="407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408"/>
      <c r="X351" s="408"/>
      <c r="Y351" s="408"/>
      <c r="Z351" s="408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06"/>
      <c r="C352" s="3"/>
      <c r="D352" s="407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408"/>
      <c r="X352" s="408"/>
      <c r="Y352" s="408"/>
      <c r="Z352" s="408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06"/>
      <c r="C353" s="3"/>
      <c r="D353" s="407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408"/>
      <c r="X353" s="408"/>
      <c r="Y353" s="408"/>
      <c r="Z353" s="408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06"/>
      <c r="C354" s="3"/>
      <c r="D354" s="407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408"/>
      <c r="X354" s="408"/>
      <c r="Y354" s="408"/>
      <c r="Z354" s="408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06"/>
      <c r="C355" s="3"/>
      <c r="D355" s="407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408"/>
      <c r="X355" s="408"/>
      <c r="Y355" s="408"/>
      <c r="Z355" s="408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06"/>
      <c r="C356" s="3"/>
      <c r="D356" s="407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408"/>
      <c r="X356" s="408"/>
      <c r="Y356" s="408"/>
      <c r="Z356" s="408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06"/>
      <c r="C357" s="3"/>
      <c r="D357" s="407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408"/>
      <c r="X357" s="408"/>
      <c r="Y357" s="408"/>
      <c r="Z357" s="408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06"/>
      <c r="C358" s="3"/>
      <c r="D358" s="407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408"/>
      <c r="X358" s="408"/>
      <c r="Y358" s="408"/>
      <c r="Z358" s="408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06"/>
      <c r="C359" s="3"/>
      <c r="D359" s="407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408"/>
      <c r="X359" s="408"/>
      <c r="Y359" s="408"/>
      <c r="Z359" s="408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06"/>
      <c r="C360" s="3"/>
      <c r="D360" s="407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408"/>
      <c r="X360" s="408"/>
      <c r="Y360" s="408"/>
      <c r="Z360" s="408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06"/>
      <c r="C361" s="3"/>
      <c r="D361" s="407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408"/>
      <c r="X361" s="408"/>
      <c r="Y361" s="408"/>
      <c r="Z361" s="408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06"/>
      <c r="C362" s="3"/>
      <c r="D362" s="407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408"/>
      <c r="X362" s="408"/>
      <c r="Y362" s="408"/>
      <c r="Z362" s="408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06"/>
      <c r="C363" s="3"/>
      <c r="D363" s="407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408"/>
      <c r="X363" s="408"/>
      <c r="Y363" s="408"/>
      <c r="Z363" s="408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06"/>
      <c r="C364" s="3"/>
      <c r="D364" s="407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408"/>
      <c r="X364" s="408"/>
      <c r="Y364" s="408"/>
      <c r="Z364" s="408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06"/>
      <c r="C365" s="3"/>
      <c r="D365" s="407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408"/>
      <c r="X365" s="408"/>
      <c r="Y365" s="408"/>
      <c r="Z365" s="408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06"/>
      <c r="C366" s="3"/>
      <c r="D366" s="407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408"/>
      <c r="X366" s="408"/>
      <c r="Y366" s="408"/>
      <c r="Z366" s="408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06"/>
      <c r="C367" s="3"/>
      <c r="D367" s="407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408"/>
      <c r="X367" s="408"/>
      <c r="Y367" s="408"/>
      <c r="Z367" s="408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06"/>
      <c r="C368" s="3"/>
      <c r="D368" s="407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408"/>
      <c r="X368" s="408"/>
      <c r="Y368" s="408"/>
      <c r="Z368" s="408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06"/>
      <c r="C369" s="3"/>
      <c r="D369" s="407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408"/>
      <c r="X369" s="408"/>
      <c r="Y369" s="408"/>
      <c r="Z369" s="408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06"/>
      <c r="C370" s="3"/>
      <c r="D370" s="407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408"/>
      <c r="X370" s="408"/>
      <c r="Y370" s="408"/>
      <c r="Z370" s="408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06"/>
      <c r="C371" s="3"/>
      <c r="D371" s="407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408"/>
      <c r="X371" s="408"/>
      <c r="Y371" s="408"/>
      <c r="Z371" s="408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06"/>
      <c r="C372" s="3"/>
      <c r="D372" s="407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408"/>
      <c r="X372" s="408"/>
      <c r="Y372" s="408"/>
      <c r="Z372" s="408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06"/>
      <c r="C373" s="3"/>
      <c r="D373" s="407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408"/>
      <c r="X373" s="408"/>
      <c r="Y373" s="408"/>
      <c r="Z373" s="408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06"/>
      <c r="C374" s="3"/>
      <c r="D374" s="407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408"/>
      <c r="X374" s="408"/>
      <c r="Y374" s="408"/>
      <c r="Z374" s="408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06"/>
      <c r="C375" s="3"/>
      <c r="D375" s="407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408"/>
      <c r="X375" s="408"/>
      <c r="Y375" s="408"/>
      <c r="Z375" s="408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06"/>
      <c r="C376" s="3"/>
      <c r="D376" s="407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408"/>
      <c r="X376" s="408"/>
      <c r="Y376" s="408"/>
      <c r="Z376" s="408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06"/>
      <c r="C377" s="3"/>
      <c r="D377" s="407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408"/>
      <c r="X377" s="408"/>
      <c r="Y377" s="408"/>
      <c r="Z377" s="408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06"/>
      <c r="C378" s="3"/>
      <c r="D378" s="407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408"/>
      <c r="X378" s="408"/>
      <c r="Y378" s="408"/>
      <c r="Z378" s="408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06"/>
      <c r="C379" s="3"/>
      <c r="D379" s="407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408"/>
      <c r="X379" s="408"/>
      <c r="Y379" s="408"/>
      <c r="Z379" s="408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06"/>
      <c r="C380" s="3"/>
      <c r="D380" s="407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408"/>
      <c r="X380" s="408"/>
      <c r="Y380" s="408"/>
      <c r="Z380" s="408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406"/>
      <c r="C381" s="3"/>
      <c r="D381" s="407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408"/>
      <c r="X381" s="408"/>
      <c r="Y381" s="408"/>
      <c r="Z381" s="408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406"/>
      <c r="C382" s="3"/>
      <c r="D382" s="407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408"/>
      <c r="X382" s="408"/>
      <c r="Y382" s="408"/>
      <c r="Z382" s="408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406"/>
      <c r="C383" s="3"/>
      <c r="D383" s="407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408"/>
      <c r="X383" s="408"/>
      <c r="Y383" s="408"/>
      <c r="Z383" s="408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406"/>
      <c r="C384" s="3"/>
      <c r="D384" s="407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408"/>
      <c r="X384" s="408"/>
      <c r="Y384" s="408"/>
      <c r="Z384" s="408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406"/>
      <c r="C385" s="3"/>
      <c r="D385" s="407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408"/>
      <c r="X385" s="408"/>
      <c r="Y385" s="408"/>
      <c r="Z385" s="408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406"/>
      <c r="C386" s="3"/>
      <c r="D386" s="407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408"/>
      <c r="X386" s="408"/>
      <c r="Y386" s="408"/>
      <c r="Z386" s="408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406"/>
      <c r="C387" s="3"/>
      <c r="D387" s="407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408"/>
      <c r="X387" s="408"/>
      <c r="Y387" s="408"/>
      <c r="Z387" s="408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406"/>
      <c r="C388" s="3"/>
      <c r="D388" s="407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408"/>
      <c r="X388" s="408"/>
      <c r="Y388" s="408"/>
      <c r="Z388" s="408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406"/>
      <c r="C389" s="3"/>
      <c r="D389" s="407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408"/>
      <c r="X389" s="408"/>
      <c r="Y389" s="408"/>
      <c r="Z389" s="408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406"/>
      <c r="C390" s="3"/>
      <c r="D390" s="407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408"/>
      <c r="X390" s="408"/>
      <c r="Y390" s="408"/>
      <c r="Z390" s="408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406"/>
      <c r="C391" s="3"/>
      <c r="D391" s="407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408"/>
      <c r="X391" s="408"/>
      <c r="Y391" s="408"/>
      <c r="Z391" s="408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406"/>
      <c r="C392" s="3"/>
      <c r="D392" s="407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408"/>
      <c r="X392" s="408"/>
      <c r="Y392" s="408"/>
      <c r="Z392" s="408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406"/>
      <c r="C393" s="3"/>
      <c r="D393" s="407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408"/>
      <c r="X393" s="408"/>
      <c r="Y393" s="408"/>
      <c r="Z393" s="408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406"/>
      <c r="C394" s="3"/>
      <c r="D394" s="407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408"/>
      <c r="X394" s="408"/>
      <c r="Y394" s="408"/>
      <c r="Z394" s="408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406"/>
      <c r="C395" s="3"/>
      <c r="D395" s="407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408"/>
      <c r="X395" s="408"/>
      <c r="Y395" s="408"/>
      <c r="Z395" s="408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406"/>
      <c r="C396" s="3"/>
      <c r="D396" s="407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408"/>
      <c r="X396" s="408"/>
      <c r="Y396" s="408"/>
      <c r="Z396" s="408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406"/>
      <c r="C397" s="3"/>
      <c r="D397" s="407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408"/>
      <c r="X397" s="408"/>
      <c r="Y397" s="408"/>
      <c r="Z397" s="408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406"/>
      <c r="C398" s="3"/>
      <c r="D398" s="407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408"/>
      <c r="X398" s="408"/>
      <c r="Y398" s="408"/>
      <c r="Z398" s="408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406"/>
      <c r="C399" s="3"/>
      <c r="D399" s="407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408"/>
      <c r="X399" s="408"/>
      <c r="Y399" s="408"/>
      <c r="Z399" s="408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406"/>
      <c r="C400" s="3"/>
      <c r="D400" s="407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408"/>
      <c r="X400" s="408"/>
      <c r="Y400" s="408"/>
      <c r="Z400" s="408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406"/>
      <c r="C401" s="3"/>
      <c r="D401" s="407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408"/>
      <c r="X401" s="408"/>
      <c r="Y401" s="408"/>
      <c r="Z401" s="408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406"/>
      <c r="C402" s="3"/>
      <c r="D402" s="407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408"/>
      <c r="X402" s="408"/>
      <c r="Y402" s="408"/>
      <c r="Z402" s="408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406"/>
      <c r="C403" s="3"/>
      <c r="D403" s="407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408"/>
      <c r="X403" s="408"/>
      <c r="Y403" s="408"/>
      <c r="Z403" s="408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406"/>
      <c r="C404" s="3"/>
      <c r="D404" s="407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408"/>
      <c r="X404" s="408"/>
      <c r="Y404" s="408"/>
      <c r="Z404" s="408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406"/>
      <c r="C405" s="3"/>
      <c r="D405" s="407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408"/>
      <c r="X405" s="408"/>
      <c r="Y405" s="408"/>
      <c r="Z405" s="408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406"/>
      <c r="C406" s="3"/>
      <c r="D406" s="407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408"/>
      <c r="X406" s="408"/>
      <c r="Y406" s="408"/>
      <c r="Z406" s="408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406"/>
      <c r="C407" s="3"/>
      <c r="D407" s="407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408"/>
      <c r="X407" s="408"/>
      <c r="Y407" s="408"/>
      <c r="Z407" s="408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406"/>
      <c r="C408" s="3"/>
      <c r="D408" s="407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408"/>
      <c r="X408" s="408"/>
      <c r="Y408" s="408"/>
      <c r="Z408" s="408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406"/>
      <c r="C409" s="3"/>
      <c r="D409" s="407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408"/>
      <c r="X409" s="408"/>
      <c r="Y409" s="408"/>
      <c r="Z409" s="408"/>
      <c r="AA409" s="3"/>
      <c r="AB409" s="2"/>
      <c r="AC409" s="2"/>
      <c r="AD409" s="2"/>
      <c r="AE409" s="2"/>
      <c r="AF409" s="2"/>
      <c r="AG409" s="2"/>
    </row>
    <row r="410" ht="15.75" customHeight="1">
      <c r="A410" s="2"/>
      <c r="B410" s="406"/>
      <c r="C410" s="3"/>
      <c r="D410" s="407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408"/>
      <c r="X410" s="408"/>
      <c r="Y410" s="408"/>
      <c r="Z410" s="408"/>
      <c r="AA410" s="3"/>
      <c r="AB410" s="2"/>
      <c r="AC410" s="2"/>
      <c r="AD410" s="2"/>
      <c r="AE410" s="2"/>
      <c r="AF410" s="2"/>
      <c r="AG410" s="2"/>
    </row>
    <row r="411" ht="15.75" customHeight="1">
      <c r="A411" s="2"/>
      <c r="B411" s="406"/>
      <c r="C411" s="3"/>
      <c r="D411" s="407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408"/>
      <c r="X411" s="408"/>
      <c r="Y411" s="408"/>
      <c r="Z411" s="408"/>
      <c r="AA411" s="3"/>
      <c r="AB411" s="2"/>
      <c r="AC411" s="2"/>
      <c r="AD411" s="2"/>
      <c r="AE411" s="2"/>
      <c r="AF411" s="2"/>
      <c r="AG411" s="2"/>
    </row>
    <row r="412" ht="15.75" customHeight="1">
      <c r="A412" s="2"/>
      <c r="B412" s="406"/>
      <c r="C412" s="3"/>
      <c r="D412" s="407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408"/>
      <c r="X412" s="408"/>
      <c r="Y412" s="408"/>
      <c r="Z412" s="408"/>
      <c r="AA412" s="3"/>
      <c r="AB412" s="2"/>
      <c r="AC412" s="2"/>
      <c r="AD412" s="2"/>
      <c r="AE412" s="2"/>
      <c r="AF412" s="2"/>
      <c r="AG412" s="2"/>
    </row>
    <row r="413" ht="15.75" customHeight="1">
      <c r="A413" s="2"/>
      <c r="B413" s="406"/>
      <c r="C413" s="3"/>
      <c r="D413" s="407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408"/>
      <c r="X413" s="408"/>
      <c r="Y413" s="408"/>
      <c r="Z413" s="408"/>
      <c r="AA413" s="3"/>
      <c r="AB413" s="2"/>
      <c r="AC413" s="2"/>
      <c r="AD413" s="2"/>
      <c r="AE413" s="2"/>
      <c r="AF413" s="2"/>
      <c r="AG413" s="2"/>
    </row>
    <row r="414" ht="15.75" customHeight="1">
      <c r="A414" s="2"/>
      <c r="B414" s="406"/>
      <c r="C414" s="3"/>
      <c r="D414" s="407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408"/>
      <c r="X414" s="408"/>
      <c r="Y414" s="408"/>
      <c r="Z414" s="408"/>
      <c r="AA414" s="3"/>
      <c r="AB414" s="2"/>
      <c r="AC414" s="2"/>
      <c r="AD414" s="2"/>
      <c r="AE414" s="2"/>
      <c r="AF414" s="2"/>
      <c r="AG414" s="2"/>
    </row>
    <row r="415" ht="15.75" customHeight="1">
      <c r="A415" s="2"/>
      <c r="B415" s="406"/>
      <c r="C415" s="3"/>
      <c r="D415" s="407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408"/>
      <c r="X415" s="408"/>
      <c r="Y415" s="408"/>
      <c r="Z415" s="408"/>
      <c r="AA415" s="3"/>
      <c r="AB415" s="2"/>
      <c r="AC415" s="2"/>
      <c r="AD415" s="2"/>
      <c r="AE415" s="2"/>
      <c r="AF415" s="2"/>
      <c r="AG415" s="2"/>
    </row>
    <row r="416" ht="15.75" customHeight="1">
      <c r="A416" s="2"/>
      <c r="B416" s="406"/>
      <c r="C416" s="3"/>
      <c r="D416" s="407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408"/>
      <c r="X416" s="408"/>
      <c r="Y416" s="408"/>
      <c r="Z416" s="408"/>
      <c r="AA416" s="3"/>
      <c r="AB416" s="2"/>
      <c r="AC416" s="2"/>
      <c r="AD416" s="2"/>
      <c r="AE416" s="2"/>
      <c r="AF416" s="2"/>
      <c r="AG416" s="2"/>
    </row>
    <row r="417" ht="15.75" customHeight="1">
      <c r="A417" s="2"/>
      <c r="B417" s="406"/>
      <c r="C417" s="3"/>
      <c r="D417" s="407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408"/>
      <c r="X417" s="408"/>
      <c r="Y417" s="408"/>
      <c r="Z417" s="408"/>
      <c r="AA417" s="3"/>
      <c r="AB417" s="2"/>
      <c r="AC417" s="2"/>
      <c r="AD417" s="2"/>
      <c r="AE417" s="2"/>
      <c r="AF417" s="2"/>
      <c r="AG417" s="2"/>
    </row>
    <row r="418" ht="15.75" customHeight="1">
      <c r="A418" s="2"/>
      <c r="B418" s="406"/>
      <c r="C418" s="3"/>
      <c r="D418" s="407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408"/>
      <c r="X418" s="408"/>
      <c r="Y418" s="408"/>
      <c r="Z418" s="408"/>
      <c r="AA418" s="3"/>
      <c r="AB418" s="2"/>
      <c r="AC418" s="2"/>
      <c r="AD418" s="2"/>
      <c r="AE418" s="2"/>
      <c r="AF418" s="2"/>
      <c r="AG418" s="2"/>
    </row>
    <row r="419" ht="15.75" customHeight="1">
      <c r="A419" s="2"/>
      <c r="B419" s="406"/>
      <c r="C419" s="3"/>
      <c r="D419" s="407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408"/>
      <c r="X419" s="408"/>
      <c r="Y419" s="408"/>
      <c r="Z419" s="408"/>
      <c r="AA419" s="3"/>
      <c r="AB419" s="2"/>
      <c r="AC419" s="2"/>
      <c r="AD419" s="2"/>
      <c r="AE419" s="2"/>
      <c r="AF419" s="2"/>
      <c r="AG419" s="2"/>
    </row>
    <row r="420" ht="15.75" customHeight="1">
      <c r="A420" s="2"/>
      <c r="B420" s="406"/>
      <c r="C420" s="3"/>
      <c r="D420" s="407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408"/>
      <c r="X420" s="408"/>
      <c r="Y420" s="408"/>
      <c r="Z420" s="408"/>
      <c r="AA420" s="3"/>
      <c r="AB420" s="2"/>
      <c r="AC420" s="2"/>
      <c r="AD420" s="2"/>
      <c r="AE420" s="2"/>
      <c r="AF420" s="2"/>
      <c r="AG420" s="2"/>
    </row>
    <row r="421" ht="15.75" customHeight="1">
      <c r="A421" s="2"/>
      <c r="B421" s="406"/>
      <c r="C421" s="3"/>
      <c r="D421" s="407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408"/>
      <c r="X421" s="408"/>
      <c r="Y421" s="408"/>
      <c r="Z421" s="408"/>
      <c r="AA421" s="3"/>
      <c r="AB421" s="2"/>
      <c r="AC421" s="2"/>
      <c r="AD421" s="2"/>
      <c r="AE421" s="2"/>
      <c r="AF421" s="2"/>
      <c r="AG421" s="2"/>
    </row>
    <row r="422" ht="15.75" customHeight="1">
      <c r="A422" s="2"/>
      <c r="B422" s="406"/>
      <c r="C422" s="3"/>
      <c r="D422" s="407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408"/>
      <c r="X422" s="408"/>
      <c r="Y422" s="408"/>
      <c r="Z422" s="408"/>
      <c r="AA422" s="3"/>
      <c r="AB422" s="2"/>
      <c r="AC422" s="2"/>
      <c r="AD422" s="2"/>
      <c r="AE422" s="2"/>
      <c r="AF422" s="2"/>
      <c r="AG422" s="2"/>
    </row>
    <row r="423" ht="15.75" customHeight="1">
      <c r="A423" s="2"/>
      <c r="B423" s="406"/>
      <c r="C423" s="3"/>
      <c r="D423" s="407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408"/>
      <c r="X423" s="408"/>
      <c r="Y423" s="408"/>
      <c r="Z423" s="408"/>
      <c r="AA423" s="3"/>
      <c r="AB423" s="2"/>
      <c r="AC423" s="2"/>
      <c r="AD423" s="2"/>
      <c r="AE423" s="2"/>
      <c r="AF423" s="2"/>
      <c r="AG423" s="2"/>
    </row>
    <row r="424" ht="15.75" customHeight="1">
      <c r="A424" s="2"/>
      <c r="B424" s="406"/>
      <c r="C424" s="3"/>
      <c r="D424" s="407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408"/>
      <c r="X424" s="408"/>
      <c r="Y424" s="408"/>
      <c r="Z424" s="408"/>
      <c r="AA424" s="3"/>
      <c r="AB424" s="2"/>
      <c r="AC424" s="2"/>
      <c r="AD424" s="2"/>
      <c r="AE424" s="2"/>
      <c r="AF424" s="2"/>
      <c r="AG424" s="2"/>
    </row>
    <row r="425" ht="15.75" customHeight="1">
      <c r="A425" s="2"/>
      <c r="B425" s="406"/>
      <c r="C425" s="3"/>
      <c r="D425" s="407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408"/>
      <c r="X425" s="408"/>
      <c r="Y425" s="408"/>
      <c r="Z425" s="408"/>
      <c r="AA425" s="3"/>
      <c r="AB425" s="2"/>
      <c r="AC425" s="2"/>
      <c r="AD425" s="2"/>
      <c r="AE425" s="2"/>
      <c r="AF425" s="2"/>
      <c r="AG425" s="2"/>
    </row>
    <row r="426" ht="15.75" customHeight="1">
      <c r="A426" s="2"/>
      <c r="B426" s="406"/>
      <c r="C426" s="3"/>
      <c r="D426" s="407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408"/>
      <c r="X426" s="408"/>
      <c r="Y426" s="408"/>
      <c r="Z426" s="408"/>
      <c r="AA426" s="3"/>
      <c r="AB426" s="2"/>
      <c r="AC426" s="2"/>
      <c r="AD426" s="2"/>
      <c r="AE426" s="2"/>
      <c r="AF426" s="2"/>
      <c r="AG426" s="2"/>
    </row>
    <row r="427" ht="15.75" customHeight="1">
      <c r="A427" s="2"/>
      <c r="B427" s="406"/>
      <c r="C427" s="3"/>
      <c r="D427" s="407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408"/>
      <c r="X427" s="408"/>
      <c r="Y427" s="408"/>
      <c r="Z427" s="408"/>
      <c r="AA427" s="3"/>
      <c r="AB427" s="2"/>
      <c r="AC427" s="2"/>
      <c r="AD427" s="2"/>
      <c r="AE427" s="2"/>
      <c r="AF427" s="2"/>
      <c r="AG427" s="2"/>
    </row>
    <row r="428" ht="15.75" customHeight="1">
      <c r="A428" s="2"/>
      <c r="B428" s="406"/>
      <c r="C428" s="3"/>
      <c r="D428" s="407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408"/>
      <c r="X428" s="408"/>
      <c r="Y428" s="408"/>
      <c r="Z428" s="408"/>
      <c r="AA428" s="3"/>
      <c r="AB428" s="2"/>
      <c r="AC428" s="2"/>
      <c r="AD428" s="2"/>
      <c r="AE428" s="2"/>
      <c r="AF428" s="2"/>
      <c r="AG428" s="2"/>
    </row>
    <row r="429" ht="15.75" customHeight="1">
      <c r="A429" s="2"/>
      <c r="B429" s="406"/>
      <c r="C429" s="3"/>
      <c r="D429" s="407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408"/>
      <c r="X429" s="408"/>
      <c r="Y429" s="408"/>
      <c r="Z429" s="408"/>
      <c r="AA429" s="3"/>
      <c r="AB429" s="2"/>
      <c r="AC429" s="2"/>
      <c r="AD429" s="2"/>
      <c r="AE429" s="2"/>
      <c r="AF429" s="2"/>
      <c r="AG429" s="2"/>
    </row>
    <row r="430" ht="15.75" customHeight="1">
      <c r="A430" s="2"/>
      <c r="B430" s="406"/>
      <c r="C430" s="3"/>
      <c r="D430" s="407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408"/>
      <c r="X430" s="408"/>
      <c r="Y430" s="408"/>
      <c r="Z430" s="408"/>
      <c r="AA430" s="3"/>
      <c r="AB430" s="2"/>
      <c r="AC430" s="2"/>
      <c r="AD430" s="2"/>
      <c r="AE430" s="2"/>
      <c r="AF430" s="2"/>
      <c r="AG430" s="2"/>
    </row>
    <row r="431" ht="15.75" customHeight="1">
      <c r="A431" s="2"/>
      <c r="B431" s="406"/>
      <c r="C431" s="3"/>
      <c r="D431" s="407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408"/>
      <c r="X431" s="408"/>
      <c r="Y431" s="408"/>
      <c r="Z431" s="408"/>
      <c r="AA431" s="3"/>
      <c r="AB431" s="2"/>
      <c r="AC431" s="2"/>
      <c r="AD431" s="2"/>
      <c r="AE431" s="2"/>
      <c r="AF431" s="2"/>
      <c r="AG431" s="2"/>
    </row>
    <row r="432" ht="15.75" customHeight="1">
      <c r="A432" s="2"/>
      <c r="B432" s="406"/>
      <c r="C432" s="3"/>
      <c r="D432" s="407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408"/>
      <c r="X432" s="408"/>
      <c r="Y432" s="408"/>
      <c r="Z432" s="408"/>
      <c r="AA432" s="3"/>
      <c r="AB432" s="2"/>
      <c r="AC432" s="2"/>
      <c r="AD432" s="2"/>
      <c r="AE432" s="2"/>
      <c r="AF432" s="2"/>
      <c r="AG432" s="2"/>
    </row>
    <row r="433" ht="15.75" customHeight="1">
      <c r="A433" s="2"/>
      <c r="B433" s="406"/>
      <c r="C433" s="3"/>
      <c r="D433" s="407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408"/>
      <c r="X433" s="408"/>
      <c r="Y433" s="408"/>
      <c r="Z433" s="408"/>
      <c r="AA433" s="3"/>
      <c r="AB433" s="2"/>
      <c r="AC433" s="2"/>
      <c r="AD433" s="2"/>
      <c r="AE433" s="2"/>
      <c r="AF433" s="2"/>
      <c r="AG433" s="2"/>
    </row>
    <row r="434" ht="15.75" customHeight="1">
      <c r="A434" s="2"/>
      <c r="B434" s="406"/>
      <c r="C434" s="3"/>
      <c r="D434" s="407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408"/>
      <c r="X434" s="408"/>
      <c r="Y434" s="408"/>
      <c r="Z434" s="408"/>
      <c r="AA434" s="3"/>
      <c r="AB434" s="2"/>
      <c r="AC434" s="2"/>
      <c r="AD434" s="2"/>
      <c r="AE434" s="2"/>
      <c r="AF434" s="2"/>
      <c r="AG434" s="2"/>
    </row>
    <row r="435" ht="15.75" customHeight="1">
      <c r="A435" s="2"/>
      <c r="B435" s="406"/>
      <c r="C435" s="3"/>
      <c r="D435" s="407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408"/>
      <c r="X435" s="408"/>
      <c r="Y435" s="408"/>
      <c r="Z435" s="408"/>
      <c r="AA435" s="3"/>
      <c r="AB435" s="2"/>
      <c r="AC435" s="2"/>
      <c r="AD435" s="2"/>
      <c r="AE435" s="2"/>
      <c r="AF435" s="2"/>
      <c r="AG435" s="2"/>
    </row>
    <row r="436" ht="15.75" customHeight="1">
      <c r="A436" s="2"/>
      <c r="B436" s="406"/>
      <c r="C436" s="3"/>
      <c r="D436" s="407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408"/>
      <c r="X436" s="408"/>
      <c r="Y436" s="408"/>
      <c r="Z436" s="408"/>
      <c r="AA436" s="3"/>
      <c r="AB436" s="2"/>
      <c r="AC436" s="2"/>
      <c r="AD436" s="2"/>
      <c r="AE436" s="2"/>
      <c r="AF436" s="2"/>
      <c r="AG436" s="2"/>
    </row>
    <row r="437" ht="15.75" customHeight="1">
      <c r="A437" s="2"/>
      <c r="B437" s="406"/>
      <c r="C437" s="3"/>
      <c r="D437" s="407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408"/>
      <c r="X437" s="408"/>
      <c r="Y437" s="408"/>
      <c r="Z437" s="408"/>
      <c r="AA437" s="3"/>
      <c r="AB437" s="2"/>
      <c r="AC437" s="2"/>
      <c r="AD437" s="2"/>
      <c r="AE437" s="2"/>
      <c r="AF437" s="2"/>
      <c r="AG437" s="2"/>
    </row>
    <row r="438" ht="15.75" customHeight="1">
      <c r="A438" s="2"/>
      <c r="B438" s="406"/>
      <c r="C438" s="3"/>
      <c r="D438" s="407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408"/>
      <c r="X438" s="408"/>
      <c r="Y438" s="408"/>
      <c r="Z438" s="408"/>
      <c r="AA438" s="3"/>
      <c r="AB438" s="2"/>
      <c r="AC438" s="2"/>
      <c r="AD438" s="2"/>
      <c r="AE438" s="2"/>
      <c r="AF438" s="2"/>
      <c r="AG438" s="2"/>
    </row>
    <row r="439" ht="15.75" customHeight="1">
      <c r="A439" s="2"/>
      <c r="B439" s="406"/>
      <c r="C439" s="3"/>
      <c r="D439" s="407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408"/>
      <c r="X439" s="408"/>
      <c r="Y439" s="408"/>
      <c r="Z439" s="408"/>
      <c r="AA439" s="3"/>
      <c r="AB439" s="2"/>
      <c r="AC439" s="2"/>
      <c r="AD439" s="2"/>
      <c r="AE439" s="2"/>
      <c r="AF439" s="2"/>
      <c r="AG439" s="2"/>
    </row>
    <row r="440" ht="15.75" customHeight="1">
      <c r="A440" s="2"/>
      <c r="B440" s="406"/>
      <c r="C440" s="3"/>
      <c r="D440" s="407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408"/>
      <c r="X440" s="408"/>
      <c r="Y440" s="408"/>
      <c r="Z440" s="408"/>
      <c r="AA440" s="3"/>
      <c r="AB440" s="2"/>
      <c r="AC440" s="2"/>
      <c r="AD440" s="2"/>
      <c r="AE440" s="2"/>
      <c r="AF440" s="2"/>
      <c r="AG440" s="2"/>
    </row>
    <row r="441" ht="15.75" customHeight="1">
      <c r="A441" s="2"/>
      <c r="B441" s="406"/>
      <c r="C441" s="3"/>
      <c r="D441" s="407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408"/>
      <c r="X441" s="408"/>
      <c r="Y441" s="408"/>
      <c r="Z441" s="408"/>
      <c r="AA441" s="3"/>
      <c r="AB441" s="2"/>
      <c r="AC441" s="2"/>
      <c r="AD441" s="2"/>
      <c r="AE441" s="2"/>
      <c r="AF441" s="2"/>
      <c r="AG441" s="2"/>
    </row>
    <row r="442" ht="15.75" customHeight="1">
      <c r="A442" s="2"/>
      <c r="B442" s="406"/>
      <c r="C442" s="3"/>
      <c r="D442" s="407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408"/>
      <c r="X442" s="408"/>
      <c r="Y442" s="408"/>
      <c r="Z442" s="408"/>
      <c r="AA442" s="3"/>
      <c r="AB442" s="2"/>
      <c r="AC442" s="2"/>
      <c r="AD442" s="2"/>
      <c r="AE442" s="2"/>
      <c r="AF442" s="2"/>
      <c r="AG442" s="2"/>
    </row>
    <row r="443" ht="15.75" customHeight="1">
      <c r="A443" s="2"/>
      <c r="B443" s="406"/>
      <c r="C443" s="3"/>
      <c r="D443" s="407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408"/>
      <c r="X443" s="408"/>
      <c r="Y443" s="408"/>
      <c r="Z443" s="408"/>
      <c r="AA443" s="3"/>
      <c r="AB443" s="2"/>
      <c r="AC443" s="2"/>
      <c r="AD443" s="2"/>
      <c r="AE443" s="2"/>
      <c r="AF443" s="2"/>
      <c r="AG443" s="2"/>
    </row>
    <row r="444" ht="15.75" customHeight="1">
      <c r="A444" s="2"/>
      <c r="B444" s="406"/>
      <c r="C444" s="3"/>
      <c r="D444" s="407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408"/>
      <c r="X444" s="408"/>
      <c r="Y444" s="408"/>
      <c r="Z444" s="408"/>
      <c r="AA444" s="3"/>
      <c r="AB444" s="2"/>
      <c r="AC444" s="2"/>
      <c r="AD444" s="2"/>
      <c r="AE444" s="2"/>
      <c r="AF444" s="2"/>
      <c r="AG444" s="2"/>
    </row>
    <row r="445" ht="15.75" customHeight="1">
      <c r="A445" s="2"/>
      <c r="B445" s="406"/>
      <c r="C445" s="3"/>
      <c r="D445" s="407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408"/>
      <c r="X445" s="408"/>
      <c r="Y445" s="408"/>
      <c r="Z445" s="408"/>
      <c r="AA445" s="3"/>
      <c r="AB445" s="2"/>
      <c r="AC445" s="2"/>
      <c r="AD445" s="2"/>
      <c r="AE445" s="2"/>
      <c r="AF445" s="2"/>
      <c r="AG445" s="2"/>
    </row>
    <row r="446" ht="15.75" customHeight="1">
      <c r="A446" s="2"/>
      <c r="B446" s="406"/>
      <c r="C446" s="3"/>
      <c r="D446" s="407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408"/>
      <c r="X446" s="408"/>
      <c r="Y446" s="408"/>
      <c r="Z446" s="408"/>
      <c r="AA446" s="3"/>
      <c r="AB446" s="2"/>
      <c r="AC446" s="2"/>
      <c r="AD446" s="2"/>
      <c r="AE446" s="2"/>
      <c r="AF446" s="2"/>
      <c r="AG446" s="2"/>
    </row>
    <row r="447" ht="15.75" customHeight="1">
      <c r="A447" s="2"/>
      <c r="B447" s="406"/>
      <c r="C447" s="3"/>
      <c r="D447" s="407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408"/>
      <c r="X447" s="408"/>
      <c r="Y447" s="408"/>
      <c r="Z447" s="408"/>
      <c r="AA447" s="3"/>
      <c r="AB447" s="2"/>
      <c r="AC447" s="2"/>
      <c r="AD447" s="2"/>
      <c r="AE447" s="2"/>
      <c r="AF447" s="2"/>
      <c r="AG447" s="2"/>
    </row>
    <row r="448" ht="15.75" customHeight="1">
      <c r="A448" s="2"/>
      <c r="B448" s="406"/>
      <c r="C448" s="3"/>
      <c r="D448" s="407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408"/>
      <c r="X448" s="408"/>
      <c r="Y448" s="408"/>
      <c r="Z448" s="408"/>
      <c r="AA448" s="3"/>
      <c r="AB448" s="2"/>
      <c r="AC448" s="2"/>
      <c r="AD448" s="2"/>
      <c r="AE448" s="2"/>
      <c r="AF448" s="2"/>
      <c r="AG448" s="2"/>
    </row>
    <row r="449" ht="15.75" customHeight="1">
      <c r="A449" s="2"/>
      <c r="B449" s="406"/>
      <c r="C449" s="3"/>
      <c r="D449" s="407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408"/>
      <c r="X449" s="408"/>
      <c r="Y449" s="408"/>
      <c r="Z449" s="408"/>
      <c r="AA449" s="3"/>
      <c r="AB449" s="2"/>
      <c r="AC449" s="2"/>
      <c r="AD449" s="2"/>
      <c r="AE449" s="2"/>
      <c r="AF449" s="2"/>
      <c r="AG449" s="2"/>
    </row>
    <row r="450" ht="15.75" customHeight="1">
      <c r="A450" s="2"/>
      <c r="B450" s="406"/>
      <c r="C450" s="3"/>
      <c r="D450" s="407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408"/>
      <c r="X450" s="408"/>
      <c r="Y450" s="408"/>
      <c r="Z450" s="408"/>
      <c r="AA450" s="3"/>
      <c r="AB450" s="2"/>
      <c r="AC450" s="2"/>
      <c r="AD450" s="2"/>
      <c r="AE450" s="2"/>
      <c r="AF450" s="2"/>
      <c r="AG450" s="2"/>
    </row>
    <row r="451" ht="15.75" customHeight="1">
      <c r="A451" s="2"/>
      <c r="B451" s="406"/>
      <c r="C451" s="3"/>
      <c r="D451" s="407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408"/>
      <c r="X451" s="408"/>
      <c r="Y451" s="408"/>
      <c r="Z451" s="408"/>
      <c r="AA451" s="3"/>
      <c r="AB451" s="2"/>
      <c r="AC451" s="2"/>
      <c r="AD451" s="2"/>
      <c r="AE451" s="2"/>
      <c r="AF451" s="2"/>
      <c r="AG451" s="2"/>
    </row>
    <row r="452" ht="15.75" customHeight="1">
      <c r="A452" s="2"/>
      <c r="B452" s="406"/>
      <c r="C452" s="3"/>
      <c r="D452" s="407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408"/>
      <c r="X452" s="408"/>
      <c r="Y452" s="408"/>
      <c r="Z452" s="408"/>
      <c r="AA452" s="3"/>
      <c r="AB452" s="2"/>
      <c r="AC452" s="2"/>
      <c r="AD452" s="2"/>
      <c r="AE452" s="2"/>
      <c r="AF452" s="2"/>
      <c r="AG452" s="2"/>
    </row>
    <row r="453" ht="15.75" customHeight="1">
      <c r="A453" s="2"/>
      <c r="B453" s="406"/>
      <c r="C453" s="3"/>
      <c r="D453" s="407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408"/>
      <c r="X453" s="408"/>
      <c r="Y453" s="408"/>
      <c r="Z453" s="408"/>
      <c r="AA453" s="3"/>
      <c r="AB453" s="2"/>
      <c r="AC453" s="2"/>
      <c r="AD453" s="2"/>
      <c r="AE453" s="2"/>
      <c r="AF453" s="2"/>
      <c r="AG453" s="2"/>
    </row>
    <row r="454" ht="15.75" customHeight="1">
      <c r="A454" s="2"/>
      <c r="B454" s="406"/>
      <c r="C454" s="3"/>
      <c r="D454" s="407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408"/>
      <c r="X454" s="408"/>
      <c r="Y454" s="408"/>
      <c r="Z454" s="408"/>
      <c r="AA454" s="3"/>
      <c r="AB454" s="2"/>
      <c r="AC454" s="2"/>
      <c r="AD454" s="2"/>
      <c r="AE454" s="2"/>
      <c r="AF454" s="2"/>
      <c r="AG454" s="2"/>
    </row>
    <row r="455" ht="15.75" customHeight="1">
      <c r="A455" s="2"/>
      <c r="B455" s="406"/>
      <c r="C455" s="3"/>
      <c r="D455" s="407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408"/>
      <c r="X455" s="408"/>
      <c r="Y455" s="408"/>
      <c r="Z455" s="408"/>
      <c r="AA455" s="3"/>
      <c r="AB455" s="2"/>
      <c r="AC455" s="2"/>
      <c r="AD455" s="2"/>
      <c r="AE455" s="2"/>
      <c r="AF455" s="2"/>
      <c r="AG455" s="2"/>
    </row>
    <row r="456" ht="15.75" customHeight="1">
      <c r="A456" s="2"/>
      <c r="B456" s="406"/>
      <c r="C456" s="3"/>
      <c r="D456" s="407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408"/>
      <c r="X456" s="408"/>
      <c r="Y456" s="408"/>
      <c r="Z456" s="408"/>
      <c r="AA456" s="3"/>
      <c r="AB456" s="2"/>
      <c r="AC456" s="2"/>
      <c r="AD456" s="2"/>
      <c r="AE456" s="2"/>
      <c r="AF456" s="2"/>
      <c r="AG456" s="2"/>
    </row>
    <row r="457" ht="15.75" customHeight="1">
      <c r="A457" s="2"/>
      <c r="B457" s="406"/>
      <c r="C457" s="3"/>
      <c r="D457" s="407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408"/>
      <c r="X457" s="408"/>
      <c r="Y457" s="408"/>
      <c r="Z457" s="408"/>
      <c r="AA457" s="3"/>
      <c r="AB457" s="2"/>
      <c r="AC457" s="2"/>
      <c r="AD457" s="2"/>
      <c r="AE457" s="2"/>
      <c r="AF457" s="2"/>
      <c r="AG457" s="2"/>
    </row>
    <row r="458" ht="15.75" customHeight="1">
      <c r="A458" s="2"/>
      <c r="B458" s="406"/>
      <c r="C458" s="3"/>
      <c r="D458" s="407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408"/>
      <c r="X458" s="408"/>
      <c r="Y458" s="408"/>
      <c r="Z458" s="408"/>
      <c r="AA458" s="3"/>
      <c r="AB458" s="2"/>
      <c r="AC458" s="2"/>
      <c r="AD458" s="2"/>
      <c r="AE458" s="2"/>
      <c r="AF458" s="2"/>
      <c r="AG458" s="2"/>
    </row>
    <row r="459" ht="15.75" customHeight="1">
      <c r="A459" s="2"/>
      <c r="B459" s="406"/>
      <c r="C459" s="3"/>
      <c r="D459" s="407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408"/>
      <c r="X459" s="408"/>
      <c r="Y459" s="408"/>
      <c r="Z459" s="408"/>
      <c r="AA459" s="3"/>
      <c r="AB459" s="2"/>
      <c r="AC459" s="2"/>
      <c r="AD459" s="2"/>
      <c r="AE459" s="2"/>
      <c r="AF459" s="2"/>
      <c r="AG459" s="2"/>
    </row>
    <row r="460" ht="15.75" customHeight="1">
      <c r="A460" s="2"/>
      <c r="B460" s="406"/>
      <c r="C460" s="3"/>
      <c r="D460" s="407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408"/>
      <c r="X460" s="408"/>
      <c r="Y460" s="408"/>
      <c r="Z460" s="408"/>
      <c r="AA460" s="3"/>
      <c r="AB460" s="2"/>
      <c r="AC460" s="2"/>
      <c r="AD460" s="2"/>
      <c r="AE460" s="2"/>
      <c r="AF460" s="2"/>
      <c r="AG460" s="2"/>
    </row>
    <row r="461" ht="15.75" customHeight="1">
      <c r="A461" s="2"/>
      <c r="B461" s="406"/>
      <c r="C461" s="3"/>
      <c r="D461" s="407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408"/>
      <c r="X461" s="408"/>
      <c r="Y461" s="408"/>
      <c r="Z461" s="408"/>
      <c r="AA461" s="3"/>
      <c r="AB461" s="2"/>
      <c r="AC461" s="2"/>
      <c r="AD461" s="2"/>
      <c r="AE461" s="2"/>
      <c r="AF461" s="2"/>
      <c r="AG461" s="2"/>
    </row>
    <row r="462" ht="15.75" customHeight="1">
      <c r="A462" s="2"/>
      <c r="B462" s="406"/>
      <c r="C462" s="3"/>
      <c r="D462" s="407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408"/>
      <c r="X462" s="408"/>
      <c r="Y462" s="408"/>
      <c r="Z462" s="408"/>
      <c r="AA462" s="3"/>
      <c r="AB462" s="2"/>
      <c r="AC462" s="2"/>
      <c r="AD462" s="2"/>
      <c r="AE462" s="2"/>
      <c r="AF462" s="2"/>
      <c r="AG462" s="2"/>
    </row>
    <row r="463" ht="15.75" customHeight="1">
      <c r="A463" s="2"/>
      <c r="B463" s="406"/>
      <c r="C463" s="3"/>
      <c r="D463" s="407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408"/>
      <c r="X463" s="408"/>
      <c r="Y463" s="408"/>
      <c r="Z463" s="408"/>
      <c r="AA463" s="3"/>
      <c r="AB463" s="2"/>
      <c r="AC463" s="2"/>
      <c r="AD463" s="2"/>
      <c r="AE463" s="2"/>
      <c r="AF463" s="2"/>
      <c r="AG463" s="2"/>
    </row>
    <row r="464" ht="15.75" customHeight="1">
      <c r="A464" s="2"/>
      <c r="B464" s="406"/>
      <c r="C464" s="3"/>
      <c r="D464" s="407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408"/>
      <c r="X464" s="408"/>
      <c r="Y464" s="408"/>
      <c r="Z464" s="408"/>
      <c r="AA464" s="3"/>
      <c r="AB464" s="2"/>
      <c r="AC464" s="2"/>
      <c r="AD464" s="2"/>
      <c r="AE464" s="2"/>
      <c r="AF464" s="2"/>
      <c r="AG464" s="2"/>
    </row>
    <row r="465" ht="15.75" customHeight="1">
      <c r="A465" s="2"/>
      <c r="B465" s="406"/>
      <c r="C465" s="3"/>
      <c r="D465" s="407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408"/>
      <c r="X465" s="408"/>
      <c r="Y465" s="408"/>
      <c r="Z465" s="408"/>
      <c r="AA465" s="3"/>
      <c r="AB465" s="2"/>
      <c r="AC465" s="2"/>
      <c r="AD465" s="2"/>
      <c r="AE465" s="2"/>
      <c r="AF465" s="2"/>
      <c r="AG465" s="2"/>
    </row>
    <row r="466" ht="15.75" customHeight="1">
      <c r="A466" s="2"/>
      <c r="B466" s="406"/>
      <c r="C466" s="3"/>
      <c r="D466" s="407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408"/>
      <c r="X466" s="408"/>
      <c r="Y466" s="408"/>
      <c r="Z466" s="408"/>
      <c r="AA466" s="3"/>
      <c r="AB466" s="2"/>
      <c r="AC466" s="2"/>
      <c r="AD466" s="2"/>
      <c r="AE466" s="2"/>
      <c r="AF466" s="2"/>
      <c r="AG466" s="2"/>
    </row>
    <row r="467" ht="15.75" customHeight="1">
      <c r="A467" s="2"/>
      <c r="B467" s="406"/>
      <c r="C467" s="3"/>
      <c r="D467" s="407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408"/>
      <c r="X467" s="408"/>
      <c r="Y467" s="408"/>
      <c r="Z467" s="408"/>
      <c r="AA467" s="3"/>
      <c r="AB467" s="2"/>
      <c r="AC467" s="2"/>
      <c r="AD467" s="2"/>
      <c r="AE467" s="2"/>
      <c r="AF467" s="2"/>
      <c r="AG467" s="2"/>
    </row>
    <row r="468" ht="15.75" customHeight="1">
      <c r="A468" s="2"/>
      <c r="B468" s="406"/>
      <c r="C468" s="3"/>
      <c r="D468" s="407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408"/>
      <c r="X468" s="408"/>
      <c r="Y468" s="408"/>
      <c r="Z468" s="408"/>
      <c r="AA468" s="3"/>
      <c r="AB468" s="2"/>
      <c r="AC468" s="2"/>
      <c r="AD468" s="2"/>
      <c r="AE468" s="2"/>
      <c r="AF468" s="2"/>
      <c r="AG468" s="2"/>
    </row>
    <row r="469" ht="15.75" customHeight="1">
      <c r="A469" s="2"/>
      <c r="B469" s="406"/>
      <c r="C469" s="3"/>
      <c r="D469" s="407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408"/>
      <c r="X469" s="408"/>
      <c r="Y469" s="408"/>
      <c r="Z469" s="408"/>
      <c r="AA469" s="3"/>
      <c r="AB469" s="2"/>
      <c r="AC469" s="2"/>
      <c r="AD469" s="2"/>
      <c r="AE469" s="2"/>
      <c r="AF469" s="2"/>
      <c r="AG469" s="2"/>
    </row>
    <row r="470" ht="15.75" customHeight="1">
      <c r="A470" s="2"/>
      <c r="B470" s="406"/>
      <c r="C470" s="3"/>
      <c r="D470" s="407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408"/>
      <c r="X470" s="408"/>
      <c r="Y470" s="408"/>
      <c r="Z470" s="408"/>
      <c r="AA470" s="3"/>
      <c r="AB470" s="2"/>
      <c r="AC470" s="2"/>
      <c r="AD470" s="2"/>
      <c r="AE470" s="2"/>
      <c r="AF470" s="2"/>
      <c r="AG470" s="2"/>
    </row>
    <row r="471" ht="15.75" customHeight="1">
      <c r="A471" s="2"/>
      <c r="B471" s="406"/>
      <c r="C471" s="3"/>
      <c r="D471" s="407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408"/>
      <c r="X471" s="408"/>
      <c r="Y471" s="408"/>
      <c r="Z471" s="408"/>
      <c r="AA471" s="3"/>
      <c r="AB471" s="2"/>
      <c r="AC471" s="2"/>
      <c r="AD471" s="2"/>
      <c r="AE471" s="2"/>
      <c r="AF471" s="2"/>
      <c r="AG471" s="2"/>
    </row>
    <row r="472" ht="15.75" customHeight="1">
      <c r="A472" s="2"/>
      <c r="B472" s="406"/>
      <c r="C472" s="3"/>
      <c r="D472" s="407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408"/>
      <c r="X472" s="408"/>
      <c r="Y472" s="408"/>
      <c r="Z472" s="408"/>
      <c r="AA472" s="3"/>
      <c r="AB472" s="2"/>
      <c r="AC472" s="2"/>
      <c r="AD472" s="2"/>
      <c r="AE472" s="2"/>
      <c r="AF472" s="2"/>
      <c r="AG472" s="2"/>
    </row>
    <row r="473" ht="15.75" customHeight="1">
      <c r="A473" s="2"/>
      <c r="B473" s="406"/>
      <c r="C473" s="3"/>
      <c r="D473" s="407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408"/>
      <c r="X473" s="408"/>
      <c r="Y473" s="408"/>
      <c r="Z473" s="408"/>
      <c r="AA473" s="3"/>
      <c r="AB473" s="2"/>
      <c r="AC473" s="2"/>
      <c r="AD473" s="2"/>
      <c r="AE473" s="2"/>
      <c r="AF473" s="2"/>
      <c r="AG473" s="2"/>
    </row>
    <row r="474" ht="15.75" customHeight="1">
      <c r="A474" s="2"/>
      <c r="B474" s="406"/>
      <c r="C474" s="3"/>
      <c r="D474" s="407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408"/>
      <c r="X474" s="408"/>
      <c r="Y474" s="408"/>
      <c r="Z474" s="408"/>
      <c r="AA474" s="3"/>
      <c r="AB474" s="2"/>
      <c r="AC474" s="2"/>
      <c r="AD474" s="2"/>
      <c r="AE474" s="2"/>
      <c r="AF474" s="2"/>
      <c r="AG474" s="2"/>
    </row>
    <row r="475" ht="15.75" customHeight="1">
      <c r="A475" s="2"/>
      <c r="B475" s="406"/>
      <c r="C475" s="3"/>
      <c r="D475" s="407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408"/>
      <c r="X475" s="408"/>
      <c r="Y475" s="408"/>
      <c r="Z475" s="408"/>
      <c r="AA475" s="3"/>
      <c r="AB475" s="2"/>
      <c r="AC475" s="2"/>
      <c r="AD475" s="2"/>
      <c r="AE475" s="2"/>
      <c r="AF475" s="2"/>
      <c r="AG475" s="2"/>
    </row>
    <row r="476" ht="15.75" customHeight="1">
      <c r="A476" s="2"/>
      <c r="B476" s="406"/>
      <c r="C476" s="3"/>
      <c r="D476" s="407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408"/>
      <c r="X476" s="408"/>
      <c r="Y476" s="408"/>
      <c r="Z476" s="408"/>
      <c r="AA476" s="3"/>
      <c r="AB476" s="2"/>
      <c r="AC476" s="2"/>
      <c r="AD476" s="2"/>
      <c r="AE476" s="2"/>
      <c r="AF476" s="2"/>
      <c r="AG476" s="2"/>
    </row>
    <row r="477" ht="15.75" customHeight="1">
      <c r="A477" s="2"/>
      <c r="B477" s="406"/>
      <c r="C477" s="3"/>
      <c r="D477" s="407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408"/>
      <c r="X477" s="408"/>
      <c r="Y477" s="408"/>
      <c r="Z477" s="408"/>
      <c r="AA477" s="3"/>
      <c r="AB477" s="2"/>
      <c r="AC477" s="2"/>
      <c r="AD477" s="2"/>
      <c r="AE477" s="2"/>
      <c r="AF477" s="2"/>
      <c r="AG477" s="2"/>
    </row>
    <row r="478" ht="15.75" customHeight="1">
      <c r="A478" s="2"/>
      <c r="B478" s="406"/>
      <c r="C478" s="3"/>
      <c r="D478" s="407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408"/>
      <c r="X478" s="408"/>
      <c r="Y478" s="408"/>
      <c r="Z478" s="408"/>
      <c r="AA478" s="3"/>
      <c r="AB478" s="2"/>
      <c r="AC478" s="2"/>
      <c r="AD478" s="2"/>
      <c r="AE478" s="2"/>
      <c r="AF478" s="2"/>
      <c r="AG478" s="2"/>
    </row>
    <row r="479" ht="15.75" customHeight="1">
      <c r="A479" s="2"/>
      <c r="B479" s="406"/>
      <c r="C479" s="3"/>
      <c r="D479" s="407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408"/>
      <c r="X479" s="408"/>
      <c r="Y479" s="408"/>
      <c r="Z479" s="408"/>
      <c r="AA479" s="3"/>
      <c r="AB479" s="2"/>
      <c r="AC479" s="2"/>
      <c r="AD479" s="2"/>
      <c r="AE479" s="2"/>
      <c r="AF479" s="2"/>
      <c r="AG479" s="2"/>
    </row>
    <row r="480" ht="15.75" customHeight="1">
      <c r="A480" s="2"/>
      <c r="B480" s="406"/>
      <c r="C480" s="3"/>
      <c r="D480" s="407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408"/>
      <c r="X480" s="408"/>
      <c r="Y480" s="408"/>
      <c r="Z480" s="408"/>
      <c r="AA480" s="3"/>
      <c r="AB480" s="2"/>
      <c r="AC480" s="2"/>
      <c r="AD480" s="2"/>
      <c r="AE480" s="2"/>
      <c r="AF480" s="2"/>
      <c r="AG480" s="2"/>
    </row>
    <row r="481" ht="15.75" customHeight="1">
      <c r="A481" s="2"/>
      <c r="B481" s="406"/>
      <c r="C481" s="3"/>
      <c r="D481" s="407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408"/>
      <c r="X481" s="408"/>
      <c r="Y481" s="408"/>
      <c r="Z481" s="408"/>
      <c r="AA481" s="3"/>
      <c r="AB481" s="2"/>
      <c r="AC481" s="2"/>
      <c r="AD481" s="2"/>
      <c r="AE481" s="2"/>
      <c r="AF481" s="2"/>
      <c r="AG481" s="2"/>
    </row>
    <row r="482" ht="15.75" customHeight="1">
      <c r="A482" s="2"/>
      <c r="B482" s="406"/>
      <c r="C482" s="3"/>
      <c r="D482" s="407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408"/>
      <c r="X482" s="408"/>
      <c r="Y482" s="408"/>
      <c r="Z482" s="408"/>
      <c r="AA482" s="3"/>
      <c r="AB482" s="2"/>
      <c r="AC482" s="2"/>
      <c r="AD482" s="2"/>
      <c r="AE482" s="2"/>
      <c r="AF482" s="2"/>
      <c r="AG482" s="2"/>
    </row>
    <row r="483" ht="15.75" customHeight="1">
      <c r="A483" s="2"/>
      <c r="B483" s="406"/>
      <c r="C483" s="3"/>
      <c r="D483" s="407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408"/>
      <c r="X483" s="408"/>
      <c r="Y483" s="408"/>
      <c r="Z483" s="408"/>
      <c r="AA483" s="3"/>
      <c r="AB483" s="2"/>
      <c r="AC483" s="2"/>
      <c r="AD483" s="2"/>
      <c r="AE483" s="2"/>
      <c r="AF483" s="2"/>
      <c r="AG483" s="2"/>
    </row>
    <row r="484" ht="15.75" customHeight="1">
      <c r="A484" s="2"/>
      <c r="B484" s="406"/>
      <c r="C484" s="3"/>
      <c r="D484" s="407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408"/>
      <c r="X484" s="408"/>
      <c r="Y484" s="408"/>
      <c r="Z484" s="408"/>
      <c r="AA484" s="3"/>
      <c r="AB484" s="2"/>
      <c r="AC484" s="2"/>
      <c r="AD484" s="2"/>
      <c r="AE484" s="2"/>
      <c r="AF484" s="2"/>
      <c r="AG484" s="2"/>
    </row>
    <row r="485" ht="15.75" customHeight="1">
      <c r="A485" s="2"/>
      <c r="B485" s="406"/>
      <c r="C485" s="3"/>
      <c r="D485" s="407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408"/>
      <c r="X485" s="408"/>
      <c r="Y485" s="408"/>
      <c r="Z485" s="408"/>
      <c r="AA485" s="3"/>
      <c r="AB485" s="2"/>
      <c r="AC485" s="2"/>
      <c r="AD485" s="2"/>
      <c r="AE485" s="2"/>
      <c r="AF485" s="2"/>
      <c r="AG485" s="2"/>
    </row>
    <row r="486" ht="15.75" customHeight="1">
      <c r="A486" s="2"/>
      <c r="B486" s="406"/>
      <c r="C486" s="3"/>
      <c r="D486" s="407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408"/>
      <c r="X486" s="408"/>
      <c r="Y486" s="408"/>
      <c r="Z486" s="408"/>
      <c r="AA486" s="3"/>
      <c r="AB486" s="2"/>
      <c r="AC486" s="2"/>
      <c r="AD486" s="2"/>
      <c r="AE486" s="2"/>
      <c r="AF486" s="2"/>
      <c r="AG486" s="2"/>
    </row>
    <row r="487" ht="15.75" customHeight="1">
      <c r="A487" s="2"/>
      <c r="B487" s="406"/>
      <c r="C487" s="3"/>
      <c r="D487" s="407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408"/>
      <c r="X487" s="408"/>
      <c r="Y487" s="408"/>
      <c r="Z487" s="408"/>
      <c r="AA487" s="3"/>
      <c r="AB487" s="2"/>
      <c r="AC487" s="2"/>
      <c r="AD487" s="2"/>
      <c r="AE487" s="2"/>
      <c r="AF487" s="2"/>
      <c r="AG487" s="2"/>
    </row>
    <row r="488" ht="15.75" customHeight="1">
      <c r="A488" s="2"/>
      <c r="B488" s="406"/>
      <c r="C488" s="3"/>
      <c r="D488" s="407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408"/>
      <c r="X488" s="408"/>
      <c r="Y488" s="408"/>
      <c r="Z488" s="408"/>
      <c r="AA488" s="3"/>
      <c r="AB488" s="2"/>
      <c r="AC488" s="2"/>
      <c r="AD488" s="2"/>
      <c r="AE488" s="2"/>
      <c r="AF488" s="2"/>
      <c r="AG488" s="2"/>
    </row>
    <row r="489" ht="15.75" customHeight="1">
      <c r="A489" s="2"/>
      <c r="B489" s="406"/>
      <c r="C489" s="3"/>
      <c r="D489" s="407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408"/>
      <c r="X489" s="408"/>
      <c r="Y489" s="408"/>
      <c r="Z489" s="408"/>
      <c r="AA489" s="3"/>
      <c r="AB489" s="2"/>
      <c r="AC489" s="2"/>
      <c r="AD489" s="2"/>
      <c r="AE489" s="2"/>
      <c r="AF489" s="2"/>
      <c r="AG489" s="2"/>
    </row>
    <row r="490" ht="15.75" customHeight="1">
      <c r="A490" s="2"/>
      <c r="B490" s="406"/>
      <c r="C490" s="3"/>
      <c r="D490" s="407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408"/>
      <c r="X490" s="408"/>
      <c r="Y490" s="408"/>
      <c r="Z490" s="408"/>
      <c r="AA490" s="3"/>
      <c r="AB490" s="2"/>
      <c r="AC490" s="2"/>
      <c r="AD490" s="2"/>
      <c r="AE490" s="2"/>
      <c r="AF490" s="2"/>
      <c r="AG490" s="2"/>
    </row>
    <row r="491" ht="15.75" customHeight="1">
      <c r="A491" s="2"/>
      <c r="B491" s="406"/>
      <c r="C491" s="3"/>
      <c r="D491" s="407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408"/>
      <c r="X491" s="408"/>
      <c r="Y491" s="408"/>
      <c r="Z491" s="408"/>
      <c r="AA491" s="3"/>
      <c r="AB491" s="2"/>
      <c r="AC491" s="2"/>
      <c r="AD491" s="2"/>
      <c r="AE491" s="2"/>
      <c r="AF491" s="2"/>
      <c r="AG491" s="2"/>
    </row>
    <row r="492" ht="15.75" customHeight="1">
      <c r="A492" s="2"/>
      <c r="B492" s="406"/>
      <c r="C492" s="3"/>
      <c r="D492" s="407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408"/>
      <c r="X492" s="408"/>
      <c r="Y492" s="408"/>
      <c r="Z492" s="408"/>
      <c r="AA492" s="3"/>
      <c r="AB492" s="2"/>
      <c r="AC492" s="2"/>
      <c r="AD492" s="2"/>
      <c r="AE492" s="2"/>
      <c r="AF492" s="2"/>
      <c r="AG492" s="2"/>
    </row>
    <row r="493" ht="15.75" customHeight="1">
      <c r="A493" s="2"/>
      <c r="B493" s="406"/>
      <c r="C493" s="3"/>
      <c r="D493" s="407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408"/>
      <c r="X493" s="408"/>
      <c r="Y493" s="408"/>
      <c r="Z493" s="408"/>
      <c r="AA493" s="3"/>
      <c r="AB493" s="2"/>
      <c r="AC493" s="2"/>
      <c r="AD493" s="2"/>
      <c r="AE493" s="2"/>
      <c r="AF493" s="2"/>
      <c r="AG493" s="2"/>
    </row>
    <row r="494" ht="15.75" customHeight="1">
      <c r="A494" s="2"/>
      <c r="B494" s="406"/>
      <c r="C494" s="3"/>
      <c r="D494" s="407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408"/>
      <c r="X494" s="408"/>
      <c r="Y494" s="408"/>
      <c r="Z494" s="408"/>
      <c r="AA494" s="3"/>
      <c r="AB494" s="2"/>
      <c r="AC494" s="2"/>
      <c r="AD494" s="2"/>
      <c r="AE494" s="2"/>
      <c r="AF494" s="2"/>
      <c r="AG494" s="2"/>
    </row>
    <row r="495" ht="15.75" customHeight="1">
      <c r="A495" s="2"/>
      <c r="B495" s="406"/>
      <c r="C495" s="3"/>
      <c r="D495" s="407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408"/>
      <c r="X495" s="408"/>
      <c r="Y495" s="408"/>
      <c r="Z495" s="408"/>
      <c r="AA495" s="3"/>
      <c r="AB495" s="2"/>
      <c r="AC495" s="2"/>
      <c r="AD495" s="2"/>
      <c r="AE495" s="2"/>
      <c r="AF495" s="2"/>
      <c r="AG495" s="2"/>
    </row>
    <row r="496" ht="15.75" customHeight="1">
      <c r="A496" s="2"/>
      <c r="B496" s="406"/>
      <c r="C496" s="3"/>
      <c r="D496" s="407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408"/>
      <c r="X496" s="408"/>
      <c r="Y496" s="408"/>
      <c r="Z496" s="408"/>
      <c r="AA496" s="3"/>
      <c r="AB496" s="2"/>
      <c r="AC496" s="2"/>
      <c r="AD496" s="2"/>
      <c r="AE496" s="2"/>
      <c r="AF496" s="2"/>
      <c r="AG496" s="2"/>
    </row>
    <row r="497" ht="15.75" customHeight="1">
      <c r="A497" s="2"/>
      <c r="B497" s="406"/>
      <c r="C497" s="3"/>
      <c r="D497" s="407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408"/>
      <c r="X497" s="408"/>
      <c r="Y497" s="408"/>
      <c r="Z497" s="408"/>
      <c r="AA497" s="3"/>
      <c r="AB497" s="2"/>
      <c r="AC497" s="2"/>
      <c r="AD497" s="2"/>
      <c r="AE497" s="2"/>
      <c r="AF497" s="2"/>
      <c r="AG497" s="2"/>
    </row>
    <row r="498" ht="15.75" customHeight="1">
      <c r="A498" s="2"/>
      <c r="B498" s="406"/>
      <c r="C498" s="3"/>
      <c r="D498" s="407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408"/>
      <c r="X498" s="408"/>
      <c r="Y498" s="408"/>
      <c r="Z498" s="408"/>
      <c r="AA498" s="3"/>
      <c r="AB498" s="2"/>
      <c r="AC498" s="2"/>
      <c r="AD498" s="2"/>
      <c r="AE498" s="2"/>
      <c r="AF498" s="2"/>
      <c r="AG498" s="2"/>
    </row>
    <row r="499" ht="15.75" customHeight="1">
      <c r="A499" s="2"/>
      <c r="B499" s="406"/>
      <c r="C499" s="3"/>
      <c r="D499" s="407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408"/>
      <c r="X499" s="408"/>
      <c r="Y499" s="408"/>
      <c r="Z499" s="408"/>
      <c r="AA499" s="3"/>
      <c r="AB499" s="2"/>
      <c r="AC499" s="2"/>
      <c r="AD499" s="2"/>
      <c r="AE499" s="2"/>
      <c r="AF499" s="2"/>
      <c r="AG499" s="2"/>
    </row>
    <row r="500" ht="15.75" customHeight="1">
      <c r="A500" s="2"/>
      <c r="B500" s="406"/>
      <c r="C500" s="3"/>
      <c r="D500" s="407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408"/>
      <c r="X500" s="408"/>
      <c r="Y500" s="408"/>
      <c r="Z500" s="408"/>
      <c r="AA500" s="3"/>
      <c r="AB500" s="2"/>
      <c r="AC500" s="2"/>
      <c r="AD500" s="2"/>
      <c r="AE500" s="2"/>
      <c r="AF500" s="2"/>
      <c r="AG500" s="2"/>
    </row>
    <row r="501" ht="15.75" customHeight="1">
      <c r="A501" s="2"/>
      <c r="B501" s="406"/>
      <c r="C501" s="3"/>
      <c r="D501" s="407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408"/>
      <c r="X501" s="408"/>
      <c r="Y501" s="408"/>
      <c r="Z501" s="408"/>
      <c r="AA501" s="3"/>
      <c r="AB501" s="2"/>
      <c r="AC501" s="2"/>
      <c r="AD501" s="2"/>
      <c r="AE501" s="2"/>
      <c r="AF501" s="2"/>
      <c r="AG501" s="2"/>
    </row>
    <row r="502" ht="15.75" customHeight="1">
      <c r="A502" s="2"/>
      <c r="B502" s="406"/>
      <c r="C502" s="3"/>
      <c r="D502" s="407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408"/>
      <c r="X502" s="408"/>
      <c r="Y502" s="408"/>
      <c r="Z502" s="408"/>
      <c r="AA502" s="3"/>
      <c r="AB502" s="2"/>
      <c r="AC502" s="2"/>
      <c r="AD502" s="2"/>
      <c r="AE502" s="2"/>
      <c r="AF502" s="2"/>
      <c r="AG502" s="2"/>
    </row>
    <row r="503" ht="15.75" customHeight="1">
      <c r="A503" s="2"/>
      <c r="B503" s="406"/>
      <c r="C503" s="3"/>
      <c r="D503" s="407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408"/>
      <c r="X503" s="408"/>
      <c r="Y503" s="408"/>
      <c r="Z503" s="408"/>
      <c r="AA503" s="3"/>
      <c r="AB503" s="2"/>
      <c r="AC503" s="2"/>
      <c r="AD503" s="2"/>
      <c r="AE503" s="2"/>
      <c r="AF503" s="2"/>
      <c r="AG503" s="2"/>
    </row>
    <row r="504" ht="15.75" customHeight="1">
      <c r="A504" s="2"/>
      <c r="B504" s="406"/>
      <c r="C504" s="3"/>
      <c r="D504" s="407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408"/>
      <c r="X504" s="408"/>
      <c r="Y504" s="408"/>
      <c r="Z504" s="408"/>
      <c r="AA504" s="3"/>
      <c r="AB504" s="2"/>
      <c r="AC504" s="2"/>
      <c r="AD504" s="2"/>
      <c r="AE504" s="2"/>
      <c r="AF504" s="2"/>
      <c r="AG504" s="2"/>
    </row>
    <row r="505" ht="15.75" customHeight="1">
      <c r="A505" s="2"/>
      <c r="B505" s="2"/>
      <c r="C505" s="3"/>
      <c r="D505" s="407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408"/>
      <c r="X505" s="408"/>
      <c r="Y505" s="408"/>
      <c r="Z505" s="408"/>
      <c r="AA505" s="3"/>
      <c r="AB505" s="2"/>
      <c r="AC505" s="2"/>
      <c r="AD505" s="2"/>
      <c r="AE505" s="2"/>
      <c r="AF505" s="2"/>
      <c r="AG505" s="2"/>
    </row>
    <row r="506" ht="15.75" customHeight="1">
      <c r="A506" s="2"/>
      <c r="B506" s="2"/>
      <c r="C506" s="3"/>
      <c r="D506" s="407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408"/>
      <c r="X506" s="408"/>
      <c r="Y506" s="408"/>
      <c r="Z506" s="408"/>
      <c r="AA506" s="3"/>
      <c r="AB506" s="2"/>
      <c r="AC506" s="2"/>
      <c r="AD506" s="2"/>
      <c r="AE506" s="2"/>
      <c r="AF506" s="2"/>
      <c r="AG506" s="2"/>
    </row>
    <row r="507" ht="15.75" customHeight="1">
      <c r="A507" s="2"/>
      <c r="B507" s="2"/>
      <c r="C507" s="3"/>
      <c r="D507" s="407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408"/>
      <c r="X507" s="408"/>
      <c r="Y507" s="408"/>
      <c r="Z507" s="408"/>
      <c r="AA507" s="3"/>
      <c r="AB507" s="2"/>
      <c r="AC507" s="2"/>
      <c r="AD507" s="2"/>
      <c r="AE507" s="2"/>
      <c r="AF507" s="2"/>
      <c r="AG507" s="2"/>
    </row>
    <row r="508" ht="15.75" customHeight="1">
      <c r="A508" s="2"/>
      <c r="B508" s="2"/>
      <c r="C508" s="3"/>
      <c r="D508" s="407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408"/>
      <c r="X508" s="408"/>
      <c r="Y508" s="408"/>
      <c r="Z508" s="408"/>
      <c r="AA508" s="3"/>
      <c r="AB508" s="2"/>
      <c r="AC508" s="2"/>
      <c r="AD508" s="2"/>
      <c r="AE508" s="2"/>
      <c r="AF508" s="2"/>
      <c r="AG508" s="2"/>
    </row>
    <row r="509" ht="15.75" customHeight="1">
      <c r="A509" s="2"/>
      <c r="B509" s="2"/>
      <c r="C509" s="3"/>
      <c r="D509" s="407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408"/>
      <c r="X509" s="408"/>
      <c r="Y509" s="408"/>
      <c r="Z509" s="408"/>
      <c r="AA509" s="3"/>
      <c r="AB509" s="2"/>
      <c r="AC509" s="2"/>
      <c r="AD509" s="2"/>
      <c r="AE509" s="2"/>
      <c r="AF509" s="2"/>
      <c r="AG509" s="2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H1001" s="8"/>
      <c r="I1001" s="8"/>
      <c r="J1001" s="8"/>
      <c r="N1001" s="8"/>
      <c r="O1001" s="8"/>
      <c r="P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ht="15.75" customHeight="1">
      <c r="H1002" s="8"/>
      <c r="I1002" s="8"/>
      <c r="J1002" s="8"/>
      <c r="N1002" s="8"/>
      <c r="O1002" s="8"/>
      <c r="P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ht="15.75" customHeight="1">
      <c r="H1003" s="8"/>
      <c r="I1003" s="8"/>
      <c r="J1003" s="8"/>
      <c r="N1003" s="8"/>
      <c r="O1003" s="8"/>
      <c r="P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ht="15.75" customHeight="1">
      <c r="H1004" s="8"/>
      <c r="I1004" s="8"/>
      <c r="J1004" s="8"/>
      <c r="N1004" s="8"/>
      <c r="O1004" s="8"/>
      <c r="P1004" s="8"/>
      <c r="T1004" s="8"/>
      <c r="U1004" s="8"/>
      <c r="V1004" s="8"/>
      <c r="W1004" s="8"/>
      <c r="X1004" s="8"/>
      <c r="Y1004" s="8"/>
      <c r="Z1004" s="8"/>
      <c r="AA1004" s="8"/>
      <c r="AB1004" s="8"/>
    </row>
    <row r="1005" ht="15.75" customHeight="1">
      <c r="H1005" s="8"/>
      <c r="I1005" s="8"/>
      <c r="J1005" s="8"/>
      <c r="N1005" s="8"/>
      <c r="O1005" s="8"/>
      <c r="P1005" s="8"/>
      <c r="T1005" s="8"/>
      <c r="U1005" s="8"/>
      <c r="V1005" s="8"/>
      <c r="W1005" s="8"/>
      <c r="X1005" s="8"/>
      <c r="Y1005" s="8"/>
      <c r="Z1005" s="8"/>
      <c r="AA1005" s="8"/>
      <c r="AB1005" s="8"/>
    </row>
    <row r="1006" ht="15.75" customHeight="1">
      <c r="H1006" s="8"/>
      <c r="I1006" s="8"/>
      <c r="J1006" s="8"/>
      <c r="N1006" s="8"/>
      <c r="O1006" s="8"/>
      <c r="P1006" s="8"/>
      <c r="T1006" s="8"/>
      <c r="U1006" s="8"/>
      <c r="V1006" s="8"/>
      <c r="W1006" s="8"/>
      <c r="X1006" s="8"/>
      <c r="Y1006" s="8"/>
      <c r="Z1006" s="8"/>
      <c r="AA1006" s="8"/>
      <c r="AB1006" s="8"/>
    </row>
    <row r="1007" ht="15.75" customHeight="1">
      <c r="H1007" s="8"/>
      <c r="I1007" s="8"/>
      <c r="J1007" s="8"/>
      <c r="N1007" s="8"/>
      <c r="O1007" s="8"/>
      <c r="P1007" s="8"/>
      <c r="T1007" s="8"/>
      <c r="U1007" s="8"/>
      <c r="V1007" s="8"/>
      <c r="W1007" s="8"/>
      <c r="X1007" s="8"/>
      <c r="Y1007" s="8"/>
      <c r="Z1007" s="8"/>
      <c r="AA1007" s="8"/>
      <c r="AB1007" s="8"/>
    </row>
    <row r="1008" ht="15.75" customHeight="1">
      <c r="H1008" s="8"/>
      <c r="I1008" s="8"/>
      <c r="J1008" s="8"/>
      <c r="N1008" s="8"/>
      <c r="O1008" s="8"/>
      <c r="P1008" s="8"/>
      <c r="T1008" s="8"/>
      <c r="U1008" s="8"/>
      <c r="V1008" s="8"/>
      <c r="W1008" s="8"/>
      <c r="X1008" s="8"/>
      <c r="Y1008" s="8"/>
      <c r="Z1008" s="8"/>
      <c r="AA1008" s="8"/>
      <c r="AB1008" s="8"/>
    </row>
    <row r="1009" ht="15.75" customHeight="1">
      <c r="H1009" s="8"/>
      <c r="I1009" s="8"/>
      <c r="J1009" s="8"/>
      <c r="N1009" s="8"/>
      <c r="O1009" s="8"/>
      <c r="P1009" s="8"/>
      <c r="T1009" s="8"/>
      <c r="U1009" s="8"/>
      <c r="V1009" s="8"/>
      <c r="W1009" s="8"/>
      <c r="X1009" s="8"/>
      <c r="Y1009" s="8"/>
      <c r="Z1009" s="8"/>
      <c r="AA1009" s="8"/>
      <c r="AB1009" s="8"/>
    </row>
    <row r="1010" ht="15.75" customHeight="1">
      <c r="H1010" s="8"/>
      <c r="I1010" s="8"/>
      <c r="J1010" s="8"/>
      <c r="N1010" s="8"/>
      <c r="O1010" s="8"/>
      <c r="P1010" s="8"/>
      <c r="T1010" s="8"/>
      <c r="U1010" s="8"/>
      <c r="V1010" s="8"/>
      <c r="W1010" s="8"/>
      <c r="X1010" s="8"/>
      <c r="Y1010" s="8"/>
      <c r="Z1010" s="8"/>
      <c r="AA1010" s="8"/>
      <c r="AB1010" s="8"/>
    </row>
    <row r="1011" ht="15.75" customHeight="1">
      <c r="H1011" s="8"/>
      <c r="I1011" s="8"/>
      <c r="J1011" s="8"/>
      <c r="N1011" s="8"/>
      <c r="O1011" s="8"/>
      <c r="P1011" s="8"/>
      <c r="T1011" s="8"/>
      <c r="U1011" s="8"/>
      <c r="V1011" s="8"/>
      <c r="W1011" s="8"/>
      <c r="X1011" s="8"/>
      <c r="Y1011" s="8"/>
      <c r="Z1011" s="8"/>
      <c r="AA1011" s="8"/>
      <c r="AB1011" s="8"/>
    </row>
    <row r="1012" ht="15.75" customHeight="1">
      <c r="H1012" s="8"/>
      <c r="I1012" s="8"/>
      <c r="J1012" s="8"/>
      <c r="N1012" s="8"/>
      <c r="O1012" s="8"/>
      <c r="P1012" s="8"/>
      <c r="T1012" s="8"/>
      <c r="U1012" s="8"/>
      <c r="V1012" s="8"/>
      <c r="W1012" s="8"/>
      <c r="X1012" s="8"/>
      <c r="Y1012" s="8"/>
      <c r="Z1012" s="8"/>
      <c r="AA1012" s="8"/>
      <c r="AB1012" s="8"/>
    </row>
    <row r="1013" ht="15.75" customHeight="1">
      <c r="H1013" s="8"/>
      <c r="I1013" s="8"/>
      <c r="J1013" s="8"/>
      <c r="N1013" s="8"/>
      <c r="O1013" s="8"/>
      <c r="P1013" s="8"/>
      <c r="T1013" s="8"/>
      <c r="U1013" s="8"/>
      <c r="V1013" s="8"/>
      <c r="W1013" s="8"/>
      <c r="X1013" s="8"/>
      <c r="Y1013" s="8"/>
      <c r="Z1013" s="8"/>
      <c r="AA1013" s="8"/>
      <c r="AB1013" s="8"/>
    </row>
    <row r="1014" ht="15.75" customHeight="1">
      <c r="H1014" s="8"/>
      <c r="I1014" s="8"/>
      <c r="J1014" s="8"/>
      <c r="N1014" s="8"/>
      <c r="O1014" s="8"/>
      <c r="P1014" s="8"/>
      <c r="T1014" s="8"/>
      <c r="U1014" s="8"/>
      <c r="V1014" s="8"/>
      <c r="W1014" s="8"/>
      <c r="X1014" s="8"/>
      <c r="Y1014" s="8"/>
      <c r="Z1014" s="8"/>
      <c r="AA1014" s="8"/>
      <c r="AB1014" s="8"/>
    </row>
    <row r="1015" ht="15.75" customHeight="1">
      <c r="H1015" s="8"/>
      <c r="I1015" s="8"/>
      <c r="J1015" s="8"/>
      <c r="N1015" s="8"/>
      <c r="O1015" s="8"/>
      <c r="P1015" s="8"/>
      <c r="T1015" s="8"/>
      <c r="U1015" s="8"/>
      <c r="V1015" s="8"/>
      <c r="W1015" s="8"/>
      <c r="X1015" s="8"/>
      <c r="Y1015" s="8"/>
      <c r="Z1015" s="8"/>
      <c r="AA1015" s="8"/>
      <c r="AB1015" s="8"/>
    </row>
    <row r="1016" ht="15.75" customHeight="1">
      <c r="H1016" s="8"/>
      <c r="I1016" s="8"/>
      <c r="J1016" s="8"/>
      <c r="N1016" s="8"/>
      <c r="O1016" s="8"/>
      <c r="P1016" s="8"/>
      <c r="T1016" s="8"/>
      <c r="U1016" s="8"/>
      <c r="V1016" s="8"/>
      <c r="W1016" s="8"/>
      <c r="X1016" s="8"/>
      <c r="Y1016" s="8"/>
      <c r="Z1016" s="8"/>
      <c r="AA1016" s="8"/>
      <c r="AB1016" s="8"/>
    </row>
    <row r="1017" ht="15.75" customHeight="1">
      <c r="H1017" s="8"/>
      <c r="I1017" s="8"/>
      <c r="J1017" s="8"/>
      <c r="N1017" s="8"/>
      <c r="O1017" s="8"/>
      <c r="P1017" s="8"/>
      <c r="T1017" s="8"/>
      <c r="U1017" s="8"/>
      <c r="V1017" s="8"/>
      <c r="W1017" s="8"/>
      <c r="X1017" s="8"/>
      <c r="Y1017" s="8"/>
      <c r="Z1017" s="8"/>
      <c r="AA1017" s="8"/>
      <c r="AB1017" s="8"/>
    </row>
    <row r="1018" ht="15.75" customHeight="1">
      <c r="H1018" s="8"/>
      <c r="I1018" s="8"/>
      <c r="J1018" s="8"/>
      <c r="N1018" s="8"/>
      <c r="O1018" s="8"/>
      <c r="P1018" s="8"/>
      <c r="T1018" s="8"/>
      <c r="U1018" s="8"/>
      <c r="V1018" s="8"/>
      <c r="W1018" s="8"/>
      <c r="X1018" s="8"/>
      <c r="Y1018" s="8"/>
      <c r="Z1018" s="8"/>
      <c r="AA1018" s="8"/>
      <c r="AB1018" s="8"/>
    </row>
    <row r="1019" ht="15.75" customHeight="1">
      <c r="H1019" s="8"/>
      <c r="I1019" s="8"/>
      <c r="J1019" s="8"/>
      <c r="N1019" s="8"/>
      <c r="O1019" s="8"/>
      <c r="P1019" s="8"/>
      <c r="T1019" s="8"/>
      <c r="U1019" s="8"/>
      <c r="V1019" s="8"/>
      <c r="W1019" s="8"/>
      <c r="X1019" s="8"/>
      <c r="Y1019" s="8"/>
      <c r="Z1019" s="8"/>
      <c r="AA1019" s="8"/>
      <c r="AB1019" s="8"/>
    </row>
    <row r="1020" ht="15.75" customHeight="1">
      <c r="H1020" s="8"/>
      <c r="I1020" s="8"/>
      <c r="J1020" s="8"/>
      <c r="N1020" s="8"/>
      <c r="O1020" s="8"/>
      <c r="P1020" s="8"/>
      <c r="T1020" s="8"/>
      <c r="U1020" s="8"/>
      <c r="V1020" s="8"/>
      <c r="W1020" s="8"/>
      <c r="X1020" s="8"/>
      <c r="Y1020" s="8"/>
      <c r="Z1020" s="8"/>
      <c r="AA1020" s="8"/>
      <c r="AB1020" s="8"/>
    </row>
    <row r="1021" ht="15.75" customHeight="1">
      <c r="H1021" s="8"/>
      <c r="I1021" s="8"/>
      <c r="J1021" s="8"/>
      <c r="N1021" s="8"/>
      <c r="O1021" s="8"/>
      <c r="P1021" s="8"/>
      <c r="T1021" s="8"/>
      <c r="U1021" s="8"/>
      <c r="V1021" s="8"/>
      <c r="W1021" s="8"/>
      <c r="X1021" s="8"/>
      <c r="Y1021" s="8"/>
      <c r="Z1021" s="8"/>
      <c r="AA1021" s="8"/>
      <c r="AB1021" s="8"/>
    </row>
    <row r="1022" ht="15.75" customHeight="1">
      <c r="H1022" s="8"/>
      <c r="I1022" s="8"/>
      <c r="J1022" s="8"/>
      <c r="N1022" s="8"/>
      <c r="O1022" s="8"/>
      <c r="P1022" s="8"/>
      <c r="T1022" s="8"/>
      <c r="U1022" s="8"/>
      <c r="V1022" s="8"/>
      <c r="W1022" s="8"/>
      <c r="X1022" s="8"/>
      <c r="Y1022" s="8"/>
      <c r="Z1022" s="8"/>
      <c r="AA1022" s="8"/>
      <c r="AB1022" s="8"/>
    </row>
    <row r="1023" ht="15.75" customHeight="1">
      <c r="H1023" s="8"/>
      <c r="I1023" s="8"/>
      <c r="J1023" s="8"/>
      <c r="N1023" s="8"/>
      <c r="O1023" s="8"/>
      <c r="P1023" s="8"/>
      <c r="T1023" s="8"/>
      <c r="U1023" s="8"/>
      <c r="V1023" s="8"/>
      <c r="W1023" s="8"/>
      <c r="X1023" s="8"/>
      <c r="Y1023" s="8"/>
      <c r="Z1023" s="8"/>
      <c r="AA1023" s="8"/>
      <c r="AB1023" s="8"/>
    </row>
    <row r="1024" ht="15.75" customHeight="1">
      <c r="H1024" s="8"/>
      <c r="I1024" s="8"/>
      <c r="J1024" s="8"/>
      <c r="N1024" s="8"/>
      <c r="O1024" s="8"/>
      <c r="P1024" s="8"/>
      <c r="T1024" s="8"/>
      <c r="U1024" s="8"/>
      <c r="V1024" s="8"/>
      <c r="W1024" s="8"/>
      <c r="X1024" s="8"/>
      <c r="Y1024" s="8"/>
      <c r="Z1024" s="8"/>
      <c r="AA1024" s="8"/>
      <c r="AB1024" s="8"/>
    </row>
    <row r="1025" ht="15.75" customHeight="1">
      <c r="H1025" s="8"/>
      <c r="I1025" s="8"/>
      <c r="J1025" s="8"/>
      <c r="N1025" s="8"/>
      <c r="O1025" s="8"/>
      <c r="P1025" s="8"/>
      <c r="T1025" s="8"/>
      <c r="U1025" s="8"/>
      <c r="V1025" s="8"/>
      <c r="W1025" s="8"/>
      <c r="X1025" s="8"/>
      <c r="Y1025" s="8"/>
      <c r="Z1025" s="8"/>
      <c r="AA1025" s="8"/>
      <c r="AB1025" s="8"/>
    </row>
    <row r="1026" ht="15.75" customHeight="1">
      <c r="H1026" s="8"/>
      <c r="I1026" s="8"/>
      <c r="J1026" s="8"/>
      <c r="N1026" s="8"/>
      <c r="O1026" s="8"/>
      <c r="P1026" s="8"/>
      <c r="T1026" s="8"/>
      <c r="U1026" s="8"/>
      <c r="V1026" s="8"/>
      <c r="W1026" s="8"/>
      <c r="X1026" s="8"/>
      <c r="Y1026" s="8"/>
      <c r="Z1026" s="8"/>
      <c r="AA1026" s="8"/>
      <c r="AB1026" s="8"/>
    </row>
    <row r="1027" ht="15.75" customHeight="1">
      <c r="H1027" s="8"/>
      <c r="I1027" s="8"/>
      <c r="J1027" s="8"/>
      <c r="N1027" s="8"/>
      <c r="O1027" s="8"/>
      <c r="P1027" s="8"/>
      <c r="T1027" s="8"/>
      <c r="U1027" s="8"/>
      <c r="V1027" s="8"/>
      <c r="W1027" s="8"/>
      <c r="X1027" s="8"/>
      <c r="Y1027" s="8"/>
      <c r="Z1027" s="8"/>
      <c r="AA1027" s="8"/>
      <c r="AB1027" s="8"/>
    </row>
    <row r="1028" ht="15.75" customHeight="1">
      <c r="H1028" s="8"/>
      <c r="I1028" s="8"/>
      <c r="J1028" s="8"/>
      <c r="N1028" s="8"/>
      <c r="O1028" s="8"/>
      <c r="P1028" s="8"/>
      <c r="T1028" s="8"/>
      <c r="U1028" s="8"/>
      <c r="V1028" s="8"/>
      <c r="W1028" s="8"/>
      <c r="X1028" s="8"/>
      <c r="Y1028" s="8"/>
      <c r="Z1028" s="8"/>
      <c r="AA1028" s="8"/>
      <c r="AB1028" s="8"/>
    </row>
    <row r="1029" ht="15.75" customHeight="1">
      <c r="H1029" s="8"/>
      <c r="I1029" s="8"/>
      <c r="J1029" s="8"/>
      <c r="N1029" s="8"/>
      <c r="O1029" s="8"/>
      <c r="P1029" s="8"/>
      <c r="T1029" s="8"/>
      <c r="U1029" s="8"/>
      <c r="V1029" s="8"/>
      <c r="W1029" s="8"/>
      <c r="X1029" s="8"/>
      <c r="Y1029" s="8"/>
      <c r="Z1029" s="8"/>
      <c r="AA1029" s="8"/>
      <c r="AB1029" s="8"/>
    </row>
    <row r="1030" ht="15.75" customHeight="1">
      <c r="H1030" s="8"/>
      <c r="I1030" s="8"/>
      <c r="J1030" s="8"/>
      <c r="N1030" s="8"/>
      <c r="O1030" s="8"/>
      <c r="P1030" s="8"/>
      <c r="T1030" s="8"/>
      <c r="U1030" s="8"/>
      <c r="V1030" s="8"/>
      <c r="W1030" s="8"/>
      <c r="X1030" s="8"/>
      <c r="Y1030" s="8"/>
      <c r="Z1030" s="8"/>
      <c r="AA1030" s="8"/>
      <c r="AB1030" s="8"/>
    </row>
    <row r="1031" ht="15.75" customHeight="1">
      <c r="H1031" s="8"/>
      <c r="I1031" s="8"/>
      <c r="J1031" s="8"/>
      <c r="N1031" s="8"/>
      <c r="O1031" s="8"/>
      <c r="P1031" s="8"/>
      <c r="T1031" s="8"/>
      <c r="U1031" s="8"/>
      <c r="V1031" s="8"/>
      <c r="W1031" s="8"/>
      <c r="X1031" s="8"/>
      <c r="Y1031" s="8"/>
      <c r="Z1031" s="8"/>
      <c r="AA1031" s="8"/>
      <c r="AB1031" s="8"/>
    </row>
    <row r="1032" ht="15.75" customHeight="1">
      <c r="H1032" s="8"/>
      <c r="I1032" s="8"/>
      <c r="J1032" s="8"/>
      <c r="N1032" s="8"/>
      <c r="O1032" s="8"/>
      <c r="P1032" s="8"/>
      <c r="T1032" s="8"/>
      <c r="U1032" s="8"/>
      <c r="V1032" s="8"/>
      <c r="W1032" s="8"/>
      <c r="X1032" s="8"/>
      <c r="Y1032" s="8"/>
      <c r="Z1032" s="8"/>
      <c r="AA1032" s="8"/>
      <c r="AB1032" s="8"/>
    </row>
    <row r="1033" ht="15.75" customHeight="1">
      <c r="H1033" s="8"/>
      <c r="I1033" s="8"/>
      <c r="J1033" s="8"/>
      <c r="N1033" s="8"/>
      <c r="O1033" s="8"/>
      <c r="P1033" s="8"/>
      <c r="T1033" s="8"/>
      <c r="U1033" s="8"/>
      <c r="V1033" s="8"/>
      <c r="W1033" s="8"/>
      <c r="X1033" s="8"/>
      <c r="Y1033" s="8"/>
      <c r="Z1033" s="8"/>
      <c r="AA1033" s="8"/>
      <c r="AB1033" s="8"/>
    </row>
    <row r="1034" ht="15.75" customHeight="1">
      <c r="H1034" s="8"/>
      <c r="I1034" s="8"/>
      <c r="J1034" s="8"/>
      <c r="N1034" s="8"/>
      <c r="O1034" s="8"/>
      <c r="P1034" s="8"/>
      <c r="T1034" s="8"/>
      <c r="U1034" s="8"/>
      <c r="V1034" s="8"/>
      <c r="W1034" s="8"/>
      <c r="X1034" s="8"/>
      <c r="Y1034" s="8"/>
      <c r="Z1034" s="8"/>
      <c r="AA1034" s="8"/>
      <c r="AB1034" s="8"/>
    </row>
    <row r="1035" ht="15.75" customHeight="1">
      <c r="H1035" s="8"/>
      <c r="I1035" s="8"/>
      <c r="J1035" s="8"/>
      <c r="N1035" s="8"/>
      <c r="O1035" s="8"/>
      <c r="P1035" s="8"/>
      <c r="T1035" s="8"/>
      <c r="U1035" s="8"/>
      <c r="V1035" s="8"/>
      <c r="W1035" s="8"/>
      <c r="X1035" s="8"/>
      <c r="Y1035" s="8"/>
      <c r="Z1035" s="8"/>
      <c r="AA1035" s="8"/>
      <c r="AB1035" s="8"/>
    </row>
    <row r="1036" ht="15.75" customHeight="1">
      <c r="H1036" s="8"/>
      <c r="I1036" s="8"/>
      <c r="J1036" s="8"/>
      <c r="N1036" s="8"/>
      <c r="O1036" s="8"/>
      <c r="P1036" s="8"/>
      <c r="T1036" s="8"/>
      <c r="U1036" s="8"/>
      <c r="V1036" s="8"/>
      <c r="W1036" s="8"/>
      <c r="X1036" s="8"/>
      <c r="Y1036" s="8"/>
      <c r="Z1036" s="8"/>
      <c r="AA1036" s="8"/>
      <c r="AB1036" s="8"/>
    </row>
    <row r="1037" ht="15.75" customHeight="1">
      <c r="H1037" s="8"/>
      <c r="I1037" s="8"/>
      <c r="J1037" s="8"/>
      <c r="N1037" s="8"/>
      <c r="O1037" s="8"/>
      <c r="P1037" s="8"/>
      <c r="T1037" s="8"/>
      <c r="U1037" s="8"/>
      <c r="V1037" s="8"/>
      <c r="W1037" s="8"/>
      <c r="X1037" s="8"/>
      <c r="Y1037" s="8"/>
      <c r="Z1037" s="8"/>
      <c r="AA1037" s="8"/>
      <c r="AB1037" s="8"/>
    </row>
    <row r="1038" ht="15.75" customHeight="1">
      <c r="H1038" s="8"/>
      <c r="I1038" s="8"/>
      <c r="J1038" s="8"/>
      <c r="N1038" s="8"/>
      <c r="O1038" s="8"/>
      <c r="P1038" s="8"/>
      <c r="T1038" s="8"/>
      <c r="U1038" s="8"/>
      <c r="V1038" s="8"/>
      <c r="W1038" s="8"/>
      <c r="X1038" s="8"/>
      <c r="Y1038" s="8"/>
      <c r="Z1038" s="8"/>
      <c r="AA1038" s="8"/>
      <c r="AB1038" s="8"/>
    </row>
    <row r="1039" ht="15.75" customHeight="1">
      <c r="H1039" s="8"/>
      <c r="I1039" s="8"/>
      <c r="J1039" s="8"/>
      <c r="N1039" s="8"/>
      <c r="O1039" s="8"/>
      <c r="P1039" s="8"/>
      <c r="T1039" s="8"/>
      <c r="U1039" s="8"/>
      <c r="V1039" s="8"/>
      <c r="W1039" s="8"/>
      <c r="X1039" s="8"/>
      <c r="Y1039" s="8"/>
      <c r="Z1039" s="8"/>
      <c r="AA1039" s="8"/>
      <c r="AB1039" s="8"/>
    </row>
    <row r="1040" ht="15.75" customHeight="1">
      <c r="H1040" s="8"/>
      <c r="I1040" s="8"/>
      <c r="J1040" s="8"/>
      <c r="N1040" s="8"/>
      <c r="O1040" s="8"/>
      <c r="P1040" s="8"/>
      <c r="T1040" s="8"/>
      <c r="U1040" s="8"/>
      <c r="V1040" s="8"/>
      <c r="W1040" s="8"/>
      <c r="X1040" s="8"/>
      <c r="Y1040" s="8"/>
      <c r="Z1040" s="8"/>
      <c r="AA1040" s="8"/>
      <c r="AB1040" s="8"/>
    </row>
    <row r="1041" ht="15.75" customHeight="1">
      <c r="H1041" s="8"/>
      <c r="I1041" s="8"/>
      <c r="J1041" s="8"/>
      <c r="N1041" s="8"/>
      <c r="O1041" s="8"/>
      <c r="P1041" s="8"/>
      <c r="T1041" s="8"/>
      <c r="U1041" s="8"/>
      <c r="V1041" s="8"/>
      <c r="W1041" s="8"/>
      <c r="X1041" s="8"/>
      <c r="Y1041" s="8"/>
      <c r="Z1041" s="8"/>
      <c r="AA1041" s="8"/>
      <c r="AB1041" s="8"/>
    </row>
    <row r="1042" ht="15.75" customHeight="1">
      <c r="H1042" s="8"/>
      <c r="I1042" s="8"/>
      <c r="J1042" s="8"/>
      <c r="N1042" s="8"/>
      <c r="O1042" s="8"/>
      <c r="P1042" s="8"/>
      <c r="T1042" s="8"/>
      <c r="U1042" s="8"/>
      <c r="V1042" s="8"/>
      <c r="W1042" s="8"/>
      <c r="X1042" s="8"/>
      <c r="Y1042" s="8"/>
      <c r="Z1042" s="8"/>
      <c r="AA1042" s="8"/>
      <c r="AB1042" s="8"/>
    </row>
    <row r="1043" ht="15.75" customHeight="1">
      <c r="H1043" s="8"/>
      <c r="I1043" s="8"/>
      <c r="J1043" s="8"/>
      <c r="N1043" s="8"/>
      <c r="O1043" s="8"/>
      <c r="P1043" s="8"/>
      <c r="T1043" s="8"/>
      <c r="U1043" s="8"/>
      <c r="V1043" s="8"/>
      <c r="W1043" s="8"/>
      <c r="X1043" s="8"/>
      <c r="Y1043" s="8"/>
      <c r="Z1043" s="8"/>
      <c r="AA1043" s="8"/>
      <c r="AB1043" s="8"/>
    </row>
    <row r="1044" ht="15.75" customHeight="1">
      <c r="H1044" s="8"/>
      <c r="I1044" s="8"/>
      <c r="J1044" s="8"/>
      <c r="N1044" s="8"/>
      <c r="O1044" s="8"/>
      <c r="P1044" s="8"/>
      <c r="T1044" s="8"/>
      <c r="U1044" s="8"/>
      <c r="V1044" s="8"/>
      <c r="W1044" s="8"/>
      <c r="X1044" s="8"/>
      <c r="Y1044" s="8"/>
      <c r="Z1044" s="8"/>
      <c r="AA1044" s="8"/>
      <c r="AB1044" s="8"/>
    </row>
    <row r="1045" ht="15.75" customHeight="1">
      <c r="H1045" s="8"/>
      <c r="I1045" s="8"/>
      <c r="J1045" s="8"/>
      <c r="N1045" s="8"/>
      <c r="O1045" s="8"/>
      <c r="P1045" s="8"/>
      <c r="T1045" s="8"/>
      <c r="U1045" s="8"/>
      <c r="V1045" s="8"/>
      <c r="W1045" s="8"/>
      <c r="X1045" s="8"/>
      <c r="Y1045" s="8"/>
      <c r="Z1045" s="8"/>
      <c r="AA1045" s="8"/>
      <c r="AB1045" s="8"/>
    </row>
    <row r="1046" ht="15.75" customHeight="1">
      <c r="H1046" s="8"/>
      <c r="I1046" s="8"/>
      <c r="J1046" s="8"/>
      <c r="N1046" s="8"/>
      <c r="O1046" s="8"/>
      <c r="P1046" s="8"/>
      <c r="T1046" s="8"/>
      <c r="U1046" s="8"/>
      <c r="V1046" s="8"/>
      <c r="W1046" s="8"/>
      <c r="X1046" s="8"/>
      <c r="Y1046" s="8"/>
      <c r="Z1046" s="8"/>
      <c r="AA1046" s="8"/>
      <c r="AB1046" s="8"/>
    </row>
    <row r="1047" ht="15.75" customHeight="1">
      <c r="H1047" s="8"/>
      <c r="I1047" s="8"/>
      <c r="J1047" s="8"/>
      <c r="N1047" s="8"/>
      <c r="O1047" s="8"/>
      <c r="P1047" s="8"/>
      <c r="T1047" s="8"/>
      <c r="U1047" s="8"/>
      <c r="V1047" s="8"/>
      <c r="W1047" s="8"/>
      <c r="X1047" s="8"/>
      <c r="Y1047" s="8"/>
      <c r="Z1047" s="8"/>
      <c r="AA1047" s="8"/>
      <c r="AB1047" s="8"/>
    </row>
    <row r="1048" ht="15.75" customHeight="1">
      <c r="H1048" s="8"/>
      <c r="I1048" s="8"/>
      <c r="J1048" s="8"/>
      <c r="N1048" s="8"/>
      <c r="O1048" s="8"/>
      <c r="P1048" s="8"/>
      <c r="T1048" s="8"/>
      <c r="U1048" s="8"/>
      <c r="V1048" s="8"/>
      <c r="W1048" s="8"/>
      <c r="X1048" s="8"/>
      <c r="Y1048" s="8"/>
      <c r="Z1048" s="8"/>
      <c r="AA1048" s="8"/>
      <c r="AB1048" s="8"/>
    </row>
    <row r="1049" ht="15.75" customHeight="1">
      <c r="H1049" s="8"/>
      <c r="I1049" s="8"/>
      <c r="J1049" s="8"/>
      <c r="N1049" s="8"/>
      <c r="O1049" s="8"/>
      <c r="P1049" s="8"/>
      <c r="T1049" s="8"/>
      <c r="U1049" s="8"/>
      <c r="V1049" s="8"/>
      <c r="W1049" s="8"/>
      <c r="X1049" s="8"/>
      <c r="Y1049" s="8"/>
      <c r="Z1049" s="8"/>
      <c r="AA1049" s="8"/>
      <c r="AB1049" s="8"/>
    </row>
    <row r="1050" ht="15.75" customHeight="1">
      <c r="H1050" s="8"/>
      <c r="I1050" s="8"/>
      <c r="J1050" s="8"/>
      <c r="N1050" s="8"/>
      <c r="O1050" s="8"/>
      <c r="P1050" s="8"/>
      <c r="T1050" s="8"/>
      <c r="U1050" s="8"/>
      <c r="V1050" s="8"/>
      <c r="W1050" s="8"/>
      <c r="X1050" s="8"/>
      <c r="Y1050" s="8"/>
      <c r="Z1050" s="8"/>
      <c r="AA1050" s="8"/>
      <c r="AB1050" s="8"/>
    </row>
    <row r="1051" ht="15.75" customHeight="1">
      <c r="H1051" s="8"/>
      <c r="I1051" s="8"/>
      <c r="J1051" s="8"/>
      <c r="N1051" s="8"/>
      <c r="O1051" s="8"/>
      <c r="P1051" s="8"/>
      <c r="T1051" s="8"/>
      <c r="U1051" s="8"/>
      <c r="V1051" s="8"/>
      <c r="W1051" s="8"/>
      <c r="X1051" s="8"/>
      <c r="Y1051" s="8"/>
      <c r="Z1051" s="8"/>
      <c r="AA1051" s="8"/>
      <c r="AB1051" s="8"/>
    </row>
    <row r="1052" ht="15.75" customHeight="1">
      <c r="H1052" s="8"/>
      <c r="I1052" s="8"/>
      <c r="J1052" s="8"/>
      <c r="N1052" s="8"/>
      <c r="O1052" s="8"/>
      <c r="P1052" s="8"/>
      <c r="T1052" s="8"/>
      <c r="U1052" s="8"/>
      <c r="V1052" s="8"/>
      <c r="W1052" s="8"/>
      <c r="X1052" s="8"/>
      <c r="Y1052" s="8"/>
      <c r="Z1052" s="8"/>
      <c r="AA1052" s="8"/>
      <c r="AB1052" s="8"/>
    </row>
    <row r="1053" ht="15.75" customHeight="1">
      <c r="H1053" s="8"/>
      <c r="I1053" s="8"/>
      <c r="J1053" s="8"/>
      <c r="N1053" s="8"/>
      <c r="O1053" s="8"/>
      <c r="P1053" s="8"/>
      <c r="T1053" s="8"/>
      <c r="U1053" s="8"/>
      <c r="V1053" s="8"/>
      <c r="W1053" s="8"/>
      <c r="X1053" s="8"/>
      <c r="Y1053" s="8"/>
      <c r="Z1053" s="8"/>
      <c r="AA1053" s="8"/>
      <c r="AB1053" s="8"/>
    </row>
    <row r="1054" ht="15.75" customHeight="1">
      <c r="H1054" s="8"/>
      <c r="I1054" s="8"/>
      <c r="J1054" s="8"/>
      <c r="N1054" s="8"/>
      <c r="O1054" s="8"/>
      <c r="P1054" s="8"/>
      <c r="T1054" s="8"/>
      <c r="U1054" s="8"/>
      <c r="V1054" s="8"/>
      <c r="W1054" s="8"/>
      <c r="X1054" s="8"/>
      <c r="Y1054" s="8"/>
      <c r="Z1054" s="8"/>
      <c r="AA1054" s="8"/>
      <c r="AB1054" s="8"/>
    </row>
    <row r="1055" ht="15.75" customHeight="1">
      <c r="H1055" s="8"/>
      <c r="I1055" s="8"/>
      <c r="J1055" s="8"/>
      <c r="N1055" s="8"/>
      <c r="O1055" s="8"/>
      <c r="P1055" s="8"/>
      <c r="T1055" s="8"/>
      <c r="U1055" s="8"/>
      <c r="V1055" s="8"/>
      <c r="W1055" s="8"/>
      <c r="X1055" s="8"/>
      <c r="Y1055" s="8"/>
      <c r="Z1055" s="8"/>
      <c r="AA1055" s="8"/>
      <c r="AB1055" s="8"/>
    </row>
    <row r="1056" ht="15.75" customHeight="1">
      <c r="H1056" s="8"/>
      <c r="I1056" s="8"/>
      <c r="J1056" s="8"/>
      <c r="N1056" s="8"/>
      <c r="O1056" s="8"/>
      <c r="P1056" s="8"/>
      <c r="T1056" s="8"/>
      <c r="U1056" s="8"/>
      <c r="V1056" s="8"/>
      <c r="W1056" s="8"/>
      <c r="X1056" s="8"/>
      <c r="Y1056" s="8"/>
      <c r="Z1056" s="8"/>
      <c r="AA1056" s="8"/>
      <c r="AB1056" s="8"/>
    </row>
    <row r="1057" ht="15.75" customHeight="1">
      <c r="H1057" s="8"/>
      <c r="I1057" s="8"/>
      <c r="J1057" s="8"/>
      <c r="N1057" s="8"/>
      <c r="O1057" s="8"/>
      <c r="P1057" s="8"/>
      <c r="T1057" s="8"/>
      <c r="U1057" s="8"/>
      <c r="V1057" s="8"/>
      <c r="W1057" s="8"/>
      <c r="X1057" s="8"/>
      <c r="Y1057" s="8"/>
      <c r="Z1057" s="8"/>
      <c r="AA1057" s="8"/>
      <c r="AB1057" s="8"/>
    </row>
    <row r="1058" ht="15.75" customHeight="1">
      <c r="H1058" s="8"/>
      <c r="I1058" s="8"/>
      <c r="J1058" s="8"/>
      <c r="N1058" s="8"/>
      <c r="O1058" s="8"/>
      <c r="P1058" s="8"/>
      <c r="T1058" s="8"/>
      <c r="U1058" s="8"/>
      <c r="V1058" s="8"/>
      <c r="W1058" s="8"/>
      <c r="X1058" s="8"/>
      <c r="Y1058" s="8"/>
      <c r="Z1058" s="8"/>
      <c r="AA1058" s="8"/>
      <c r="AB1058" s="8"/>
    </row>
    <row r="1059" ht="15.75" customHeight="1">
      <c r="H1059" s="8"/>
      <c r="I1059" s="8"/>
      <c r="J1059" s="8"/>
      <c r="N1059" s="8"/>
      <c r="O1059" s="8"/>
      <c r="P1059" s="8"/>
      <c r="T1059" s="8"/>
      <c r="U1059" s="8"/>
      <c r="V1059" s="8"/>
      <c r="W1059" s="8"/>
      <c r="X1059" s="8"/>
      <c r="Y1059" s="8"/>
      <c r="Z1059" s="8"/>
      <c r="AA1059" s="8"/>
      <c r="AB1059" s="8"/>
    </row>
    <row r="1060" ht="15.75" customHeight="1">
      <c r="H1060" s="8"/>
      <c r="I1060" s="8"/>
      <c r="J1060" s="8"/>
      <c r="N1060" s="8"/>
      <c r="O1060" s="8"/>
      <c r="P1060" s="8"/>
      <c r="T1060" s="8"/>
      <c r="U1060" s="8"/>
      <c r="V1060" s="8"/>
      <c r="W1060" s="8"/>
      <c r="X1060" s="8"/>
      <c r="Y1060" s="8"/>
      <c r="Z1060" s="8"/>
      <c r="AA1060" s="8"/>
      <c r="AB1060" s="8"/>
    </row>
    <row r="1061" ht="15.75" customHeight="1">
      <c r="H1061" s="8"/>
      <c r="I1061" s="8"/>
      <c r="J1061" s="8"/>
      <c r="N1061" s="8"/>
      <c r="O1061" s="8"/>
      <c r="P1061" s="8"/>
      <c r="T1061" s="8"/>
      <c r="U1061" s="8"/>
      <c r="V1061" s="8"/>
      <c r="W1061" s="8"/>
      <c r="X1061" s="8"/>
      <c r="Y1061" s="8"/>
      <c r="Z1061" s="8"/>
      <c r="AA1061" s="8"/>
      <c r="AB1061" s="8"/>
    </row>
    <row r="1062" ht="15.75" customHeight="1">
      <c r="H1062" s="8"/>
      <c r="I1062" s="8"/>
      <c r="J1062" s="8"/>
      <c r="N1062" s="8"/>
      <c r="O1062" s="8"/>
      <c r="P1062" s="8"/>
      <c r="T1062" s="8"/>
      <c r="U1062" s="8"/>
      <c r="V1062" s="8"/>
      <c r="W1062" s="8"/>
      <c r="X1062" s="8"/>
      <c r="Y1062" s="8"/>
      <c r="Z1062" s="8"/>
      <c r="AA1062" s="8"/>
      <c r="AB1062" s="8"/>
    </row>
    <row r="1063" ht="15.75" customHeight="1">
      <c r="H1063" s="8"/>
      <c r="I1063" s="8"/>
      <c r="J1063" s="8"/>
      <c r="N1063" s="8"/>
      <c r="O1063" s="8"/>
      <c r="P1063" s="8"/>
      <c r="T1063" s="8"/>
      <c r="U1063" s="8"/>
      <c r="V1063" s="8"/>
      <c r="W1063" s="8"/>
      <c r="X1063" s="8"/>
      <c r="Y1063" s="8"/>
      <c r="Z1063" s="8"/>
      <c r="AA1063" s="8"/>
      <c r="AB1063" s="8"/>
    </row>
    <row r="1064" ht="15.75" customHeight="1">
      <c r="H1064" s="8"/>
      <c r="I1064" s="8"/>
      <c r="J1064" s="8"/>
      <c r="N1064" s="8"/>
      <c r="O1064" s="8"/>
      <c r="P1064" s="8"/>
      <c r="T1064" s="8"/>
      <c r="U1064" s="8"/>
      <c r="V1064" s="8"/>
      <c r="W1064" s="8"/>
      <c r="X1064" s="8"/>
      <c r="Y1064" s="8"/>
      <c r="Z1064" s="8"/>
      <c r="AA1064" s="8"/>
      <c r="AB1064" s="8"/>
    </row>
    <row r="1065" ht="15.75" customHeight="1">
      <c r="H1065" s="8"/>
      <c r="I1065" s="8"/>
      <c r="J1065" s="8"/>
      <c r="N1065" s="8"/>
      <c r="O1065" s="8"/>
      <c r="P1065" s="8"/>
      <c r="T1065" s="8"/>
      <c r="U1065" s="8"/>
      <c r="V1065" s="8"/>
      <c r="W1065" s="8"/>
      <c r="X1065" s="8"/>
      <c r="Y1065" s="8"/>
      <c r="Z1065" s="8"/>
      <c r="AA1065" s="8"/>
      <c r="AB1065" s="8"/>
    </row>
    <row r="1066" ht="15.75" customHeight="1">
      <c r="H1066" s="8"/>
      <c r="I1066" s="8"/>
      <c r="J1066" s="8"/>
      <c r="N1066" s="8"/>
      <c r="O1066" s="8"/>
      <c r="P1066" s="8"/>
      <c r="T1066" s="8"/>
      <c r="U1066" s="8"/>
      <c r="V1066" s="8"/>
      <c r="W1066" s="8"/>
      <c r="X1066" s="8"/>
      <c r="Y1066" s="8"/>
      <c r="Z1066" s="8"/>
      <c r="AA1066" s="8"/>
      <c r="AB1066" s="8"/>
    </row>
    <row r="1067" ht="15.75" customHeight="1">
      <c r="H1067" s="8"/>
      <c r="I1067" s="8"/>
      <c r="J1067" s="8"/>
      <c r="N1067" s="8"/>
      <c r="O1067" s="8"/>
      <c r="P1067" s="8"/>
      <c r="T1067" s="8"/>
      <c r="U1067" s="8"/>
      <c r="V1067" s="8"/>
      <c r="W1067" s="8"/>
      <c r="X1067" s="8"/>
      <c r="Y1067" s="8"/>
      <c r="Z1067" s="8"/>
      <c r="AA1067" s="8"/>
      <c r="AB1067" s="8"/>
    </row>
    <row r="1068" ht="15.75" customHeight="1">
      <c r="H1068" s="8"/>
      <c r="I1068" s="8"/>
      <c r="J1068" s="8"/>
      <c r="N1068" s="8"/>
      <c r="O1068" s="8"/>
      <c r="P1068" s="8"/>
      <c r="T1068" s="8"/>
      <c r="U1068" s="8"/>
      <c r="V1068" s="8"/>
      <c r="W1068" s="8"/>
      <c r="X1068" s="8"/>
      <c r="Y1068" s="8"/>
      <c r="Z1068" s="8"/>
      <c r="AA1068" s="8"/>
      <c r="AB1068" s="8"/>
    </row>
    <row r="1069" ht="15.75" customHeight="1">
      <c r="H1069" s="8"/>
      <c r="I1069" s="8"/>
      <c r="J1069" s="8"/>
      <c r="N1069" s="8"/>
      <c r="O1069" s="8"/>
      <c r="P1069" s="8"/>
      <c r="T1069" s="8"/>
      <c r="U1069" s="8"/>
      <c r="V1069" s="8"/>
      <c r="W1069" s="8"/>
      <c r="X1069" s="8"/>
      <c r="Y1069" s="8"/>
      <c r="Z1069" s="8"/>
      <c r="AA1069" s="8"/>
      <c r="AB1069" s="8"/>
    </row>
    <row r="1070" ht="15.75" customHeight="1">
      <c r="H1070" s="8"/>
      <c r="I1070" s="8"/>
      <c r="J1070" s="8"/>
      <c r="N1070" s="8"/>
      <c r="O1070" s="8"/>
      <c r="P1070" s="8"/>
      <c r="T1070" s="8"/>
      <c r="U1070" s="8"/>
      <c r="V1070" s="8"/>
      <c r="W1070" s="8"/>
      <c r="X1070" s="8"/>
      <c r="Y1070" s="8"/>
      <c r="Z1070" s="8"/>
      <c r="AA1070" s="8"/>
      <c r="AB1070" s="8"/>
    </row>
    <row r="1071" ht="15.75" customHeight="1">
      <c r="H1071" s="8"/>
      <c r="I1071" s="8"/>
      <c r="J1071" s="8"/>
      <c r="N1071" s="8"/>
      <c r="O1071" s="8"/>
      <c r="P1071" s="8"/>
      <c r="T1071" s="8"/>
      <c r="U1071" s="8"/>
      <c r="V1071" s="8"/>
      <c r="W1071" s="8"/>
      <c r="X1071" s="8"/>
      <c r="Y1071" s="8"/>
      <c r="Z1071" s="8"/>
      <c r="AA1071" s="8"/>
      <c r="AB1071" s="8"/>
    </row>
    <row r="1072" ht="15.75" customHeight="1">
      <c r="H1072" s="8"/>
      <c r="I1072" s="8"/>
      <c r="J1072" s="8"/>
      <c r="N1072" s="8"/>
      <c r="O1072" s="8"/>
      <c r="P1072" s="8"/>
      <c r="T1072" s="8"/>
      <c r="U1072" s="8"/>
      <c r="V1072" s="8"/>
      <c r="W1072" s="8"/>
      <c r="X1072" s="8"/>
      <c r="Y1072" s="8"/>
      <c r="Z1072" s="8"/>
      <c r="AA1072" s="8"/>
      <c r="AB1072" s="8"/>
    </row>
    <row r="1073" ht="15.75" customHeight="1">
      <c r="H1073" s="8"/>
      <c r="I1073" s="8"/>
      <c r="J1073" s="8"/>
      <c r="N1073" s="8"/>
      <c r="O1073" s="8"/>
      <c r="P1073" s="8"/>
      <c r="T1073" s="8"/>
      <c r="U1073" s="8"/>
      <c r="V1073" s="8"/>
      <c r="W1073" s="8"/>
      <c r="X1073" s="8"/>
      <c r="Y1073" s="8"/>
      <c r="Z1073" s="8"/>
      <c r="AA1073" s="8"/>
      <c r="AB1073" s="8"/>
    </row>
    <row r="1074" ht="15.75" customHeight="1">
      <c r="H1074" s="8"/>
      <c r="I1074" s="8"/>
      <c r="J1074" s="8"/>
      <c r="N1074" s="8"/>
      <c r="O1074" s="8"/>
      <c r="P1074" s="8"/>
      <c r="T1074" s="8"/>
      <c r="U1074" s="8"/>
      <c r="V1074" s="8"/>
      <c r="W1074" s="8"/>
      <c r="X1074" s="8"/>
      <c r="Y1074" s="8"/>
      <c r="Z1074" s="8"/>
      <c r="AA1074" s="8"/>
      <c r="AB1074" s="8"/>
    </row>
    <row r="1075" ht="15.75" customHeight="1">
      <c r="H1075" s="8"/>
      <c r="I1075" s="8"/>
      <c r="J1075" s="8"/>
      <c r="N1075" s="8"/>
      <c r="O1075" s="8"/>
      <c r="P1075" s="8"/>
      <c r="T1075" s="8"/>
      <c r="U1075" s="8"/>
      <c r="V1075" s="8"/>
      <c r="W1075" s="8"/>
      <c r="X1075" s="8"/>
      <c r="Y1075" s="8"/>
      <c r="Z1075" s="8"/>
      <c r="AA1075" s="8"/>
      <c r="AB1075" s="8"/>
    </row>
    <row r="1076" ht="15.75" customHeight="1">
      <c r="H1076" s="8"/>
      <c r="I1076" s="8"/>
      <c r="J1076" s="8"/>
      <c r="N1076" s="8"/>
      <c r="O1076" s="8"/>
      <c r="P1076" s="8"/>
      <c r="T1076" s="8"/>
      <c r="U1076" s="8"/>
      <c r="V1076" s="8"/>
      <c r="W1076" s="8"/>
      <c r="X1076" s="8"/>
      <c r="Y1076" s="8"/>
      <c r="Z1076" s="8"/>
      <c r="AA1076" s="8"/>
      <c r="AB1076" s="8"/>
    </row>
    <row r="1077" ht="15.75" customHeight="1">
      <c r="H1077" s="8"/>
      <c r="I1077" s="8"/>
      <c r="J1077" s="8"/>
      <c r="N1077" s="8"/>
      <c r="O1077" s="8"/>
      <c r="P1077" s="8"/>
      <c r="T1077" s="8"/>
      <c r="U1077" s="8"/>
      <c r="V1077" s="8"/>
      <c r="W1077" s="8"/>
      <c r="X1077" s="8"/>
      <c r="Y1077" s="8"/>
      <c r="Z1077" s="8"/>
      <c r="AA1077" s="8"/>
      <c r="AB1077" s="8"/>
    </row>
    <row r="1078" ht="15.75" customHeight="1">
      <c r="H1078" s="8"/>
      <c r="I1078" s="8"/>
      <c r="J1078" s="8"/>
      <c r="N1078" s="8"/>
      <c r="O1078" s="8"/>
      <c r="P1078" s="8"/>
      <c r="T1078" s="8"/>
      <c r="U1078" s="8"/>
      <c r="V1078" s="8"/>
      <c r="W1078" s="8"/>
      <c r="X1078" s="8"/>
      <c r="Y1078" s="8"/>
      <c r="Z1078" s="8"/>
      <c r="AA1078" s="8"/>
      <c r="AB1078" s="8"/>
    </row>
    <row r="1079" ht="15.75" customHeight="1">
      <c r="H1079" s="8"/>
      <c r="I1079" s="8"/>
      <c r="J1079" s="8"/>
      <c r="N1079" s="8"/>
      <c r="O1079" s="8"/>
      <c r="P1079" s="8"/>
      <c r="T1079" s="8"/>
      <c r="U1079" s="8"/>
      <c r="V1079" s="8"/>
      <c r="W1079" s="8"/>
      <c r="X1079" s="8"/>
      <c r="Y1079" s="8"/>
      <c r="Z1079" s="8"/>
      <c r="AA1079" s="8"/>
      <c r="AB1079" s="8"/>
    </row>
    <row r="1080" ht="15.75" customHeight="1">
      <c r="H1080" s="8"/>
      <c r="I1080" s="8"/>
      <c r="J1080" s="8"/>
      <c r="N1080" s="8"/>
      <c r="O1080" s="8"/>
      <c r="P1080" s="8"/>
      <c r="T1080" s="8"/>
      <c r="U1080" s="8"/>
      <c r="V1080" s="8"/>
      <c r="W1080" s="8"/>
      <c r="X1080" s="8"/>
      <c r="Y1080" s="8"/>
      <c r="Z1080" s="8"/>
      <c r="AA1080" s="8"/>
      <c r="AB1080" s="8"/>
    </row>
    <row r="1081" ht="15.75" customHeight="1">
      <c r="H1081" s="8"/>
      <c r="I1081" s="8"/>
      <c r="J1081" s="8"/>
      <c r="N1081" s="8"/>
      <c r="O1081" s="8"/>
      <c r="P1081" s="8"/>
      <c r="T1081" s="8"/>
      <c r="U1081" s="8"/>
      <c r="V1081" s="8"/>
      <c r="W1081" s="8"/>
      <c r="X1081" s="8"/>
      <c r="Y1081" s="8"/>
      <c r="Z1081" s="8"/>
      <c r="AA1081" s="8"/>
      <c r="AB1081" s="8"/>
    </row>
    <row r="1082" ht="15.75" customHeight="1">
      <c r="H1082" s="8"/>
      <c r="I1082" s="8"/>
      <c r="J1082" s="8"/>
      <c r="N1082" s="8"/>
      <c r="O1082" s="8"/>
      <c r="P1082" s="8"/>
      <c r="T1082" s="8"/>
      <c r="U1082" s="8"/>
      <c r="V1082" s="8"/>
      <c r="W1082" s="8"/>
      <c r="X1082" s="8"/>
      <c r="Y1082" s="8"/>
      <c r="Z1082" s="8"/>
      <c r="AA1082" s="8"/>
      <c r="AB1082" s="8"/>
    </row>
    <row r="1083" ht="15.75" customHeight="1">
      <c r="H1083" s="8"/>
      <c r="I1083" s="8"/>
      <c r="J1083" s="8"/>
      <c r="N1083" s="8"/>
      <c r="O1083" s="8"/>
      <c r="P1083" s="8"/>
      <c r="T1083" s="8"/>
      <c r="U1083" s="8"/>
      <c r="V1083" s="8"/>
      <c r="W1083" s="8"/>
      <c r="X1083" s="8"/>
      <c r="Y1083" s="8"/>
      <c r="Z1083" s="8"/>
      <c r="AA1083" s="8"/>
      <c r="AB1083" s="8"/>
    </row>
    <row r="1084" ht="15.75" customHeight="1">
      <c r="H1084" s="8"/>
      <c r="I1084" s="8"/>
      <c r="J1084" s="8"/>
      <c r="N1084" s="8"/>
      <c r="O1084" s="8"/>
      <c r="P1084" s="8"/>
      <c r="T1084" s="8"/>
      <c r="U1084" s="8"/>
      <c r="V1084" s="8"/>
      <c r="W1084" s="8"/>
      <c r="X1084" s="8"/>
      <c r="Y1084" s="8"/>
      <c r="Z1084" s="8"/>
      <c r="AA1084" s="8"/>
      <c r="AB1084" s="8"/>
    </row>
    <row r="1085" ht="15.75" customHeight="1">
      <c r="H1085" s="8"/>
      <c r="I1085" s="8"/>
      <c r="J1085" s="8"/>
      <c r="N1085" s="8"/>
      <c r="O1085" s="8"/>
      <c r="P1085" s="8"/>
      <c r="T1085" s="8"/>
      <c r="U1085" s="8"/>
      <c r="V1085" s="8"/>
      <c r="W1085" s="8"/>
      <c r="X1085" s="8"/>
      <c r="Y1085" s="8"/>
      <c r="Z1085" s="8"/>
      <c r="AA1085" s="8"/>
      <c r="AB1085" s="8"/>
    </row>
    <row r="1086" ht="15.75" customHeight="1">
      <c r="H1086" s="8"/>
      <c r="I1086" s="8"/>
      <c r="J1086" s="8"/>
      <c r="N1086" s="8"/>
      <c r="O1086" s="8"/>
      <c r="P1086" s="8"/>
      <c r="T1086" s="8"/>
      <c r="U1086" s="8"/>
      <c r="V1086" s="8"/>
      <c r="W1086" s="8"/>
      <c r="X1086" s="8"/>
      <c r="Y1086" s="8"/>
      <c r="Z1086" s="8"/>
      <c r="AA1086" s="8"/>
      <c r="AB1086" s="8"/>
    </row>
    <row r="1087" ht="15.75" customHeight="1">
      <c r="H1087" s="8"/>
      <c r="I1087" s="8"/>
      <c r="J1087" s="8"/>
      <c r="N1087" s="8"/>
      <c r="O1087" s="8"/>
      <c r="P1087" s="8"/>
      <c r="T1087" s="8"/>
      <c r="U1087" s="8"/>
      <c r="V1087" s="8"/>
      <c r="W1087" s="8"/>
      <c r="X1087" s="8"/>
      <c r="Y1087" s="8"/>
      <c r="Z1087" s="8"/>
      <c r="AA1087" s="8"/>
      <c r="AB1087" s="8"/>
    </row>
    <row r="1088" ht="15.75" customHeight="1">
      <c r="H1088" s="8"/>
      <c r="I1088" s="8"/>
      <c r="J1088" s="8"/>
      <c r="N1088" s="8"/>
      <c r="O1088" s="8"/>
      <c r="P1088" s="8"/>
      <c r="T1088" s="8"/>
      <c r="U1088" s="8"/>
      <c r="V1088" s="8"/>
      <c r="W1088" s="8"/>
      <c r="X1088" s="8"/>
      <c r="Y1088" s="8"/>
      <c r="Z1088" s="8"/>
      <c r="AA1088" s="8"/>
      <c r="AB1088" s="8"/>
    </row>
    <row r="1089" ht="15.75" customHeight="1">
      <c r="H1089" s="8"/>
      <c r="I1089" s="8"/>
      <c r="J1089" s="8"/>
      <c r="N1089" s="8"/>
      <c r="O1089" s="8"/>
      <c r="P1089" s="8"/>
      <c r="T1089" s="8"/>
      <c r="U1089" s="8"/>
      <c r="V1089" s="8"/>
      <c r="W1089" s="8"/>
      <c r="X1089" s="8"/>
      <c r="Y1089" s="8"/>
      <c r="Z1089" s="8"/>
      <c r="AA1089" s="8"/>
      <c r="AB1089" s="8"/>
    </row>
    <row r="1090" ht="15.75" customHeight="1">
      <c r="H1090" s="8"/>
      <c r="I1090" s="8"/>
      <c r="J1090" s="8"/>
      <c r="N1090" s="8"/>
      <c r="O1090" s="8"/>
      <c r="P1090" s="8"/>
      <c r="T1090" s="8"/>
      <c r="U1090" s="8"/>
      <c r="V1090" s="8"/>
      <c r="W1090" s="8"/>
      <c r="X1090" s="8"/>
      <c r="Y1090" s="8"/>
      <c r="Z1090" s="8"/>
      <c r="AA1090" s="8"/>
      <c r="AB1090" s="8"/>
    </row>
    <row r="1091" ht="15.75" customHeight="1">
      <c r="H1091" s="8"/>
      <c r="I1091" s="8"/>
      <c r="J1091" s="8"/>
      <c r="N1091" s="8"/>
      <c r="O1091" s="8"/>
      <c r="P1091" s="8"/>
      <c r="T1091" s="8"/>
      <c r="U1091" s="8"/>
      <c r="V1091" s="8"/>
      <c r="W1091" s="8"/>
      <c r="X1091" s="8"/>
      <c r="Y1091" s="8"/>
      <c r="Z1091" s="8"/>
      <c r="AA1091" s="8"/>
      <c r="AB1091" s="8"/>
    </row>
    <row r="1092" ht="15.75" customHeight="1">
      <c r="H1092" s="8"/>
      <c r="I1092" s="8"/>
      <c r="J1092" s="8"/>
      <c r="N1092" s="8"/>
      <c r="O1092" s="8"/>
      <c r="P1092" s="8"/>
      <c r="T1092" s="8"/>
      <c r="U1092" s="8"/>
      <c r="V1092" s="8"/>
      <c r="W1092" s="8"/>
      <c r="X1092" s="8"/>
      <c r="Y1092" s="8"/>
      <c r="Z1092" s="8"/>
      <c r="AA1092" s="8"/>
      <c r="AB1092" s="8"/>
    </row>
    <row r="1093" ht="15.75" customHeight="1">
      <c r="H1093" s="8"/>
      <c r="I1093" s="8"/>
      <c r="J1093" s="8"/>
      <c r="N1093" s="8"/>
      <c r="O1093" s="8"/>
      <c r="P1093" s="8"/>
      <c r="T1093" s="8"/>
      <c r="U1093" s="8"/>
      <c r="V1093" s="8"/>
      <c r="W1093" s="8"/>
      <c r="X1093" s="8"/>
      <c r="Y1093" s="8"/>
      <c r="Z1093" s="8"/>
      <c r="AA1093" s="8"/>
      <c r="AB1093" s="8"/>
    </row>
    <row r="1094" ht="15.75" customHeight="1">
      <c r="H1094" s="8"/>
      <c r="I1094" s="8"/>
      <c r="J1094" s="8"/>
      <c r="N1094" s="8"/>
      <c r="O1094" s="8"/>
      <c r="P1094" s="8"/>
      <c r="T1094" s="8"/>
      <c r="U1094" s="8"/>
      <c r="V1094" s="8"/>
      <c r="W1094" s="8"/>
      <c r="X1094" s="8"/>
      <c r="Y1094" s="8"/>
      <c r="Z1094" s="8"/>
      <c r="AA1094" s="8"/>
      <c r="AB1094" s="8"/>
    </row>
    <row r="1095" ht="15.75" customHeight="1">
      <c r="H1095" s="8"/>
      <c r="I1095" s="8"/>
      <c r="J1095" s="8"/>
      <c r="N1095" s="8"/>
      <c r="O1095" s="8"/>
      <c r="P1095" s="8"/>
      <c r="T1095" s="8"/>
      <c r="U1095" s="8"/>
      <c r="V1095" s="8"/>
      <c r="W1095" s="8"/>
      <c r="X1095" s="8"/>
      <c r="Y1095" s="8"/>
      <c r="Z1095" s="8"/>
      <c r="AA1095" s="8"/>
      <c r="AB1095" s="8"/>
    </row>
    <row r="1096" ht="15.75" customHeight="1">
      <c r="H1096" s="8"/>
      <c r="I1096" s="8"/>
      <c r="J1096" s="8"/>
      <c r="N1096" s="8"/>
      <c r="O1096" s="8"/>
      <c r="P1096" s="8"/>
      <c r="T1096" s="8"/>
      <c r="U1096" s="8"/>
      <c r="V1096" s="8"/>
      <c r="W1096" s="8"/>
      <c r="X1096" s="8"/>
      <c r="Y1096" s="8"/>
      <c r="Z1096" s="8"/>
      <c r="AA1096" s="8"/>
      <c r="AB1096" s="8"/>
    </row>
    <row r="1097" ht="15.75" customHeight="1">
      <c r="H1097" s="8"/>
      <c r="I1097" s="8"/>
      <c r="J1097" s="8"/>
      <c r="N1097" s="8"/>
      <c r="O1097" s="8"/>
      <c r="P1097" s="8"/>
      <c r="T1097" s="8"/>
      <c r="U1097" s="8"/>
      <c r="V1097" s="8"/>
      <c r="W1097" s="8"/>
      <c r="X1097" s="8"/>
      <c r="Y1097" s="8"/>
      <c r="Z1097" s="8"/>
      <c r="AA1097" s="8"/>
      <c r="AB1097" s="8"/>
    </row>
    <row r="1098" ht="15.75" customHeight="1">
      <c r="H1098" s="8"/>
      <c r="I1098" s="8"/>
      <c r="J1098" s="8"/>
      <c r="N1098" s="8"/>
      <c r="O1098" s="8"/>
      <c r="P1098" s="8"/>
      <c r="T1098" s="8"/>
      <c r="U1098" s="8"/>
      <c r="V1098" s="8"/>
      <c r="W1098" s="8"/>
      <c r="X1098" s="8"/>
      <c r="Y1098" s="8"/>
      <c r="Z1098" s="8"/>
      <c r="AA1098" s="8"/>
      <c r="AB1098" s="8"/>
    </row>
    <row r="1099" ht="15.75" customHeight="1">
      <c r="H1099" s="8"/>
      <c r="I1099" s="8"/>
      <c r="J1099" s="8"/>
      <c r="N1099" s="8"/>
      <c r="O1099" s="8"/>
      <c r="P1099" s="8"/>
      <c r="T1099" s="8"/>
      <c r="U1099" s="8"/>
      <c r="V1099" s="8"/>
      <c r="W1099" s="8"/>
      <c r="X1099" s="8"/>
      <c r="Y1099" s="8"/>
      <c r="Z1099" s="8"/>
      <c r="AA1099" s="8"/>
      <c r="AB1099" s="8"/>
    </row>
    <row r="1100" ht="15.75" customHeight="1">
      <c r="H1100" s="8"/>
      <c r="I1100" s="8"/>
      <c r="J1100" s="8"/>
      <c r="N1100" s="8"/>
      <c r="O1100" s="8"/>
      <c r="P1100" s="8"/>
      <c r="T1100" s="8"/>
      <c r="U1100" s="8"/>
      <c r="V1100" s="8"/>
      <c r="W1100" s="8"/>
      <c r="X1100" s="8"/>
      <c r="Y1100" s="8"/>
      <c r="Z1100" s="8"/>
      <c r="AA1100" s="8"/>
      <c r="AB1100" s="8"/>
    </row>
    <row r="1101" ht="15.75" customHeight="1">
      <c r="H1101" s="8"/>
      <c r="I1101" s="8"/>
      <c r="J1101" s="8"/>
      <c r="N1101" s="8"/>
      <c r="O1101" s="8"/>
      <c r="P1101" s="8"/>
      <c r="T1101" s="8"/>
      <c r="U1101" s="8"/>
      <c r="V1101" s="8"/>
      <c r="W1101" s="8"/>
      <c r="X1101" s="8"/>
      <c r="Y1101" s="8"/>
      <c r="Z1101" s="8"/>
      <c r="AA1101" s="8"/>
      <c r="AB1101" s="8"/>
    </row>
    <row r="1102" ht="15.75" customHeight="1">
      <c r="H1102" s="8"/>
      <c r="I1102" s="8"/>
      <c r="J1102" s="8"/>
      <c r="N1102" s="8"/>
      <c r="O1102" s="8"/>
      <c r="P1102" s="8"/>
      <c r="T1102" s="8"/>
      <c r="U1102" s="8"/>
      <c r="V1102" s="8"/>
      <c r="W1102" s="8"/>
      <c r="X1102" s="8"/>
      <c r="Y1102" s="8"/>
      <c r="Z1102" s="8"/>
      <c r="AA1102" s="8"/>
      <c r="AB1102" s="8"/>
    </row>
    <row r="1103" ht="15.75" customHeight="1">
      <c r="H1103" s="8"/>
      <c r="I1103" s="8"/>
      <c r="J1103" s="8"/>
      <c r="N1103" s="8"/>
      <c r="O1103" s="8"/>
      <c r="P1103" s="8"/>
      <c r="T1103" s="8"/>
      <c r="U1103" s="8"/>
      <c r="V1103" s="8"/>
      <c r="W1103" s="8"/>
      <c r="X1103" s="8"/>
      <c r="Y1103" s="8"/>
      <c r="Z1103" s="8"/>
      <c r="AA1103" s="8"/>
      <c r="AB1103" s="8"/>
    </row>
    <row r="1104" ht="15.75" customHeight="1">
      <c r="H1104" s="8"/>
      <c r="I1104" s="8"/>
      <c r="J1104" s="8"/>
      <c r="N1104" s="8"/>
      <c r="O1104" s="8"/>
      <c r="P1104" s="8"/>
      <c r="T1104" s="8"/>
      <c r="U1104" s="8"/>
      <c r="V1104" s="8"/>
      <c r="W1104" s="8"/>
      <c r="X1104" s="8"/>
      <c r="Y1104" s="8"/>
      <c r="Z1104" s="8"/>
      <c r="AA1104" s="8"/>
      <c r="AB1104" s="8"/>
    </row>
    <row r="1105" ht="15.75" customHeight="1">
      <c r="H1105" s="8"/>
      <c r="I1105" s="8"/>
      <c r="J1105" s="8"/>
      <c r="N1105" s="8"/>
      <c r="O1105" s="8"/>
      <c r="P1105" s="8"/>
      <c r="T1105" s="8"/>
      <c r="U1105" s="8"/>
      <c r="V1105" s="8"/>
      <c r="W1105" s="8"/>
      <c r="X1105" s="8"/>
      <c r="Y1105" s="8"/>
      <c r="Z1105" s="8"/>
      <c r="AA1105" s="8"/>
      <c r="AB1105" s="8"/>
    </row>
    <row r="1106" ht="15.75" customHeight="1">
      <c r="H1106" s="8"/>
      <c r="I1106" s="8"/>
      <c r="J1106" s="8"/>
      <c r="N1106" s="8"/>
      <c r="O1106" s="8"/>
      <c r="P1106" s="8"/>
      <c r="T1106" s="8"/>
      <c r="U1106" s="8"/>
      <c r="V1106" s="8"/>
      <c r="W1106" s="8"/>
      <c r="X1106" s="8"/>
      <c r="Y1106" s="8"/>
      <c r="Z1106" s="8"/>
      <c r="AA1106" s="8"/>
      <c r="AB1106" s="8"/>
    </row>
    <row r="1107" ht="15.75" customHeight="1">
      <c r="H1107" s="8"/>
      <c r="I1107" s="8"/>
      <c r="J1107" s="8"/>
      <c r="N1107" s="8"/>
      <c r="O1107" s="8"/>
      <c r="P1107" s="8"/>
      <c r="T1107" s="8"/>
      <c r="U1107" s="8"/>
      <c r="V1107" s="8"/>
      <c r="W1107" s="8"/>
      <c r="X1107" s="8"/>
      <c r="Y1107" s="8"/>
      <c r="Z1107" s="8"/>
      <c r="AA1107" s="8"/>
      <c r="AB1107" s="8"/>
    </row>
    <row r="1108" ht="15.75" customHeight="1">
      <c r="H1108" s="8"/>
      <c r="I1108" s="8"/>
      <c r="J1108" s="8"/>
      <c r="N1108" s="8"/>
      <c r="O1108" s="8"/>
      <c r="P1108" s="8"/>
      <c r="T1108" s="8"/>
      <c r="U1108" s="8"/>
      <c r="V1108" s="8"/>
      <c r="W1108" s="8"/>
      <c r="X1108" s="8"/>
      <c r="Y1108" s="8"/>
      <c r="Z1108" s="8"/>
      <c r="AA1108" s="8"/>
      <c r="AB1108" s="8"/>
    </row>
    <row r="1109" ht="15.75" customHeight="1">
      <c r="H1109" s="8"/>
      <c r="I1109" s="8"/>
      <c r="J1109" s="8"/>
      <c r="N1109" s="8"/>
      <c r="O1109" s="8"/>
      <c r="P1109" s="8"/>
      <c r="T1109" s="8"/>
      <c r="U1109" s="8"/>
      <c r="V1109" s="8"/>
      <c r="W1109" s="8"/>
      <c r="X1109" s="8"/>
      <c r="Y1109" s="8"/>
      <c r="Z1109" s="8"/>
      <c r="AA1109" s="8"/>
      <c r="AB1109" s="8"/>
    </row>
    <row r="1110" ht="15.75" customHeight="1">
      <c r="H1110" s="8"/>
      <c r="I1110" s="8"/>
      <c r="J1110" s="8"/>
      <c r="N1110" s="8"/>
      <c r="O1110" s="8"/>
      <c r="P1110" s="8"/>
      <c r="T1110" s="8"/>
      <c r="U1110" s="8"/>
      <c r="V1110" s="8"/>
      <c r="W1110" s="8"/>
      <c r="X1110" s="8"/>
      <c r="Y1110" s="8"/>
      <c r="Z1110" s="8"/>
      <c r="AA1110" s="8"/>
      <c r="AB1110" s="8"/>
    </row>
    <row r="1111" ht="15.75" customHeight="1">
      <c r="H1111" s="8"/>
      <c r="I1111" s="8"/>
      <c r="J1111" s="8"/>
      <c r="N1111" s="8"/>
      <c r="O1111" s="8"/>
      <c r="P1111" s="8"/>
      <c r="T1111" s="8"/>
      <c r="U1111" s="8"/>
      <c r="V1111" s="8"/>
      <c r="W1111" s="8"/>
      <c r="X1111" s="8"/>
      <c r="Y1111" s="8"/>
      <c r="Z1111" s="8"/>
      <c r="AA1111" s="8"/>
      <c r="AB1111" s="8"/>
    </row>
    <row r="1112" ht="15.75" customHeight="1">
      <c r="H1112" s="8"/>
      <c r="I1112" s="8"/>
      <c r="J1112" s="8"/>
      <c r="N1112" s="8"/>
      <c r="O1112" s="8"/>
      <c r="P1112" s="8"/>
      <c r="T1112" s="8"/>
      <c r="U1112" s="8"/>
      <c r="V1112" s="8"/>
      <c r="W1112" s="8"/>
      <c r="X1112" s="8"/>
      <c r="Y1112" s="8"/>
      <c r="Z1112" s="8"/>
      <c r="AA1112" s="8"/>
      <c r="AB1112" s="8"/>
    </row>
    <row r="1113" ht="15.75" customHeight="1">
      <c r="H1113" s="8"/>
      <c r="I1113" s="8"/>
      <c r="J1113" s="8"/>
      <c r="N1113" s="8"/>
      <c r="O1113" s="8"/>
      <c r="P1113" s="8"/>
      <c r="T1113" s="8"/>
      <c r="U1113" s="8"/>
      <c r="V1113" s="8"/>
      <c r="W1113" s="8"/>
      <c r="X1113" s="8"/>
      <c r="Y1113" s="8"/>
      <c r="Z1113" s="8"/>
      <c r="AA1113" s="8"/>
      <c r="AB1113" s="8"/>
    </row>
    <row r="1114" ht="15.75" customHeight="1">
      <c r="H1114" s="8"/>
      <c r="I1114" s="8"/>
      <c r="J1114" s="8"/>
      <c r="N1114" s="8"/>
      <c r="O1114" s="8"/>
      <c r="P1114" s="8"/>
      <c r="T1114" s="8"/>
      <c r="U1114" s="8"/>
      <c r="V1114" s="8"/>
      <c r="W1114" s="8"/>
      <c r="X1114" s="8"/>
      <c r="Y1114" s="8"/>
      <c r="Z1114" s="8"/>
      <c r="AA1114" s="8"/>
      <c r="AB1114" s="8"/>
    </row>
    <row r="1115" ht="15.75" customHeight="1">
      <c r="H1115" s="8"/>
      <c r="I1115" s="8"/>
      <c r="J1115" s="8"/>
      <c r="N1115" s="8"/>
      <c r="O1115" s="8"/>
      <c r="P1115" s="8"/>
      <c r="T1115" s="8"/>
      <c r="U1115" s="8"/>
      <c r="V1115" s="8"/>
      <c r="W1115" s="8"/>
      <c r="X1115" s="8"/>
      <c r="Y1115" s="8"/>
      <c r="Z1115" s="8"/>
      <c r="AA1115" s="8"/>
      <c r="AB1115" s="8"/>
    </row>
    <row r="1116" ht="15.75" customHeight="1">
      <c r="H1116" s="8"/>
      <c r="I1116" s="8"/>
      <c r="J1116" s="8"/>
      <c r="N1116" s="8"/>
      <c r="O1116" s="8"/>
      <c r="P1116" s="8"/>
      <c r="T1116" s="8"/>
      <c r="U1116" s="8"/>
      <c r="V1116" s="8"/>
      <c r="W1116" s="8"/>
      <c r="X1116" s="8"/>
      <c r="Y1116" s="8"/>
      <c r="Z1116" s="8"/>
      <c r="AA1116" s="8"/>
      <c r="AB1116" s="8"/>
    </row>
    <row r="1117" ht="15.75" customHeight="1">
      <c r="H1117" s="8"/>
      <c r="I1117" s="8"/>
      <c r="J1117" s="8"/>
      <c r="N1117" s="8"/>
      <c r="O1117" s="8"/>
      <c r="P1117" s="8"/>
      <c r="T1117" s="8"/>
      <c r="U1117" s="8"/>
      <c r="V1117" s="8"/>
      <c r="W1117" s="8"/>
      <c r="X1117" s="8"/>
      <c r="Y1117" s="8"/>
      <c r="Z1117" s="8"/>
      <c r="AA1117" s="8"/>
      <c r="AB1117" s="8"/>
    </row>
    <row r="1118" ht="15.75" customHeight="1">
      <c r="H1118" s="8"/>
      <c r="I1118" s="8"/>
      <c r="J1118" s="8"/>
      <c r="N1118" s="8"/>
      <c r="O1118" s="8"/>
      <c r="P1118" s="8"/>
      <c r="T1118" s="8"/>
      <c r="U1118" s="8"/>
      <c r="V1118" s="8"/>
      <c r="W1118" s="8"/>
      <c r="X1118" s="8"/>
      <c r="Y1118" s="8"/>
      <c r="Z1118" s="8"/>
      <c r="AA1118" s="8"/>
      <c r="AB1118" s="8"/>
    </row>
    <row r="1119" ht="15.75" customHeight="1">
      <c r="H1119" s="8"/>
      <c r="I1119" s="8"/>
      <c r="J1119" s="8"/>
      <c r="N1119" s="8"/>
      <c r="O1119" s="8"/>
      <c r="P1119" s="8"/>
      <c r="T1119" s="8"/>
      <c r="U1119" s="8"/>
      <c r="V1119" s="8"/>
      <c r="W1119" s="8"/>
      <c r="X1119" s="8"/>
      <c r="Y1119" s="8"/>
      <c r="Z1119" s="8"/>
      <c r="AA1119" s="8"/>
      <c r="AB1119" s="8"/>
    </row>
    <row r="1120" ht="15.75" customHeight="1">
      <c r="H1120" s="8"/>
      <c r="I1120" s="8"/>
      <c r="J1120" s="8"/>
      <c r="N1120" s="8"/>
      <c r="O1120" s="8"/>
      <c r="P1120" s="8"/>
      <c r="T1120" s="8"/>
      <c r="U1120" s="8"/>
      <c r="V1120" s="8"/>
      <c r="W1120" s="8"/>
      <c r="X1120" s="8"/>
      <c r="Y1120" s="8"/>
      <c r="Z1120" s="8"/>
      <c r="AA1120" s="8"/>
      <c r="AB1120" s="8"/>
    </row>
    <row r="1121" ht="15.75" customHeight="1">
      <c r="H1121" s="8"/>
      <c r="I1121" s="8"/>
      <c r="J1121" s="8"/>
      <c r="N1121" s="8"/>
      <c r="O1121" s="8"/>
      <c r="P1121" s="8"/>
      <c r="T1121" s="8"/>
      <c r="U1121" s="8"/>
      <c r="V1121" s="8"/>
      <c r="W1121" s="8"/>
      <c r="X1121" s="8"/>
      <c r="Y1121" s="8"/>
      <c r="Z1121" s="8"/>
      <c r="AA1121" s="8"/>
      <c r="AB1121" s="8"/>
    </row>
    <row r="1122" ht="15.75" customHeight="1">
      <c r="H1122" s="8"/>
      <c r="I1122" s="8"/>
      <c r="J1122" s="8"/>
      <c r="N1122" s="8"/>
      <c r="O1122" s="8"/>
      <c r="P1122" s="8"/>
      <c r="T1122" s="8"/>
      <c r="U1122" s="8"/>
      <c r="V1122" s="8"/>
      <c r="W1122" s="8"/>
      <c r="X1122" s="8"/>
      <c r="Y1122" s="8"/>
      <c r="Z1122" s="8"/>
      <c r="AA1122" s="8"/>
      <c r="AB1122" s="8"/>
    </row>
    <row r="1123" ht="15.75" customHeight="1">
      <c r="H1123" s="8"/>
      <c r="I1123" s="8"/>
      <c r="J1123" s="8"/>
      <c r="N1123" s="8"/>
      <c r="O1123" s="8"/>
      <c r="P1123" s="8"/>
      <c r="T1123" s="8"/>
      <c r="U1123" s="8"/>
      <c r="V1123" s="8"/>
      <c r="W1123" s="8"/>
      <c r="X1123" s="8"/>
      <c r="Y1123" s="8"/>
      <c r="Z1123" s="8"/>
      <c r="AA1123" s="8"/>
      <c r="AB1123" s="8"/>
    </row>
    <row r="1124" ht="15.75" customHeight="1">
      <c r="H1124" s="8"/>
      <c r="I1124" s="8"/>
      <c r="J1124" s="8"/>
      <c r="N1124" s="8"/>
      <c r="O1124" s="8"/>
      <c r="P1124" s="8"/>
      <c r="T1124" s="8"/>
      <c r="U1124" s="8"/>
      <c r="V1124" s="8"/>
      <c r="W1124" s="8"/>
      <c r="X1124" s="8"/>
      <c r="Y1124" s="8"/>
      <c r="Z1124" s="8"/>
      <c r="AA1124" s="8"/>
      <c r="AB1124" s="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106:G107"/>
    <mergeCell ref="H106:J107"/>
    <mergeCell ref="A144:D144"/>
    <mergeCell ref="A273:D273"/>
    <mergeCell ref="A306:C306"/>
    <mergeCell ref="A307:C307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12.13"/>
    <col customWidth="1" min="3" max="3" width="37.38"/>
    <col customWidth="1" min="4" max="4" width="14.38"/>
    <col customWidth="1" min="5" max="5" width="15.63"/>
    <col customWidth="1" min="6" max="6" width="14.38"/>
    <col customWidth="1" min="7" max="8" width="17.75"/>
    <col customWidth="1" min="9" max="9" width="12.0"/>
    <col customWidth="1" min="10" max="10" width="16.5"/>
    <col customWidth="1" min="11" max="26" width="7.63"/>
  </cols>
  <sheetData>
    <row r="1" ht="14.25" customHeight="1">
      <c r="A1" s="409"/>
      <c r="B1" s="409"/>
      <c r="C1" s="409"/>
      <c r="D1" s="410"/>
      <c r="E1" s="409"/>
      <c r="F1" s="410"/>
      <c r="G1" s="409"/>
      <c r="H1" s="409"/>
      <c r="I1" s="8"/>
      <c r="J1" s="411" t="s">
        <v>604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4.25" customHeight="1">
      <c r="A2" s="409"/>
      <c r="B2" s="409"/>
      <c r="C2" s="409"/>
      <c r="D2" s="410"/>
      <c r="E2" s="409"/>
      <c r="F2" s="410"/>
      <c r="G2" s="409"/>
      <c r="H2" s="412" t="s">
        <v>605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4.25" customHeight="1">
      <c r="A3" s="409"/>
      <c r="B3" s="409"/>
      <c r="C3" s="409"/>
      <c r="D3" s="410"/>
      <c r="E3" s="409"/>
      <c r="F3" s="410"/>
      <c r="G3" s="409"/>
      <c r="H3" s="40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4.25" customHeight="1">
      <c r="A4" s="409"/>
      <c r="B4" s="413" t="s">
        <v>606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4.25" customHeight="1">
      <c r="A5" s="409"/>
      <c r="B5" s="414" t="s">
        <v>607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409"/>
      <c r="B6" s="415" t="s">
        <v>608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4.25" customHeight="1">
      <c r="A7" s="409"/>
      <c r="B7" s="414" t="s">
        <v>609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customHeight="1">
      <c r="A8" s="409"/>
      <c r="B8" s="409"/>
      <c r="C8" s="409"/>
      <c r="D8" s="410"/>
      <c r="E8" s="409"/>
      <c r="F8" s="410"/>
      <c r="G8" s="409"/>
      <c r="H8" s="40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4.25" customHeight="1">
      <c r="A9" s="28"/>
      <c r="B9" s="416" t="s">
        <v>610</v>
      </c>
      <c r="C9" s="417"/>
      <c r="D9" s="418"/>
      <c r="E9" s="419" t="s">
        <v>611</v>
      </c>
      <c r="F9" s="417"/>
      <c r="G9" s="417"/>
      <c r="H9" s="417"/>
      <c r="I9" s="417"/>
      <c r="J9" s="41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4.25" customHeight="1">
      <c r="A10" s="420" t="s">
        <v>612</v>
      </c>
      <c r="B10" s="420" t="s">
        <v>613</v>
      </c>
      <c r="C10" s="420" t="s">
        <v>59</v>
      </c>
      <c r="D10" s="421" t="s">
        <v>614</v>
      </c>
      <c r="E10" s="420" t="s">
        <v>615</v>
      </c>
      <c r="F10" s="421" t="s">
        <v>614</v>
      </c>
      <c r="G10" s="420" t="s">
        <v>616</v>
      </c>
      <c r="H10" s="420" t="s">
        <v>617</v>
      </c>
      <c r="I10" s="420" t="s">
        <v>618</v>
      </c>
      <c r="J10" s="420" t="s">
        <v>619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43.5" customHeight="1">
      <c r="A11" s="422"/>
      <c r="B11" s="423" t="s">
        <v>89</v>
      </c>
      <c r="C11" s="158" t="s">
        <v>90</v>
      </c>
      <c r="D11" s="424">
        <v>40540.0</v>
      </c>
      <c r="E11" s="425" t="s">
        <v>620</v>
      </c>
      <c r="F11" s="424">
        <v>40540.0</v>
      </c>
      <c r="G11" s="426" t="s">
        <v>621</v>
      </c>
      <c r="H11" s="427" t="s">
        <v>622</v>
      </c>
      <c r="I11" s="424">
        <v>15270.0</v>
      </c>
      <c r="J11" s="428" t="s">
        <v>623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43.5" customHeight="1">
      <c r="A12" s="422"/>
      <c r="B12" s="423" t="s">
        <v>92</v>
      </c>
      <c r="C12" s="175" t="s">
        <v>93</v>
      </c>
      <c r="D12" s="424">
        <v>43152.0</v>
      </c>
      <c r="E12" s="429" t="s">
        <v>624</v>
      </c>
      <c r="F12" s="424">
        <v>43152.0</v>
      </c>
      <c r="G12" s="430" t="s">
        <v>621</v>
      </c>
      <c r="H12" s="427" t="s">
        <v>622</v>
      </c>
      <c r="I12" s="424">
        <v>16576.0</v>
      </c>
      <c r="J12" s="428" t="s">
        <v>623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43.5" customHeight="1">
      <c r="A13" s="422"/>
      <c r="B13" s="423" t="s">
        <v>94</v>
      </c>
      <c r="C13" s="175" t="s">
        <v>95</v>
      </c>
      <c r="D13" s="424">
        <v>40540.0</v>
      </c>
      <c r="E13" s="429" t="s">
        <v>625</v>
      </c>
      <c r="F13" s="424">
        <v>40540.0</v>
      </c>
      <c r="G13" s="430" t="s">
        <v>621</v>
      </c>
      <c r="H13" s="427" t="s">
        <v>622</v>
      </c>
      <c r="I13" s="424">
        <v>20270.0</v>
      </c>
      <c r="J13" s="428" t="s">
        <v>623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43.5" customHeight="1">
      <c r="A14" s="422"/>
      <c r="B14" s="423" t="s">
        <v>96</v>
      </c>
      <c r="C14" s="175" t="s">
        <v>97</v>
      </c>
      <c r="D14" s="424">
        <v>40540.0</v>
      </c>
      <c r="E14" s="429" t="s">
        <v>626</v>
      </c>
      <c r="F14" s="424">
        <v>40540.0</v>
      </c>
      <c r="G14" s="430" t="s">
        <v>621</v>
      </c>
      <c r="H14" s="427" t="s">
        <v>622</v>
      </c>
      <c r="I14" s="424">
        <v>20270.0</v>
      </c>
      <c r="J14" s="428" t="s">
        <v>623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43.5" customHeight="1">
      <c r="A15" s="422"/>
      <c r="B15" s="423" t="s">
        <v>98</v>
      </c>
      <c r="C15" s="158" t="s">
        <v>99</v>
      </c>
      <c r="D15" s="424">
        <v>20270.0</v>
      </c>
      <c r="E15" s="429" t="s">
        <v>627</v>
      </c>
      <c r="F15" s="424">
        <v>20270.0</v>
      </c>
      <c r="G15" s="430" t="s">
        <v>621</v>
      </c>
      <c r="H15" s="427" t="s">
        <v>622</v>
      </c>
      <c r="I15" s="424">
        <v>10135.0</v>
      </c>
      <c r="J15" s="428" t="s">
        <v>623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43.5" customHeight="1">
      <c r="A16" s="422"/>
      <c r="B16" s="423" t="s">
        <v>100</v>
      </c>
      <c r="C16" s="175" t="s">
        <v>101</v>
      </c>
      <c r="D16" s="424">
        <v>30405.0</v>
      </c>
      <c r="E16" s="429" t="s">
        <v>628</v>
      </c>
      <c r="F16" s="424">
        <v>30405.0</v>
      </c>
      <c r="G16" s="430" t="s">
        <v>621</v>
      </c>
      <c r="H16" s="427" t="s">
        <v>622</v>
      </c>
      <c r="I16" s="424">
        <v>17826.82</v>
      </c>
      <c r="J16" s="428" t="s">
        <v>623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43.5" customHeight="1">
      <c r="A17" s="422"/>
      <c r="B17" s="423" t="s">
        <v>102</v>
      </c>
      <c r="C17" s="175" t="s">
        <v>103</v>
      </c>
      <c r="D17" s="424">
        <v>30405.0</v>
      </c>
      <c r="E17" s="429" t="s">
        <v>629</v>
      </c>
      <c r="F17" s="424">
        <v>30405.0</v>
      </c>
      <c r="G17" s="430" t="s">
        <v>630</v>
      </c>
      <c r="H17" s="430" t="s">
        <v>631</v>
      </c>
      <c r="I17" s="424">
        <v>30405.0</v>
      </c>
      <c r="J17" s="428" t="s">
        <v>623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43.5" customHeight="1">
      <c r="A18" s="422"/>
      <c r="B18" s="423" t="s">
        <v>104</v>
      </c>
      <c r="C18" s="191" t="s">
        <v>105</v>
      </c>
      <c r="D18" s="424">
        <v>7262.0</v>
      </c>
      <c r="E18" s="430" t="s">
        <v>632</v>
      </c>
      <c r="F18" s="424">
        <v>7262.0</v>
      </c>
      <c r="G18" s="430" t="s">
        <v>633</v>
      </c>
      <c r="H18" s="430" t="s">
        <v>634</v>
      </c>
      <c r="I18" s="424">
        <v>7262.0</v>
      </c>
      <c r="J18" s="430" t="s">
        <v>635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43.5" customHeight="1">
      <c r="A19" s="422"/>
      <c r="B19" s="423" t="s">
        <v>106</v>
      </c>
      <c r="C19" s="191" t="s">
        <v>107</v>
      </c>
      <c r="D19" s="424">
        <v>6782.0</v>
      </c>
      <c r="E19" s="430" t="s">
        <v>636</v>
      </c>
      <c r="F19" s="424">
        <v>6782.0</v>
      </c>
      <c r="G19" s="430" t="s">
        <v>633</v>
      </c>
      <c r="H19" s="430" t="s">
        <v>637</v>
      </c>
      <c r="I19" s="424">
        <v>6782.0</v>
      </c>
      <c r="J19" s="430" t="s">
        <v>638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43.5" customHeight="1">
      <c r="A20" s="422"/>
      <c r="B20" s="423" t="s">
        <v>108</v>
      </c>
      <c r="C20" s="191" t="s">
        <v>109</v>
      </c>
      <c r="D20" s="424">
        <v>5820.0</v>
      </c>
      <c r="E20" s="430" t="s">
        <v>639</v>
      </c>
      <c r="F20" s="424">
        <v>5820.0</v>
      </c>
      <c r="G20" s="430" t="s">
        <v>633</v>
      </c>
      <c r="H20" s="430" t="s">
        <v>637</v>
      </c>
      <c r="I20" s="424">
        <v>5820.0</v>
      </c>
      <c r="J20" s="430" t="s">
        <v>638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43.5" customHeight="1">
      <c r="A21" s="422"/>
      <c r="B21" s="423" t="s">
        <v>110</v>
      </c>
      <c r="C21" s="192" t="s">
        <v>111</v>
      </c>
      <c r="D21" s="424">
        <v>9718.0</v>
      </c>
      <c r="E21" s="430" t="s">
        <v>640</v>
      </c>
      <c r="F21" s="424">
        <v>9718.0</v>
      </c>
      <c r="G21" s="430" t="s">
        <v>633</v>
      </c>
      <c r="H21" s="430" t="s">
        <v>637</v>
      </c>
      <c r="I21" s="424">
        <v>9718.0</v>
      </c>
      <c r="J21" s="430" t="s">
        <v>638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56.25" customHeight="1">
      <c r="A22" s="422"/>
      <c r="B22" s="423" t="s">
        <v>112</v>
      </c>
      <c r="C22" s="191" t="s">
        <v>113</v>
      </c>
      <c r="D22" s="424">
        <v>4859.0</v>
      </c>
      <c r="E22" s="430" t="s">
        <v>641</v>
      </c>
      <c r="F22" s="424">
        <v>4859.0</v>
      </c>
      <c r="G22" s="430" t="s">
        <v>642</v>
      </c>
      <c r="H22" s="430" t="s">
        <v>643</v>
      </c>
      <c r="I22" s="424">
        <v>4859.0</v>
      </c>
      <c r="J22" s="427" t="s">
        <v>644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57.0" customHeight="1">
      <c r="A23" s="422"/>
      <c r="B23" s="423" t="s">
        <v>114</v>
      </c>
      <c r="C23" s="191" t="s">
        <v>115</v>
      </c>
      <c r="D23" s="424">
        <v>9718.0</v>
      </c>
      <c r="E23" s="430" t="s">
        <v>645</v>
      </c>
      <c r="F23" s="424">
        <v>9718.0</v>
      </c>
      <c r="G23" s="430" t="s">
        <v>642</v>
      </c>
      <c r="H23" s="430" t="s">
        <v>643</v>
      </c>
      <c r="I23" s="424">
        <v>9718.0</v>
      </c>
      <c r="J23" s="427" t="s">
        <v>644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43.5" customHeight="1">
      <c r="A24" s="422"/>
      <c r="B24" s="423" t="s">
        <v>116</v>
      </c>
      <c r="C24" s="192" t="s">
        <v>117</v>
      </c>
      <c r="D24" s="424">
        <v>4859.0</v>
      </c>
      <c r="E24" s="430" t="s">
        <v>646</v>
      </c>
      <c r="F24" s="424">
        <v>4859.0</v>
      </c>
      <c r="G24" s="430" t="s">
        <v>633</v>
      </c>
      <c r="H24" s="430" t="s">
        <v>637</v>
      </c>
      <c r="I24" s="424">
        <v>4859.0</v>
      </c>
      <c r="J24" s="430" t="s">
        <v>638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43.5" customHeight="1">
      <c r="A25" s="422"/>
      <c r="B25" s="423" t="s">
        <v>118</v>
      </c>
      <c r="C25" s="191" t="s">
        <v>119</v>
      </c>
      <c r="D25" s="424">
        <v>4859.0</v>
      </c>
      <c r="E25" s="430" t="s">
        <v>647</v>
      </c>
      <c r="F25" s="424">
        <v>4859.0</v>
      </c>
      <c r="G25" s="430" t="s">
        <v>633</v>
      </c>
      <c r="H25" s="430" t="s">
        <v>634</v>
      </c>
      <c r="I25" s="424">
        <v>4859.0</v>
      </c>
      <c r="J25" s="430" t="s">
        <v>635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42.0" customHeight="1">
      <c r="A26" s="422"/>
      <c r="B26" s="431" t="s">
        <v>132</v>
      </c>
      <c r="C26" s="432" t="s">
        <v>133</v>
      </c>
      <c r="D26" s="424">
        <v>61808.34</v>
      </c>
      <c r="E26" s="433" t="s">
        <v>648</v>
      </c>
      <c r="F26" s="424">
        <v>61808.34</v>
      </c>
      <c r="G26" s="434"/>
      <c r="H26" s="434"/>
      <c r="I26" s="424">
        <v>36486.52</v>
      </c>
      <c r="J26" s="427" t="s">
        <v>649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82.5" customHeight="1">
      <c r="A27" s="422"/>
      <c r="B27" s="435" t="s">
        <v>172</v>
      </c>
      <c r="C27" s="192" t="s">
        <v>173</v>
      </c>
      <c r="D27" s="436">
        <v>360.0</v>
      </c>
      <c r="E27" s="426" t="s">
        <v>650</v>
      </c>
      <c r="F27" s="436">
        <v>360.0</v>
      </c>
      <c r="G27" s="426" t="s">
        <v>651</v>
      </c>
      <c r="H27" s="427" t="s">
        <v>652</v>
      </c>
      <c r="I27" s="436">
        <v>360.0</v>
      </c>
      <c r="J27" s="430" t="s">
        <v>653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67.5" customHeight="1">
      <c r="A28" s="422"/>
      <c r="B28" s="435" t="s">
        <v>174</v>
      </c>
      <c r="C28" s="191" t="s">
        <v>175</v>
      </c>
      <c r="D28" s="424">
        <v>180.38</v>
      </c>
      <c r="E28" s="430" t="s">
        <v>654</v>
      </c>
      <c r="F28" s="424">
        <v>180.38</v>
      </c>
      <c r="G28" s="430" t="s">
        <v>655</v>
      </c>
      <c r="H28" s="427" t="s">
        <v>656</v>
      </c>
      <c r="I28" s="424">
        <v>180.38</v>
      </c>
      <c r="J28" s="430" t="s">
        <v>657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70.5" customHeight="1">
      <c r="A29" s="422"/>
      <c r="B29" s="437" t="s">
        <v>176</v>
      </c>
      <c r="C29" s="256" t="s">
        <v>177</v>
      </c>
      <c r="D29" s="424">
        <v>600.0</v>
      </c>
      <c r="E29" s="430" t="s">
        <v>654</v>
      </c>
      <c r="F29" s="424">
        <v>600.0</v>
      </c>
      <c r="G29" s="430" t="s">
        <v>655</v>
      </c>
      <c r="H29" s="427" t="s">
        <v>658</v>
      </c>
      <c r="I29" s="424">
        <v>600.0</v>
      </c>
      <c r="J29" s="430" t="s">
        <v>657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83.25" customHeight="1">
      <c r="A30" s="422"/>
      <c r="B30" s="437" t="s">
        <v>178</v>
      </c>
      <c r="C30" s="191" t="s">
        <v>179</v>
      </c>
      <c r="D30" s="424">
        <v>300.0</v>
      </c>
      <c r="E30" s="430" t="s">
        <v>650</v>
      </c>
      <c r="F30" s="424">
        <v>300.0</v>
      </c>
      <c r="G30" s="430" t="s">
        <v>651</v>
      </c>
      <c r="H30" s="427" t="s">
        <v>659</v>
      </c>
      <c r="I30" s="424">
        <v>300.0</v>
      </c>
      <c r="J30" s="430" t="s">
        <v>653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84.0" customHeight="1">
      <c r="A31" s="422"/>
      <c r="B31" s="437" t="s">
        <v>180</v>
      </c>
      <c r="C31" s="191" t="s">
        <v>181</v>
      </c>
      <c r="D31" s="424">
        <v>1400.0</v>
      </c>
      <c r="E31" s="430" t="s">
        <v>650</v>
      </c>
      <c r="F31" s="424">
        <v>1400.0</v>
      </c>
      <c r="G31" s="430" t="s">
        <v>660</v>
      </c>
      <c r="H31" s="427" t="s">
        <v>661</v>
      </c>
      <c r="I31" s="424">
        <v>1400.0</v>
      </c>
      <c r="J31" s="430" t="s">
        <v>662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69.75" customHeight="1">
      <c r="A32" s="422"/>
      <c r="B32" s="437" t="s">
        <v>182</v>
      </c>
      <c r="C32" s="191" t="s">
        <v>183</v>
      </c>
      <c r="D32" s="424">
        <v>340.0</v>
      </c>
      <c r="E32" s="430" t="s">
        <v>654</v>
      </c>
      <c r="F32" s="424">
        <v>340.0</v>
      </c>
      <c r="G32" s="430" t="s">
        <v>655</v>
      </c>
      <c r="H32" s="427" t="s">
        <v>663</v>
      </c>
      <c r="I32" s="424">
        <v>340.0</v>
      </c>
      <c r="J32" s="430" t="s">
        <v>657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85.5" customHeight="1">
      <c r="A33" s="422"/>
      <c r="B33" s="437" t="s">
        <v>184</v>
      </c>
      <c r="C33" s="257" t="s">
        <v>185</v>
      </c>
      <c r="D33" s="424">
        <v>1400.0</v>
      </c>
      <c r="E33" s="430" t="s">
        <v>664</v>
      </c>
      <c r="F33" s="424">
        <v>1400.0</v>
      </c>
      <c r="G33" s="430" t="s">
        <v>665</v>
      </c>
      <c r="H33" s="427" t="s">
        <v>666</v>
      </c>
      <c r="I33" s="424">
        <v>1400.0</v>
      </c>
      <c r="J33" s="430" t="s">
        <v>667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70.5" customHeight="1">
      <c r="A34" s="422"/>
      <c r="B34" s="437" t="s">
        <v>186</v>
      </c>
      <c r="C34" s="257" t="s">
        <v>187</v>
      </c>
      <c r="D34" s="424">
        <v>220.0</v>
      </c>
      <c r="E34" s="430" t="s">
        <v>654</v>
      </c>
      <c r="F34" s="424">
        <v>220.0</v>
      </c>
      <c r="G34" s="430" t="s">
        <v>668</v>
      </c>
      <c r="H34" s="427" t="s">
        <v>669</v>
      </c>
      <c r="I34" s="424">
        <v>220.0</v>
      </c>
      <c r="J34" s="430" t="s">
        <v>670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96.0" customHeight="1">
      <c r="A35" s="422"/>
      <c r="B35" s="437" t="s">
        <v>188</v>
      </c>
      <c r="C35" s="257" t="s">
        <v>189</v>
      </c>
      <c r="D35" s="424">
        <v>1000.0</v>
      </c>
      <c r="E35" s="430" t="s">
        <v>671</v>
      </c>
      <c r="F35" s="424">
        <v>1000.0</v>
      </c>
      <c r="G35" s="430" t="s">
        <v>672</v>
      </c>
      <c r="H35" s="430" t="s">
        <v>673</v>
      </c>
      <c r="I35" s="424">
        <v>1000.0</v>
      </c>
      <c r="J35" s="430" t="s">
        <v>674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81.0" customHeight="1">
      <c r="A36" s="438"/>
      <c r="B36" s="437" t="s">
        <v>190</v>
      </c>
      <c r="C36" s="257" t="s">
        <v>191</v>
      </c>
      <c r="D36" s="424">
        <v>600.0</v>
      </c>
      <c r="E36" s="430" t="s">
        <v>671</v>
      </c>
      <c r="F36" s="424">
        <v>600.0</v>
      </c>
      <c r="G36" s="430" t="s">
        <v>675</v>
      </c>
      <c r="H36" s="427" t="s">
        <v>676</v>
      </c>
      <c r="I36" s="424">
        <v>600.0</v>
      </c>
      <c r="J36" s="430" t="s">
        <v>677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97.5" customHeight="1">
      <c r="A37" s="438"/>
      <c r="B37" s="437" t="s">
        <v>192</v>
      </c>
      <c r="C37" s="257" t="s">
        <v>193</v>
      </c>
      <c r="D37" s="424">
        <v>6000.0</v>
      </c>
      <c r="E37" s="430" t="s">
        <v>671</v>
      </c>
      <c r="F37" s="424">
        <v>6000.0</v>
      </c>
      <c r="G37" s="430" t="s">
        <v>678</v>
      </c>
      <c r="H37" s="430" t="s">
        <v>679</v>
      </c>
      <c r="I37" s="424">
        <v>6000.0</v>
      </c>
      <c r="J37" s="430" t="s">
        <v>680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85.5" customHeight="1">
      <c r="A38" s="438"/>
      <c r="B38" s="437" t="s">
        <v>194</v>
      </c>
      <c r="C38" s="257" t="s">
        <v>195</v>
      </c>
      <c r="D38" s="424">
        <v>1500.0</v>
      </c>
      <c r="E38" s="430" t="s">
        <v>671</v>
      </c>
      <c r="F38" s="424">
        <v>1500.0</v>
      </c>
      <c r="G38" s="430" t="s">
        <v>678</v>
      </c>
      <c r="H38" s="427" t="s">
        <v>681</v>
      </c>
      <c r="I38" s="424">
        <v>1500.0</v>
      </c>
      <c r="J38" s="430" t="s">
        <v>680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72.75" customHeight="1">
      <c r="A39" s="438"/>
      <c r="B39" s="437" t="s">
        <v>196</v>
      </c>
      <c r="C39" s="257" t="s">
        <v>197</v>
      </c>
      <c r="D39" s="424">
        <v>1500.0</v>
      </c>
      <c r="E39" s="430" t="s">
        <v>654</v>
      </c>
      <c r="F39" s="424">
        <v>1500.0</v>
      </c>
      <c r="G39" s="430" t="s">
        <v>682</v>
      </c>
      <c r="H39" s="427" t="s">
        <v>683</v>
      </c>
      <c r="I39" s="424">
        <v>1500.0</v>
      </c>
      <c r="J39" s="430" t="s">
        <v>684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71.25" customHeight="1">
      <c r="A40" s="438"/>
      <c r="B40" s="437" t="s">
        <v>198</v>
      </c>
      <c r="C40" s="257" t="s">
        <v>199</v>
      </c>
      <c r="D40" s="424">
        <v>600.0</v>
      </c>
      <c r="E40" s="430" t="s">
        <v>671</v>
      </c>
      <c r="F40" s="424">
        <v>600.0</v>
      </c>
      <c r="G40" s="430" t="s">
        <v>685</v>
      </c>
      <c r="H40" s="430" t="s">
        <v>686</v>
      </c>
      <c r="I40" s="424">
        <v>600.0</v>
      </c>
      <c r="J40" s="430" t="s">
        <v>687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70.5" customHeight="1">
      <c r="A41" s="438"/>
      <c r="B41" s="437" t="s">
        <v>200</v>
      </c>
      <c r="C41" s="257" t="s">
        <v>201</v>
      </c>
      <c r="D41" s="424">
        <v>1100.0</v>
      </c>
      <c r="E41" s="430" t="s">
        <v>654</v>
      </c>
      <c r="F41" s="424">
        <v>1100.0</v>
      </c>
      <c r="G41" s="430" t="s">
        <v>682</v>
      </c>
      <c r="H41" s="427" t="s">
        <v>688</v>
      </c>
      <c r="I41" s="424">
        <v>1100.0</v>
      </c>
      <c r="J41" s="430" t="s">
        <v>684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71.25" customHeight="1">
      <c r="A42" s="438"/>
      <c r="B42" s="437" t="s">
        <v>202</v>
      </c>
      <c r="C42" s="258" t="s">
        <v>203</v>
      </c>
      <c r="D42" s="424">
        <v>2800.0</v>
      </c>
      <c r="E42" s="430" t="s">
        <v>654</v>
      </c>
      <c r="F42" s="424">
        <v>2800.0</v>
      </c>
      <c r="G42" s="430" t="s">
        <v>689</v>
      </c>
      <c r="H42" s="427" t="s">
        <v>690</v>
      </c>
      <c r="I42" s="424">
        <v>2800.0</v>
      </c>
      <c r="J42" s="430" t="s">
        <v>691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70.5" customHeight="1">
      <c r="A43" s="438"/>
      <c r="B43" s="437" t="s">
        <v>204</v>
      </c>
      <c r="C43" s="257" t="s">
        <v>205</v>
      </c>
      <c r="D43" s="424">
        <v>5600.0</v>
      </c>
      <c r="E43" s="430" t="s">
        <v>654</v>
      </c>
      <c r="F43" s="424">
        <v>5600.0</v>
      </c>
      <c r="G43" s="430" t="s">
        <v>689</v>
      </c>
      <c r="H43" s="430" t="s">
        <v>692</v>
      </c>
      <c r="I43" s="424">
        <v>5600.0</v>
      </c>
      <c r="J43" s="430" t="s">
        <v>691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69.75" customHeight="1">
      <c r="A44" s="438"/>
      <c r="B44" s="437" t="s">
        <v>206</v>
      </c>
      <c r="C44" s="259" t="s">
        <v>207</v>
      </c>
      <c r="D44" s="424">
        <v>70.0</v>
      </c>
      <c r="E44" s="430" t="s">
        <v>664</v>
      </c>
      <c r="F44" s="424">
        <v>70.0</v>
      </c>
      <c r="G44" s="430" t="s">
        <v>693</v>
      </c>
      <c r="H44" s="427" t="s">
        <v>694</v>
      </c>
      <c r="I44" s="424">
        <v>70.0</v>
      </c>
      <c r="J44" s="430" t="s">
        <v>695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69.0" customHeight="1">
      <c r="A45" s="438"/>
      <c r="B45" s="437" t="s">
        <v>208</v>
      </c>
      <c r="C45" s="191" t="s">
        <v>209</v>
      </c>
      <c r="D45" s="424">
        <v>100.0</v>
      </c>
      <c r="E45" s="430" t="s">
        <v>664</v>
      </c>
      <c r="F45" s="424">
        <v>100.0</v>
      </c>
      <c r="G45" s="430" t="s">
        <v>693</v>
      </c>
      <c r="H45" s="427" t="s">
        <v>694</v>
      </c>
      <c r="I45" s="424">
        <v>100.0</v>
      </c>
      <c r="J45" s="430" t="s">
        <v>695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72.0" customHeight="1">
      <c r="A46" s="438"/>
      <c r="B46" s="437" t="s">
        <v>210</v>
      </c>
      <c r="C46" s="191" t="s">
        <v>211</v>
      </c>
      <c r="D46" s="424">
        <v>300.0</v>
      </c>
      <c r="E46" s="430" t="s">
        <v>664</v>
      </c>
      <c r="F46" s="424">
        <v>300.0</v>
      </c>
      <c r="G46" s="430" t="s">
        <v>665</v>
      </c>
      <c r="H46" s="427" t="s">
        <v>696</v>
      </c>
      <c r="I46" s="424">
        <v>300.0</v>
      </c>
      <c r="J46" s="430" t="s">
        <v>667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71.25" customHeight="1">
      <c r="A47" s="438"/>
      <c r="B47" s="437" t="s">
        <v>212</v>
      </c>
      <c r="C47" s="191" t="s">
        <v>213</v>
      </c>
      <c r="D47" s="424">
        <v>300.0</v>
      </c>
      <c r="E47" s="430" t="s">
        <v>664</v>
      </c>
      <c r="F47" s="424">
        <v>300.0</v>
      </c>
      <c r="G47" s="430" t="s">
        <v>697</v>
      </c>
      <c r="H47" s="427" t="s">
        <v>698</v>
      </c>
      <c r="I47" s="424">
        <v>300.0</v>
      </c>
      <c r="J47" s="430" t="s">
        <v>699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84.0" customHeight="1">
      <c r="A48" s="438"/>
      <c r="B48" s="437" t="s">
        <v>214</v>
      </c>
      <c r="C48" s="191" t="s">
        <v>215</v>
      </c>
      <c r="D48" s="424">
        <v>700.0</v>
      </c>
      <c r="E48" s="430" t="s">
        <v>650</v>
      </c>
      <c r="F48" s="424">
        <v>700.0</v>
      </c>
      <c r="G48" s="430" t="s">
        <v>660</v>
      </c>
      <c r="H48" s="427" t="s">
        <v>700</v>
      </c>
      <c r="I48" s="424">
        <v>700.0</v>
      </c>
      <c r="J48" s="430" t="s">
        <v>662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70.5" customHeight="1">
      <c r="A49" s="438"/>
      <c r="B49" s="437" t="s">
        <v>216</v>
      </c>
      <c r="C49" s="191" t="s">
        <v>217</v>
      </c>
      <c r="D49" s="424">
        <v>300.0</v>
      </c>
      <c r="E49" s="430" t="s">
        <v>664</v>
      </c>
      <c r="F49" s="424">
        <v>300.0</v>
      </c>
      <c r="G49" s="430" t="s">
        <v>665</v>
      </c>
      <c r="H49" s="427" t="s">
        <v>696</v>
      </c>
      <c r="I49" s="424">
        <v>300.0</v>
      </c>
      <c r="J49" s="430" t="s">
        <v>667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70.5" customHeight="1">
      <c r="A50" s="438"/>
      <c r="B50" s="437" t="s">
        <v>218</v>
      </c>
      <c r="C50" s="191" t="s">
        <v>219</v>
      </c>
      <c r="D50" s="424">
        <v>50.0</v>
      </c>
      <c r="E50" s="430" t="s">
        <v>664</v>
      </c>
      <c r="F50" s="424">
        <v>50.0</v>
      </c>
      <c r="G50" s="430" t="s">
        <v>665</v>
      </c>
      <c r="H50" s="427" t="s">
        <v>696</v>
      </c>
      <c r="I50" s="424">
        <v>50.0</v>
      </c>
      <c r="J50" s="430" t="s">
        <v>667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55.5" customHeight="1">
      <c r="A51" s="438"/>
      <c r="B51" s="437" t="s">
        <v>220</v>
      </c>
      <c r="C51" s="191" t="s">
        <v>221</v>
      </c>
      <c r="D51" s="424">
        <v>34.0</v>
      </c>
      <c r="E51" s="430" t="s">
        <v>654</v>
      </c>
      <c r="F51" s="424">
        <v>34.0</v>
      </c>
      <c r="G51" s="430" t="s">
        <v>701</v>
      </c>
      <c r="H51" s="430" t="s">
        <v>702</v>
      </c>
      <c r="I51" s="424">
        <v>34.0</v>
      </c>
      <c r="J51" s="430" t="s">
        <v>703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69.75" customHeight="1">
      <c r="A52" s="438"/>
      <c r="B52" s="437" t="s">
        <v>222</v>
      </c>
      <c r="C52" s="191" t="s">
        <v>223</v>
      </c>
      <c r="D52" s="424">
        <v>245.0</v>
      </c>
      <c r="E52" s="430" t="s">
        <v>664</v>
      </c>
      <c r="F52" s="424">
        <v>245.0</v>
      </c>
      <c r="G52" s="430" t="s">
        <v>704</v>
      </c>
      <c r="H52" s="427" t="s">
        <v>705</v>
      </c>
      <c r="I52" s="424">
        <v>245.0</v>
      </c>
      <c r="J52" s="430" t="s">
        <v>706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83.25" customHeight="1">
      <c r="A53" s="438"/>
      <c r="B53" s="437" t="s">
        <v>224</v>
      </c>
      <c r="C53" s="191" t="s">
        <v>225</v>
      </c>
      <c r="D53" s="424">
        <v>860.0</v>
      </c>
      <c r="E53" s="430" t="s">
        <v>671</v>
      </c>
      <c r="F53" s="424">
        <v>860.0</v>
      </c>
      <c r="G53" s="430" t="s">
        <v>707</v>
      </c>
      <c r="H53" s="427" t="s">
        <v>708</v>
      </c>
      <c r="I53" s="424">
        <v>860.0</v>
      </c>
      <c r="J53" s="430" t="s">
        <v>709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83.25" customHeight="1">
      <c r="A54" s="438"/>
      <c r="B54" s="437" t="s">
        <v>226</v>
      </c>
      <c r="C54" s="191" t="s">
        <v>227</v>
      </c>
      <c r="D54" s="424">
        <v>1500.0</v>
      </c>
      <c r="E54" s="430" t="s">
        <v>664</v>
      </c>
      <c r="F54" s="424">
        <v>1500.0</v>
      </c>
      <c r="G54" s="430" t="s">
        <v>710</v>
      </c>
      <c r="H54" s="427" t="s">
        <v>711</v>
      </c>
      <c r="I54" s="424">
        <v>1500.0</v>
      </c>
      <c r="J54" s="430" t="s">
        <v>712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84.0" customHeight="1">
      <c r="A55" s="438"/>
      <c r="B55" s="437" t="s">
        <v>228</v>
      </c>
      <c r="C55" s="191" t="s">
        <v>229</v>
      </c>
      <c r="D55" s="424">
        <v>2000.0</v>
      </c>
      <c r="E55" s="430" t="s">
        <v>664</v>
      </c>
      <c r="F55" s="424">
        <v>2000.0</v>
      </c>
      <c r="G55" s="430" t="s">
        <v>710</v>
      </c>
      <c r="H55" s="427" t="s">
        <v>713</v>
      </c>
      <c r="I55" s="424">
        <v>2000.0</v>
      </c>
      <c r="J55" s="430" t="s">
        <v>712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68.25" customHeight="1">
      <c r="A56" s="438"/>
      <c r="B56" s="437" t="s">
        <v>230</v>
      </c>
      <c r="C56" s="191" t="s">
        <v>231</v>
      </c>
      <c r="D56" s="424">
        <v>400.0</v>
      </c>
      <c r="E56" s="430" t="s">
        <v>664</v>
      </c>
      <c r="F56" s="424">
        <v>400.0</v>
      </c>
      <c r="G56" s="430" t="s">
        <v>714</v>
      </c>
      <c r="H56" s="427" t="s">
        <v>715</v>
      </c>
      <c r="I56" s="424">
        <v>400.0</v>
      </c>
      <c r="J56" s="430" t="s">
        <v>716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72.75" customHeight="1">
      <c r="A57" s="438"/>
      <c r="B57" s="437" t="s">
        <v>232</v>
      </c>
      <c r="C57" s="192" t="s">
        <v>233</v>
      </c>
      <c r="D57" s="424">
        <v>400.0</v>
      </c>
      <c r="E57" s="430" t="s">
        <v>654</v>
      </c>
      <c r="F57" s="424">
        <v>400.0</v>
      </c>
      <c r="G57" s="430" t="s">
        <v>655</v>
      </c>
      <c r="H57" s="427" t="s">
        <v>717</v>
      </c>
      <c r="I57" s="424">
        <v>400.0</v>
      </c>
      <c r="J57" s="430" t="s">
        <v>657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54.75" customHeight="1">
      <c r="A58" s="438"/>
      <c r="B58" s="437" t="s">
        <v>234</v>
      </c>
      <c r="C58" s="191" t="s">
        <v>235</v>
      </c>
      <c r="D58" s="424">
        <v>600.0</v>
      </c>
      <c r="E58" s="430" t="s">
        <v>654</v>
      </c>
      <c r="F58" s="424">
        <v>600.0</v>
      </c>
      <c r="G58" s="430" t="s">
        <v>718</v>
      </c>
      <c r="H58" s="430" t="s">
        <v>719</v>
      </c>
      <c r="I58" s="424">
        <v>600.0</v>
      </c>
      <c r="J58" s="430" t="s">
        <v>720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71.25" customHeight="1">
      <c r="A59" s="438"/>
      <c r="B59" s="437" t="s">
        <v>236</v>
      </c>
      <c r="C59" s="191" t="s">
        <v>237</v>
      </c>
      <c r="D59" s="424">
        <v>350.0</v>
      </c>
      <c r="E59" s="430" t="s">
        <v>654</v>
      </c>
      <c r="F59" s="424">
        <v>350.0</v>
      </c>
      <c r="G59" s="430" t="s">
        <v>718</v>
      </c>
      <c r="H59" s="427" t="s">
        <v>721</v>
      </c>
      <c r="I59" s="424">
        <v>350.0</v>
      </c>
      <c r="J59" s="430" t="s">
        <v>720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71.25" customHeight="1">
      <c r="A60" s="438"/>
      <c r="B60" s="437" t="s">
        <v>238</v>
      </c>
      <c r="C60" s="191" t="s">
        <v>239</v>
      </c>
      <c r="D60" s="424">
        <v>400.0</v>
      </c>
      <c r="E60" s="430" t="s">
        <v>654</v>
      </c>
      <c r="F60" s="424">
        <v>400.0</v>
      </c>
      <c r="G60" s="430" t="s">
        <v>701</v>
      </c>
      <c r="H60" s="427" t="s">
        <v>722</v>
      </c>
      <c r="I60" s="424">
        <v>400.0</v>
      </c>
      <c r="J60" s="430" t="s">
        <v>703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85.5" customHeight="1">
      <c r="A61" s="438"/>
      <c r="B61" s="437" t="s">
        <v>240</v>
      </c>
      <c r="C61" s="191" t="s">
        <v>241</v>
      </c>
      <c r="D61" s="424">
        <v>300.0</v>
      </c>
      <c r="E61" s="430" t="s">
        <v>650</v>
      </c>
      <c r="F61" s="424">
        <v>300.0</v>
      </c>
      <c r="G61" s="430" t="s">
        <v>723</v>
      </c>
      <c r="H61" s="427" t="s">
        <v>724</v>
      </c>
      <c r="I61" s="424">
        <v>300.0</v>
      </c>
      <c r="J61" s="430" t="s">
        <v>725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71.25" customHeight="1">
      <c r="A62" s="438"/>
      <c r="B62" s="437" t="s">
        <v>242</v>
      </c>
      <c r="C62" s="191" t="s">
        <v>243</v>
      </c>
      <c r="D62" s="424">
        <v>195.0</v>
      </c>
      <c r="E62" s="430" t="s">
        <v>650</v>
      </c>
      <c r="F62" s="424">
        <v>195.0</v>
      </c>
      <c r="G62" s="430" t="s">
        <v>723</v>
      </c>
      <c r="H62" s="427" t="s">
        <v>726</v>
      </c>
      <c r="I62" s="424">
        <v>195.0</v>
      </c>
      <c r="J62" s="430" t="s">
        <v>725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68.25" customHeight="1">
      <c r="A63" s="438"/>
      <c r="B63" s="437" t="s">
        <v>244</v>
      </c>
      <c r="C63" s="191" t="s">
        <v>245</v>
      </c>
      <c r="D63" s="424">
        <v>195.0</v>
      </c>
      <c r="E63" s="430" t="s">
        <v>650</v>
      </c>
      <c r="F63" s="424">
        <v>195.0</v>
      </c>
      <c r="G63" s="430" t="s">
        <v>723</v>
      </c>
      <c r="H63" s="427" t="s">
        <v>727</v>
      </c>
      <c r="I63" s="424">
        <v>195.0</v>
      </c>
      <c r="J63" s="430" t="s">
        <v>725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69.75" customHeight="1">
      <c r="A64" s="438"/>
      <c r="B64" s="437" t="s">
        <v>246</v>
      </c>
      <c r="C64" s="191" t="s">
        <v>247</v>
      </c>
      <c r="D64" s="424">
        <v>150.0</v>
      </c>
      <c r="E64" s="430" t="s">
        <v>654</v>
      </c>
      <c r="F64" s="424">
        <v>150.0</v>
      </c>
      <c r="G64" s="430" t="s">
        <v>689</v>
      </c>
      <c r="H64" s="427" t="s">
        <v>728</v>
      </c>
      <c r="I64" s="424">
        <v>150.0</v>
      </c>
      <c r="J64" s="430" t="s">
        <v>691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54.0" customHeight="1">
      <c r="A65" s="438"/>
      <c r="B65" s="437" t="s">
        <v>248</v>
      </c>
      <c r="C65" s="191" t="s">
        <v>249</v>
      </c>
      <c r="D65" s="424">
        <v>24.0</v>
      </c>
      <c r="E65" s="430" t="s">
        <v>654</v>
      </c>
      <c r="F65" s="424">
        <v>24.0</v>
      </c>
      <c r="G65" s="430" t="s">
        <v>718</v>
      </c>
      <c r="H65" s="430" t="s">
        <v>719</v>
      </c>
      <c r="I65" s="424">
        <v>24.0</v>
      </c>
      <c r="J65" s="430" t="s">
        <v>720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69.0" customHeight="1">
      <c r="A66" s="438"/>
      <c r="B66" s="437" t="s">
        <v>250</v>
      </c>
      <c r="C66" s="191" t="s">
        <v>251</v>
      </c>
      <c r="D66" s="424">
        <v>1000.0</v>
      </c>
      <c r="E66" s="430" t="s">
        <v>654</v>
      </c>
      <c r="F66" s="424">
        <v>1000.0</v>
      </c>
      <c r="G66" s="430" t="s">
        <v>689</v>
      </c>
      <c r="H66" s="427" t="s">
        <v>729</v>
      </c>
      <c r="I66" s="424">
        <v>1000.0</v>
      </c>
      <c r="J66" s="430" t="s">
        <v>691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81.0" customHeight="1">
      <c r="A67" s="438"/>
      <c r="B67" s="437" t="s">
        <v>252</v>
      </c>
      <c r="C67" s="191" t="s">
        <v>253</v>
      </c>
      <c r="D67" s="424">
        <v>300.0</v>
      </c>
      <c r="E67" s="430" t="s">
        <v>650</v>
      </c>
      <c r="F67" s="424">
        <v>300.0</v>
      </c>
      <c r="G67" s="430" t="s">
        <v>660</v>
      </c>
      <c r="H67" s="427" t="s">
        <v>730</v>
      </c>
      <c r="I67" s="424">
        <v>300.0</v>
      </c>
      <c r="J67" s="430" t="s">
        <v>662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70.5" customHeight="1">
      <c r="A68" s="438"/>
      <c r="B68" s="437" t="s">
        <v>254</v>
      </c>
      <c r="C68" s="191" t="s">
        <v>255</v>
      </c>
      <c r="D68" s="424">
        <v>100.0</v>
      </c>
      <c r="E68" s="430" t="s">
        <v>654</v>
      </c>
      <c r="F68" s="424">
        <v>100.0</v>
      </c>
      <c r="G68" s="430" t="s">
        <v>718</v>
      </c>
      <c r="H68" s="427" t="s">
        <v>731</v>
      </c>
      <c r="I68" s="424">
        <v>100.0</v>
      </c>
      <c r="J68" s="430" t="s">
        <v>720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96.0" customHeight="1">
      <c r="A69" s="438"/>
      <c r="B69" s="437" t="s">
        <v>256</v>
      </c>
      <c r="C69" s="191" t="s">
        <v>257</v>
      </c>
      <c r="D69" s="424">
        <v>1000.0</v>
      </c>
      <c r="E69" s="430" t="s">
        <v>671</v>
      </c>
      <c r="F69" s="424">
        <v>1000.0</v>
      </c>
      <c r="G69" s="430" t="s">
        <v>675</v>
      </c>
      <c r="H69" s="430" t="s">
        <v>732</v>
      </c>
      <c r="I69" s="424">
        <v>1000.0</v>
      </c>
      <c r="J69" s="430" t="s">
        <v>677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96.75" customHeight="1">
      <c r="A70" s="438"/>
      <c r="B70" s="435" t="s">
        <v>277</v>
      </c>
      <c r="C70" s="273" t="s">
        <v>278</v>
      </c>
      <c r="D70" s="424">
        <v>30000.0</v>
      </c>
      <c r="E70" s="426" t="s">
        <v>733</v>
      </c>
      <c r="F70" s="424">
        <v>30000.0</v>
      </c>
      <c r="G70" s="439" t="s">
        <v>734</v>
      </c>
      <c r="H70" s="440" t="s">
        <v>735</v>
      </c>
      <c r="I70" s="424">
        <v>30000.0</v>
      </c>
      <c r="J70" s="426" t="s">
        <v>736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97.5" customHeight="1">
      <c r="A71" s="438"/>
      <c r="B71" s="435" t="s">
        <v>329</v>
      </c>
      <c r="C71" s="441" t="s">
        <v>330</v>
      </c>
      <c r="D71" s="424">
        <v>2100.0</v>
      </c>
      <c r="E71" s="430" t="s">
        <v>737</v>
      </c>
      <c r="F71" s="424">
        <v>2100.0</v>
      </c>
      <c r="G71" s="430" t="s">
        <v>738</v>
      </c>
      <c r="H71" s="442" t="s">
        <v>739</v>
      </c>
      <c r="I71" s="424">
        <v>2100.0</v>
      </c>
      <c r="J71" s="430" t="s">
        <v>740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95.25" customHeight="1">
      <c r="A72" s="438"/>
      <c r="B72" s="435" t="s">
        <v>331</v>
      </c>
      <c r="C72" s="443" t="s">
        <v>332</v>
      </c>
      <c r="D72" s="424">
        <v>2000.0</v>
      </c>
      <c r="E72" s="430" t="s">
        <v>737</v>
      </c>
      <c r="F72" s="424">
        <v>2000.0</v>
      </c>
      <c r="G72" s="430" t="s">
        <v>738</v>
      </c>
      <c r="H72" s="442" t="s">
        <v>739</v>
      </c>
      <c r="I72" s="424">
        <v>2000.0</v>
      </c>
      <c r="J72" s="430" t="s">
        <v>740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55.5" customHeight="1">
      <c r="A73" s="438"/>
      <c r="B73" s="437" t="s">
        <v>333</v>
      </c>
      <c r="C73" s="443" t="s">
        <v>334</v>
      </c>
      <c r="D73" s="424">
        <v>2000.0</v>
      </c>
      <c r="E73" s="430" t="s">
        <v>650</v>
      </c>
      <c r="F73" s="424">
        <v>2000.0</v>
      </c>
      <c r="G73" s="430" t="s">
        <v>723</v>
      </c>
      <c r="H73" s="442" t="s">
        <v>741</v>
      </c>
      <c r="I73" s="424">
        <v>2000.0</v>
      </c>
      <c r="J73" s="430" t="s">
        <v>725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55.5" customHeight="1">
      <c r="A74" s="438"/>
      <c r="B74" s="437" t="s">
        <v>335</v>
      </c>
      <c r="C74" s="444" t="s">
        <v>336</v>
      </c>
      <c r="D74" s="424">
        <v>1500.0</v>
      </c>
      <c r="E74" s="430" t="s">
        <v>654</v>
      </c>
      <c r="F74" s="424">
        <v>1500.0</v>
      </c>
      <c r="G74" s="430" t="s">
        <v>668</v>
      </c>
      <c r="H74" s="442" t="s">
        <v>742</v>
      </c>
      <c r="I74" s="424">
        <v>1500.0</v>
      </c>
      <c r="J74" s="430" t="s">
        <v>670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55.5" customHeight="1">
      <c r="A75" s="438"/>
      <c r="B75" s="437" t="s">
        <v>337</v>
      </c>
      <c r="C75" s="443" t="s">
        <v>338</v>
      </c>
      <c r="D75" s="424">
        <v>450.0</v>
      </c>
      <c r="E75" s="430" t="s">
        <v>654</v>
      </c>
      <c r="F75" s="424">
        <v>450.0</v>
      </c>
      <c r="G75" s="430" t="s">
        <v>668</v>
      </c>
      <c r="H75" s="442" t="s">
        <v>742</v>
      </c>
      <c r="I75" s="424">
        <v>450.0</v>
      </c>
      <c r="J75" s="430" t="s">
        <v>670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71.25" customHeight="1">
      <c r="A76" s="438"/>
      <c r="B76" s="437" t="s">
        <v>339</v>
      </c>
      <c r="C76" s="443" t="s">
        <v>340</v>
      </c>
      <c r="D76" s="424">
        <v>5700.0</v>
      </c>
      <c r="E76" s="430" t="s">
        <v>650</v>
      </c>
      <c r="F76" s="424">
        <v>5700.0</v>
      </c>
      <c r="G76" s="430" t="s">
        <v>723</v>
      </c>
      <c r="H76" s="442" t="s">
        <v>741</v>
      </c>
      <c r="I76" s="424">
        <v>5700.0</v>
      </c>
      <c r="J76" s="430" t="s">
        <v>725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71.25" customHeight="1">
      <c r="A77" s="438"/>
      <c r="B77" s="437" t="s">
        <v>341</v>
      </c>
      <c r="C77" s="443" t="s">
        <v>342</v>
      </c>
      <c r="D77" s="424">
        <v>7800.0</v>
      </c>
      <c r="E77" s="430" t="s">
        <v>650</v>
      </c>
      <c r="F77" s="424">
        <v>7800.0</v>
      </c>
      <c r="G77" s="430" t="s">
        <v>723</v>
      </c>
      <c r="H77" s="442" t="s">
        <v>741</v>
      </c>
      <c r="I77" s="424">
        <v>7800.0</v>
      </c>
      <c r="J77" s="430" t="s">
        <v>725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71.25" customHeight="1">
      <c r="A78" s="438"/>
      <c r="B78" s="437" t="s">
        <v>343</v>
      </c>
      <c r="C78" s="443" t="s">
        <v>344</v>
      </c>
      <c r="D78" s="424">
        <v>2000.0</v>
      </c>
      <c r="E78" s="430" t="s">
        <v>650</v>
      </c>
      <c r="F78" s="424">
        <v>2000.0</v>
      </c>
      <c r="G78" s="430" t="s">
        <v>723</v>
      </c>
      <c r="H78" s="442" t="s">
        <v>741</v>
      </c>
      <c r="I78" s="424">
        <v>2000.0</v>
      </c>
      <c r="J78" s="430" t="s">
        <v>725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71.25" customHeight="1">
      <c r="A79" s="438"/>
      <c r="B79" s="437" t="s">
        <v>345</v>
      </c>
      <c r="C79" s="443" t="s">
        <v>346</v>
      </c>
      <c r="D79" s="424">
        <v>7000.0</v>
      </c>
      <c r="E79" s="430" t="s">
        <v>650</v>
      </c>
      <c r="F79" s="424">
        <v>7000.0</v>
      </c>
      <c r="G79" s="430" t="s">
        <v>723</v>
      </c>
      <c r="H79" s="442" t="s">
        <v>741</v>
      </c>
      <c r="I79" s="424">
        <v>7000.0</v>
      </c>
      <c r="J79" s="430" t="s">
        <v>725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69.75" customHeight="1">
      <c r="A80" s="438"/>
      <c r="B80" s="437" t="s">
        <v>347</v>
      </c>
      <c r="C80" s="430" t="s">
        <v>348</v>
      </c>
      <c r="D80" s="424">
        <v>6000.0</v>
      </c>
      <c r="E80" s="430" t="s">
        <v>650</v>
      </c>
      <c r="F80" s="424">
        <v>6000.0</v>
      </c>
      <c r="G80" s="430" t="s">
        <v>723</v>
      </c>
      <c r="H80" s="442" t="s">
        <v>741</v>
      </c>
      <c r="I80" s="424">
        <v>6000.0</v>
      </c>
      <c r="J80" s="430" t="s">
        <v>725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69.75" customHeight="1">
      <c r="A81" s="438"/>
      <c r="B81" s="437" t="s">
        <v>349</v>
      </c>
      <c r="C81" s="430" t="s">
        <v>350</v>
      </c>
      <c r="D81" s="424">
        <v>3000.0</v>
      </c>
      <c r="E81" s="430" t="s">
        <v>650</v>
      </c>
      <c r="F81" s="424">
        <v>3000.0</v>
      </c>
      <c r="G81" s="430" t="s">
        <v>723</v>
      </c>
      <c r="H81" s="442" t="s">
        <v>741</v>
      </c>
      <c r="I81" s="424">
        <v>3000.0</v>
      </c>
      <c r="J81" s="430" t="s">
        <v>725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71.25" customHeight="1">
      <c r="A82" s="438"/>
      <c r="B82" s="437" t="s">
        <v>351</v>
      </c>
      <c r="C82" s="430" t="s">
        <v>352</v>
      </c>
      <c r="D82" s="424">
        <v>500.0</v>
      </c>
      <c r="E82" s="430" t="s">
        <v>664</v>
      </c>
      <c r="F82" s="424">
        <v>500.0</v>
      </c>
      <c r="G82" s="430" t="s">
        <v>743</v>
      </c>
      <c r="H82" s="440" t="s">
        <v>744</v>
      </c>
      <c r="I82" s="424">
        <v>500.0</v>
      </c>
      <c r="J82" s="430" t="s">
        <v>745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66.75" customHeight="1">
      <c r="A83" s="438"/>
      <c r="B83" s="437" t="s">
        <v>353</v>
      </c>
      <c r="C83" s="430" t="s">
        <v>354</v>
      </c>
      <c r="D83" s="424">
        <v>1800.0</v>
      </c>
      <c r="E83" s="430" t="s">
        <v>664</v>
      </c>
      <c r="F83" s="424">
        <v>1800.0</v>
      </c>
      <c r="G83" s="430" t="s">
        <v>743</v>
      </c>
      <c r="H83" s="442" t="s">
        <v>746</v>
      </c>
      <c r="I83" s="424">
        <v>1800.0</v>
      </c>
      <c r="J83" s="430" t="s">
        <v>745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55.5" customHeight="1">
      <c r="A84" s="438"/>
      <c r="B84" s="437" t="s">
        <v>355</v>
      </c>
      <c r="C84" s="430" t="s">
        <v>356</v>
      </c>
      <c r="D84" s="424">
        <v>400.0</v>
      </c>
      <c r="E84" s="430" t="s">
        <v>654</v>
      </c>
      <c r="F84" s="424">
        <v>400.0</v>
      </c>
      <c r="G84" s="430" t="s">
        <v>718</v>
      </c>
      <c r="H84" s="442" t="s">
        <v>747</v>
      </c>
      <c r="I84" s="424">
        <v>400.0</v>
      </c>
      <c r="J84" s="430" t="s">
        <v>720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55.5" customHeight="1">
      <c r="A85" s="438"/>
      <c r="B85" s="437" t="s">
        <v>357</v>
      </c>
      <c r="C85" s="430" t="s">
        <v>358</v>
      </c>
      <c r="D85" s="424">
        <v>350.0</v>
      </c>
      <c r="E85" s="430" t="s">
        <v>654</v>
      </c>
      <c r="F85" s="424">
        <v>350.0</v>
      </c>
      <c r="G85" s="430" t="s">
        <v>718</v>
      </c>
      <c r="H85" s="440" t="s">
        <v>748</v>
      </c>
      <c r="I85" s="424">
        <v>350.0</v>
      </c>
      <c r="J85" s="430" t="s">
        <v>720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55.5" customHeight="1">
      <c r="A86" s="438"/>
      <c r="B86" s="437" t="s">
        <v>359</v>
      </c>
      <c r="C86" s="430" t="s">
        <v>360</v>
      </c>
      <c r="D86" s="424">
        <v>1000.0</v>
      </c>
      <c r="E86" s="430" t="s">
        <v>654</v>
      </c>
      <c r="F86" s="424">
        <v>1000.0</v>
      </c>
      <c r="G86" s="430" t="s">
        <v>749</v>
      </c>
      <c r="H86" s="442" t="s">
        <v>750</v>
      </c>
      <c r="I86" s="424">
        <v>1000.0</v>
      </c>
      <c r="J86" s="430" t="s">
        <v>751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67.5" customHeight="1">
      <c r="A87" s="438"/>
      <c r="B87" s="437" t="s">
        <v>361</v>
      </c>
      <c r="C87" s="430" t="s">
        <v>362</v>
      </c>
      <c r="D87" s="424">
        <v>4000.0</v>
      </c>
      <c r="E87" s="430" t="s">
        <v>650</v>
      </c>
      <c r="F87" s="424">
        <v>4000.0</v>
      </c>
      <c r="G87" s="430" t="s">
        <v>723</v>
      </c>
      <c r="H87" s="442" t="s">
        <v>741</v>
      </c>
      <c r="I87" s="424">
        <v>4000.0</v>
      </c>
      <c r="J87" s="430" t="s">
        <v>725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67.5" customHeight="1">
      <c r="A88" s="438"/>
      <c r="B88" s="437" t="s">
        <v>363</v>
      </c>
      <c r="C88" s="430" t="s">
        <v>364</v>
      </c>
      <c r="D88" s="424">
        <v>800.0</v>
      </c>
      <c r="E88" s="430" t="s">
        <v>650</v>
      </c>
      <c r="F88" s="424">
        <v>800.0</v>
      </c>
      <c r="G88" s="430" t="s">
        <v>723</v>
      </c>
      <c r="H88" s="442" t="s">
        <v>741</v>
      </c>
      <c r="I88" s="424">
        <v>800.0</v>
      </c>
      <c r="J88" s="430" t="s">
        <v>725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67.5" customHeight="1">
      <c r="A89" s="438"/>
      <c r="B89" s="437" t="s">
        <v>365</v>
      </c>
      <c r="C89" s="430" t="s">
        <v>366</v>
      </c>
      <c r="D89" s="424">
        <v>500.0</v>
      </c>
      <c r="E89" s="430" t="s">
        <v>650</v>
      </c>
      <c r="F89" s="424">
        <v>500.0</v>
      </c>
      <c r="G89" s="430" t="s">
        <v>660</v>
      </c>
      <c r="H89" s="442" t="s">
        <v>752</v>
      </c>
      <c r="I89" s="424">
        <v>500.0</v>
      </c>
      <c r="J89" s="430" t="s">
        <v>662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67.5" customHeight="1">
      <c r="A90" s="438"/>
      <c r="B90" s="437" t="s">
        <v>367</v>
      </c>
      <c r="C90" s="430" t="s">
        <v>368</v>
      </c>
      <c r="D90" s="424">
        <v>350.0</v>
      </c>
      <c r="E90" s="430" t="s">
        <v>650</v>
      </c>
      <c r="F90" s="424">
        <v>350.0</v>
      </c>
      <c r="G90" s="430" t="s">
        <v>660</v>
      </c>
      <c r="H90" s="442" t="s">
        <v>752</v>
      </c>
      <c r="I90" s="424">
        <v>350.0</v>
      </c>
      <c r="J90" s="430" t="s">
        <v>662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68.25" customHeight="1">
      <c r="A91" s="438"/>
      <c r="B91" s="437" t="s">
        <v>369</v>
      </c>
      <c r="C91" s="430" t="s">
        <v>370</v>
      </c>
      <c r="D91" s="424">
        <v>450.0</v>
      </c>
      <c r="E91" s="430" t="s">
        <v>650</v>
      </c>
      <c r="F91" s="424">
        <v>450.0</v>
      </c>
      <c r="G91" s="430" t="s">
        <v>660</v>
      </c>
      <c r="H91" s="442" t="s">
        <v>752</v>
      </c>
      <c r="I91" s="424">
        <v>450.0</v>
      </c>
      <c r="J91" s="430" t="s">
        <v>662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55.5" customHeight="1">
      <c r="A92" s="438"/>
      <c r="B92" s="437" t="s">
        <v>371</v>
      </c>
      <c r="C92" s="430" t="s">
        <v>372</v>
      </c>
      <c r="D92" s="424">
        <v>5600.0</v>
      </c>
      <c r="E92" s="430" t="s">
        <v>654</v>
      </c>
      <c r="F92" s="424">
        <v>5600.0</v>
      </c>
      <c r="G92" s="430" t="s">
        <v>753</v>
      </c>
      <c r="H92" s="442" t="s">
        <v>754</v>
      </c>
      <c r="I92" s="424">
        <v>5600.0</v>
      </c>
      <c r="J92" s="430" t="s">
        <v>755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55.5" customHeight="1">
      <c r="A93" s="438"/>
      <c r="B93" s="437" t="s">
        <v>373</v>
      </c>
      <c r="C93" s="430" t="s">
        <v>374</v>
      </c>
      <c r="D93" s="424">
        <v>1500.0</v>
      </c>
      <c r="E93" s="430" t="s">
        <v>654</v>
      </c>
      <c r="F93" s="424">
        <v>1500.0</v>
      </c>
      <c r="G93" s="430" t="s">
        <v>668</v>
      </c>
      <c r="H93" s="442" t="s">
        <v>742</v>
      </c>
      <c r="I93" s="424">
        <v>1500.0</v>
      </c>
      <c r="J93" s="430" t="s">
        <v>670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55.5" customHeight="1">
      <c r="A94" s="438"/>
      <c r="B94" s="437" t="s">
        <v>375</v>
      </c>
      <c r="C94" s="430" t="s">
        <v>376</v>
      </c>
      <c r="D94" s="424">
        <v>6000.0</v>
      </c>
      <c r="E94" s="430" t="s">
        <v>654</v>
      </c>
      <c r="F94" s="424">
        <v>6000.0</v>
      </c>
      <c r="G94" s="430" t="s">
        <v>753</v>
      </c>
      <c r="H94" s="442" t="s">
        <v>754</v>
      </c>
      <c r="I94" s="424">
        <v>6000.0</v>
      </c>
      <c r="J94" s="430" t="s">
        <v>755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72.75" customHeight="1">
      <c r="A95" s="438"/>
      <c r="B95" s="437" t="s">
        <v>377</v>
      </c>
      <c r="C95" s="430" t="s">
        <v>378</v>
      </c>
      <c r="D95" s="424">
        <v>300.0</v>
      </c>
      <c r="E95" s="430" t="s">
        <v>654</v>
      </c>
      <c r="F95" s="424">
        <v>300.0</v>
      </c>
      <c r="G95" s="430" t="s">
        <v>682</v>
      </c>
      <c r="H95" s="440" t="s">
        <v>756</v>
      </c>
      <c r="I95" s="424">
        <v>300.0</v>
      </c>
      <c r="J95" s="430" t="s">
        <v>684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55.5" customHeight="1">
      <c r="A96" s="438"/>
      <c r="B96" s="437" t="s">
        <v>379</v>
      </c>
      <c r="C96" s="430" t="s">
        <v>380</v>
      </c>
      <c r="D96" s="424">
        <v>4500.0</v>
      </c>
      <c r="E96" s="430" t="s">
        <v>654</v>
      </c>
      <c r="F96" s="424">
        <v>4500.0</v>
      </c>
      <c r="G96" s="430" t="s">
        <v>757</v>
      </c>
      <c r="H96" s="442" t="s">
        <v>758</v>
      </c>
      <c r="I96" s="424">
        <v>4500.0</v>
      </c>
      <c r="J96" s="430" t="s">
        <v>759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55.5" customHeight="1">
      <c r="A97" s="438"/>
      <c r="B97" s="437" t="s">
        <v>381</v>
      </c>
      <c r="C97" s="430" t="s">
        <v>382</v>
      </c>
      <c r="D97" s="424">
        <v>4000.0</v>
      </c>
      <c r="E97" s="430" t="s">
        <v>654</v>
      </c>
      <c r="F97" s="424">
        <v>4000.0</v>
      </c>
      <c r="G97" s="430" t="s">
        <v>757</v>
      </c>
      <c r="H97" s="442" t="s">
        <v>758</v>
      </c>
      <c r="I97" s="424">
        <v>4000.0</v>
      </c>
      <c r="J97" s="430" t="s">
        <v>759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55.5" customHeight="1">
      <c r="A98" s="438"/>
      <c r="B98" s="437" t="s">
        <v>383</v>
      </c>
      <c r="C98" s="430" t="s">
        <v>384</v>
      </c>
      <c r="D98" s="424">
        <v>1500.0</v>
      </c>
      <c r="E98" s="430" t="s">
        <v>654</v>
      </c>
      <c r="F98" s="424">
        <v>1500.0</v>
      </c>
      <c r="G98" s="430" t="s">
        <v>760</v>
      </c>
      <c r="H98" s="442" t="s">
        <v>761</v>
      </c>
      <c r="I98" s="424">
        <v>1500.0</v>
      </c>
      <c r="J98" s="430" t="s">
        <v>762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55.5" customHeight="1">
      <c r="A99" s="438"/>
      <c r="B99" s="437" t="s">
        <v>385</v>
      </c>
      <c r="C99" s="430" t="s">
        <v>386</v>
      </c>
      <c r="D99" s="424">
        <v>3000.0</v>
      </c>
      <c r="E99" s="430" t="s">
        <v>654</v>
      </c>
      <c r="F99" s="424">
        <v>3000.0</v>
      </c>
      <c r="G99" s="430" t="s">
        <v>760</v>
      </c>
      <c r="H99" s="442" t="s">
        <v>761</v>
      </c>
      <c r="I99" s="424">
        <v>3000.0</v>
      </c>
      <c r="J99" s="430" t="s">
        <v>762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66.0" customHeight="1">
      <c r="A100" s="438"/>
      <c r="B100" s="437" t="s">
        <v>387</v>
      </c>
      <c r="C100" s="445" t="s">
        <v>388</v>
      </c>
      <c r="D100" s="424">
        <v>510.0</v>
      </c>
      <c r="E100" s="430" t="s">
        <v>664</v>
      </c>
      <c r="F100" s="424">
        <v>510.0</v>
      </c>
      <c r="G100" s="430" t="s">
        <v>697</v>
      </c>
      <c r="H100" s="440" t="s">
        <v>698</v>
      </c>
      <c r="I100" s="424">
        <v>510.0</v>
      </c>
      <c r="J100" s="430" t="s">
        <v>699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66.0" customHeight="1">
      <c r="A101" s="438"/>
      <c r="B101" s="437" t="s">
        <v>389</v>
      </c>
      <c r="C101" s="441" t="s">
        <v>390</v>
      </c>
      <c r="D101" s="424">
        <v>300.0</v>
      </c>
      <c r="E101" s="430" t="s">
        <v>664</v>
      </c>
      <c r="F101" s="424">
        <v>300.0</v>
      </c>
      <c r="G101" s="430" t="s">
        <v>743</v>
      </c>
      <c r="H101" s="440" t="s">
        <v>744</v>
      </c>
      <c r="I101" s="424">
        <v>300.0</v>
      </c>
      <c r="J101" s="430" t="s">
        <v>745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66.0" customHeight="1">
      <c r="A102" s="438"/>
      <c r="B102" s="437" t="s">
        <v>391</v>
      </c>
      <c r="C102" s="443" t="s">
        <v>392</v>
      </c>
      <c r="D102" s="424">
        <v>3000.0</v>
      </c>
      <c r="E102" s="430" t="s">
        <v>664</v>
      </c>
      <c r="F102" s="424">
        <v>3000.0</v>
      </c>
      <c r="G102" s="430" t="s">
        <v>763</v>
      </c>
      <c r="H102" s="440" t="s">
        <v>764</v>
      </c>
      <c r="I102" s="424">
        <v>3000.0</v>
      </c>
      <c r="J102" s="430" t="s">
        <v>765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69.0" customHeight="1">
      <c r="A103" s="438"/>
      <c r="B103" s="437" t="s">
        <v>393</v>
      </c>
      <c r="C103" s="443" t="s">
        <v>394</v>
      </c>
      <c r="D103" s="424">
        <v>760.0</v>
      </c>
      <c r="E103" s="430" t="s">
        <v>664</v>
      </c>
      <c r="F103" s="424">
        <v>760.0</v>
      </c>
      <c r="G103" s="430" t="s">
        <v>704</v>
      </c>
      <c r="H103" s="440" t="s">
        <v>705</v>
      </c>
      <c r="I103" s="424">
        <v>760.0</v>
      </c>
      <c r="J103" s="430" t="s">
        <v>706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69.0" customHeight="1">
      <c r="A104" s="438"/>
      <c r="B104" s="437" t="s">
        <v>395</v>
      </c>
      <c r="C104" s="443" t="s">
        <v>396</v>
      </c>
      <c r="D104" s="424">
        <v>400.0</v>
      </c>
      <c r="E104" s="430" t="s">
        <v>664</v>
      </c>
      <c r="F104" s="424">
        <v>400.0</v>
      </c>
      <c r="G104" s="430" t="s">
        <v>704</v>
      </c>
      <c r="H104" s="440" t="s">
        <v>705</v>
      </c>
      <c r="I104" s="424">
        <v>400.0</v>
      </c>
      <c r="J104" s="430" t="s">
        <v>706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71.25" customHeight="1">
      <c r="A105" s="438"/>
      <c r="B105" s="437" t="s">
        <v>397</v>
      </c>
      <c r="C105" s="443" t="s">
        <v>398</v>
      </c>
      <c r="D105" s="424">
        <v>5400.0</v>
      </c>
      <c r="E105" s="430" t="s">
        <v>664</v>
      </c>
      <c r="F105" s="424">
        <v>5400.0</v>
      </c>
      <c r="G105" s="430" t="s">
        <v>763</v>
      </c>
      <c r="H105" s="440" t="s">
        <v>764</v>
      </c>
      <c r="I105" s="424">
        <v>5400.0</v>
      </c>
      <c r="J105" s="430" t="s">
        <v>765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71.25" customHeight="1">
      <c r="A106" s="438"/>
      <c r="B106" s="437" t="s">
        <v>399</v>
      </c>
      <c r="C106" s="443" t="s">
        <v>400</v>
      </c>
      <c r="D106" s="424">
        <v>57.0</v>
      </c>
      <c r="E106" s="430" t="s">
        <v>664</v>
      </c>
      <c r="F106" s="424">
        <v>57.0</v>
      </c>
      <c r="G106" s="430" t="s">
        <v>763</v>
      </c>
      <c r="H106" s="440" t="s">
        <v>764</v>
      </c>
      <c r="I106" s="424">
        <v>57.0</v>
      </c>
      <c r="J106" s="430" t="s">
        <v>765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71.25" customHeight="1">
      <c r="A107" s="438"/>
      <c r="B107" s="437" t="s">
        <v>401</v>
      </c>
      <c r="C107" s="443" t="s">
        <v>402</v>
      </c>
      <c r="D107" s="424">
        <v>50.0</v>
      </c>
      <c r="E107" s="430" t="s">
        <v>664</v>
      </c>
      <c r="F107" s="424">
        <v>50.0</v>
      </c>
      <c r="G107" s="430" t="s">
        <v>665</v>
      </c>
      <c r="H107" s="440" t="s">
        <v>696</v>
      </c>
      <c r="I107" s="424">
        <v>50.0</v>
      </c>
      <c r="J107" s="430" t="s">
        <v>667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98.25" customHeight="1">
      <c r="A108" s="438"/>
      <c r="B108" s="437" t="s">
        <v>403</v>
      </c>
      <c r="C108" s="443" t="s">
        <v>404</v>
      </c>
      <c r="D108" s="424">
        <v>6000.0</v>
      </c>
      <c r="E108" s="430" t="s">
        <v>650</v>
      </c>
      <c r="F108" s="424">
        <v>6000.0</v>
      </c>
      <c r="G108" s="430" t="s">
        <v>660</v>
      </c>
      <c r="H108" s="442" t="s">
        <v>766</v>
      </c>
      <c r="I108" s="424">
        <v>6000.0</v>
      </c>
      <c r="J108" s="430" t="s">
        <v>662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72.0" customHeight="1">
      <c r="A109" s="438"/>
      <c r="B109" s="437" t="s">
        <v>405</v>
      </c>
      <c r="C109" s="443" t="s">
        <v>406</v>
      </c>
      <c r="D109" s="424">
        <v>500.0</v>
      </c>
      <c r="E109" s="430" t="s">
        <v>650</v>
      </c>
      <c r="F109" s="424">
        <v>500.0</v>
      </c>
      <c r="G109" s="430" t="s">
        <v>660</v>
      </c>
      <c r="H109" s="440" t="s">
        <v>767</v>
      </c>
      <c r="I109" s="424">
        <v>500.0</v>
      </c>
      <c r="J109" s="430" t="s">
        <v>662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70.5" customHeight="1">
      <c r="A110" s="438"/>
      <c r="B110" s="437" t="s">
        <v>407</v>
      </c>
      <c r="C110" s="443" t="s">
        <v>408</v>
      </c>
      <c r="D110" s="424">
        <v>204.0</v>
      </c>
      <c r="E110" s="430" t="s">
        <v>650</v>
      </c>
      <c r="F110" s="424">
        <v>204.0</v>
      </c>
      <c r="G110" s="430" t="s">
        <v>660</v>
      </c>
      <c r="H110" s="442" t="s">
        <v>768</v>
      </c>
      <c r="I110" s="424">
        <v>204.0</v>
      </c>
      <c r="J110" s="430" t="s">
        <v>662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70.5" customHeight="1">
      <c r="A111" s="438"/>
      <c r="B111" s="437" t="s">
        <v>409</v>
      </c>
      <c r="C111" s="443" t="s">
        <v>410</v>
      </c>
      <c r="D111" s="424">
        <v>162.0</v>
      </c>
      <c r="E111" s="430" t="s">
        <v>650</v>
      </c>
      <c r="F111" s="424">
        <v>162.0</v>
      </c>
      <c r="G111" s="430" t="s">
        <v>660</v>
      </c>
      <c r="H111" s="442" t="s">
        <v>768</v>
      </c>
      <c r="I111" s="424">
        <v>162.0</v>
      </c>
      <c r="J111" s="430" t="s">
        <v>662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71.25" customHeight="1">
      <c r="A112" s="438"/>
      <c r="B112" s="437" t="s">
        <v>411</v>
      </c>
      <c r="C112" s="443" t="s">
        <v>412</v>
      </c>
      <c r="D112" s="424">
        <v>62.0</v>
      </c>
      <c r="E112" s="430" t="s">
        <v>650</v>
      </c>
      <c r="F112" s="424">
        <v>62.0</v>
      </c>
      <c r="G112" s="430" t="s">
        <v>660</v>
      </c>
      <c r="H112" s="440" t="s">
        <v>767</v>
      </c>
      <c r="I112" s="424">
        <v>62.0</v>
      </c>
      <c r="J112" s="430" t="s">
        <v>662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82.5" customHeight="1">
      <c r="A113" s="438"/>
      <c r="B113" s="437" t="s">
        <v>413</v>
      </c>
      <c r="C113" s="443" t="s">
        <v>414</v>
      </c>
      <c r="D113" s="424">
        <v>1350.0</v>
      </c>
      <c r="E113" s="430" t="s">
        <v>650</v>
      </c>
      <c r="F113" s="424">
        <v>1350.0</v>
      </c>
      <c r="G113" s="430" t="s">
        <v>660</v>
      </c>
      <c r="H113" s="440" t="s">
        <v>769</v>
      </c>
      <c r="I113" s="424">
        <v>1350.0</v>
      </c>
      <c r="J113" s="430" t="s">
        <v>662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69.75" customHeight="1">
      <c r="A114" s="438"/>
      <c r="B114" s="437" t="s">
        <v>415</v>
      </c>
      <c r="C114" s="443" t="s">
        <v>416</v>
      </c>
      <c r="D114" s="424">
        <v>90.0</v>
      </c>
      <c r="E114" s="430" t="s">
        <v>650</v>
      </c>
      <c r="F114" s="424">
        <v>90.0</v>
      </c>
      <c r="G114" s="430" t="s">
        <v>660</v>
      </c>
      <c r="H114" s="442" t="s">
        <v>768</v>
      </c>
      <c r="I114" s="424">
        <v>90.0</v>
      </c>
      <c r="J114" s="430" t="s">
        <v>662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69.75" customHeight="1">
      <c r="A115" s="438"/>
      <c r="B115" s="437" t="s">
        <v>417</v>
      </c>
      <c r="C115" s="443" t="s">
        <v>418</v>
      </c>
      <c r="D115" s="424">
        <v>140.0</v>
      </c>
      <c r="E115" s="430" t="s">
        <v>650</v>
      </c>
      <c r="F115" s="424">
        <v>140.0</v>
      </c>
      <c r="G115" s="430" t="s">
        <v>723</v>
      </c>
      <c r="H115" s="442" t="s">
        <v>770</v>
      </c>
      <c r="I115" s="424">
        <v>140.0</v>
      </c>
      <c r="J115" s="430" t="s">
        <v>725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69.75" customHeight="1">
      <c r="A116" s="438"/>
      <c r="B116" s="437" t="s">
        <v>419</v>
      </c>
      <c r="C116" s="443" t="s">
        <v>420</v>
      </c>
      <c r="D116" s="424">
        <v>48.0</v>
      </c>
      <c r="E116" s="430" t="s">
        <v>650</v>
      </c>
      <c r="F116" s="424">
        <v>48.0</v>
      </c>
      <c r="G116" s="430" t="s">
        <v>660</v>
      </c>
      <c r="H116" s="442" t="s">
        <v>768</v>
      </c>
      <c r="I116" s="424">
        <v>48.0</v>
      </c>
      <c r="J116" s="430" t="s">
        <v>662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69.75" customHeight="1">
      <c r="A117" s="438"/>
      <c r="B117" s="437" t="s">
        <v>421</v>
      </c>
      <c r="C117" s="443" t="s">
        <v>422</v>
      </c>
      <c r="D117" s="424">
        <v>137.0</v>
      </c>
      <c r="E117" s="430" t="s">
        <v>650</v>
      </c>
      <c r="F117" s="424">
        <v>137.0</v>
      </c>
      <c r="G117" s="430" t="s">
        <v>660</v>
      </c>
      <c r="H117" s="442" t="s">
        <v>768</v>
      </c>
      <c r="I117" s="424">
        <v>137.0</v>
      </c>
      <c r="J117" s="430" t="s">
        <v>662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69.0" customHeight="1">
      <c r="A118" s="438"/>
      <c r="B118" s="437" t="s">
        <v>423</v>
      </c>
      <c r="C118" s="443" t="s">
        <v>424</v>
      </c>
      <c r="D118" s="424">
        <v>180.0</v>
      </c>
      <c r="E118" s="430" t="s">
        <v>650</v>
      </c>
      <c r="F118" s="424">
        <v>180.0</v>
      </c>
      <c r="G118" s="430" t="s">
        <v>660</v>
      </c>
      <c r="H118" s="442" t="s">
        <v>768</v>
      </c>
      <c r="I118" s="424">
        <v>180.0</v>
      </c>
      <c r="J118" s="430" t="s">
        <v>662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67.5" customHeight="1">
      <c r="A119" s="438"/>
      <c r="B119" s="437" t="s">
        <v>425</v>
      </c>
      <c r="C119" s="443" t="s">
        <v>426</v>
      </c>
      <c r="D119" s="424">
        <v>480.0</v>
      </c>
      <c r="E119" s="430" t="s">
        <v>650</v>
      </c>
      <c r="F119" s="424">
        <v>480.0</v>
      </c>
      <c r="G119" s="430" t="s">
        <v>771</v>
      </c>
      <c r="H119" s="440" t="s">
        <v>772</v>
      </c>
      <c r="I119" s="424">
        <v>480.0</v>
      </c>
      <c r="J119" s="430" t="s">
        <v>773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69.0" customHeight="1">
      <c r="A120" s="438"/>
      <c r="B120" s="437" t="s">
        <v>427</v>
      </c>
      <c r="C120" s="443" t="s">
        <v>428</v>
      </c>
      <c r="D120" s="424">
        <v>1080.0</v>
      </c>
      <c r="E120" s="430" t="s">
        <v>650</v>
      </c>
      <c r="F120" s="424">
        <v>1080.0</v>
      </c>
      <c r="G120" s="430" t="s">
        <v>771</v>
      </c>
      <c r="H120" s="440" t="s">
        <v>772</v>
      </c>
      <c r="I120" s="424">
        <v>1080.0</v>
      </c>
      <c r="J120" s="430" t="s">
        <v>773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66.75" customHeight="1">
      <c r="A121" s="438"/>
      <c r="B121" s="437" t="s">
        <v>429</v>
      </c>
      <c r="C121" s="443" t="s">
        <v>430</v>
      </c>
      <c r="D121" s="424">
        <v>250.0</v>
      </c>
      <c r="E121" s="430" t="s">
        <v>664</v>
      </c>
      <c r="F121" s="424">
        <v>250.0</v>
      </c>
      <c r="G121" s="430" t="s">
        <v>693</v>
      </c>
      <c r="H121" s="440" t="s">
        <v>694</v>
      </c>
      <c r="I121" s="424">
        <v>250.0</v>
      </c>
      <c r="J121" s="430" t="s">
        <v>695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5.25" customHeight="1">
      <c r="A122" s="438"/>
      <c r="B122" s="437" t="s">
        <v>431</v>
      </c>
      <c r="C122" s="443" t="s">
        <v>432</v>
      </c>
      <c r="D122" s="424">
        <v>5230.0</v>
      </c>
      <c r="E122" s="446" t="s">
        <v>774</v>
      </c>
      <c r="F122" s="424">
        <v>5230.0</v>
      </c>
      <c r="G122" s="439" t="s">
        <v>775</v>
      </c>
      <c r="H122" s="427" t="s">
        <v>776</v>
      </c>
      <c r="I122" s="424">
        <v>5230.0</v>
      </c>
      <c r="J122" s="446" t="s">
        <v>777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69.0" customHeight="1">
      <c r="A123" s="438"/>
      <c r="B123" s="437" t="s">
        <v>433</v>
      </c>
      <c r="C123" s="443" t="s">
        <v>434</v>
      </c>
      <c r="D123" s="424">
        <v>925.0</v>
      </c>
      <c r="E123" s="426" t="s">
        <v>650</v>
      </c>
      <c r="F123" s="424">
        <v>925.0</v>
      </c>
      <c r="G123" s="426" t="s">
        <v>660</v>
      </c>
      <c r="H123" s="430" t="s">
        <v>768</v>
      </c>
      <c r="I123" s="424">
        <v>925.0</v>
      </c>
      <c r="J123" s="426" t="s">
        <v>662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69.0" customHeight="1">
      <c r="A124" s="438"/>
      <c r="B124" s="437" t="s">
        <v>435</v>
      </c>
      <c r="C124" s="443" t="s">
        <v>436</v>
      </c>
      <c r="D124" s="424">
        <v>435.0</v>
      </c>
      <c r="E124" s="430" t="s">
        <v>650</v>
      </c>
      <c r="F124" s="424">
        <v>435.0</v>
      </c>
      <c r="G124" s="430" t="s">
        <v>660</v>
      </c>
      <c r="H124" s="430" t="s">
        <v>768</v>
      </c>
      <c r="I124" s="424">
        <v>435.0</v>
      </c>
      <c r="J124" s="430" t="s">
        <v>662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83.25" customHeight="1">
      <c r="A125" s="438"/>
      <c r="B125" s="437" t="s">
        <v>437</v>
      </c>
      <c r="C125" s="443" t="s">
        <v>438</v>
      </c>
      <c r="D125" s="424">
        <v>345.0</v>
      </c>
      <c r="E125" s="430" t="s">
        <v>650</v>
      </c>
      <c r="F125" s="424">
        <v>345.0</v>
      </c>
      <c r="G125" s="430" t="s">
        <v>660</v>
      </c>
      <c r="H125" s="427" t="s">
        <v>778</v>
      </c>
      <c r="I125" s="424">
        <v>345.0</v>
      </c>
      <c r="J125" s="430" t="s">
        <v>662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69.0" customHeight="1">
      <c r="A126" s="438"/>
      <c r="B126" s="437" t="s">
        <v>439</v>
      </c>
      <c r="C126" s="443" t="s">
        <v>440</v>
      </c>
      <c r="D126" s="424">
        <v>4000.0</v>
      </c>
      <c r="E126" s="430" t="s">
        <v>650</v>
      </c>
      <c r="F126" s="424">
        <v>4000.0</v>
      </c>
      <c r="G126" s="430" t="s">
        <v>723</v>
      </c>
      <c r="H126" s="430" t="s">
        <v>770</v>
      </c>
      <c r="I126" s="424">
        <v>4000.0</v>
      </c>
      <c r="J126" s="430" t="s">
        <v>725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69.0" customHeight="1">
      <c r="A127" s="438"/>
      <c r="B127" s="437" t="s">
        <v>441</v>
      </c>
      <c r="C127" s="443" t="s">
        <v>442</v>
      </c>
      <c r="D127" s="424">
        <v>3000.0</v>
      </c>
      <c r="E127" s="430" t="s">
        <v>650</v>
      </c>
      <c r="F127" s="424">
        <v>3000.0</v>
      </c>
      <c r="G127" s="430" t="s">
        <v>723</v>
      </c>
      <c r="H127" s="430" t="s">
        <v>770</v>
      </c>
      <c r="I127" s="424">
        <v>3000.0</v>
      </c>
      <c r="J127" s="430" t="s">
        <v>725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69.0" customHeight="1">
      <c r="A128" s="438"/>
      <c r="B128" s="437" t="s">
        <v>443</v>
      </c>
      <c r="C128" s="443" t="s">
        <v>444</v>
      </c>
      <c r="D128" s="424">
        <v>455.28</v>
      </c>
      <c r="E128" s="430" t="s">
        <v>650</v>
      </c>
      <c r="F128" s="424">
        <v>455.28</v>
      </c>
      <c r="G128" s="430" t="s">
        <v>660</v>
      </c>
      <c r="H128" s="430" t="s">
        <v>768</v>
      </c>
      <c r="I128" s="424">
        <v>455.28</v>
      </c>
      <c r="J128" s="430" t="s">
        <v>662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69.0" customHeight="1">
      <c r="A129" s="438"/>
      <c r="B129" s="437" t="s">
        <v>445</v>
      </c>
      <c r="C129" s="443" t="s">
        <v>446</v>
      </c>
      <c r="D129" s="424">
        <v>175.0</v>
      </c>
      <c r="E129" s="430" t="s">
        <v>650</v>
      </c>
      <c r="F129" s="424">
        <v>175.0</v>
      </c>
      <c r="G129" s="430" t="s">
        <v>660</v>
      </c>
      <c r="H129" s="430" t="s">
        <v>768</v>
      </c>
      <c r="I129" s="424">
        <v>175.0</v>
      </c>
      <c r="J129" s="430" t="s">
        <v>662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69.0" customHeight="1">
      <c r="A130" s="438"/>
      <c r="B130" s="437" t="s">
        <v>447</v>
      </c>
      <c r="C130" s="443" t="s">
        <v>448</v>
      </c>
      <c r="D130" s="424">
        <v>135.0</v>
      </c>
      <c r="E130" s="430" t="s">
        <v>650</v>
      </c>
      <c r="F130" s="424">
        <v>135.0</v>
      </c>
      <c r="G130" s="430" t="s">
        <v>779</v>
      </c>
      <c r="H130" s="430" t="s">
        <v>780</v>
      </c>
      <c r="I130" s="424">
        <v>135.0</v>
      </c>
      <c r="J130" s="430" t="s">
        <v>781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0.0" customHeight="1">
      <c r="A131" s="438"/>
      <c r="B131" s="437" t="s">
        <v>449</v>
      </c>
      <c r="C131" s="441" t="s">
        <v>450</v>
      </c>
      <c r="D131" s="424">
        <v>267.04</v>
      </c>
      <c r="E131" s="427" t="s">
        <v>774</v>
      </c>
      <c r="F131" s="424">
        <v>267.04</v>
      </c>
      <c r="G131" s="427" t="s">
        <v>775</v>
      </c>
      <c r="H131" s="427" t="s">
        <v>776</v>
      </c>
      <c r="I131" s="424">
        <v>267.04</v>
      </c>
      <c r="J131" s="427" t="s">
        <v>777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69.75" customHeight="1">
      <c r="A132" s="438"/>
      <c r="B132" s="437" t="s">
        <v>451</v>
      </c>
      <c r="C132" s="443" t="s">
        <v>452</v>
      </c>
      <c r="D132" s="424">
        <v>120.0</v>
      </c>
      <c r="E132" s="426" t="s">
        <v>650</v>
      </c>
      <c r="F132" s="424">
        <v>120.0</v>
      </c>
      <c r="G132" s="426" t="s">
        <v>660</v>
      </c>
      <c r="H132" s="430" t="s">
        <v>768</v>
      </c>
      <c r="I132" s="424">
        <v>120.0</v>
      </c>
      <c r="J132" s="426" t="s">
        <v>662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69.75" customHeight="1">
      <c r="A133" s="438"/>
      <c r="B133" s="437" t="s">
        <v>453</v>
      </c>
      <c r="C133" s="443" t="s">
        <v>454</v>
      </c>
      <c r="D133" s="424">
        <v>50.0</v>
      </c>
      <c r="E133" s="430" t="s">
        <v>650</v>
      </c>
      <c r="F133" s="424">
        <v>50.0</v>
      </c>
      <c r="G133" s="430" t="s">
        <v>660</v>
      </c>
      <c r="H133" s="430" t="s">
        <v>768</v>
      </c>
      <c r="I133" s="424">
        <v>50.0</v>
      </c>
      <c r="J133" s="430" t="s">
        <v>662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69.75" customHeight="1">
      <c r="A134" s="438"/>
      <c r="B134" s="437" t="s">
        <v>455</v>
      </c>
      <c r="C134" s="443" t="s">
        <v>456</v>
      </c>
      <c r="D134" s="424">
        <v>1000.0</v>
      </c>
      <c r="E134" s="430" t="s">
        <v>650</v>
      </c>
      <c r="F134" s="424">
        <v>1000.0</v>
      </c>
      <c r="G134" s="430" t="s">
        <v>723</v>
      </c>
      <c r="H134" s="430" t="s">
        <v>770</v>
      </c>
      <c r="I134" s="424">
        <v>1000.0</v>
      </c>
      <c r="J134" s="430" t="s">
        <v>725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69.75" customHeight="1">
      <c r="A135" s="438"/>
      <c r="B135" s="437" t="s">
        <v>457</v>
      </c>
      <c r="C135" s="443" t="s">
        <v>458</v>
      </c>
      <c r="D135" s="424">
        <v>150.0</v>
      </c>
      <c r="E135" s="430" t="s">
        <v>650</v>
      </c>
      <c r="F135" s="424">
        <v>150.0</v>
      </c>
      <c r="G135" s="430" t="s">
        <v>660</v>
      </c>
      <c r="H135" s="430" t="s">
        <v>768</v>
      </c>
      <c r="I135" s="424">
        <v>150.0</v>
      </c>
      <c r="J135" s="430" t="s">
        <v>662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57.0" customHeight="1">
      <c r="A136" s="438"/>
      <c r="B136" s="437" t="s">
        <v>459</v>
      </c>
      <c r="C136" s="443" t="s">
        <v>460</v>
      </c>
      <c r="D136" s="424">
        <v>2400.0</v>
      </c>
      <c r="E136" s="430" t="s">
        <v>654</v>
      </c>
      <c r="F136" s="424">
        <v>2400.0</v>
      </c>
      <c r="G136" s="430" t="s">
        <v>668</v>
      </c>
      <c r="H136" s="430" t="s">
        <v>782</v>
      </c>
      <c r="I136" s="424">
        <v>2400.0</v>
      </c>
      <c r="J136" s="430" t="s">
        <v>670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69.75" customHeight="1">
      <c r="A137" s="438"/>
      <c r="B137" s="437" t="s">
        <v>461</v>
      </c>
      <c r="C137" s="443" t="s">
        <v>462</v>
      </c>
      <c r="D137" s="424">
        <v>2000.0</v>
      </c>
      <c r="E137" s="430" t="s">
        <v>650</v>
      </c>
      <c r="F137" s="424">
        <v>2000.0</v>
      </c>
      <c r="G137" s="430" t="s">
        <v>783</v>
      </c>
      <c r="H137" s="430" t="s">
        <v>784</v>
      </c>
      <c r="I137" s="424">
        <v>2000.0</v>
      </c>
      <c r="J137" s="430" t="s">
        <v>785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69.75" customHeight="1">
      <c r="A138" s="438"/>
      <c r="B138" s="437" t="s">
        <v>463</v>
      </c>
      <c r="C138" s="443" t="s">
        <v>464</v>
      </c>
      <c r="D138" s="424">
        <v>2000.0</v>
      </c>
      <c r="E138" s="430" t="s">
        <v>650</v>
      </c>
      <c r="F138" s="424">
        <v>2000.0</v>
      </c>
      <c r="G138" s="430" t="s">
        <v>783</v>
      </c>
      <c r="H138" s="430" t="s">
        <v>784</v>
      </c>
      <c r="I138" s="424">
        <v>2000.0</v>
      </c>
      <c r="J138" s="430" t="s">
        <v>785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69.75" customHeight="1">
      <c r="A139" s="438"/>
      <c r="B139" s="437" t="s">
        <v>465</v>
      </c>
      <c r="C139" s="443" t="s">
        <v>466</v>
      </c>
      <c r="D139" s="424">
        <v>4980.0</v>
      </c>
      <c r="E139" s="430" t="s">
        <v>650</v>
      </c>
      <c r="F139" s="424">
        <v>4980.0</v>
      </c>
      <c r="G139" s="430" t="s">
        <v>783</v>
      </c>
      <c r="H139" s="430" t="s">
        <v>784</v>
      </c>
      <c r="I139" s="424">
        <v>4980.0</v>
      </c>
      <c r="J139" s="430" t="s">
        <v>785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69.75" customHeight="1">
      <c r="A140" s="438"/>
      <c r="B140" s="437" t="s">
        <v>467</v>
      </c>
      <c r="C140" s="443" t="s">
        <v>468</v>
      </c>
      <c r="D140" s="424">
        <v>380.0</v>
      </c>
      <c r="E140" s="430" t="s">
        <v>650</v>
      </c>
      <c r="F140" s="424">
        <v>380.0</v>
      </c>
      <c r="G140" s="430" t="s">
        <v>723</v>
      </c>
      <c r="H140" s="430" t="s">
        <v>770</v>
      </c>
      <c r="I140" s="424">
        <v>380.0</v>
      </c>
      <c r="J140" s="430" t="s">
        <v>725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69.75" customHeight="1">
      <c r="A141" s="438"/>
      <c r="B141" s="437" t="s">
        <v>469</v>
      </c>
      <c r="C141" s="443" t="s">
        <v>470</v>
      </c>
      <c r="D141" s="424">
        <v>99.96</v>
      </c>
      <c r="E141" s="430" t="s">
        <v>650</v>
      </c>
      <c r="F141" s="424">
        <v>99.96</v>
      </c>
      <c r="G141" s="430" t="s">
        <v>779</v>
      </c>
      <c r="H141" s="430" t="s">
        <v>780</v>
      </c>
      <c r="I141" s="424">
        <v>99.96</v>
      </c>
      <c r="J141" s="430" t="s">
        <v>781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58.5" customHeight="1">
      <c r="A142" s="438"/>
      <c r="B142" s="437" t="s">
        <v>471</v>
      </c>
      <c r="C142" s="443" t="s">
        <v>472</v>
      </c>
      <c r="D142" s="424">
        <v>100.0</v>
      </c>
      <c r="E142" s="430" t="s">
        <v>654</v>
      </c>
      <c r="F142" s="424">
        <v>100.0</v>
      </c>
      <c r="G142" s="430" t="s">
        <v>718</v>
      </c>
      <c r="H142" s="430" t="s">
        <v>719</v>
      </c>
      <c r="I142" s="424">
        <v>100.0</v>
      </c>
      <c r="J142" s="430" t="s">
        <v>720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69.75" customHeight="1">
      <c r="A143" s="438"/>
      <c r="B143" s="437" t="s">
        <v>473</v>
      </c>
      <c r="C143" s="443" t="s">
        <v>474</v>
      </c>
      <c r="D143" s="424">
        <v>600.0</v>
      </c>
      <c r="E143" s="430" t="s">
        <v>650</v>
      </c>
      <c r="F143" s="424">
        <v>600.0</v>
      </c>
      <c r="G143" s="430" t="s">
        <v>779</v>
      </c>
      <c r="H143" s="430" t="s">
        <v>780</v>
      </c>
      <c r="I143" s="424">
        <v>600.0</v>
      </c>
      <c r="J143" s="430" t="s">
        <v>781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69.75" customHeight="1">
      <c r="A144" s="438"/>
      <c r="B144" s="437" t="s">
        <v>475</v>
      </c>
      <c r="C144" s="443" t="s">
        <v>476</v>
      </c>
      <c r="D144" s="424">
        <v>500.0</v>
      </c>
      <c r="E144" s="430" t="s">
        <v>650</v>
      </c>
      <c r="F144" s="424">
        <v>500.0</v>
      </c>
      <c r="G144" s="430" t="s">
        <v>723</v>
      </c>
      <c r="H144" s="430" t="s">
        <v>770</v>
      </c>
      <c r="I144" s="424">
        <v>500.0</v>
      </c>
      <c r="J144" s="430" t="s">
        <v>725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69.75" customHeight="1">
      <c r="A145" s="438"/>
      <c r="B145" s="437" t="s">
        <v>477</v>
      </c>
      <c r="C145" s="443" t="s">
        <v>478</v>
      </c>
      <c r="D145" s="424">
        <v>450.0</v>
      </c>
      <c r="E145" s="430" t="s">
        <v>654</v>
      </c>
      <c r="F145" s="424">
        <v>450.0</v>
      </c>
      <c r="G145" s="430" t="s">
        <v>749</v>
      </c>
      <c r="H145" s="430" t="s">
        <v>750</v>
      </c>
      <c r="I145" s="424">
        <v>450.0</v>
      </c>
      <c r="J145" s="430" t="s">
        <v>751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69.75" customHeight="1">
      <c r="A146" s="438"/>
      <c r="B146" s="437" t="s">
        <v>479</v>
      </c>
      <c r="C146" s="443" t="s">
        <v>480</v>
      </c>
      <c r="D146" s="424">
        <v>1000.0</v>
      </c>
      <c r="E146" s="430" t="s">
        <v>650</v>
      </c>
      <c r="F146" s="424">
        <v>1000.0</v>
      </c>
      <c r="G146" s="430" t="s">
        <v>779</v>
      </c>
      <c r="H146" s="430" t="s">
        <v>780</v>
      </c>
      <c r="I146" s="424">
        <v>1000.0</v>
      </c>
      <c r="J146" s="430" t="s">
        <v>781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69.75" customHeight="1">
      <c r="A147" s="438"/>
      <c r="B147" s="447" t="s">
        <v>481</v>
      </c>
      <c r="C147" s="443" t="s">
        <v>482</v>
      </c>
      <c r="D147" s="424">
        <v>1000.0</v>
      </c>
      <c r="E147" s="430" t="s">
        <v>650</v>
      </c>
      <c r="F147" s="424">
        <v>1000.0</v>
      </c>
      <c r="G147" s="430" t="s">
        <v>786</v>
      </c>
      <c r="H147" s="430" t="s">
        <v>787</v>
      </c>
      <c r="I147" s="424">
        <v>1000.0</v>
      </c>
      <c r="J147" s="430" t="s">
        <v>788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57.75" customHeight="1">
      <c r="A148" s="438"/>
      <c r="B148" s="447" t="s">
        <v>483</v>
      </c>
      <c r="C148" s="448" t="s">
        <v>484</v>
      </c>
      <c r="D148" s="424">
        <v>35.0</v>
      </c>
      <c r="E148" s="430" t="s">
        <v>789</v>
      </c>
      <c r="F148" s="424">
        <v>35.0</v>
      </c>
      <c r="G148" s="430" t="s">
        <v>790</v>
      </c>
      <c r="H148" s="427" t="s">
        <v>791</v>
      </c>
      <c r="I148" s="424">
        <v>35.0</v>
      </c>
      <c r="J148" s="449" t="s">
        <v>792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66.75" customHeight="1">
      <c r="A149" s="438"/>
      <c r="B149" s="435" t="s">
        <v>487</v>
      </c>
      <c r="C149" s="303" t="s">
        <v>488</v>
      </c>
      <c r="D149" s="424">
        <v>1200.0</v>
      </c>
      <c r="E149" s="426" t="s">
        <v>654</v>
      </c>
      <c r="F149" s="424">
        <v>1200.0</v>
      </c>
      <c r="G149" s="426" t="s">
        <v>682</v>
      </c>
      <c r="H149" s="427" t="s">
        <v>793</v>
      </c>
      <c r="I149" s="424">
        <v>1200.0</v>
      </c>
      <c r="J149" s="426" t="s">
        <v>684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83.25" customHeight="1">
      <c r="A150" s="438"/>
      <c r="B150" s="435" t="s">
        <v>509</v>
      </c>
      <c r="C150" s="192" t="s">
        <v>510</v>
      </c>
      <c r="D150" s="424">
        <v>280.0</v>
      </c>
      <c r="E150" s="430" t="s">
        <v>794</v>
      </c>
      <c r="F150" s="424">
        <v>280.0</v>
      </c>
      <c r="G150" s="430" t="s">
        <v>795</v>
      </c>
      <c r="H150" s="427" t="s">
        <v>796</v>
      </c>
      <c r="I150" s="424">
        <v>280.0</v>
      </c>
      <c r="J150" s="430" t="s">
        <v>797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84.0" customHeight="1">
      <c r="A151" s="438"/>
      <c r="B151" s="435" t="s">
        <v>511</v>
      </c>
      <c r="C151" s="191" t="s">
        <v>512</v>
      </c>
      <c r="D151" s="424">
        <v>2200.0</v>
      </c>
      <c r="E151" s="430" t="s">
        <v>794</v>
      </c>
      <c r="F151" s="424">
        <v>2200.0</v>
      </c>
      <c r="G151" s="430" t="s">
        <v>795</v>
      </c>
      <c r="H151" s="427" t="s">
        <v>798</v>
      </c>
      <c r="I151" s="424">
        <v>2200.0</v>
      </c>
      <c r="J151" s="430" t="s">
        <v>797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4.25" customHeight="1">
      <c r="A152" s="450"/>
      <c r="B152" s="451" t="s">
        <v>799</v>
      </c>
      <c r="C152" s="417"/>
      <c r="D152" s="452">
        <f>SUM(D11:D151)</f>
        <v>561683</v>
      </c>
      <c r="E152" s="453"/>
      <c r="F152" s="452">
        <f>SUM(F11:F151)</f>
        <v>561683</v>
      </c>
      <c r="G152" s="453"/>
      <c r="H152" s="453"/>
      <c r="I152" s="452">
        <f>SUM(I11:I151)</f>
        <v>421262</v>
      </c>
      <c r="J152" s="453"/>
      <c r="K152" s="454"/>
      <c r="L152" s="454"/>
      <c r="M152" s="454"/>
      <c r="N152" s="454"/>
      <c r="O152" s="454"/>
      <c r="P152" s="454"/>
      <c r="Q152" s="454"/>
      <c r="R152" s="454"/>
      <c r="S152" s="454"/>
      <c r="T152" s="454"/>
      <c r="U152" s="454"/>
      <c r="V152" s="454"/>
      <c r="W152" s="454"/>
      <c r="X152" s="454"/>
      <c r="Y152" s="454"/>
      <c r="Z152" s="454"/>
    </row>
    <row r="153" ht="14.25" customHeight="1">
      <c r="A153" s="409"/>
      <c r="B153" s="409"/>
      <c r="C153" s="409"/>
      <c r="D153" s="410"/>
      <c r="E153" s="409"/>
      <c r="F153" s="410"/>
      <c r="G153" s="409"/>
      <c r="H153" s="409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4.25" customHeight="1">
      <c r="A154" s="28"/>
      <c r="B154" s="416" t="s">
        <v>800</v>
      </c>
      <c r="C154" s="417"/>
      <c r="D154" s="418"/>
      <c r="E154" s="419" t="s">
        <v>611</v>
      </c>
      <c r="F154" s="417"/>
      <c r="G154" s="417"/>
      <c r="H154" s="417"/>
      <c r="I154" s="417"/>
      <c r="J154" s="41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4.25" customHeight="1">
      <c r="A155" s="420" t="s">
        <v>612</v>
      </c>
      <c r="B155" s="420" t="s">
        <v>613</v>
      </c>
      <c r="C155" s="420" t="s">
        <v>59</v>
      </c>
      <c r="D155" s="421" t="s">
        <v>614</v>
      </c>
      <c r="E155" s="420" t="s">
        <v>615</v>
      </c>
      <c r="F155" s="421" t="s">
        <v>614</v>
      </c>
      <c r="G155" s="420" t="s">
        <v>616</v>
      </c>
      <c r="H155" s="420" t="s">
        <v>617</v>
      </c>
      <c r="I155" s="420" t="s">
        <v>618</v>
      </c>
      <c r="J155" s="420" t="s">
        <v>619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4.25" customHeight="1">
      <c r="A156" s="422"/>
      <c r="B156" s="422" t="s">
        <v>86</v>
      </c>
      <c r="C156" s="434"/>
      <c r="D156" s="455"/>
      <c r="E156" s="434"/>
      <c r="F156" s="455"/>
      <c r="G156" s="434"/>
      <c r="H156" s="434"/>
      <c r="I156" s="455"/>
      <c r="J156" s="43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4.25" customHeight="1">
      <c r="A157" s="422"/>
      <c r="B157" s="422" t="s">
        <v>147</v>
      </c>
      <c r="C157" s="434"/>
      <c r="D157" s="455"/>
      <c r="E157" s="434"/>
      <c r="F157" s="455"/>
      <c r="G157" s="434"/>
      <c r="H157" s="434"/>
      <c r="I157" s="455"/>
      <c r="J157" s="43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4.25" customHeight="1">
      <c r="A158" s="422"/>
      <c r="B158" s="422" t="s">
        <v>154</v>
      </c>
      <c r="C158" s="434"/>
      <c r="D158" s="455"/>
      <c r="E158" s="434"/>
      <c r="F158" s="455"/>
      <c r="G158" s="434"/>
      <c r="H158" s="434"/>
      <c r="I158" s="455"/>
      <c r="J158" s="43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4.25" customHeight="1">
      <c r="A159" s="422"/>
      <c r="B159" s="422" t="s">
        <v>170</v>
      </c>
      <c r="C159" s="434"/>
      <c r="D159" s="455"/>
      <c r="E159" s="434"/>
      <c r="F159" s="455"/>
      <c r="G159" s="434"/>
      <c r="H159" s="434"/>
      <c r="I159" s="455"/>
      <c r="J159" s="43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4.25" customHeight="1">
      <c r="A160" s="422"/>
      <c r="B160" s="422" t="s">
        <v>268</v>
      </c>
      <c r="C160" s="434"/>
      <c r="D160" s="455"/>
      <c r="E160" s="434"/>
      <c r="F160" s="455"/>
      <c r="G160" s="434"/>
      <c r="H160" s="434"/>
      <c r="I160" s="455"/>
      <c r="J160" s="43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4.25" customHeight="1">
      <c r="A161" s="422"/>
      <c r="B161" s="422"/>
      <c r="C161" s="434"/>
      <c r="D161" s="455"/>
      <c r="E161" s="434"/>
      <c r="F161" s="455"/>
      <c r="G161" s="434"/>
      <c r="H161" s="434"/>
      <c r="I161" s="455"/>
      <c r="J161" s="43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4.25" customHeight="1">
      <c r="A162" s="450"/>
      <c r="B162" s="451" t="s">
        <v>799</v>
      </c>
      <c r="C162" s="417"/>
      <c r="D162" s="452">
        <f>SUM(D156:D161)</f>
        <v>0</v>
      </c>
      <c r="E162" s="453"/>
      <c r="F162" s="452">
        <f>SUM(F156:F161)</f>
        <v>0</v>
      </c>
      <c r="G162" s="453"/>
      <c r="H162" s="453"/>
      <c r="I162" s="452">
        <f>SUM(I156:I161)</f>
        <v>0</v>
      </c>
      <c r="J162" s="453"/>
      <c r="K162" s="454"/>
      <c r="L162" s="454"/>
      <c r="M162" s="454"/>
      <c r="N162" s="454"/>
      <c r="O162" s="454"/>
      <c r="P162" s="454"/>
      <c r="Q162" s="454"/>
      <c r="R162" s="454"/>
      <c r="S162" s="454"/>
      <c r="T162" s="454"/>
      <c r="U162" s="454"/>
      <c r="V162" s="454"/>
      <c r="W162" s="454"/>
      <c r="X162" s="454"/>
      <c r="Y162" s="454"/>
      <c r="Z162" s="454"/>
    </row>
    <row r="163" ht="14.25" customHeight="1">
      <c r="A163" s="409"/>
      <c r="B163" s="409"/>
      <c r="C163" s="409"/>
      <c r="D163" s="410"/>
      <c r="E163" s="409"/>
      <c r="F163" s="410"/>
      <c r="G163" s="409"/>
      <c r="H163" s="40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4.25" customHeight="1">
      <c r="A164" s="28"/>
      <c r="B164" s="416" t="s">
        <v>801</v>
      </c>
      <c r="C164" s="417"/>
      <c r="D164" s="418"/>
      <c r="E164" s="419" t="s">
        <v>611</v>
      </c>
      <c r="F164" s="417"/>
      <c r="G164" s="417"/>
      <c r="H164" s="417"/>
      <c r="I164" s="417"/>
      <c r="J164" s="41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4.25" customHeight="1">
      <c r="A165" s="420" t="s">
        <v>612</v>
      </c>
      <c r="B165" s="420" t="s">
        <v>613</v>
      </c>
      <c r="C165" s="420" t="s">
        <v>59</v>
      </c>
      <c r="D165" s="421" t="s">
        <v>614</v>
      </c>
      <c r="E165" s="420" t="s">
        <v>615</v>
      </c>
      <c r="F165" s="421" t="s">
        <v>614</v>
      </c>
      <c r="G165" s="420" t="s">
        <v>616</v>
      </c>
      <c r="H165" s="420" t="s">
        <v>617</v>
      </c>
      <c r="I165" s="420" t="s">
        <v>618</v>
      </c>
      <c r="J165" s="420" t="s">
        <v>619</v>
      </c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4.25" customHeight="1">
      <c r="A166" s="422"/>
      <c r="B166" s="422" t="s">
        <v>86</v>
      </c>
      <c r="C166" s="434"/>
      <c r="D166" s="455"/>
      <c r="E166" s="434"/>
      <c r="F166" s="455"/>
      <c r="G166" s="434"/>
      <c r="H166" s="434"/>
      <c r="I166" s="455"/>
      <c r="J166" s="43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4.25" customHeight="1">
      <c r="A167" s="422"/>
      <c r="B167" s="422" t="s">
        <v>147</v>
      </c>
      <c r="C167" s="434"/>
      <c r="D167" s="455"/>
      <c r="E167" s="434"/>
      <c r="F167" s="455"/>
      <c r="G167" s="434"/>
      <c r="H167" s="434"/>
      <c r="I167" s="455"/>
      <c r="J167" s="43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4.25" customHeight="1">
      <c r="A168" s="422"/>
      <c r="B168" s="422" t="s">
        <v>154</v>
      </c>
      <c r="C168" s="434"/>
      <c r="D168" s="455"/>
      <c r="E168" s="434"/>
      <c r="F168" s="455"/>
      <c r="G168" s="434"/>
      <c r="H168" s="434"/>
      <c r="I168" s="455"/>
      <c r="J168" s="43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4.25" customHeight="1">
      <c r="A169" s="422"/>
      <c r="B169" s="422" t="s">
        <v>170</v>
      </c>
      <c r="C169" s="434"/>
      <c r="D169" s="455"/>
      <c r="E169" s="434"/>
      <c r="F169" s="455"/>
      <c r="G169" s="434"/>
      <c r="H169" s="434"/>
      <c r="I169" s="455"/>
      <c r="J169" s="43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4.25" customHeight="1">
      <c r="A170" s="422"/>
      <c r="B170" s="422" t="s">
        <v>268</v>
      </c>
      <c r="C170" s="434"/>
      <c r="D170" s="455"/>
      <c r="E170" s="434"/>
      <c r="F170" s="455"/>
      <c r="G170" s="434"/>
      <c r="H170" s="434"/>
      <c r="I170" s="455"/>
      <c r="J170" s="43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4.25" customHeight="1">
      <c r="A171" s="422"/>
      <c r="B171" s="422"/>
      <c r="C171" s="434"/>
      <c r="D171" s="455"/>
      <c r="E171" s="434"/>
      <c r="F171" s="455"/>
      <c r="G171" s="434"/>
      <c r="H171" s="434"/>
      <c r="I171" s="455"/>
      <c r="J171" s="43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4.25" customHeight="1">
      <c r="A172" s="450"/>
      <c r="B172" s="451" t="s">
        <v>799</v>
      </c>
      <c r="C172" s="417"/>
      <c r="D172" s="452">
        <f>SUM(D166:D171)</f>
        <v>0</v>
      </c>
      <c r="E172" s="453"/>
      <c r="F172" s="452">
        <f>SUM(F166:F171)</f>
        <v>0</v>
      </c>
      <c r="G172" s="453"/>
      <c r="H172" s="453"/>
      <c r="I172" s="452">
        <f>SUM(I166:I171)</f>
        <v>0</v>
      </c>
      <c r="J172" s="453"/>
      <c r="K172" s="454"/>
      <c r="L172" s="454"/>
      <c r="M172" s="454"/>
      <c r="N172" s="454"/>
      <c r="O172" s="454"/>
      <c r="P172" s="454"/>
      <c r="Q172" s="454"/>
      <c r="R172" s="454"/>
      <c r="S172" s="454"/>
      <c r="T172" s="454"/>
      <c r="U172" s="454"/>
      <c r="V172" s="454"/>
      <c r="W172" s="454"/>
      <c r="X172" s="454"/>
      <c r="Y172" s="454"/>
      <c r="Z172" s="454"/>
    </row>
    <row r="173" ht="14.25" customHeight="1">
      <c r="A173" s="409"/>
      <c r="B173" s="409"/>
      <c r="C173" s="409"/>
      <c r="D173" s="410"/>
      <c r="E173" s="409"/>
      <c r="F173" s="410"/>
      <c r="G173" s="409"/>
      <c r="H173" s="40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4.25" customHeight="1">
      <c r="A174" s="456"/>
      <c r="B174" s="456" t="s">
        <v>802</v>
      </c>
      <c r="C174" s="456"/>
      <c r="D174" s="457"/>
      <c r="E174" s="456"/>
      <c r="F174" s="457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  <c r="Q174" s="456"/>
      <c r="R174" s="456"/>
      <c r="S174" s="456"/>
      <c r="T174" s="456"/>
      <c r="U174" s="456"/>
      <c r="V174" s="456"/>
      <c r="W174" s="456"/>
      <c r="X174" s="456"/>
      <c r="Y174" s="456"/>
      <c r="Z174" s="456"/>
    </row>
    <row r="175" ht="14.25" customHeight="1">
      <c r="A175" s="409"/>
      <c r="B175" s="409"/>
      <c r="C175" s="409"/>
      <c r="D175" s="410"/>
      <c r="E175" s="409"/>
      <c r="F175" s="410"/>
      <c r="G175" s="409"/>
      <c r="H175" s="40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4.25" customHeight="1">
      <c r="A176" s="409"/>
      <c r="B176" s="409"/>
      <c r="C176" s="409"/>
      <c r="D176" s="410"/>
      <c r="E176" s="409"/>
      <c r="F176" s="410"/>
      <c r="G176" s="409"/>
      <c r="H176" s="409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4.25" customHeight="1">
      <c r="A177" s="409"/>
      <c r="B177" s="409"/>
      <c r="C177" s="409"/>
      <c r="D177" s="410"/>
      <c r="E177" s="409"/>
      <c r="F177" s="410"/>
      <c r="G177" s="409"/>
      <c r="H177" s="40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4.25" customHeight="1">
      <c r="A178" s="409"/>
      <c r="B178" s="409"/>
      <c r="C178" s="409"/>
      <c r="D178" s="410"/>
      <c r="E178" s="409"/>
      <c r="F178" s="410"/>
      <c r="G178" s="409"/>
      <c r="H178" s="40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4.25" customHeight="1">
      <c r="A179" s="409"/>
      <c r="B179" s="409"/>
      <c r="C179" s="409"/>
      <c r="D179" s="410"/>
      <c r="E179" s="409"/>
      <c r="F179" s="410"/>
      <c r="G179" s="409"/>
      <c r="H179" s="40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4.25" customHeight="1">
      <c r="A180" s="409"/>
      <c r="B180" s="409"/>
      <c r="C180" s="409"/>
      <c r="D180" s="410"/>
      <c r="E180" s="409"/>
      <c r="F180" s="410"/>
      <c r="G180" s="409"/>
      <c r="H180" s="409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4.25" customHeight="1">
      <c r="A181" s="409"/>
      <c r="B181" s="409"/>
      <c r="C181" s="409"/>
      <c r="D181" s="410"/>
      <c r="E181" s="409"/>
      <c r="F181" s="410"/>
      <c r="G181" s="409"/>
      <c r="H181" s="40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4.25" customHeight="1">
      <c r="A182" s="409"/>
      <c r="B182" s="409"/>
      <c r="C182" s="409"/>
      <c r="D182" s="410"/>
      <c r="E182" s="409"/>
      <c r="F182" s="410"/>
      <c r="G182" s="409"/>
      <c r="H182" s="409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4.25" customHeight="1">
      <c r="A183" s="409"/>
      <c r="B183" s="409"/>
      <c r="C183" s="409"/>
      <c r="D183" s="410"/>
      <c r="E183" s="409"/>
      <c r="F183" s="410"/>
      <c r="G183" s="409"/>
      <c r="H183" s="409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4.25" customHeight="1">
      <c r="A184" s="409"/>
      <c r="B184" s="409"/>
      <c r="C184" s="409"/>
      <c r="D184" s="410"/>
      <c r="E184" s="409"/>
      <c r="F184" s="410"/>
      <c r="G184" s="409"/>
      <c r="H184" s="40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4.25" customHeight="1">
      <c r="A185" s="409"/>
      <c r="B185" s="409"/>
      <c r="C185" s="409"/>
      <c r="D185" s="410"/>
      <c r="E185" s="409"/>
      <c r="F185" s="410"/>
      <c r="G185" s="409"/>
      <c r="H185" s="40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4.25" customHeight="1">
      <c r="A186" s="409"/>
      <c r="B186" s="409"/>
      <c r="C186" s="409"/>
      <c r="D186" s="410"/>
      <c r="E186" s="409"/>
      <c r="F186" s="410"/>
      <c r="G186" s="409"/>
      <c r="H186" s="409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4.25" customHeight="1">
      <c r="A187" s="409"/>
      <c r="B187" s="409"/>
      <c r="C187" s="409"/>
      <c r="D187" s="410"/>
      <c r="E187" s="409"/>
      <c r="F187" s="410"/>
      <c r="G187" s="409"/>
      <c r="H187" s="40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4.25" customHeight="1">
      <c r="A188" s="409"/>
      <c r="B188" s="409"/>
      <c r="C188" s="409"/>
      <c r="D188" s="410"/>
      <c r="E188" s="409"/>
      <c r="F188" s="410"/>
      <c r="G188" s="409"/>
      <c r="H188" s="409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4.25" customHeight="1">
      <c r="A189" s="409"/>
      <c r="B189" s="409"/>
      <c r="C189" s="409"/>
      <c r="D189" s="410"/>
      <c r="E189" s="409"/>
      <c r="F189" s="410"/>
      <c r="G189" s="409"/>
      <c r="H189" s="409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4.25" customHeight="1">
      <c r="A190" s="409"/>
      <c r="B190" s="409"/>
      <c r="C190" s="409"/>
      <c r="D190" s="410"/>
      <c r="E190" s="409"/>
      <c r="F190" s="410"/>
      <c r="G190" s="409"/>
      <c r="H190" s="409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4.25" customHeight="1">
      <c r="A191" s="409"/>
      <c r="B191" s="409"/>
      <c r="C191" s="409"/>
      <c r="D191" s="410"/>
      <c r="E191" s="409"/>
      <c r="F191" s="410"/>
      <c r="G191" s="409"/>
      <c r="H191" s="40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4.25" customHeight="1">
      <c r="A192" s="409"/>
      <c r="B192" s="409"/>
      <c r="C192" s="409"/>
      <c r="D192" s="410"/>
      <c r="E192" s="409"/>
      <c r="F192" s="410"/>
      <c r="G192" s="409"/>
      <c r="H192" s="409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4.25" customHeight="1">
      <c r="A193" s="409"/>
      <c r="B193" s="409"/>
      <c r="C193" s="409"/>
      <c r="D193" s="410"/>
      <c r="E193" s="409"/>
      <c r="F193" s="410"/>
      <c r="G193" s="409"/>
      <c r="H193" s="40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4.25" customHeight="1">
      <c r="A194" s="409"/>
      <c r="B194" s="409"/>
      <c r="C194" s="409"/>
      <c r="D194" s="410"/>
      <c r="E194" s="409"/>
      <c r="F194" s="410"/>
      <c r="G194" s="409"/>
      <c r="H194" s="409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4.25" customHeight="1">
      <c r="A195" s="409"/>
      <c r="B195" s="409"/>
      <c r="C195" s="409"/>
      <c r="D195" s="410"/>
      <c r="E195" s="409"/>
      <c r="F195" s="410"/>
      <c r="G195" s="409"/>
      <c r="H195" s="40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4.25" customHeight="1">
      <c r="A196" s="409"/>
      <c r="B196" s="409"/>
      <c r="C196" s="409"/>
      <c r="D196" s="410"/>
      <c r="E196" s="409"/>
      <c r="F196" s="410"/>
      <c r="G196" s="409"/>
      <c r="H196" s="40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4.25" customHeight="1">
      <c r="A197" s="409"/>
      <c r="B197" s="409"/>
      <c r="C197" s="409"/>
      <c r="D197" s="410"/>
      <c r="E197" s="409"/>
      <c r="F197" s="410"/>
      <c r="G197" s="409"/>
      <c r="H197" s="40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4.25" customHeight="1">
      <c r="A198" s="409"/>
      <c r="B198" s="409"/>
      <c r="C198" s="409"/>
      <c r="D198" s="410"/>
      <c r="E198" s="409"/>
      <c r="F198" s="410"/>
      <c r="G198" s="409"/>
      <c r="H198" s="40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4.25" customHeight="1">
      <c r="A199" s="409"/>
      <c r="B199" s="409"/>
      <c r="C199" s="409"/>
      <c r="D199" s="410"/>
      <c r="E199" s="409"/>
      <c r="F199" s="410"/>
      <c r="G199" s="409"/>
      <c r="H199" s="40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4.25" customHeight="1">
      <c r="A200" s="409"/>
      <c r="B200" s="409"/>
      <c r="C200" s="409"/>
      <c r="D200" s="410"/>
      <c r="E200" s="409"/>
      <c r="F200" s="410"/>
      <c r="G200" s="409"/>
      <c r="H200" s="40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4.25" customHeight="1">
      <c r="A201" s="409"/>
      <c r="B201" s="409"/>
      <c r="C201" s="409"/>
      <c r="D201" s="410"/>
      <c r="E201" s="409"/>
      <c r="F201" s="410"/>
      <c r="G201" s="409"/>
      <c r="H201" s="40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4.25" customHeight="1">
      <c r="A202" s="409"/>
      <c r="B202" s="409"/>
      <c r="C202" s="409"/>
      <c r="D202" s="410"/>
      <c r="E202" s="409"/>
      <c r="F202" s="410"/>
      <c r="G202" s="409"/>
      <c r="H202" s="40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4.25" customHeight="1">
      <c r="A203" s="409"/>
      <c r="B203" s="409"/>
      <c r="C203" s="409"/>
      <c r="D203" s="410"/>
      <c r="E203" s="409"/>
      <c r="F203" s="410"/>
      <c r="G203" s="409"/>
      <c r="H203" s="40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4.25" customHeight="1">
      <c r="A204" s="409"/>
      <c r="B204" s="409"/>
      <c r="C204" s="409"/>
      <c r="D204" s="410"/>
      <c r="E204" s="409"/>
      <c r="F204" s="410"/>
      <c r="G204" s="409"/>
      <c r="H204" s="40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4.25" customHeight="1">
      <c r="A205" s="409"/>
      <c r="B205" s="409"/>
      <c r="C205" s="409"/>
      <c r="D205" s="410"/>
      <c r="E205" s="409"/>
      <c r="F205" s="410"/>
      <c r="G205" s="409"/>
      <c r="H205" s="40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4.25" customHeight="1">
      <c r="A206" s="409"/>
      <c r="B206" s="409"/>
      <c r="C206" s="409"/>
      <c r="D206" s="410"/>
      <c r="E206" s="409"/>
      <c r="F206" s="410"/>
      <c r="G206" s="409"/>
      <c r="H206" s="40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4.25" customHeight="1">
      <c r="A207" s="409"/>
      <c r="B207" s="409"/>
      <c r="C207" s="409"/>
      <c r="D207" s="410"/>
      <c r="E207" s="409"/>
      <c r="F207" s="410"/>
      <c r="G207" s="409"/>
      <c r="H207" s="40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4.25" customHeight="1">
      <c r="A208" s="409"/>
      <c r="B208" s="409"/>
      <c r="C208" s="409"/>
      <c r="D208" s="410"/>
      <c r="E208" s="409"/>
      <c r="F208" s="410"/>
      <c r="G208" s="409"/>
      <c r="H208" s="40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4.25" customHeight="1">
      <c r="A209" s="409"/>
      <c r="B209" s="409"/>
      <c r="C209" s="409"/>
      <c r="D209" s="410"/>
      <c r="E209" s="409"/>
      <c r="F209" s="410"/>
      <c r="G209" s="409"/>
      <c r="H209" s="40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4.25" customHeight="1">
      <c r="A210" s="409"/>
      <c r="B210" s="409"/>
      <c r="C210" s="409"/>
      <c r="D210" s="410"/>
      <c r="E210" s="409"/>
      <c r="F210" s="410"/>
      <c r="G210" s="409"/>
      <c r="H210" s="40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4.25" customHeight="1">
      <c r="A211" s="409"/>
      <c r="B211" s="409"/>
      <c r="C211" s="409"/>
      <c r="D211" s="410"/>
      <c r="E211" s="409"/>
      <c r="F211" s="410"/>
      <c r="G211" s="409"/>
      <c r="H211" s="40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4.25" customHeight="1">
      <c r="A212" s="409"/>
      <c r="B212" s="409"/>
      <c r="C212" s="409"/>
      <c r="D212" s="410"/>
      <c r="E212" s="409"/>
      <c r="F212" s="410"/>
      <c r="G212" s="409"/>
      <c r="H212" s="40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4.25" customHeight="1">
      <c r="A213" s="409"/>
      <c r="B213" s="409"/>
      <c r="C213" s="409"/>
      <c r="D213" s="410"/>
      <c r="E213" s="409"/>
      <c r="F213" s="410"/>
      <c r="G213" s="409"/>
      <c r="H213" s="40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4.25" customHeight="1">
      <c r="A214" s="409"/>
      <c r="B214" s="409"/>
      <c r="C214" s="409"/>
      <c r="D214" s="410"/>
      <c r="E214" s="409"/>
      <c r="F214" s="410"/>
      <c r="G214" s="409"/>
      <c r="H214" s="40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4.25" customHeight="1">
      <c r="A215" s="409"/>
      <c r="B215" s="409"/>
      <c r="C215" s="409"/>
      <c r="D215" s="410"/>
      <c r="E215" s="409"/>
      <c r="F215" s="410"/>
      <c r="G215" s="409"/>
      <c r="H215" s="40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4.25" customHeight="1">
      <c r="A216" s="409"/>
      <c r="B216" s="409"/>
      <c r="C216" s="409"/>
      <c r="D216" s="410"/>
      <c r="E216" s="409"/>
      <c r="F216" s="410"/>
      <c r="G216" s="409"/>
      <c r="H216" s="40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4.25" customHeight="1">
      <c r="A217" s="409"/>
      <c r="B217" s="409"/>
      <c r="C217" s="409"/>
      <c r="D217" s="410"/>
      <c r="E217" s="409"/>
      <c r="F217" s="410"/>
      <c r="G217" s="409"/>
      <c r="H217" s="40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4.25" customHeight="1">
      <c r="A218" s="409"/>
      <c r="B218" s="409"/>
      <c r="C218" s="409"/>
      <c r="D218" s="410"/>
      <c r="E218" s="409"/>
      <c r="F218" s="410"/>
      <c r="G218" s="409"/>
      <c r="H218" s="40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4.25" customHeight="1">
      <c r="A219" s="409"/>
      <c r="B219" s="409"/>
      <c r="C219" s="409"/>
      <c r="D219" s="410"/>
      <c r="E219" s="409"/>
      <c r="F219" s="410"/>
      <c r="G219" s="409"/>
      <c r="H219" s="40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4.25" customHeight="1">
      <c r="A220" s="409"/>
      <c r="B220" s="409"/>
      <c r="C220" s="409"/>
      <c r="D220" s="410"/>
      <c r="E220" s="409"/>
      <c r="F220" s="410"/>
      <c r="G220" s="409"/>
      <c r="H220" s="40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4.25" customHeight="1">
      <c r="A221" s="409"/>
      <c r="B221" s="409"/>
      <c r="C221" s="409"/>
      <c r="D221" s="410"/>
      <c r="E221" s="409"/>
      <c r="F221" s="410"/>
      <c r="G221" s="409"/>
      <c r="H221" s="40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4.25" customHeight="1">
      <c r="A222" s="409"/>
      <c r="B222" s="409"/>
      <c r="C222" s="409"/>
      <c r="D222" s="410"/>
      <c r="E222" s="409"/>
      <c r="F222" s="410"/>
      <c r="G222" s="409"/>
      <c r="H222" s="40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4.25" customHeight="1">
      <c r="A223" s="409"/>
      <c r="B223" s="409"/>
      <c r="C223" s="409"/>
      <c r="D223" s="410"/>
      <c r="E223" s="409"/>
      <c r="F223" s="410"/>
      <c r="G223" s="409"/>
      <c r="H223" s="40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4.25" customHeight="1">
      <c r="A224" s="409"/>
      <c r="B224" s="409"/>
      <c r="C224" s="409"/>
      <c r="D224" s="410"/>
      <c r="E224" s="409"/>
      <c r="F224" s="410"/>
      <c r="G224" s="409"/>
      <c r="H224" s="40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4.25" customHeight="1">
      <c r="A225" s="409"/>
      <c r="B225" s="409"/>
      <c r="C225" s="409"/>
      <c r="D225" s="410"/>
      <c r="E225" s="409"/>
      <c r="F225" s="410"/>
      <c r="G225" s="409"/>
      <c r="H225" s="40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4.25" customHeight="1">
      <c r="A226" s="409"/>
      <c r="B226" s="409"/>
      <c r="C226" s="409"/>
      <c r="D226" s="410"/>
      <c r="E226" s="409"/>
      <c r="F226" s="410"/>
      <c r="G226" s="409"/>
      <c r="H226" s="40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4.25" customHeight="1">
      <c r="A227" s="409"/>
      <c r="B227" s="409"/>
      <c r="C227" s="409"/>
      <c r="D227" s="410"/>
      <c r="E227" s="409"/>
      <c r="F227" s="410"/>
      <c r="G227" s="409"/>
      <c r="H227" s="40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4.25" customHeight="1">
      <c r="A228" s="409"/>
      <c r="B228" s="409"/>
      <c r="C228" s="409"/>
      <c r="D228" s="410"/>
      <c r="E228" s="409"/>
      <c r="F228" s="410"/>
      <c r="G228" s="409"/>
      <c r="H228" s="40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4.25" customHeight="1">
      <c r="A229" s="409"/>
      <c r="B229" s="409"/>
      <c r="C229" s="409"/>
      <c r="D229" s="410"/>
      <c r="E229" s="409"/>
      <c r="F229" s="410"/>
      <c r="G229" s="409"/>
      <c r="H229" s="40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4.25" customHeight="1">
      <c r="A230" s="409"/>
      <c r="B230" s="409"/>
      <c r="C230" s="409"/>
      <c r="D230" s="410"/>
      <c r="E230" s="409"/>
      <c r="F230" s="410"/>
      <c r="G230" s="409"/>
      <c r="H230" s="40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4.25" customHeight="1">
      <c r="A231" s="409"/>
      <c r="B231" s="409"/>
      <c r="C231" s="409"/>
      <c r="D231" s="410"/>
      <c r="E231" s="409"/>
      <c r="F231" s="410"/>
      <c r="G231" s="409"/>
      <c r="H231" s="40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4.25" customHeight="1">
      <c r="A232" s="409"/>
      <c r="B232" s="409"/>
      <c r="C232" s="409"/>
      <c r="D232" s="410"/>
      <c r="E232" s="409"/>
      <c r="F232" s="410"/>
      <c r="G232" s="409"/>
      <c r="H232" s="40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4.25" customHeight="1">
      <c r="A233" s="409"/>
      <c r="B233" s="409"/>
      <c r="C233" s="409"/>
      <c r="D233" s="410"/>
      <c r="E233" s="409"/>
      <c r="F233" s="410"/>
      <c r="G233" s="409"/>
      <c r="H233" s="40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4.25" customHeight="1">
      <c r="A234" s="409"/>
      <c r="B234" s="409"/>
      <c r="C234" s="409"/>
      <c r="D234" s="410"/>
      <c r="E234" s="409"/>
      <c r="F234" s="410"/>
      <c r="G234" s="409"/>
      <c r="H234" s="40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4.25" customHeight="1">
      <c r="A235" s="409"/>
      <c r="B235" s="409"/>
      <c r="C235" s="409"/>
      <c r="D235" s="410"/>
      <c r="E235" s="409"/>
      <c r="F235" s="410"/>
      <c r="G235" s="409"/>
      <c r="H235" s="40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4.25" customHeight="1">
      <c r="A236" s="409"/>
      <c r="B236" s="409"/>
      <c r="C236" s="409"/>
      <c r="D236" s="410"/>
      <c r="E236" s="409"/>
      <c r="F236" s="410"/>
      <c r="G236" s="409"/>
      <c r="H236" s="40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4.25" customHeight="1">
      <c r="A237" s="409"/>
      <c r="B237" s="409"/>
      <c r="C237" s="409"/>
      <c r="D237" s="410"/>
      <c r="E237" s="409"/>
      <c r="F237" s="410"/>
      <c r="G237" s="409"/>
      <c r="H237" s="40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4.25" customHeight="1">
      <c r="A238" s="409"/>
      <c r="B238" s="409"/>
      <c r="C238" s="409"/>
      <c r="D238" s="410"/>
      <c r="E238" s="409"/>
      <c r="F238" s="410"/>
      <c r="G238" s="409"/>
      <c r="H238" s="40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4.25" customHeight="1">
      <c r="A239" s="409"/>
      <c r="B239" s="409"/>
      <c r="C239" s="409"/>
      <c r="D239" s="410"/>
      <c r="E239" s="409"/>
      <c r="F239" s="410"/>
      <c r="G239" s="409"/>
      <c r="H239" s="40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4.25" customHeight="1">
      <c r="A240" s="409"/>
      <c r="B240" s="409"/>
      <c r="C240" s="409"/>
      <c r="D240" s="410"/>
      <c r="E240" s="409"/>
      <c r="F240" s="410"/>
      <c r="G240" s="409"/>
      <c r="H240" s="40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4.25" customHeight="1">
      <c r="A241" s="409"/>
      <c r="B241" s="409"/>
      <c r="C241" s="409"/>
      <c r="D241" s="410"/>
      <c r="E241" s="409"/>
      <c r="F241" s="410"/>
      <c r="G241" s="409"/>
      <c r="H241" s="40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4.25" customHeight="1">
      <c r="A242" s="409"/>
      <c r="B242" s="409"/>
      <c r="C242" s="409"/>
      <c r="D242" s="410"/>
      <c r="E242" s="409"/>
      <c r="F242" s="410"/>
      <c r="G242" s="409"/>
      <c r="H242" s="40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4.25" customHeight="1">
      <c r="A243" s="409"/>
      <c r="B243" s="409"/>
      <c r="C243" s="409"/>
      <c r="D243" s="410"/>
      <c r="E243" s="409"/>
      <c r="F243" s="410"/>
      <c r="G243" s="409"/>
      <c r="H243" s="40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4.25" customHeight="1">
      <c r="A244" s="409"/>
      <c r="B244" s="409"/>
      <c r="C244" s="409"/>
      <c r="D244" s="410"/>
      <c r="E244" s="409"/>
      <c r="F244" s="410"/>
      <c r="G244" s="409"/>
      <c r="H244" s="40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4.25" customHeight="1">
      <c r="A245" s="409"/>
      <c r="B245" s="409"/>
      <c r="C245" s="409"/>
      <c r="D245" s="410"/>
      <c r="E245" s="409"/>
      <c r="F245" s="410"/>
      <c r="G245" s="409"/>
      <c r="H245" s="40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4.25" customHeight="1">
      <c r="A246" s="409"/>
      <c r="B246" s="409"/>
      <c r="C246" s="409"/>
      <c r="D246" s="410"/>
      <c r="E246" s="409"/>
      <c r="F246" s="410"/>
      <c r="G246" s="409"/>
      <c r="H246" s="40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4.25" customHeight="1">
      <c r="A247" s="409"/>
      <c r="B247" s="409"/>
      <c r="C247" s="409"/>
      <c r="D247" s="410"/>
      <c r="E247" s="409"/>
      <c r="F247" s="410"/>
      <c r="G247" s="409"/>
      <c r="H247" s="40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4.25" customHeight="1">
      <c r="A248" s="409"/>
      <c r="B248" s="409"/>
      <c r="C248" s="409"/>
      <c r="D248" s="410"/>
      <c r="E248" s="409"/>
      <c r="F248" s="410"/>
      <c r="G248" s="409"/>
      <c r="H248" s="40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4.25" customHeight="1">
      <c r="A249" s="409"/>
      <c r="B249" s="409"/>
      <c r="C249" s="409"/>
      <c r="D249" s="410"/>
      <c r="E249" s="409"/>
      <c r="F249" s="410"/>
      <c r="G249" s="409"/>
      <c r="H249" s="40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4.25" customHeight="1">
      <c r="A250" s="409"/>
      <c r="B250" s="409"/>
      <c r="C250" s="409"/>
      <c r="D250" s="410"/>
      <c r="E250" s="409"/>
      <c r="F250" s="410"/>
      <c r="G250" s="409"/>
      <c r="H250" s="40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4.25" customHeight="1">
      <c r="A251" s="409"/>
      <c r="B251" s="409"/>
      <c r="C251" s="409"/>
      <c r="D251" s="410"/>
      <c r="E251" s="409"/>
      <c r="F251" s="410"/>
      <c r="G251" s="409"/>
      <c r="H251" s="40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4.25" customHeight="1">
      <c r="A252" s="409"/>
      <c r="B252" s="409"/>
      <c r="C252" s="409"/>
      <c r="D252" s="410"/>
      <c r="E252" s="409"/>
      <c r="F252" s="410"/>
      <c r="G252" s="409"/>
      <c r="H252" s="40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4.25" customHeight="1">
      <c r="A253" s="409"/>
      <c r="B253" s="409"/>
      <c r="C253" s="409"/>
      <c r="D253" s="410"/>
      <c r="E253" s="409"/>
      <c r="F253" s="410"/>
      <c r="G253" s="409"/>
      <c r="H253" s="40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4.25" customHeight="1">
      <c r="A254" s="409"/>
      <c r="B254" s="409"/>
      <c r="C254" s="409"/>
      <c r="D254" s="410"/>
      <c r="E254" s="409"/>
      <c r="F254" s="410"/>
      <c r="G254" s="409"/>
      <c r="H254" s="40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4.25" customHeight="1">
      <c r="A255" s="409"/>
      <c r="B255" s="409"/>
      <c r="C255" s="409"/>
      <c r="D255" s="410"/>
      <c r="E255" s="409"/>
      <c r="F255" s="410"/>
      <c r="G255" s="409"/>
      <c r="H255" s="40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4.25" customHeight="1">
      <c r="A256" s="409"/>
      <c r="B256" s="409"/>
      <c r="C256" s="409"/>
      <c r="D256" s="410"/>
      <c r="E256" s="409"/>
      <c r="F256" s="410"/>
      <c r="G256" s="409"/>
      <c r="H256" s="40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4.25" customHeight="1">
      <c r="A257" s="409"/>
      <c r="B257" s="409"/>
      <c r="C257" s="409"/>
      <c r="D257" s="410"/>
      <c r="E257" s="409"/>
      <c r="F257" s="410"/>
      <c r="G257" s="409"/>
      <c r="H257" s="40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4.25" customHeight="1">
      <c r="A258" s="409"/>
      <c r="B258" s="409"/>
      <c r="C258" s="409"/>
      <c r="D258" s="410"/>
      <c r="E258" s="409"/>
      <c r="F258" s="410"/>
      <c r="G258" s="409"/>
      <c r="H258" s="40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4.25" customHeight="1">
      <c r="A259" s="409"/>
      <c r="B259" s="409"/>
      <c r="C259" s="409"/>
      <c r="D259" s="410"/>
      <c r="E259" s="409"/>
      <c r="F259" s="410"/>
      <c r="G259" s="409"/>
      <c r="H259" s="40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4.25" customHeight="1">
      <c r="A260" s="409"/>
      <c r="B260" s="409"/>
      <c r="C260" s="409"/>
      <c r="D260" s="410"/>
      <c r="E260" s="409"/>
      <c r="F260" s="410"/>
      <c r="G260" s="409"/>
      <c r="H260" s="40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4.25" customHeight="1">
      <c r="A261" s="409"/>
      <c r="B261" s="409"/>
      <c r="C261" s="409"/>
      <c r="D261" s="410"/>
      <c r="E261" s="409"/>
      <c r="F261" s="410"/>
      <c r="G261" s="409"/>
      <c r="H261" s="40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4.25" customHeight="1">
      <c r="A262" s="409"/>
      <c r="B262" s="409"/>
      <c r="C262" s="409"/>
      <c r="D262" s="410"/>
      <c r="E262" s="409"/>
      <c r="F262" s="410"/>
      <c r="G262" s="409"/>
      <c r="H262" s="40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4.25" customHeight="1">
      <c r="A263" s="409"/>
      <c r="B263" s="409"/>
      <c r="C263" s="409"/>
      <c r="D263" s="410"/>
      <c r="E263" s="409"/>
      <c r="F263" s="410"/>
      <c r="G263" s="409"/>
      <c r="H263" s="40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4.25" customHeight="1">
      <c r="A264" s="409"/>
      <c r="B264" s="409"/>
      <c r="C264" s="409"/>
      <c r="D264" s="410"/>
      <c r="E264" s="409"/>
      <c r="F264" s="410"/>
      <c r="G264" s="409"/>
      <c r="H264" s="40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4.25" customHeight="1">
      <c r="A265" s="409"/>
      <c r="B265" s="409"/>
      <c r="C265" s="409"/>
      <c r="D265" s="410"/>
      <c r="E265" s="409"/>
      <c r="F265" s="410"/>
      <c r="G265" s="409"/>
      <c r="H265" s="40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4.25" customHeight="1">
      <c r="A266" s="409"/>
      <c r="B266" s="409"/>
      <c r="C266" s="409"/>
      <c r="D266" s="410"/>
      <c r="E266" s="409"/>
      <c r="F266" s="410"/>
      <c r="G266" s="409"/>
      <c r="H266" s="40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4.25" customHeight="1">
      <c r="A267" s="409"/>
      <c r="B267" s="409"/>
      <c r="C267" s="409"/>
      <c r="D267" s="410"/>
      <c r="E267" s="409"/>
      <c r="F267" s="410"/>
      <c r="G267" s="409"/>
      <c r="H267" s="40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4.25" customHeight="1">
      <c r="A268" s="409"/>
      <c r="B268" s="409"/>
      <c r="C268" s="409"/>
      <c r="D268" s="410"/>
      <c r="E268" s="409"/>
      <c r="F268" s="410"/>
      <c r="G268" s="409"/>
      <c r="H268" s="40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4.25" customHeight="1">
      <c r="A269" s="409"/>
      <c r="B269" s="409"/>
      <c r="C269" s="409"/>
      <c r="D269" s="410"/>
      <c r="E269" s="409"/>
      <c r="F269" s="410"/>
      <c r="G269" s="409"/>
      <c r="H269" s="40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4.25" customHeight="1">
      <c r="A270" s="409"/>
      <c r="B270" s="409"/>
      <c r="C270" s="409"/>
      <c r="D270" s="410"/>
      <c r="E270" s="409"/>
      <c r="F270" s="410"/>
      <c r="G270" s="409"/>
      <c r="H270" s="40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4.25" customHeight="1">
      <c r="A271" s="409"/>
      <c r="B271" s="409"/>
      <c r="C271" s="409"/>
      <c r="D271" s="410"/>
      <c r="E271" s="409"/>
      <c r="F271" s="410"/>
      <c r="G271" s="409"/>
      <c r="H271" s="40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4.25" customHeight="1">
      <c r="A272" s="409"/>
      <c r="B272" s="409"/>
      <c r="C272" s="409"/>
      <c r="D272" s="410"/>
      <c r="E272" s="409"/>
      <c r="F272" s="410"/>
      <c r="G272" s="409"/>
      <c r="H272" s="40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4.25" customHeight="1">
      <c r="A273" s="409"/>
      <c r="B273" s="409"/>
      <c r="C273" s="409"/>
      <c r="D273" s="410"/>
      <c r="E273" s="409"/>
      <c r="F273" s="410"/>
      <c r="G273" s="409"/>
      <c r="H273" s="40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4.25" customHeight="1">
      <c r="A274" s="409"/>
      <c r="B274" s="409"/>
      <c r="C274" s="409"/>
      <c r="D274" s="410"/>
      <c r="E274" s="409"/>
      <c r="F274" s="410"/>
      <c r="G274" s="409"/>
      <c r="H274" s="40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4.25" customHeight="1">
      <c r="A275" s="409"/>
      <c r="B275" s="409"/>
      <c r="C275" s="409"/>
      <c r="D275" s="410"/>
      <c r="E275" s="409"/>
      <c r="F275" s="410"/>
      <c r="G275" s="409"/>
      <c r="H275" s="40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4.25" customHeight="1">
      <c r="A276" s="409"/>
      <c r="B276" s="409"/>
      <c r="C276" s="409"/>
      <c r="D276" s="410"/>
      <c r="E276" s="409"/>
      <c r="F276" s="410"/>
      <c r="G276" s="409"/>
      <c r="H276" s="40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4.25" customHeight="1">
      <c r="A277" s="409"/>
      <c r="B277" s="409"/>
      <c r="C277" s="409"/>
      <c r="D277" s="410"/>
      <c r="E277" s="409"/>
      <c r="F277" s="410"/>
      <c r="G277" s="409"/>
      <c r="H277" s="40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4.25" customHeight="1">
      <c r="A278" s="409"/>
      <c r="B278" s="409"/>
      <c r="C278" s="409"/>
      <c r="D278" s="410"/>
      <c r="E278" s="409"/>
      <c r="F278" s="410"/>
      <c r="G278" s="409"/>
      <c r="H278" s="40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4.25" customHeight="1">
      <c r="A279" s="409"/>
      <c r="B279" s="409"/>
      <c r="C279" s="409"/>
      <c r="D279" s="410"/>
      <c r="E279" s="409"/>
      <c r="F279" s="410"/>
      <c r="G279" s="409"/>
      <c r="H279" s="40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4.25" customHeight="1">
      <c r="A280" s="409"/>
      <c r="B280" s="409"/>
      <c r="C280" s="409"/>
      <c r="D280" s="410"/>
      <c r="E280" s="409"/>
      <c r="F280" s="410"/>
      <c r="G280" s="409"/>
      <c r="H280" s="40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4.25" customHeight="1">
      <c r="A281" s="409"/>
      <c r="B281" s="409"/>
      <c r="C281" s="409"/>
      <c r="D281" s="410"/>
      <c r="E281" s="409"/>
      <c r="F281" s="410"/>
      <c r="G281" s="409"/>
      <c r="H281" s="40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4.25" customHeight="1">
      <c r="A282" s="409"/>
      <c r="B282" s="409"/>
      <c r="C282" s="409"/>
      <c r="D282" s="410"/>
      <c r="E282" s="409"/>
      <c r="F282" s="410"/>
      <c r="G282" s="409"/>
      <c r="H282" s="40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4.25" customHeight="1">
      <c r="A283" s="409"/>
      <c r="B283" s="409"/>
      <c r="C283" s="409"/>
      <c r="D283" s="410"/>
      <c r="E283" s="409"/>
      <c r="F283" s="410"/>
      <c r="G283" s="409"/>
      <c r="H283" s="40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4.25" customHeight="1">
      <c r="A284" s="409"/>
      <c r="B284" s="409"/>
      <c r="C284" s="409"/>
      <c r="D284" s="410"/>
      <c r="E284" s="409"/>
      <c r="F284" s="410"/>
      <c r="G284" s="409"/>
      <c r="H284" s="40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4.25" customHeight="1">
      <c r="A285" s="409"/>
      <c r="B285" s="409"/>
      <c r="C285" s="409"/>
      <c r="D285" s="410"/>
      <c r="E285" s="409"/>
      <c r="F285" s="410"/>
      <c r="G285" s="409"/>
      <c r="H285" s="40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4.25" customHeight="1">
      <c r="A286" s="409"/>
      <c r="B286" s="409"/>
      <c r="C286" s="409"/>
      <c r="D286" s="410"/>
      <c r="E286" s="409"/>
      <c r="F286" s="410"/>
      <c r="G286" s="409"/>
      <c r="H286" s="40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4.25" customHeight="1">
      <c r="A287" s="409"/>
      <c r="B287" s="409"/>
      <c r="C287" s="409"/>
      <c r="D287" s="410"/>
      <c r="E287" s="409"/>
      <c r="F287" s="410"/>
      <c r="G287" s="409"/>
      <c r="H287" s="40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4.25" customHeight="1">
      <c r="A288" s="409"/>
      <c r="B288" s="409"/>
      <c r="C288" s="409"/>
      <c r="D288" s="410"/>
      <c r="E288" s="409"/>
      <c r="F288" s="410"/>
      <c r="G288" s="409"/>
      <c r="H288" s="40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4.25" customHeight="1">
      <c r="A289" s="409"/>
      <c r="B289" s="409"/>
      <c r="C289" s="409"/>
      <c r="D289" s="410"/>
      <c r="E289" s="409"/>
      <c r="F289" s="410"/>
      <c r="G289" s="409"/>
      <c r="H289" s="40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4.25" customHeight="1">
      <c r="A290" s="409"/>
      <c r="B290" s="409"/>
      <c r="C290" s="409"/>
      <c r="D290" s="410"/>
      <c r="E290" s="409"/>
      <c r="F290" s="410"/>
      <c r="G290" s="409"/>
      <c r="H290" s="40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4.25" customHeight="1">
      <c r="A291" s="409"/>
      <c r="B291" s="409"/>
      <c r="C291" s="409"/>
      <c r="D291" s="410"/>
      <c r="E291" s="409"/>
      <c r="F291" s="410"/>
      <c r="G291" s="409"/>
      <c r="H291" s="40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4.25" customHeight="1">
      <c r="A292" s="409"/>
      <c r="B292" s="409"/>
      <c r="C292" s="409"/>
      <c r="D292" s="410"/>
      <c r="E292" s="409"/>
      <c r="F292" s="410"/>
      <c r="G292" s="409"/>
      <c r="H292" s="40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4.25" customHeight="1">
      <c r="A293" s="409"/>
      <c r="B293" s="409"/>
      <c r="C293" s="409"/>
      <c r="D293" s="410"/>
      <c r="E293" s="409"/>
      <c r="F293" s="410"/>
      <c r="G293" s="409"/>
      <c r="H293" s="40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4.25" customHeight="1">
      <c r="A294" s="409"/>
      <c r="B294" s="409"/>
      <c r="C294" s="409"/>
      <c r="D294" s="410"/>
      <c r="E294" s="409"/>
      <c r="F294" s="410"/>
      <c r="G294" s="409"/>
      <c r="H294" s="40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4.25" customHeight="1">
      <c r="A295" s="409"/>
      <c r="B295" s="409"/>
      <c r="C295" s="409"/>
      <c r="D295" s="410"/>
      <c r="E295" s="409"/>
      <c r="F295" s="410"/>
      <c r="G295" s="409"/>
      <c r="H295" s="40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4.25" customHeight="1">
      <c r="A296" s="409"/>
      <c r="B296" s="409"/>
      <c r="C296" s="409"/>
      <c r="D296" s="410"/>
      <c r="E296" s="409"/>
      <c r="F296" s="410"/>
      <c r="G296" s="409"/>
      <c r="H296" s="40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4.25" customHeight="1">
      <c r="A297" s="409"/>
      <c r="B297" s="409"/>
      <c r="C297" s="409"/>
      <c r="D297" s="410"/>
      <c r="E297" s="409"/>
      <c r="F297" s="410"/>
      <c r="G297" s="409"/>
      <c r="H297" s="40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4.25" customHeight="1">
      <c r="A298" s="409"/>
      <c r="B298" s="409"/>
      <c r="C298" s="409"/>
      <c r="D298" s="410"/>
      <c r="E298" s="409"/>
      <c r="F298" s="410"/>
      <c r="G298" s="409"/>
      <c r="H298" s="40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4.25" customHeight="1">
      <c r="A299" s="409"/>
      <c r="B299" s="409"/>
      <c r="C299" s="409"/>
      <c r="D299" s="410"/>
      <c r="E299" s="409"/>
      <c r="F299" s="410"/>
      <c r="G299" s="409"/>
      <c r="H299" s="40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4.25" customHeight="1">
      <c r="A300" s="409"/>
      <c r="B300" s="409"/>
      <c r="C300" s="409"/>
      <c r="D300" s="410"/>
      <c r="E300" s="409"/>
      <c r="F300" s="410"/>
      <c r="G300" s="409"/>
      <c r="H300" s="40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4.25" customHeight="1">
      <c r="A301" s="409"/>
      <c r="B301" s="409"/>
      <c r="C301" s="409"/>
      <c r="D301" s="410"/>
      <c r="E301" s="409"/>
      <c r="F301" s="410"/>
      <c r="G301" s="409"/>
      <c r="H301" s="40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4.25" customHeight="1">
      <c r="A302" s="409"/>
      <c r="B302" s="409"/>
      <c r="C302" s="409"/>
      <c r="D302" s="410"/>
      <c r="E302" s="409"/>
      <c r="F302" s="410"/>
      <c r="G302" s="409"/>
      <c r="H302" s="40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4.25" customHeight="1">
      <c r="A303" s="409"/>
      <c r="B303" s="409"/>
      <c r="C303" s="409"/>
      <c r="D303" s="410"/>
      <c r="E303" s="409"/>
      <c r="F303" s="410"/>
      <c r="G303" s="409"/>
      <c r="H303" s="40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4.25" customHeight="1">
      <c r="A304" s="409"/>
      <c r="B304" s="409"/>
      <c r="C304" s="409"/>
      <c r="D304" s="410"/>
      <c r="E304" s="409"/>
      <c r="F304" s="410"/>
      <c r="G304" s="409"/>
      <c r="H304" s="40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4.25" customHeight="1">
      <c r="A305" s="409"/>
      <c r="B305" s="409"/>
      <c r="C305" s="409"/>
      <c r="D305" s="410"/>
      <c r="E305" s="409"/>
      <c r="F305" s="410"/>
      <c r="G305" s="409"/>
      <c r="H305" s="40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4.25" customHeight="1">
      <c r="A306" s="409"/>
      <c r="B306" s="409"/>
      <c r="C306" s="409"/>
      <c r="D306" s="410"/>
      <c r="E306" s="409"/>
      <c r="F306" s="410"/>
      <c r="G306" s="409"/>
      <c r="H306" s="40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4.25" customHeight="1">
      <c r="A307" s="409"/>
      <c r="B307" s="409"/>
      <c r="C307" s="409"/>
      <c r="D307" s="410"/>
      <c r="E307" s="409"/>
      <c r="F307" s="410"/>
      <c r="G307" s="409"/>
      <c r="H307" s="40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4.25" customHeight="1">
      <c r="A308" s="409"/>
      <c r="B308" s="409"/>
      <c r="C308" s="409"/>
      <c r="D308" s="410"/>
      <c r="E308" s="409"/>
      <c r="F308" s="410"/>
      <c r="G308" s="409"/>
      <c r="H308" s="40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4.25" customHeight="1">
      <c r="A309" s="409"/>
      <c r="B309" s="409"/>
      <c r="C309" s="409"/>
      <c r="D309" s="410"/>
      <c r="E309" s="409"/>
      <c r="F309" s="410"/>
      <c r="G309" s="409"/>
      <c r="H309" s="40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4.25" customHeight="1">
      <c r="A310" s="409"/>
      <c r="B310" s="409"/>
      <c r="C310" s="409"/>
      <c r="D310" s="410"/>
      <c r="E310" s="409"/>
      <c r="F310" s="410"/>
      <c r="G310" s="409"/>
      <c r="H310" s="40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4.25" customHeight="1">
      <c r="A311" s="409"/>
      <c r="B311" s="409"/>
      <c r="C311" s="409"/>
      <c r="D311" s="410"/>
      <c r="E311" s="409"/>
      <c r="F311" s="410"/>
      <c r="G311" s="409"/>
      <c r="H311" s="40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4.25" customHeight="1">
      <c r="A312" s="409"/>
      <c r="B312" s="409"/>
      <c r="C312" s="409"/>
      <c r="D312" s="410"/>
      <c r="E312" s="409"/>
      <c r="F312" s="410"/>
      <c r="G312" s="409"/>
      <c r="H312" s="40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4.25" customHeight="1">
      <c r="A313" s="409"/>
      <c r="B313" s="409"/>
      <c r="C313" s="409"/>
      <c r="D313" s="410"/>
      <c r="E313" s="409"/>
      <c r="F313" s="410"/>
      <c r="G313" s="409"/>
      <c r="H313" s="40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4.25" customHeight="1">
      <c r="A314" s="409"/>
      <c r="B314" s="409"/>
      <c r="C314" s="409"/>
      <c r="D314" s="410"/>
      <c r="E314" s="409"/>
      <c r="F314" s="410"/>
      <c r="G314" s="409"/>
      <c r="H314" s="40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4.25" customHeight="1">
      <c r="A315" s="409"/>
      <c r="B315" s="409"/>
      <c r="C315" s="409"/>
      <c r="D315" s="410"/>
      <c r="E315" s="409"/>
      <c r="F315" s="410"/>
      <c r="G315" s="409"/>
      <c r="H315" s="40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4.25" customHeight="1">
      <c r="A316" s="409"/>
      <c r="B316" s="409"/>
      <c r="C316" s="409"/>
      <c r="D316" s="410"/>
      <c r="E316" s="409"/>
      <c r="F316" s="410"/>
      <c r="G316" s="409"/>
      <c r="H316" s="40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4.25" customHeight="1">
      <c r="A317" s="409"/>
      <c r="B317" s="409"/>
      <c r="C317" s="409"/>
      <c r="D317" s="410"/>
      <c r="E317" s="409"/>
      <c r="F317" s="410"/>
      <c r="G317" s="409"/>
      <c r="H317" s="40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4.25" customHeight="1">
      <c r="A318" s="409"/>
      <c r="B318" s="409"/>
      <c r="C318" s="409"/>
      <c r="D318" s="410"/>
      <c r="E318" s="409"/>
      <c r="F318" s="410"/>
      <c r="G318" s="409"/>
      <c r="H318" s="40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4.25" customHeight="1">
      <c r="A319" s="409"/>
      <c r="B319" s="409"/>
      <c r="C319" s="409"/>
      <c r="D319" s="410"/>
      <c r="E319" s="409"/>
      <c r="F319" s="410"/>
      <c r="G319" s="409"/>
      <c r="H319" s="40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4.25" customHeight="1">
      <c r="A320" s="409"/>
      <c r="B320" s="409"/>
      <c r="C320" s="409"/>
      <c r="D320" s="410"/>
      <c r="E320" s="409"/>
      <c r="F320" s="410"/>
      <c r="G320" s="409"/>
      <c r="H320" s="40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4.25" customHeight="1">
      <c r="A321" s="409"/>
      <c r="B321" s="409"/>
      <c r="C321" s="409"/>
      <c r="D321" s="410"/>
      <c r="E321" s="409"/>
      <c r="F321" s="410"/>
      <c r="G321" s="409"/>
      <c r="H321" s="40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4.25" customHeight="1">
      <c r="A322" s="409"/>
      <c r="B322" s="409"/>
      <c r="C322" s="409"/>
      <c r="D322" s="410"/>
      <c r="E322" s="409"/>
      <c r="F322" s="410"/>
      <c r="G322" s="409"/>
      <c r="H322" s="40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4.25" customHeight="1">
      <c r="A323" s="409"/>
      <c r="B323" s="409"/>
      <c r="C323" s="409"/>
      <c r="D323" s="410"/>
      <c r="E323" s="409"/>
      <c r="F323" s="410"/>
      <c r="G323" s="409"/>
      <c r="H323" s="40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4.25" customHeight="1">
      <c r="A324" s="409"/>
      <c r="B324" s="409"/>
      <c r="C324" s="409"/>
      <c r="D324" s="410"/>
      <c r="E324" s="409"/>
      <c r="F324" s="410"/>
      <c r="G324" s="409"/>
      <c r="H324" s="40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4.25" customHeight="1">
      <c r="A325" s="409"/>
      <c r="B325" s="409"/>
      <c r="C325" s="409"/>
      <c r="D325" s="410"/>
      <c r="E325" s="409"/>
      <c r="F325" s="410"/>
      <c r="G325" s="409"/>
      <c r="H325" s="40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4.25" customHeight="1">
      <c r="A326" s="409"/>
      <c r="B326" s="409"/>
      <c r="C326" s="409"/>
      <c r="D326" s="410"/>
      <c r="E326" s="409"/>
      <c r="F326" s="410"/>
      <c r="G326" s="409"/>
      <c r="H326" s="40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4.25" customHeight="1">
      <c r="A327" s="409"/>
      <c r="B327" s="409"/>
      <c r="C327" s="409"/>
      <c r="D327" s="410"/>
      <c r="E327" s="409"/>
      <c r="F327" s="410"/>
      <c r="G327" s="409"/>
      <c r="H327" s="40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4.25" customHeight="1">
      <c r="A328" s="409"/>
      <c r="B328" s="409"/>
      <c r="C328" s="409"/>
      <c r="D328" s="410"/>
      <c r="E328" s="409"/>
      <c r="F328" s="410"/>
      <c r="G328" s="409"/>
      <c r="H328" s="40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4.25" customHeight="1">
      <c r="A329" s="409"/>
      <c r="B329" s="409"/>
      <c r="C329" s="409"/>
      <c r="D329" s="410"/>
      <c r="E329" s="409"/>
      <c r="F329" s="410"/>
      <c r="G329" s="409"/>
      <c r="H329" s="40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4.25" customHeight="1">
      <c r="A330" s="409"/>
      <c r="B330" s="409"/>
      <c r="C330" s="409"/>
      <c r="D330" s="410"/>
      <c r="E330" s="409"/>
      <c r="F330" s="410"/>
      <c r="G330" s="409"/>
      <c r="H330" s="40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4.25" customHeight="1">
      <c r="A331" s="409"/>
      <c r="B331" s="409"/>
      <c r="C331" s="409"/>
      <c r="D331" s="410"/>
      <c r="E331" s="409"/>
      <c r="F331" s="410"/>
      <c r="G331" s="409"/>
      <c r="H331" s="40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4.25" customHeight="1">
      <c r="A332" s="409"/>
      <c r="B332" s="409"/>
      <c r="C332" s="409"/>
      <c r="D332" s="410"/>
      <c r="E332" s="409"/>
      <c r="F332" s="410"/>
      <c r="G332" s="409"/>
      <c r="H332" s="40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4.25" customHeight="1">
      <c r="A333" s="409"/>
      <c r="B333" s="409"/>
      <c r="C333" s="409"/>
      <c r="D333" s="410"/>
      <c r="E333" s="409"/>
      <c r="F333" s="410"/>
      <c r="G333" s="409"/>
      <c r="H333" s="40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4.25" customHeight="1">
      <c r="A334" s="409"/>
      <c r="B334" s="409"/>
      <c r="C334" s="409"/>
      <c r="D334" s="410"/>
      <c r="E334" s="409"/>
      <c r="F334" s="410"/>
      <c r="G334" s="409"/>
      <c r="H334" s="40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4.25" customHeight="1">
      <c r="A335" s="409"/>
      <c r="B335" s="409"/>
      <c r="C335" s="409"/>
      <c r="D335" s="410"/>
      <c r="E335" s="409"/>
      <c r="F335" s="410"/>
      <c r="G335" s="409"/>
      <c r="H335" s="40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4.25" customHeight="1">
      <c r="A336" s="409"/>
      <c r="B336" s="409"/>
      <c r="C336" s="409"/>
      <c r="D336" s="410"/>
      <c r="E336" s="409"/>
      <c r="F336" s="410"/>
      <c r="G336" s="409"/>
      <c r="H336" s="40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4.25" customHeight="1">
      <c r="A337" s="409"/>
      <c r="B337" s="409"/>
      <c r="C337" s="409"/>
      <c r="D337" s="410"/>
      <c r="E337" s="409"/>
      <c r="F337" s="410"/>
      <c r="G337" s="409"/>
      <c r="H337" s="40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4.25" customHeight="1">
      <c r="A338" s="409"/>
      <c r="B338" s="409"/>
      <c r="C338" s="409"/>
      <c r="D338" s="410"/>
      <c r="E338" s="409"/>
      <c r="F338" s="410"/>
      <c r="G338" s="409"/>
      <c r="H338" s="40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4.25" customHeight="1">
      <c r="A339" s="409"/>
      <c r="B339" s="409"/>
      <c r="C339" s="409"/>
      <c r="D339" s="410"/>
      <c r="E339" s="409"/>
      <c r="F339" s="410"/>
      <c r="G339" s="409"/>
      <c r="H339" s="40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4.25" customHeight="1">
      <c r="A340" s="409"/>
      <c r="B340" s="409"/>
      <c r="C340" s="409"/>
      <c r="D340" s="410"/>
      <c r="E340" s="409"/>
      <c r="F340" s="410"/>
      <c r="G340" s="409"/>
      <c r="H340" s="40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4.25" customHeight="1">
      <c r="A341" s="409"/>
      <c r="B341" s="409"/>
      <c r="C341" s="409"/>
      <c r="D341" s="410"/>
      <c r="E341" s="409"/>
      <c r="F341" s="410"/>
      <c r="G341" s="409"/>
      <c r="H341" s="40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4.25" customHeight="1">
      <c r="A342" s="409"/>
      <c r="B342" s="409"/>
      <c r="C342" s="409"/>
      <c r="D342" s="410"/>
      <c r="E342" s="409"/>
      <c r="F342" s="410"/>
      <c r="G342" s="409"/>
      <c r="H342" s="40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4.25" customHeight="1">
      <c r="A343" s="409"/>
      <c r="B343" s="409"/>
      <c r="C343" s="409"/>
      <c r="D343" s="410"/>
      <c r="E343" s="409"/>
      <c r="F343" s="410"/>
      <c r="G343" s="409"/>
      <c r="H343" s="40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4.25" customHeight="1">
      <c r="A344" s="409"/>
      <c r="B344" s="409"/>
      <c r="C344" s="409"/>
      <c r="D344" s="410"/>
      <c r="E344" s="409"/>
      <c r="F344" s="410"/>
      <c r="G344" s="409"/>
      <c r="H344" s="40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4.25" customHeight="1">
      <c r="A345" s="409"/>
      <c r="B345" s="409"/>
      <c r="C345" s="409"/>
      <c r="D345" s="410"/>
      <c r="E345" s="409"/>
      <c r="F345" s="410"/>
      <c r="G345" s="409"/>
      <c r="H345" s="40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4.25" customHeight="1">
      <c r="A346" s="409"/>
      <c r="B346" s="409"/>
      <c r="C346" s="409"/>
      <c r="D346" s="410"/>
      <c r="E346" s="409"/>
      <c r="F346" s="410"/>
      <c r="G346" s="409"/>
      <c r="H346" s="40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4.25" customHeight="1">
      <c r="A347" s="409"/>
      <c r="B347" s="409"/>
      <c r="C347" s="409"/>
      <c r="D347" s="410"/>
      <c r="E347" s="409"/>
      <c r="F347" s="410"/>
      <c r="G347" s="409"/>
      <c r="H347" s="40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4.25" customHeight="1">
      <c r="A348" s="409"/>
      <c r="B348" s="409"/>
      <c r="C348" s="409"/>
      <c r="D348" s="410"/>
      <c r="E348" s="409"/>
      <c r="F348" s="410"/>
      <c r="G348" s="409"/>
      <c r="H348" s="40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4.25" customHeight="1">
      <c r="A349" s="409"/>
      <c r="B349" s="409"/>
      <c r="C349" s="409"/>
      <c r="D349" s="410"/>
      <c r="E349" s="409"/>
      <c r="F349" s="410"/>
      <c r="G349" s="409"/>
      <c r="H349" s="40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4.25" customHeight="1">
      <c r="A350" s="409"/>
      <c r="B350" s="409"/>
      <c r="C350" s="409"/>
      <c r="D350" s="410"/>
      <c r="E350" s="409"/>
      <c r="F350" s="410"/>
      <c r="G350" s="409"/>
      <c r="H350" s="40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4.25" customHeight="1">
      <c r="A351" s="409"/>
      <c r="B351" s="409"/>
      <c r="C351" s="409"/>
      <c r="D351" s="410"/>
      <c r="E351" s="409"/>
      <c r="F351" s="410"/>
      <c r="G351" s="409"/>
      <c r="H351" s="40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4.25" customHeight="1">
      <c r="A352" s="409"/>
      <c r="B352" s="409"/>
      <c r="C352" s="409"/>
      <c r="D352" s="410"/>
      <c r="E352" s="409"/>
      <c r="F352" s="410"/>
      <c r="G352" s="409"/>
      <c r="H352" s="40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4.25" customHeight="1">
      <c r="A353" s="409"/>
      <c r="B353" s="409"/>
      <c r="C353" s="409"/>
      <c r="D353" s="410"/>
      <c r="E353" s="409"/>
      <c r="F353" s="410"/>
      <c r="G353" s="409"/>
      <c r="H353" s="40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4.25" customHeight="1">
      <c r="A354" s="409"/>
      <c r="B354" s="409"/>
      <c r="C354" s="409"/>
      <c r="D354" s="410"/>
      <c r="E354" s="409"/>
      <c r="F354" s="410"/>
      <c r="G354" s="409"/>
      <c r="H354" s="40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4.25" customHeight="1">
      <c r="A355" s="409"/>
      <c r="B355" s="409"/>
      <c r="C355" s="409"/>
      <c r="D355" s="410"/>
      <c r="E355" s="409"/>
      <c r="F355" s="410"/>
      <c r="G355" s="409"/>
      <c r="H355" s="40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4.25" customHeight="1">
      <c r="A356" s="409"/>
      <c r="B356" s="409"/>
      <c r="C356" s="409"/>
      <c r="D356" s="410"/>
      <c r="E356" s="409"/>
      <c r="F356" s="410"/>
      <c r="G356" s="409"/>
      <c r="H356" s="40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4.25" customHeight="1">
      <c r="A357" s="409"/>
      <c r="B357" s="409"/>
      <c r="C357" s="409"/>
      <c r="D357" s="410"/>
      <c r="E357" s="409"/>
      <c r="F357" s="410"/>
      <c r="G357" s="409"/>
      <c r="H357" s="40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4.25" customHeight="1">
      <c r="A358" s="409"/>
      <c r="B358" s="409"/>
      <c r="C358" s="409"/>
      <c r="D358" s="410"/>
      <c r="E358" s="409"/>
      <c r="F358" s="410"/>
      <c r="G358" s="409"/>
      <c r="H358" s="40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4.25" customHeight="1">
      <c r="A359" s="409"/>
      <c r="B359" s="409"/>
      <c r="C359" s="409"/>
      <c r="D359" s="410"/>
      <c r="E359" s="409"/>
      <c r="F359" s="410"/>
      <c r="G359" s="409"/>
      <c r="H359" s="40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4.25" customHeight="1">
      <c r="A360" s="409"/>
      <c r="B360" s="409"/>
      <c r="C360" s="409"/>
      <c r="D360" s="410"/>
      <c r="E360" s="409"/>
      <c r="F360" s="410"/>
      <c r="G360" s="409"/>
      <c r="H360" s="40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4.25" customHeight="1">
      <c r="A361" s="409"/>
      <c r="B361" s="409"/>
      <c r="C361" s="409"/>
      <c r="D361" s="410"/>
      <c r="E361" s="409"/>
      <c r="F361" s="410"/>
      <c r="G361" s="409"/>
      <c r="H361" s="40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4.25" customHeight="1">
      <c r="A362" s="409"/>
      <c r="B362" s="409"/>
      <c r="C362" s="409"/>
      <c r="D362" s="410"/>
      <c r="E362" s="409"/>
      <c r="F362" s="410"/>
      <c r="G362" s="409"/>
      <c r="H362" s="40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4.25" customHeight="1">
      <c r="A363" s="409"/>
      <c r="B363" s="409"/>
      <c r="C363" s="409"/>
      <c r="D363" s="410"/>
      <c r="E363" s="409"/>
      <c r="F363" s="410"/>
      <c r="G363" s="409"/>
      <c r="H363" s="40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4.25" customHeight="1">
      <c r="A364" s="409"/>
      <c r="B364" s="409"/>
      <c r="C364" s="409"/>
      <c r="D364" s="410"/>
      <c r="E364" s="409"/>
      <c r="F364" s="410"/>
      <c r="G364" s="409"/>
      <c r="H364" s="40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4.25" customHeight="1">
      <c r="A365" s="409"/>
      <c r="B365" s="409"/>
      <c r="C365" s="409"/>
      <c r="D365" s="410"/>
      <c r="E365" s="409"/>
      <c r="F365" s="410"/>
      <c r="G365" s="409"/>
      <c r="H365" s="40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4.25" customHeight="1">
      <c r="A366" s="409"/>
      <c r="B366" s="409"/>
      <c r="C366" s="409"/>
      <c r="D366" s="410"/>
      <c r="E366" s="409"/>
      <c r="F366" s="410"/>
      <c r="G366" s="409"/>
      <c r="H366" s="40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4.25" customHeight="1">
      <c r="A367" s="409"/>
      <c r="B367" s="409"/>
      <c r="C367" s="409"/>
      <c r="D367" s="410"/>
      <c r="E367" s="409"/>
      <c r="F367" s="410"/>
      <c r="G367" s="409"/>
      <c r="H367" s="40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4.25" customHeight="1">
      <c r="A368" s="409"/>
      <c r="B368" s="409"/>
      <c r="C368" s="409"/>
      <c r="D368" s="410"/>
      <c r="E368" s="409"/>
      <c r="F368" s="410"/>
      <c r="G368" s="409"/>
      <c r="H368" s="40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4.25" customHeight="1">
      <c r="A369" s="409"/>
      <c r="B369" s="409"/>
      <c r="C369" s="409"/>
      <c r="D369" s="410"/>
      <c r="E369" s="409"/>
      <c r="F369" s="410"/>
      <c r="G369" s="409"/>
      <c r="H369" s="40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4.25" customHeight="1">
      <c r="A370" s="409"/>
      <c r="B370" s="409"/>
      <c r="C370" s="409"/>
      <c r="D370" s="410"/>
      <c r="E370" s="409"/>
      <c r="F370" s="410"/>
      <c r="G370" s="409"/>
      <c r="H370" s="40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4.25" customHeight="1">
      <c r="A371" s="409"/>
      <c r="B371" s="409"/>
      <c r="C371" s="409"/>
      <c r="D371" s="410"/>
      <c r="E371" s="409"/>
      <c r="F371" s="410"/>
      <c r="G371" s="409"/>
      <c r="H371" s="40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4.25" customHeight="1">
      <c r="A372" s="409"/>
      <c r="B372" s="409"/>
      <c r="C372" s="409"/>
      <c r="D372" s="410"/>
      <c r="E372" s="409"/>
      <c r="F372" s="410"/>
      <c r="G372" s="409"/>
      <c r="H372" s="40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4.25" customHeight="1">
      <c r="A373" s="409"/>
      <c r="B373" s="409"/>
      <c r="C373" s="409"/>
      <c r="D373" s="410"/>
      <c r="E373" s="409"/>
      <c r="F373" s="410"/>
      <c r="G373" s="409"/>
      <c r="H373" s="40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4.25" customHeight="1">
      <c r="A374" s="409"/>
      <c r="B374" s="409"/>
      <c r="C374" s="409"/>
      <c r="D374" s="410"/>
      <c r="E374" s="409"/>
      <c r="F374" s="410"/>
      <c r="G374" s="409"/>
      <c r="H374" s="40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4.25" customHeight="1">
      <c r="A375" s="409"/>
      <c r="B375" s="409"/>
      <c r="C375" s="409"/>
      <c r="D375" s="410"/>
      <c r="E375" s="409"/>
      <c r="F375" s="410"/>
      <c r="G375" s="409"/>
      <c r="H375" s="40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4.25" customHeight="1">
      <c r="A376" s="409"/>
      <c r="B376" s="409"/>
      <c r="C376" s="409"/>
      <c r="D376" s="410"/>
      <c r="E376" s="409"/>
      <c r="F376" s="410"/>
      <c r="G376" s="409"/>
      <c r="H376" s="40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4.25" customHeight="1">
      <c r="A377" s="409"/>
      <c r="B377" s="409"/>
      <c r="C377" s="409"/>
      <c r="D377" s="410"/>
      <c r="E377" s="409"/>
      <c r="F377" s="410"/>
      <c r="G377" s="409"/>
      <c r="H377" s="40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4.25" customHeight="1">
      <c r="A378" s="409"/>
      <c r="B378" s="409"/>
      <c r="C378" s="409"/>
      <c r="D378" s="410"/>
      <c r="E378" s="409"/>
      <c r="F378" s="410"/>
      <c r="G378" s="409"/>
      <c r="H378" s="40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4.25" customHeight="1">
      <c r="A379" s="409"/>
      <c r="B379" s="409"/>
      <c r="C379" s="409"/>
      <c r="D379" s="410"/>
      <c r="E379" s="409"/>
      <c r="F379" s="410"/>
      <c r="G379" s="409"/>
      <c r="H379" s="40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4.25" customHeight="1">
      <c r="A380" s="409"/>
      <c r="B380" s="409"/>
      <c r="C380" s="409"/>
      <c r="D380" s="410"/>
      <c r="E380" s="409"/>
      <c r="F380" s="410"/>
      <c r="G380" s="409"/>
      <c r="H380" s="40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4.25" customHeight="1">
      <c r="A381" s="409"/>
      <c r="B381" s="409"/>
      <c r="C381" s="409"/>
      <c r="D381" s="410"/>
      <c r="E381" s="409"/>
      <c r="F381" s="410"/>
      <c r="G381" s="409"/>
      <c r="H381" s="40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4.25" customHeight="1">
      <c r="A382" s="409"/>
      <c r="B382" s="409"/>
      <c r="C382" s="409"/>
      <c r="D382" s="410"/>
      <c r="E382" s="409"/>
      <c r="F382" s="410"/>
      <c r="G382" s="409"/>
      <c r="H382" s="40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4.25" customHeight="1">
      <c r="A383" s="409"/>
      <c r="B383" s="409"/>
      <c r="C383" s="409"/>
      <c r="D383" s="410"/>
      <c r="E383" s="409"/>
      <c r="F383" s="410"/>
      <c r="G383" s="409"/>
      <c r="H383" s="40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4.25" customHeight="1">
      <c r="A384" s="409"/>
      <c r="B384" s="409"/>
      <c r="C384" s="409"/>
      <c r="D384" s="410"/>
      <c r="E384" s="409"/>
      <c r="F384" s="410"/>
      <c r="G384" s="409"/>
      <c r="H384" s="40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4.25" customHeight="1">
      <c r="A385" s="409"/>
      <c r="B385" s="409"/>
      <c r="C385" s="409"/>
      <c r="D385" s="410"/>
      <c r="E385" s="409"/>
      <c r="F385" s="410"/>
      <c r="G385" s="409"/>
      <c r="H385" s="40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4.25" customHeight="1">
      <c r="A386" s="409"/>
      <c r="B386" s="409"/>
      <c r="C386" s="409"/>
      <c r="D386" s="410"/>
      <c r="E386" s="409"/>
      <c r="F386" s="410"/>
      <c r="G386" s="409"/>
      <c r="H386" s="40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4.25" customHeight="1">
      <c r="A387" s="409"/>
      <c r="B387" s="409"/>
      <c r="C387" s="409"/>
      <c r="D387" s="410"/>
      <c r="E387" s="409"/>
      <c r="F387" s="410"/>
      <c r="G387" s="409"/>
      <c r="H387" s="40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4.25" customHeight="1">
      <c r="A388" s="409"/>
      <c r="B388" s="409"/>
      <c r="C388" s="409"/>
      <c r="D388" s="410"/>
      <c r="E388" s="409"/>
      <c r="F388" s="410"/>
      <c r="G388" s="409"/>
      <c r="H388" s="40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4.25" customHeight="1">
      <c r="A389" s="409"/>
      <c r="B389" s="409"/>
      <c r="C389" s="409"/>
      <c r="D389" s="410"/>
      <c r="E389" s="409"/>
      <c r="F389" s="410"/>
      <c r="G389" s="409"/>
      <c r="H389" s="40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4.25" customHeight="1">
      <c r="A390" s="409"/>
      <c r="B390" s="409"/>
      <c r="C390" s="409"/>
      <c r="D390" s="410"/>
      <c r="E390" s="409"/>
      <c r="F390" s="410"/>
      <c r="G390" s="409"/>
      <c r="H390" s="40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4.25" customHeight="1">
      <c r="A391" s="409"/>
      <c r="B391" s="409"/>
      <c r="C391" s="409"/>
      <c r="D391" s="410"/>
      <c r="E391" s="409"/>
      <c r="F391" s="410"/>
      <c r="G391" s="409"/>
      <c r="H391" s="40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4.25" customHeight="1">
      <c r="A392" s="409"/>
      <c r="B392" s="409"/>
      <c r="C392" s="409"/>
      <c r="D392" s="410"/>
      <c r="E392" s="409"/>
      <c r="F392" s="410"/>
      <c r="G392" s="409"/>
      <c r="H392" s="40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4.25" customHeight="1">
      <c r="A393" s="409"/>
      <c r="B393" s="409"/>
      <c r="C393" s="409"/>
      <c r="D393" s="410"/>
      <c r="E393" s="409"/>
      <c r="F393" s="410"/>
      <c r="G393" s="409"/>
      <c r="H393" s="40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4.25" customHeight="1">
      <c r="A394" s="409"/>
      <c r="B394" s="409"/>
      <c r="C394" s="409"/>
      <c r="D394" s="410"/>
      <c r="E394" s="409"/>
      <c r="F394" s="410"/>
      <c r="G394" s="409"/>
      <c r="H394" s="40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4.25" customHeight="1">
      <c r="A395" s="409"/>
      <c r="B395" s="409"/>
      <c r="C395" s="409"/>
      <c r="D395" s="410"/>
      <c r="E395" s="409"/>
      <c r="F395" s="410"/>
      <c r="G395" s="409"/>
      <c r="H395" s="40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4.25" customHeight="1">
      <c r="A396" s="409"/>
      <c r="B396" s="409"/>
      <c r="C396" s="409"/>
      <c r="D396" s="410"/>
      <c r="E396" s="409"/>
      <c r="F396" s="410"/>
      <c r="G396" s="409"/>
      <c r="H396" s="40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4.25" customHeight="1">
      <c r="A397" s="409"/>
      <c r="B397" s="409"/>
      <c r="C397" s="409"/>
      <c r="D397" s="410"/>
      <c r="E397" s="409"/>
      <c r="F397" s="410"/>
      <c r="G397" s="409"/>
      <c r="H397" s="40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4.25" customHeight="1">
      <c r="A398" s="409"/>
      <c r="B398" s="409"/>
      <c r="C398" s="409"/>
      <c r="D398" s="410"/>
      <c r="E398" s="409"/>
      <c r="F398" s="410"/>
      <c r="G398" s="409"/>
      <c r="H398" s="40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4.25" customHeight="1">
      <c r="A399" s="409"/>
      <c r="B399" s="409"/>
      <c r="C399" s="409"/>
      <c r="D399" s="410"/>
      <c r="E399" s="409"/>
      <c r="F399" s="410"/>
      <c r="G399" s="409"/>
      <c r="H399" s="40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4.25" customHeight="1">
      <c r="A400" s="409"/>
      <c r="B400" s="409"/>
      <c r="C400" s="409"/>
      <c r="D400" s="410"/>
      <c r="E400" s="409"/>
      <c r="F400" s="410"/>
      <c r="G400" s="409"/>
      <c r="H400" s="40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4.25" customHeight="1">
      <c r="A401" s="409"/>
      <c r="B401" s="409"/>
      <c r="C401" s="409"/>
      <c r="D401" s="410"/>
      <c r="E401" s="409"/>
      <c r="F401" s="410"/>
      <c r="G401" s="409"/>
      <c r="H401" s="40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4.25" customHeight="1">
      <c r="A402" s="409"/>
      <c r="B402" s="409"/>
      <c r="C402" s="409"/>
      <c r="D402" s="410"/>
      <c r="E402" s="409"/>
      <c r="F402" s="410"/>
      <c r="G402" s="409"/>
      <c r="H402" s="40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4.25" customHeight="1">
      <c r="A403" s="409"/>
      <c r="B403" s="409"/>
      <c r="C403" s="409"/>
      <c r="D403" s="410"/>
      <c r="E403" s="409"/>
      <c r="F403" s="410"/>
      <c r="G403" s="409"/>
      <c r="H403" s="40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4.25" customHeight="1">
      <c r="A404" s="409"/>
      <c r="B404" s="409"/>
      <c r="C404" s="409"/>
      <c r="D404" s="410"/>
      <c r="E404" s="409"/>
      <c r="F404" s="410"/>
      <c r="G404" s="409"/>
      <c r="H404" s="40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4.25" customHeight="1">
      <c r="A405" s="409"/>
      <c r="B405" s="409"/>
      <c r="C405" s="409"/>
      <c r="D405" s="410"/>
      <c r="E405" s="409"/>
      <c r="F405" s="410"/>
      <c r="G405" s="409"/>
      <c r="H405" s="40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4.25" customHeight="1">
      <c r="A406" s="409"/>
      <c r="B406" s="409"/>
      <c r="C406" s="409"/>
      <c r="D406" s="410"/>
      <c r="E406" s="409"/>
      <c r="F406" s="410"/>
      <c r="G406" s="409"/>
      <c r="H406" s="40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4.25" customHeight="1">
      <c r="A407" s="409"/>
      <c r="B407" s="409"/>
      <c r="C407" s="409"/>
      <c r="D407" s="410"/>
      <c r="E407" s="409"/>
      <c r="F407" s="410"/>
      <c r="G407" s="409"/>
      <c r="H407" s="40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4.25" customHeight="1">
      <c r="A408" s="409"/>
      <c r="B408" s="409"/>
      <c r="C408" s="409"/>
      <c r="D408" s="410"/>
      <c r="E408" s="409"/>
      <c r="F408" s="410"/>
      <c r="G408" s="409"/>
      <c r="H408" s="40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4.25" customHeight="1">
      <c r="A409" s="409"/>
      <c r="B409" s="409"/>
      <c r="C409" s="409"/>
      <c r="D409" s="410"/>
      <c r="E409" s="409"/>
      <c r="F409" s="410"/>
      <c r="G409" s="409"/>
      <c r="H409" s="40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4.25" customHeight="1">
      <c r="A410" s="409"/>
      <c r="B410" s="409"/>
      <c r="C410" s="409"/>
      <c r="D410" s="410"/>
      <c r="E410" s="409"/>
      <c r="F410" s="410"/>
      <c r="G410" s="409"/>
      <c r="H410" s="40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4.25" customHeight="1">
      <c r="A411" s="409"/>
      <c r="B411" s="409"/>
      <c r="C411" s="409"/>
      <c r="D411" s="410"/>
      <c r="E411" s="409"/>
      <c r="F411" s="410"/>
      <c r="G411" s="409"/>
      <c r="H411" s="40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4.25" customHeight="1">
      <c r="A412" s="409"/>
      <c r="B412" s="409"/>
      <c r="C412" s="409"/>
      <c r="D412" s="410"/>
      <c r="E412" s="409"/>
      <c r="F412" s="410"/>
      <c r="G412" s="409"/>
      <c r="H412" s="40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4.25" customHeight="1">
      <c r="A413" s="409"/>
      <c r="B413" s="409"/>
      <c r="C413" s="409"/>
      <c r="D413" s="410"/>
      <c r="E413" s="409"/>
      <c r="F413" s="410"/>
      <c r="G413" s="409"/>
      <c r="H413" s="40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4.25" customHeight="1">
      <c r="A414" s="409"/>
      <c r="B414" s="409"/>
      <c r="C414" s="409"/>
      <c r="D414" s="410"/>
      <c r="E414" s="409"/>
      <c r="F414" s="410"/>
      <c r="G414" s="409"/>
      <c r="H414" s="40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4.25" customHeight="1">
      <c r="A415" s="409"/>
      <c r="B415" s="409"/>
      <c r="C415" s="409"/>
      <c r="D415" s="410"/>
      <c r="E415" s="409"/>
      <c r="F415" s="410"/>
      <c r="G415" s="409"/>
      <c r="H415" s="40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4.25" customHeight="1">
      <c r="A416" s="409"/>
      <c r="B416" s="409"/>
      <c r="C416" s="409"/>
      <c r="D416" s="410"/>
      <c r="E416" s="409"/>
      <c r="F416" s="410"/>
      <c r="G416" s="409"/>
      <c r="H416" s="40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4.25" customHeight="1">
      <c r="A417" s="409"/>
      <c r="B417" s="409"/>
      <c r="C417" s="409"/>
      <c r="D417" s="410"/>
      <c r="E417" s="409"/>
      <c r="F417" s="410"/>
      <c r="G417" s="409"/>
      <c r="H417" s="40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4.25" customHeight="1">
      <c r="A418" s="409"/>
      <c r="B418" s="409"/>
      <c r="C418" s="409"/>
      <c r="D418" s="410"/>
      <c r="E418" s="409"/>
      <c r="F418" s="410"/>
      <c r="G418" s="409"/>
      <c r="H418" s="40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4.25" customHeight="1">
      <c r="A419" s="409"/>
      <c r="B419" s="409"/>
      <c r="C419" s="409"/>
      <c r="D419" s="410"/>
      <c r="E419" s="409"/>
      <c r="F419" s="410"/>
      <c r="G419" s="409"/>
      <c r="H419" s="40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4.25" customHeight="1">
      <c r="A420" s="409"/>
      <c r="B420" s="409"/>
      <c r="C420" s="409"/>
      <c r="D420" s="410"/>
      <c r="E420" s="409"/>
      <c r="F420" s="410"/>
      <c r="G420" s="409"/>
      <c r="H420" s="40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4.25" customHeight="1">
      <c r="A421" s="409"/>
      <c r="B421" s="409"/>
      <c r="C421" s="409"/>
      <c r="D421" s="410"/>
      <c r="E421" s="409"/>
      <c r="F421" s="410"/>
      <c r="G421" s="409"/>
      <c r="H421" s="40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4.25" customHeight="1">
      <c r="A422" s="409"/>
      <c r="B422" s="409"/>
      <c r="C422" s="409"/>
      <c r="D422" s="410"/>
      <c r="E422" s="409"/>
      <c r="F422" s="410"/>
      <c r="G422" s="409"/>
      <c r="H422" s="40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4.25" customHeight="1">
      <c r="A423" s="409"/>
      <c r="B423" s="409"/>
      <c r="C423" s="409"/>
      <c r="D423" s="410"/>
      <c r="E423" s="409"/>
      <c r="F423" s="410"/>
      <c r="G423" s="409"/>
      <c r="H423" s="40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4.25" customHeight="1">
      <c r="A424" s="409"/>
      <c r="B424" s="409"/>
      <c r="C424" s="409"/>
      <c r="D424" s="410"/>
      <c r="E424" s="409"/>
      <c r="F424" s="410"/>
      <c r="G424" s="409"/>
      <c r="H424" s="40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4.25" customHeight="1">
      <c r="A425" s="409"/>
      <c r="B425" s="409"/>
      <c r="C425" s="409"/>
      <c r="D425" s="410"/>
      <c r="E425" s="409"/>
      <c r="F425" s="410"/>
      <c r="G425" s="409"/>
      <c r="H425" s="40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4.25" customHeight="1">
      <c r="A426" s="409"/>
      <c r="B426" s="409"/>
      <c r="C426" s="409"/>
      <c r="D426" s="410"/>
      <c r="E426" s="409"/>
      <c r="F426" s="410"/>
      <c r="G426" s="409"/>
      <c r="H426" s="40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4.25" customHeight="1">
      <c r="A427" s="409"/>
      <c r="B427" s="409"/>
      <c r="C427" s="409"/>
      <c r="D427" s="410"/>
      <c r="E427" s="409"/>
      <c r="F427" s="410"/>
      <c r="G427" s="409"/>
      <c r="H427" s="40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4.25" customHeight="1">
      <c r="A428" s="409"/>
      <c r="B428" s="409"/>
      <c r="C428" s="409"/>
      <c r="D428" s="410"/>
      <c r="E428" s="409"/>
      <c r="F428" s="410"/>
      <c r="G428" s="409"/>
      <c r="H428" s="40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4.25" customHeight="1">
      <c r="A429" s="409"/>
      <c r="B429" s="409"/>
      <c r="C429" s="409"/>
      <c r="D429" s="410"/>
      <c r="E429" s="409"/>
      <c r="F429" s="410"/>
      <c r="G429" s="409"/>
      <c r="H429" s="40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4.25" customHeight="1">
      <c r="A430" s="409"/>
      <c r="B430" s="409"/>
      <c r="C430" s="409"/>
      <c r="D430" s="410"/>
      <c r="E430" s="409"/>
      <c r="F430" s="410"/>
      <c r="G430" s="409"/>
      <c r="H430" s="40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4.25" customHeight="1">
      <c r="A431" s="409"/>
      <c r="B431" s="409"/>
      <c r="C431" s="409"/>
      <c r="D431" s="410"/>
      <c r="E431" s="409"/>
      <c r="F431" s="410"/>
      <c r="G431" s="409"/>
      <c r="H431" s="40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4.25" customHeight="1">
      <c r="A432" s="409"/>
      <c r="B432" s="409"/>
      <c r="C432" s="409"/>
      <c r="D432" s="410"/>
      <c r="E432" s="409"/>
      <c r="F432" s="410"/>
      <c r="G432" s="409"/>
      <c r="H432" s="40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4.25" customHeight="1">
      <c r="A433" s="409"/>
      <c r="B433" s="409"/>
      <c r="C433" s="409"/>
      <c r="D433" s="410"/>
      <c r="E433" s="409"/>
      <c r="F433" s="410"/>
      <c r="G433" s="409"/>
      <c r="H433" s="40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4.25" customHeight="1">
      <c r="A434" s="409"/>
      <c r="B434" s="409"/>
      <c r="C434" s="409"/>
      <c r="D434" s="410"/>
      <c r="E434" s="409"/>
      <c r="F434" s="410"/>
      <c r="G434" s="409"/>
      <c r="H434" s="40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4.25" customHeight="1">
      <c r="A435" s="409"/>
      <c r="B435" s="409"/>
      <c r="C435" s="409"/>
      <c r="D435" s="410"/>
      <c r="E435" s="409"/>
      <c r="F435" s="410"/>
      <c r="G435" s="409"/>
      <c r="H435" s="40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4.25" customHeight="1">
      <c r="A436" s="409"/>
      <c r="B436" s="409"/>
      <c r="C436" s="409"/>
      <c r="D436" s="410"/>
      <c r="E436" s="409"/>
      <c r="F436" s="410"/>
      <c r="G436" s="409"/>
      <c r="H436" s="40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4.25" customHeight="1">
      <c r="A437" s="409"/>
      <c r="B437" s="409"/>
      <c r="C437" s="409"/>
      <c r="D437" s="410"/>
      <c r="E437" s="409"/>
      <c r="F437" s="410"/>
      <c r="G437" s="409"/>
      <c r="H437" s="40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4.25" customHeight="1">
      <c r="A438" s="409"/>
      <c r="B438" s="409"/>
      <c r="C438" s="409"/>
      <c r="D438" s="410"/>
      <c r="E438" s="409"/>
      <c r="F438" s="410"/>
      <c r="G438" s="409"/>
      <c r="H438" s="40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4.25" customHeight="1">
      <c r="A439" s="409"/>
      <c r="B439" s="409"/>
      <c r="C439" s="409"/>
      <c r="D439" s="410"/>
      <c r="E439" s="409"/>
      <c r="F439" s="410"/>
      <c r="G439" s="409"/>
      <c r="H439" s="40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4.25" customHeight="1">
      <c r="A440" s="409"/>
      <c r="B440" s="409"/>
      <c r="C440" s="409"/>
      <c r="D440" s="410"/>
      <c r="E440" s="409"/>
      <c r="F440" s="410"/>
      <c r="G440" s="409"/>
      <c r="H440" s="40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4.25" customHeight="1">
      <c r="A441" s="409"/>
      <c r="B441" s="409"/>
      <c r="C441" s="409"/>
      <c r="D441" s="410"/>
      <c r="E441" s="409"/>
      <c r="F441" s="410"/>
      <c r="G441" s="409"/>
      <c r="H441" s="40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4.25" customHeight="1">
      <c r="A442" s="409"/>
      <c r="B442" s="409"/>
      <c r="C442" s="409"/>
      <c r="D442" s="410"/>
      <c r="E442" s="409"/>
      <c r="F442" s="410"/>
      <c r="G442" s="409"/>
      <c r="H442" s="40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4.25" customHeight="1">
      <c r="A443" s="409"/>
      <c r="B443" s="409"/>
      <c r="C443" s="409"/>
      <c r="D443" s="410"/>
      <c r="E443" s="409"/>
      <c r="F443" s="410"/>
      <c r="G443" s="409"/>
      <c r="H443" s="40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4.25" customHeight="1">
      <c r="A444" s="409"/>
      <c r="B444" s="409"/>
      <c r="C444" s="409"/>
      <c r="D444" s="410"/>
      <c r="E444" s="409"/>
      <c r="F444" s="410"/>
      <c r="G444" s="409"/>
      <c r="H444" s="40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4.25" customHeight="1">
      <c r="A445" s="409"/>
      <c r="B445" s="409"/>
      <c r="C445" s="409"/>
      <c r="D445" s="410"/>
      <c r="E445" s="409"/>
      <c r="F445" s="410"/>
      <c r="G445" s="409"/>
      <c r="H445" s="40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4.25" customHeight="1">
      <c r="A446" s="409"/>
      <c r="B446" s="409"/>
      <c r="C446" s="409"/>
      <c r="D446" s="410"/>
      <c r="E446" s="409"/>
      <c r="F446" s="410"/>
      <c r="G446" s="409"/>
      <c r="H446" s="40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4.25" customHeight="1">
      <c r="A447" s="409"/>
      <c r="B447" s="409"/>
      <c r="C447" s="409"/>
      <c r="D447" s="410"/>
      <c r="E447" s="409"/>
      <c r="F447" s="410"/>
      <c r="G447" s="409"/>
      <c r="H447" s="40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4.25" customHeight="1">
      <c r="A448" s="409"/>
      <c r="B448" s="409"/>
      <c r="C448" s="409"/>
      <c r="D448" s="410"/>
      <c r="E448" s="409"/>
      <c r="F448" s="410"/>
      <c r="G448" s="409"/>
      <c r="H448" s="40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4.25" customHeight="1">
      <c r="A449" s="409"/>
      <c r="B449" s="409"/>
      <c r="C449" s="409"/>
      <c r="D449" s="410"/>
      <c r="E449" s="409"/>
      <c r="F449" s="410"/>
      <c r="G449" s="409"/>
      <c r="H449" s="40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4.25" customHeight="1">
      <c r="A450" s="409"/>
      <c r="B450" s="409"/>
      <c r="C450" s="409"/>
      <c r="D450" s="410"/>
      <c r="E450" s="409"/>
      <c r="F450" s="410"/>
      <c r="G450" s="409"/>
      <c r="H450" s="40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4.25" customHeight="1">
      <c r="A451" s="409"/>
      <c r="B451" s="409"/>
      <c r="C451" s="409"/>
      <c r="D451" s="410"/>
      <c r="E451" s="409"/>
      <c r="F451" s="410"/>
      <c r="G451" s="409"/>
      <c r="H451" s="40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4.25" customHeight="1">
      <c r="A452" s="409"/>
      <c r="B452" s="409"/>
      <c r="C452" s="409"/>
      <c r="D452" s="410"/>
      <c r="E452" s="409"/>
      <c r="F452" s="410"/>
      <c r="G452" s="409"/>
      <c r="H452" s="40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4.25" customHeight="1">
      <c r="A453" s="409"/>
      <c r="B453" s="409"/>
      <c r="C453" s="409"/>
      <c r="D453" s="410"/>
      <c r="E453" s="409"/>
      <c r="F453" s="410"/>
      <c r="G453" s="409"/>
      <c r="H453" s="40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4.25" customHeight="1">
      <c r="A454" s="409"/>
      <c r="B454" s="409"/>
      <c r="C454" s="409"/>
      <c r="D454" s="410"/>
      <c r="E454" s="409"/>
      <c r="F454" s="410"/>
      <c r="G454" s="409"/>
      <c r="H454" s="40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4.25" customHeight="1">
      <c r="A455" s="409"/>
      <c r="B455" s="409"/>
      <c r="C455" s="409"/>
      <c r="D455" s="410"/>
      <c r="E455" s="409"/>
      <c r="F455" s="410"/>
      <c r="G455" s="409"/>
      <c r="H455" s="40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4.25" customHeight="1">
      <c r="A456" s="409"/>
      <c r="B456" s="409"/>
      <c r="C456" s="409"/>
      <c r="D456" s="410"/>
      <c r="E456" s="409"/>
      <c r="F456" s="410"/>
      <c r="G456" s="409"/>
      <c r="H456" s="40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4.25" customHeight="1">
      <c r="A457" s="409"/>
      <c r="B457" s="409"/>
      <c r="C457" s="409"/>
      <c r="D457" s="410"/>
      <c r="E457" s="409"/>
      <c r="F457" s="410"/>
      <c r="G457" s="409"/>
      <c r="H457" s="40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4.25" customHeight="1">
      <c r="A458" s="409"/>
      <c r="B458" s="409"/>
      <c r="C458" s="409"/>
      <c r="D458" s="410"/>
      <c r="E458" s="409"/>
      <c r="F458" s="410"/>
      <c r="G458" s="409"/>
      <c r="H458" s="40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4.25" customHeight="1">
      <c r="A459" s="409"/>
      <c r="B459" s="409"/>
      <c r="C459" s="409"/>
      <c r="D459" s="410"/>
      <c r="E459" s="409"/>
      <c r="F459" s="410"/>
      <c r="G459" s="409"/>
      <c r="H459" s="40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4.25" customHeight="1">
      <c r="A460" s="409"/>
      <c r="B460" s="409"/>
      <c r="C460" s="409"/>
      <c r="D460" s="410"/>
      <c r="E460" s="409"/>
      <c r="F460" s="410"/>
      <c r="G460" s="409"/>
      <c r="H460" s="40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4.25" customHeight="1">
      <c r="A461" s="409"/>
      <c r="B461" s="409"/>
      <c r="C461" s="409"/>
      <c r="D461" s="410"/>
      <c r="E461" s="409"/>
      <c r="F461" s="410"/>
      <c r="G461" s="409"/>
      <c r="H461" s="40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4.25" customHeight="1">
      <c r="A462" s="409"/>
      <c r="B462" s="409"/>
      <c r="C462" s="409"/>
      <c r="D462" s="410"/>
      <c r="E462" s="409"/>
      <c r="F462" s="410"/>
      <c r="G462" s="409"/>
      <c r="H462" s="40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4.25" customHeight="1">
      <c r="A463" s="409"/>
      <c r="B463" s="409"/>
      <c r="C463" s="409"/>
      <c r="D463" s="410"/>
      <c r="E463" s="409"/>
      <c r="F463" s="410"/>
      <c r="G463" s="409"/>
      <c r="H463" s="40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4.25" customHeight="1">
      <c r="A464" s="409"/>
      <c r="B464" s="409"/>
      <c r="C464" s="409"/>
      <c r="D464" s="410"/>
      <c r="E464" s="409"/>
      <c r="F464" s="410"/>
      <c r="G464" s="409"/>
      <c r="H464" s="40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4.25" customHeight="1">
      <c r="A465" s="409"/>
      <c r="B465" s="409"/>
      <c r="C465" s="409"/>
      <c r="D465" s="410"/>
      <c r="E465" s="409"/>
      <c r="F465" s="410"/>
      <c r="G465" s="409"/>
      <c r="H465" s="40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4.25" customHeight="1">
      <c r="A466" s="409"/>
      <c r="B466" s="409"/>
      <c r="C466" s="409"/>
      <c r="D466" s="410"/>
      <c r="E466" s="409"/>
      <c r="F466" s="410"/>
      <c r="G466" s="409"/>
      <c r="H466" s="40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4.25" customHeight="1">
      <c r="A467" s="409"/>
      <c r="B467" s="409"/>
      <c r="C467" s="409"/>
      <c r="D467" s="410"/>
      <c r="E467" s="409"/>
      <c r="F467" s="410"/>
      <c r="G467" s="409"/>
      <c r="H467" s="40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4.25" customHeight="1">
      <c r="A468" s="409"/>
      <c r="B468" s="409"/>
      <c r="C468" s="409"/>
      <c r="D468" s="410"/>
      <c r="E468" s="409"/>
      <c r="F468" s="410"/>
      <c r="G468" s="409"/>
      <c r="H468" s="40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4.25" customHeight="1">
      <c r="A469" s="409"/>
      <c r="B469" s="409"/>
      <c r="C469" s="409"/>
      <c r="D469" s="410"/>
      <c r="E469" s="409"/>
      <c r="F469" s="410"/>
      <c r="G469" s="409"/>
      <c r="H469" s="40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4.25" customHeight="1">
      <c r="A470" s="409"/>
      <c r="B470" s="409"/>
      <c r="C470" s="409"/>
      <c r="D470" s="410"/>
      <c r="E470" s="409"/>
      <c r="F470" s="410"/>
      <c r="G470" s="409"/>
      <c r="H470" s="40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4.25" customHeight="1">
      <c r="A471" s="409"/>
      <c r="B471" s="409"/>
      <c r="C471" s="409"/>
      <c r="D471" s="410"/>
      <c r="E471" s="409"/>
      <c r="F471" s="410"/>
      <c r="G471" s="409"/>
      <c r="H471" s="40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4.25" customHeight="1">
      <c r="A472" s="409"/>
      <c r="B472" s="409"/>
      <c r="C472" s="409"/>
      <c r="D472" s="410"/>
      <c r="E472" s="409"/>
      <c r="F472" s="410"/>
      <c r="G472" s="409"/>
      <c r="H472" s="40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4.25" customHeight="1">
      <c r="A473" s="409"/>
      <c r="B473" s="409"/>
      <c r="C473" s="409"/>
      <c r="D473" s="410"/>
      <c r="E473" s="409"/>
      <c r="F473" s="410"/>
      <c r="G473" s="409"/>
      <c r="H473" s="40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4.25" customHeight="1">
      <c r="A474" s="409"/>
      <c r="B474" s="409"/>
      <c r="C474" s="409"/>
      <c r="D474" s="410"/>
      <c r="E474" s="409"/>
      <c r="F474" s="410"/>
      <c r="G474" s="409"/>
      <c r="H474" s="40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4.25" customHeight="1">
      <c r="A475" s="409"/>
      <c r="B475" s="409"/>
      <c r="C475" s="409"/>
      <c r="D475" s="410"/>
      <c r="E475" s="409"/>
      <c r="F475" s="410"/>
      <c r="G475" s="409"/>
      <c r="H475" s="40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4.25" customHeight="1">
      <c r="A476" s="409"/>
      <c r="B476" s="409"/>
      <c r="C476" s="409"/>
      <c r="D476" s="410"/>
      <c r="E476" s="409"/>
      <c r="F476" s="410"/>
      <c r="G476" s="409"/>
      <c r="H476" s="40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4.25" customHeight="1">
      <c r="A477" s="409"/>
      <c r="B477" s="409"/>
      <c r="C477" s="409"/>
      <c r="D477" s="410"/>
      <c r="E477" s="409"/>
      <c r="F477" s="410"/>
      <c r="G477" s="409"/>
      <c r="H477" s="40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4.25" customHeight="1">
      <c r="A478" s="409"/>
      <c r="B478" s="409"/>
      <c r="C478" s="409"/>
      <c r="D478" s="410"/>
      <c r="E478" s="409"/>
      <c r="F478" s="410"/>
      <c r="G478" s="409"/>
      <c r="H478" s="40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4.25" customHeight="1">
      <c r="A479" s="409"/>
      <c r="B479" s="409"/>
      <c r="C479" s="409"/>
      <c r="D479" s="410"/>
      <c r="E479" s="409"/>
      <c r="F479" s="410"/>
      <c r="G479" s="409"/>
      <c r="H479" s="40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4.25" customHeight="1">
      <c r="A480" s="409"/>
      <c r="B480" s="409"/>
      <c r="C480" s="409"/>
      <c r="D480" s="410"/>
      <c r="E480" s="409"/>
      <c r="F480" s="410"/>
      <c r="G480" s="409"/>
      <c r="H480" s="40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4.25" customHeight="1">
      <c r="A481" s="409"/>
      <c r="B481" s="409"/>
      <c r="C481" s="409"/>
      <c r="D481" s="410"/>
      <c r="E481" s="409"/>
      <c r="F481" s="410"/>
      <c r="G481" s="409"/>
      <c r="H481" s="40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4.25" customHeight="1">
      <c r="A482" s="409"/>
      <c r="B482" s="409"/>
      <c r="C482" s="409"/>
      <c r="D482" s="410"/>
      <c r="E482" s="409"/>
      <c r="F482" s="410"/>
      <c r="G482" s="409"/>
      <c r="H482" s="40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4.25" customHeight="1">
      <c r="A483" s="409"/>
      <c r="B483" s="409"/>
      <c r="C483" s="409"/>
      <c r="D483" s="410"/>
      <c r="E483" s="409"/>
      <c r="F483" s="410"/>
      <c r="G483" s="409"/>
      <c r="H483" s="40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4.25" customHeight="1">
      <c r="A484" s="409"/>
      <c r="B484" s="409"/>
      <c r="C484" s="409"/>
      <c r="D484" s="410"/>
      <c r="E484" s="409"/>
      <c r="F484" s="410"/>
      <c r="G484" s="409"/>
      <c r="H484" s="40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4.25" customHeight="1">
      <c r="A485" s="409"/>
      <c r="B485" s="409"/>
      <c r="C485" s="409"/>
      <c r="D485" s="410"/>
      <c r="E485" s="409"/>
      <c r="F485" s="410"/>
      <c r="G485" s="409"/>
      <c r="H485" s="40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4.25" customHeight="1">
      <c r="A486" s="409"/>
      <c r="B486" s="409"/>
      <c r="C486" s="409"/>
      <c r="D486" s="410"/>
      <c r="E486" s="409"/>
      <c r="F486" s="410"/>
      <c r="G486" s="409"/>
      <c r="H486" s="40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4.25" customHeight="1">
      <c r="A487" s="409"/>
      <c r="B487" s="409"/>
      <c r="C487" s="409"/>
      <c r="D487" s="410"/>
      <c r="E487" s="409"/>
      <c r="F487" s="410"/>
      <c r="G487" s="409"/>
      <c r="H487" s="40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4.25" customHeight="1">
      <c r="A488" s="409"/>
      <c r="B488" s="409"/>
      <c r="C488" s="409"/>
      <c r="D488" s="410"/>
      <c r="E488" s="409"/>
      <c r="F488" s="410"/>
      <c r="G488" s="409"/>
      <c r="H488" s="40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4.25" customHeight="1">
      <c r="A489" s="409"/>
      <c r="B489" s="409"/>
      <c r="C489" s="409"/>
      <c r="D489" s="410"/>
      <c r="E489" s="409"/>
      <c r="F489" s="410"/>
      <c r="G489" s="409"/>
      <c r="H489" s="40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4.25" customHeight="1">
      <c r="A490" s="409"/>
      <c r="B490" s="409"/>
      <c r="C490" s="409"/>
      <c r="D490" s="410"/>
      <c r="E490" s="409"/>
      <c r="F490" s="410"/>
      <c r="G490" s="409"/>
      <c r="H490" s="40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4.25" customHeight="1">
      <c r="A491" s="409"/>
      <c r="B491" s="409"/>
      <c r="C491" s="409"/>
      <c r="D491" s="410"/>
      <c r="E491" s="409"/>
      <c r="F491" s="410"/>
      <c r="G491" s="409"/>
      <c r="H491" s="40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4.25" customHeight="1">
      <c r="A492" s="409"/>
      <c r="B492" s="409"/>
      <c r="C492" s="409"/>
      <c r="D492" s="410"/>
      <c r="E492" s="409"/>
      <c r="F492" s="410"/>
      <c r="G492" s="409"/>
      <c r="H492" s="40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4.25" customHeight="1">
      <c r="A493" s="409"/>
      <c r="B493" s="409"/>
      <c r="C493" s="409"/>
      <c r="D493" s="410"/>
      <c r="E493" s="409"/>
      <c r="F493" s="410"/>
      <c r="G493" s="409"/>
      <c r="H493" s="40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4.25" customHeight="1">
      <c r="A494" s="409"/>
      <c r="B494" s="409"/>
      <c r="C494" s="409"/>
      <c r="D494" s="410"/>
      <c r="E494" s="409"/>
      <c r="F494" s="410"/>
      <c r="G494" s="409"/>
      <c r="H494" s="40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4.25" customHeight="1">
      <c r="A495" s="409"/>
      <c r="B495" s="409"/>
      <c r="C495" s="409"/>
      <c r="D495" s="410"/>
      <c r="E495" s="409"/>
      <c r="F495" s="410"/>
      <c r="G495" s="409"/>
      <c r="H495" s="40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4.25" customHeight="1">
      <c r="A496" s="409"/>
      <c r="B496" s="409"/>
      <c r="C496" s="409"/>
      <c r="D496" s="410"/>
      <c r="E496" s="409"/>
      <c r="F496" s="410"/>
      <c r="G496" s="409"/>
      <c r="H496" s="40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4.25" customHeight="1">
      <c r="A497" s="409"/>
      <c r="B497" s="409"/>
      <c r="C497" s="409"/>
      <c r="D497" s="410"/>
      <c r="E497" s="409"/>
      <c r="F497" s="410"/>
      <c r="G497" s="409"/>
      <c r="H497" s="40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4.25" customHeight="1">
      <c r="A498" s="409"/>
      <c r="B498" s="409"/>
      <c r="C498" s="409"/>
      <c r="D498" s="410"/>
      <c r="E498" s="409"/>
      <c r="F498" s="410"/>
      <c r="G498" s="409"/>
      <c r="H498" s="40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4.25" customHeight="1">
      <c r="A499" s="409"/>
      <c r="B499" s="409"/>
      <c r="C499" s="409"/>
      <c r="D499" s="410"/>
      <c r="E499" s="409"/>
      <c r="F499" s="410"/>
      <c r="G499" s="409"/>
      <c r="H499" s="40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4.25" customHeight="1">
      <c r="A500" s="409"/>
      <c r="B500" s="409"/>
      <c r="C500" s="409"/>
      <c r="D500" s="410"/>
      <c r="E500" s="409"/>
      <c r="F500" s="410"/>
      <c r="G500" s="409"/>
      <c r="H500" s="40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4.25" customHeight="1">
      <c r="A501" s="409"/>
      <c r="B501" s="409"/>
      <c r="C501" s="409"/>
      <c r="D501" s="410"/>
      <c r="E501" s="409"/>
      <c r="F501" s="410"/>
      <c r="G501" s="409"/>
      <c r="H501" s="40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4.25" customHeight="1">
      <c r="A502" s="409"/>
      <c r="B502" s="409"/>
      <c r="C502" s="409"/>
      <c r="D502" s="410"/>
      <c r="E502" s="409"/>
      <c r="F502" s="410"/>
      <c r="G502" s="409"/>
      <c r="H502" s="40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4.25" customHeight="1">
      <c r="A503" s="409"/>
      <c r="B503" s="409"/>
      <c r="C503" s="409"/>
      <c r="D503" s="410"/>
      <c r="E503" s="409"/>
      <c r="F503" s="410"/>
      <c r="G503" s="409"/>
      <c r="H503" s="40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4.25" customHeight="1">
      <c r="A504" s="409"/>
      <c r="B504" s="409"/>
      <c r="C504" s="409"/>
      <c r="D504" s="410"/>
      <c r="E504" s="409"/>
      <c r="F504" s="410"/>
      <c r="G504" s="409"/>
      <c r="H504" s="40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4.25" customHeight="1">
      <c r="A505" s="409"/>
      <c r="B505" s="409"/>
      <c r="C505" s="409"/>
      <c r="D505" s="410"/>
      <c r="E505" s="409"/>
      <c r="F505" s="410"/>
      <c r="G505" s="409"/>
      <c r="H505" s="40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4.25" customHeight="1">
      <c r="A506" s="409"/>
      <c r="B506" s="409"/>
      <c r="C506" s="409"/>
      <c r="D506" s="410"/>
      <c r="E506" s="409"/>
      <c r="F506" s="410"/>
      <c r="G506" s="409"/>
      <c r="H506" s="40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4.25" customHeight="1">
      <c r="A507" s="409"/>
      <c r="B507" s="409"/>
      <c r="C507" s="409"/>
      <c r="D507" s="410"/>
      <c r="E507" s="409"/>
      <c r="F507" s="410"/>
      <c r="G507" s="409"/>
      <c r="H507" s="40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4.25" customHeight="1">
      <c r="A508" s="409"/>
      <c r="B508" s="409"/>
      <c r="C508" s="409"/>
      <c r="D508" s="410"/>
      <c r="E508" s="409"/>
      <c r="F508" s="410"/>
      <c r="G508" s="409"/>
      <c r="H508" s="40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4.25" customHeight="1">
      <c r="A509" s="409"/>
      <c r="B509" s="409"/>
      <c r="C509" s="409"/>
      <c r="D509" s="410"/>
      <c r="E509" s="409"/>
      <c r="F509" s="410"/>
      <c r="G509" s="409"/>
      <c r="H509" s="40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4.25" customHeight="1">
      <c r="A510" s="409"/>
      <c r="B510" s="409"/>
      <c r="C510" s="409"/>
      <c r="D510" s="410"/>
      <c r="E510" s="409"/>
      <c r="F510" s="410"/>
      <c r="G510" s="409"/>
      <c r="H510" s="40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4.25" customHeight="1">
      <c r="A511" s="409"/>
      <c r="B511" s="409"/>
      <c r="C511" s="409"/>
      <c r="D511" s="410"/>
      <c r="E511" s="409"/>
      <c r="F511" s="410"/>
      <c r="G511" s="409"/>
      <c r="H511" s="40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4.25" customHeight="1">
      <c r="A512" s="409"/>
      <c r="B512" s="409"/>
      <c r="C512" s="409"/>
      <c r="D512" s="410"/>
      <c r="E512" s="409"/>
      <c r="F512" s="410"/>
      <c r="G512" s="409"/>
      <c r="H512" s="40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4.25" customHeight="1">
      <c r="A513" s="409"/>
      <c r="B513" s="409"/>
      <c r="C513" s="409"/>
      <c r="D513" s="410"/>
      <c r="E513" s="409"/>
      <c r="F513" s="410"/>
      <c r="G513" s="409"/>
      <c r="H513" s="40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4.25" customHeight="1">
      <c r="A514" s="409"/>
      <c r="B514" s="409"/>
      <c r="C514" s="409"/>
      <c r="D514" s="410"/>
      <c r="E514" s="409"/>
      <c r="F514" s="410"/>
      <c r="G514" s="409"/>
      <c r="H514" s="40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4.25" customHeight="1">
      <c r="A515" s="409"/>
      <c r="B515" s="409"/>
      <c r="C515" s="409"/>
      <c r="D515" s="410"/>
      <c r="E515" s="409"/>
      <c r="F515" s="410"/>
      <c r="G515" s="409"/>
      <c r="H515" s="40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4.25" customHeight="1">
      <c r="A516" s="409"/>
      <c r="B516" s="409"/>
      <c r="C516" s="409"/>
      <c r="D516" s="410"/>
      <c r="E516" s="409"/>
      <c r="F516" s="410"/>
      <c r="G516" s="409"/>
      <c r="H516" s="40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4.25" customHeight="1">
      <c r="A517" s="409"/>
      <c r="B517" s="409"/>
      <c r="C517" s="409"/>
      <c r="D517" s="410"/>
      <c r="E517" s="409"/>
      <c r="F517" s="410"/>
      <c r="G517" s="409"/>
      <c r="H517" s="409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4.25" customHeight="1">
      <c r="A518" s="409"/>
      <c r="B518" s="409"/>
      <c r="C518" s="409"/>
      <c r="D518" s="410"/>
      <c r="E518" s="409"/>
      <c r="F518" s="410"/>
      <c r="G518" s="409"/>
      <c r="H518" s="409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4.25" customHeight="1">
      <c r="A519" s="409"/>
      <c r="B519" s="409"/>
      <c r="C519" s="409"/>
      <c r="D519" s="410"/>
      <c r="E519" s="409"/>
      <c r="F519" s="410"/>
      <c r="G519" s="409"/>
      <c r="H519" s="409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4.25" customHeight="1">
      <c r="A520" s="409"/>
      <c r="B520" s="409"/>
      <c r="C520" s="409"/>
      <c r="D520" s="410"/>
      <c r="E520" s="409"/>
      <c r="F520" s="410"/>
      <c r="G520" s="409"/>
      <c r="H520" s="409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4.25" customHeight="1">
      <c r="A521" s="409"/>
      <c r="B521" s="409"/>
      <c r="C521" s="409"/>
      <c r="D521" s="410"/>
      <c r="E521" s="409"/>
      <c r="F521" s="410"/>
      <c r="G521" s="409"/>
      <c r="H521" s="409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4.25" customHeight="1">
      <c r="A522" s="409"/>
      <c r="B522" s="409"/>
      <c r="C522" s="409"/>
      <c r="D522" s="410"/>
      <c r="E522" s="409"/>
      <c r="F522" s="410"/>
      <c r="G522" s="409"/>
      <c r="H522" s="409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4.25" customHeight="1">
      <c r="A523" s="409"/>
      <c r="B523" s="409"/>
      <c r="C523" s="409"/>
      <c r="D523" s="410"/>
      <c r="E523" s="409"/>
      <c r="F523" s="410"/>
      <c r="G523" s="409"/>
      <c r="H523" s="409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4.25" customHeight="1">
      <c r="A524" s="409"/>
      <c r="B524" s="409"/>
      <c r="C524" s="409"/>
      <c r="D524" s="410"/>
      <c r="E524" s="409"/>
      <c r="F524" s="410"/>
      <c r="G524" s="409"/>
      <c r="H524" s="409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4.25" customHeight="1">
      <c r="A525" s="409"/>
      <c r="B525" s="409"/>
      <c r="C525" s="409"/>
      <c r="D525" s="410"/>
      <c r="E525" s="409"/>
      <c r="F525" s="410"/>
      <c r="G525" s="409"/>
      <c r="H525" s="409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4.25" customHeight="1">
      <c r="A526" s="409"/>
      <c r="B526" s="409"/>
      <c r="C526" s="409"/>
      <c r="D526" s="410"/>
      <c r="E526" s="409"/>
      <c r="F526" s="410"/>
      <c r="G526" s="409"/>
      <c r="H526" s="409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4.25" customHeight="1">
      <c r="A527" s="409"/>
      <c r="B527" s="409"/>
      <c r="C527" s="409"/>
      <c r="D527" s="410"/>
      <c r="E527" s="409"/>
      <c r="F527" s="410"/>
      <c r="G527" s="409"/>
      <c r="H527" s="409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4.25" customHeight="1">
      <c r="A528" s="409"/>
      <c r="B528" s="409"/>
      <c r="C528" s="409"/>
      <c r="D528" s="410"/>
      <c r="E528" s="409"/>
      <c r="F528" s="410"/>
      <c r="G528" s="409"/>
      <c r="H528" s="409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4.25" customHeight="1">
      <c r="A529" s="409"/>
      <c r="B529" s="409"/>
      <c r="C529" s="409"/>
      <c r="D529" s="410"/>
      <c r="E529" s="409"/>
      <c r="F529" s="410"/>
      <c r="G529" s="409"/>
      <c r="H529" s="409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4.25" customHeight="1">
      <c r="A530" s="409"/>
      <c r="B530" s="409"/>
      <c r="C530" s="409"/>
      <c r="D530" s="410"/>
      <c r="E530" s="409"/>
      <c r="F530" s="410"/>
      <c r="G530" s="409"/>
      <c r="H530" s="409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4.25" customHeight="1">
      <c r="A531" s="409"/>
      <c r="B531" s="409"/>
      <c r="C531" s="409"/>
      <c r="D531" s="410"/>
      <c r="E531" s="409"/>
      <c r="F531" s="410"/>
      <c r="G531" s="409"/>
      <c r="H531" s="409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4.25" customHeight="1">
      <c r="A532" s="409"/>
      <c r="B532" s="409"/>
      <c r="C532" s="409"/>
      <c r="D532" s="410"/>
      <c r="E532" s="409"/>
      <c r="F532" s="410"/>
      <c r="G532" s="409"/>
      <c r="H532" s="409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4.25" customHeight="1">
      <c r="A533" s="409"/>
      <c r="B533" s="409"/>
      <c r="C533" s="409"/>
      <c r="D533" s="410"/>
      <c r="E533" s="409"/>
      <c r="F533" s="410"/>
      <c r="G533" s="409"/>
      <c r="H533" s="409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4.25" customHeight="1">
      <c r="A534" s="409"/>
      <c r="B534" s="409"/>
      <c r="C534" s="409"/>
      <c r="D534" s="410"/>
      <c r="E534" s="409"/>
      <c r="F534" s="410"/>
      <c r="G534" s="409"/>
      <c r="H534" s="409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4.25" customHeight="1">
      <c r="A535" s="409"/>
      <c r="B535" s="409"/>
      <c r="C535" s="409"/>
      <c r="D535" s="410"/>
      <c r="E535" s="409"/>
      <c r="F535" s="410"/>
      <c r="G535" s="409"/>
      <c r="H535" s="409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4.25" customHeight="1">
      <c r="A536" s="409"/>
      <c r="B536" s="409"/>
      <c r="C536" s="409"/>
      <c r="D536" s="410"/>
      <c r="E536" s="409"/>
      <c r="F536" s="410"/>
      <c r="G536" s="409"/>
      <c r="H536" s="409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4.25" customHeight="1">
      <c r="A537" s="409"/>
      <c r="B537" s="409"/>
      <c r="C537" s="409"/>
      <c r="D537" s="410"/>
      <c r="E537" s="409"/>
      <c r="F537" s="410"/>
      <c r="G537" s="409"/>
      <c r="H537" s="409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4.25" customHeight="1">
      <c r="A538" s="409"/>
      <c r="B538" s="409"/>
      <c r="C538" s="409"/>
      <c r="D538" s="410"/>
      <c r="E538" s="409"/>
      <c r="F538" s="410"/>
      <c r="G538" s="409"/>
      <c r="H538" s="409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4.25" customHeight="1">
      <c r="A539" s="409"/>
      <c r="B539" s="409"/>
      <c r="C539" s="409"/>
      <c r="D539" s="410"/>
      <c r="E539" s="409"/>
      <c r="F539" s="410"/>
      <c r="G539" s="409"/>
      <c r="H539" s="409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4.25" customHeight="1">
      <c r="A540" s="409"/>
      <c r="B540" s="409"/>
      <c r="C540" s="409"/>
      <c r="D540" s="410"/>
      <c r="E540" s="409"/>
      <c r="F540" s="410"/>
      <c r="G540" s="409"/>
      <c r="H540" s="409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4.25" customHeight="1">
      <c r="A541" s="409"/>
      <c r="B541" s="409"/>
      <c r="C541" s="409"/>
      <c r="D541" s="410"/>
      <c r="E541" s="409"/>
      <c r="F541" s="410"/>
      <c r="G541" s="409"/>
      <c r="H541" s="409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4.25" customHeight="1">
      <c r="A542" s="409"/>
      <c r="B542" s="409"/>
      <c r="C542" s="409"/>
      <c r="D542" s="410"/>
      <c r="E542" s="409"/>
      <c r="F542" s="410"/>
      <c r="G542" s="409"/>
      <c r="H542" s="409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4.25" customHeight="1">
      <c r="A543" s="409"/>
      <c r="B543" s="409"/>
      <c r="C543" s="409"/>
      <c r="D543" s="410"/>
      <c r="E543" s="409"/>
      <c r="F543" s="410"/>
      <c r="G543" s="409"/>
      <c r="H543" s="409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4.25" customHeight="1">
      <c r="A544" s="409"/>
      <c r="B544" s="409"/>
      <c r="C544" s="409"/>
      <c r="D544" s="410"/>
      <c r="E544" s="409"/>
      <c r="F544" s="410"/>
      <c r="G544" s="409"/>
      <c r="H544" s="409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4.25" customHeight="1">
      <c r="A545" s="409"/>
      <c r="B545" s="409"/>
      <c r="C545" s="409"/>
      <c r="D545" s="410"/>
      <c r="E545" s="409"/>
      <c r="F545" s="410"/>
      <c r="G545" s="409"/>
      <c r="H545" s="409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4.25" customHeight="1">
      <c r="A546" s="409"/>
      <c r="B546" s="409"/>
      <c r="C546" s="409"/>
      <c r="D546" s="410"/>
      <c r="E546" s="409"/>
      <c r="F546" s="410"/>
      <c r="G546" s="409"/>
      <c r="H546" s="409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4.25" customHeight="1">
      <c r="A547" s="409"/>
      <c r="B547" s="409"/>
      <c r="C547" s="409"/>
      <c r="D547" s="410"/>
      <c r="E547" s="409"/>
      <c r="F547" s="410"/>
      <c r="G547" s="409"/>
      <c r="H547" s="409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4.25" customHeight="1">
      <c r="A548" s="409"/>
      <c r="B548" s="409"/>
      <c r="C548" s="409"/>
      <c r="D548" s="410"/>
      <c r="E548" s="409"/>
      <c r="F548" s="410"/>
      <c r="G548" s="409"/>
      <c r="H548" s="409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4.25" customHeight="1">
      <c r="A549" s="409"/>
      <c r="B549" s="409"/>
      <c r="C549" s="409"/>
      <c r="D549" s="410"/>
      <c r="E549" s="409"/>
      <c r="F549" s="410"/>
      <c r="G549" s="409"/>
      <c r="H549" s="409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4.25" customHeight="1">
      <c r="A550" s="409"/>
      <c r="B550" s="409"/>
      <c r="C550" s="409"/>
      <c r="D550" s="410"/>
      <c r="E550" s="409"/>
      <c r="F550" s="410"/>
      <c r="G550" s="409"/>
      <c r="H550" s="409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4.25" customHeight="1">
      <c r="A551" s="409"/>
      <c r="B551" s="409"/>
      <c r="C551" s="409"/>
      <c r="D551" s="410"/>
      <c r="E551" s="409"/>
      <c r="F551" s="410"/>
      <c r="G551" s="409"/>
      <c r="H551" s="409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4.25" customHeight="1">
      <c r="A552" s="409"/>
      <c r="B552" s="409"/>
      <c r="C552" s="409"/>
      <c r="D552" s="410"/>
      <c r="E552" s="409"/>
      <c r="F552" s="410"/>
      <c r="G552" s="409"/>
      <c r="H552" s="409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4.25" customHeight="1">
      <c r="A553" s="409"/>
      <c r="B553" s="409"/>
      <c r="C553" s="409"/>
      <c r="D553" s="410"/>
      <c r="E553" s="409"/>
      <c r="F553" s="410"/>
      <c r="G553" s="409"/>
      <c r="H553" s="40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4.25" customHeight="1">
      <c r="A554" s="409"/>
      <c r="B554" s="409"/>
      <c r="C554" s="409"/>
      <c r="D554" s="410"/>
      <c r="E554" s="409"/>
      <c r="F554" s="410"/>
      <c r="G554" s="409"/>
      <c r="H554" s="409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4.25" customHeight="1">
      <c r="A555" s="409"/>
      <c r="B555" s="409"/>
      <c r="C555" s="409"/>
      <c r="D555" s="410"/>
      <c r="E555" s="409"/>
      <c r="F555" s="410"/>
      <c r="G555" s="409"/>
      <c r="H555" s="409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4.25" customHeight="1">
      <c r="A556" s="409"/>
      <c r="B556" s="409"/>
      <c r="C556" s="409"/>
      <c r="D556" s="410"/>
      <c r="E556" s="409"/>
      <c r="F556" s="410"/>
      <c r="G556" s="409"/>
      <c r="H556" s="409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4.25" customHeight="1">
      <c r="A557" s="409"/>
      <c r="B557" s="409"/>
      <c r="C557" s="409"/>
      <c r="D557" s="410"/>
      <c r="E557" s="409"/>
      <c r="F557" s="410"/>
      <c r="G557" s="409"/>
      <c r="H557" s="409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4.25" customHeight="1">
      <c r="A558" s="409"/>
      <c r="B558" s="409"/>
      <c r="C558" s="409"/>
      <c r="D558" s="410"/>
      <c r="E558" s="409"/>
      <c r="F558" s="410"/>
      <c r="G558" s="409"/>
      <c r="H558" s="409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4.25" customHeight="1">
      <c r="A559" s="409"/>
      <c r="B559" s="409"/>
      <c r="C559" s="409"/>
      <c r="D559" s="410"/>
      <c r="E559" s="409"/>
      <c r="F559" s="410"/>
      <c r="G559" s="409"/>
      <c r="H559" s="409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4.25" customHeight="1">
      <c r="A560" s="409"/>
      <c r="B560" s="409"/>
      <c r="C560" s="409"/>
      <c r="D560" s="410"/>
      <c r="E560" s="409"/>
      <c r="F560" s="410"/>
      <c r="G560" s="409"/>
      <c r="H560" s="409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4.25" customHeight="1">
      <c r="A561" s="409"/>
      <c r="B561" s="409"/>
      <c r="C561" s="409"/>
      <c r="D561" s="410"/>
      <c r="E561" s="409"/>
      <c r="F561" s="410"/>
      <c r="G561" s="409"/>
      <c r="H561" s="409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4.25" customHeight="1">
      <c r="A562" s="409"/>
      <c r="B562" s="409"/>
      <c r="C562" s="409"/>
      <c r="D562" s="410"/>
      <c r="E562" s="409"/>
      <c r="F562" s="410"/>
      <c r="G562" s="409"/>
      <c r="H562" s="409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4.25" customHeight="1">
      <c r="A563" s="409"/>
      <c r="B563" s="409"/>
      <c r="C563" s="409"/>
      <c r="D563" s="410"/>
      <c r="E563" s="409"/>
      <c r="F563" s="410"/>
      <c r="G563" s="409"/>
      <c r="H563" s="409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4.25" customHeight="1">
      <c r="A564" s="409"/>
      <c r="B564" s="409"/>
      <c r="C564" s="409"/>
      <c r="D564" s="410"/>
      <c r="E564" s="409"/>
      <c r="F564" s="410"/>
      <c r="G564" s="409"/>
      <c r="H564" s="409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4.25" customHeight="1">
      <c r="A565" s="409"/>
      <c r="B565" s="409"/>
      <c r="C565" s="409"/>
      <c r="D565" s="410"/>
      <c r="E565" s="409"/>
      <c r="F565" s="410"/>
      <c r="G565" s="409"/>
      <c r="H565" s="40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4.25" customHeight="1">
      <c r="A566" s="409"/>
      <c r="B566" s="409"/>
      <c r="C566" s="409"/>
      <c r="D566" s="410"/>
      <c r="E566" s="409"/>
      <c r="F566" s="410"/>
      <c r="G566" s="409"/>
      <c r="H566" s="409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4.25" customHeight="1">
      <c r="A567" s="409"/>
      <c r="B567" s="409"/>
      <c r="C567" s="409"/>
      <c r="D567" s="410"/>
      <c r="E567" s="409"/>
      <c r="F567" s="410"/>
      <c r="G567" s="409"/>
      <c r="H567" s="409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4.25" customHeight="1">
      <c r="A568" s="409"/>
      <c r="B568" s="409"/>
      <c r="C568" s="409"/>
      <c r="D568" s="410"/>
      <c r="E568" s="409"/>
      <c r="F568" s="410"/>
      <c r="G568" s="409"/>
      <c r="H568" s="409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4.25" customHeight="1">
      <c r="A569" s="409"/>
      <c r="B569" s="409"/>
      <c r="C569" s="409"/>
      <c r="D569" s="410"/>
      <c r="E569" s="409"/>
      <c r="F569" s="410"/>
      <c r="G569" s="409"/>
      <c r="H569" s="409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4.25" customHeight="1">
      <c r="A570" s="409"/>
      <c r="B570" s="409"/>
      <c r="C570" s="409"/>
      <c r="D570" s="410"/>
      <c r="E570" s="409"/>
      <c r="F570" s="410"/>
      <c r="G570" s="409"/>
      <c r="H570" s="409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4.25" customHeight="1">
      <c r="A571" s="409"/>
      <c r="B571" s="409"/>
      <c r="C571" s="409"/>
      <c r="D571" s="410"/>
      <c r="E571" s="409"/>
      <c r="F571" s="410"/>
      <c r="G571" s="409"/>
      <c r="H571" s="40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4.25" customHeight="1">
      <c r="A572" s="409"/>
      <c r="B572" s="409"/>
      <c r="C572" s="409"/>
      <c r="D572" s="410"/>
      <c r="E572" s="409"/>
      <c r="F572" s="410"/>
      <c r="G572" s="409"/>
      <c r="H572" s="409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4.25" customHeight="1">
      <c r="A573" s="409"/>
      <c r="B573" s="409"/>
      <c r="C573" s="409"/>
      <c r="D573" s="410"/>
      <c r="E573" s="409"/>
      <c r="F573" s="410"/>
      <c r="G573" s="409"/>
      <c r="H573" s="409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4.25" customHeight="1">
      <c r="A574" s="409"/>
      <c r="B574" s="409"/>
      <c r="C574" s="409"/>
      <c r="D574" s="410"/>
      <c r="E574" s="409"/>
      <c r="F574" s="410"/>
      <c r="G574" s="409"/>
      <c r="H574" s="409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4.25" customHeight="1">
      <c r="A575" s="409"/>
      <c r="B575" s="409"/>
      <c r="C575" s="409"/>
      <c r="D575" s="410"/>
      <c r="E575" s="409"/>
      <c r="F575" s="410"/>
      <c r="G575" s="409"/>
      <c r="H575" s="40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4.25" customHeight="1">
      <c r="A576" s="409"/>
      <c r="B576" s="409"/>
      <c r="C576" s="409"/>
      <c r="D576" s="410"/>
      <c r="E576" s="409"/>
      <c r="F576" s="410"/>
      <c r="G576" s="409"/>
      <c r="H576" s="409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4.25" customHeight="1">
      <c r="A577" s="409"/>
      <c r="B577" s="409"/>
      <c r="C577" s="409"/>
      <c r="D577" s="410"/>
      <c r="E577" s="409"/>
      <c r="F577" s="410"/>
      <c r="G577" s="409"/>
      <c r="H577" s="40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4.25" customHeight="1">
      <c r="A578" s="409"/>
      <c r="B578" s="409"/>
      <c r="C578" s="409"/>
      <c r="D578" s="410"/>
      <c r="E578" s="409"/>
      <c r="F578" s="410"/>
      <c r="G578" s="409"/>
      <c r="H578" s="409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4.25" customHeight="1">
      <c r="A579" s="409"/>
      <c r="B579" s="409"/>
      <c r="C579" s="409"/>
      <c r="D579" s="410"/>
      <c r="E579" s="409"/>
      <c r="F579" s="410"/>
      <c r="G579" s="409"/>
      <c r="H579" s="409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4.25" customHeight="1">
      <c r="A580" s="409"/>
      <c r="B580" s="409"/>
      <c r="C580" s="409"/>
      <c r="D580" s="410"/>
      <c r="E580" s="409"/>
      <c r="F580" s="410"/>
      <c r="G580" s="409"/>
      <c r="H580" s="409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4.25" customHeight="1">
      <c r="A581" s="409"/>
      <c r="B581" s="409"/>
      <c r="C581" s="409"/>
      <c r="D581" s="410"/>
      <c r="E581" s="409"/>
      <c r="F581" s="410"/>
      <c r="G581" s="409"/>
      <c r="H581" s="409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4.25" customHeight="1">
      <c r="A582" s="409"/>
      <c r="B582" s="409"/>
      <c r="C582" s="409"/>
      <c r="D582" s="410"/>
      <c r="E582" s="409"/>
      <c r="F582" s="410"/>
      <c r="G582" s="409"/>
      <c r="H582" s="409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4.25" customHeight="1">
      <c r="A583" s="409"/>
      <c r="B583" s="409"/>
      <c r="C583" s="409"/>
      <c r="D583" s="410"/>
      <c r="E583" s="409"/>
      <c r="F583" s="410"/>
      <c r="G583" s="409"/>
      <c r="H583" s="40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4.25" customHeight="1">
      <c r="A584" s="409"/>
      <c r="B584" s="409"/>
      <c r="C584" s="409"/>
      <c r="D584" s="410"/>
      <c r="E584" s="409"/>
      <c r="F584" s="410"/>
      <c r="G584" s="409"/>
      <c r="H584" s="409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4.25" customHeight="1">
      <c r="A585" s="409"/>
      <c r="B585" s="409"/>
      <c r="C585" s="409"/>
      <c r="D585" s="410"/>
      <c r="E585" s="409"/>
      <c r="F585" s="410"/>
      <c r="G585" s="409"/>
      <c r="H585" s="409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4.25" customHeight="1">
      <c r="A586" s="409"/>
      <c r="B586" s="409"/>
      <c r="C586" s="409"/>
      <c r="D586" s="410"/>
      <c r="E586" s="409"/>
      <c r="F586" s="410"/>
      <c r="G586" s="409"/>
      <c r="H586" s="40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4.25" customHeight="1">
      <c r="A587" s="409"/>
      <c r="B587" s="409"/>
      <c r="C587" s="409"/>
      <c r="D587" s="410"/>
      <c r="E587" s="409"/>
      <c r="F587" s="410"/>
      <c r="G587" s="409"/>
      <c r="H587" s="409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4.25" customHeight="1">
      <c r="A588" s="409"/>
      <c r="B588" s="409"/>
      <c r="C588" s="409"/>
      <c r="D588" s="410"/>
      <c r="E588" s="409"/>
      <c r="F588" s="410"/>
      <c r="G588" s="409"/>
      <c r="H588" s="409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4.25" customHeight="1">
      <c r="A589" s="409"/>
      <c r="B589" s="409"/>
      <c r="C589" s="409"/>
      <c r="D589" s="410"/>
      <c r="E589" s="409"/>
      <c r="F589" s="410"/>
      <c r="G589" s="409"/>
      <c r="H589" s="409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4.25" customHeight="1">
      <c r="A590" s="409"/>
      <c r="B590" s="409"/>
      <c r="C590" s="409"/>
      <c r="D590" s="410"/>
      <c r="E590" s="409"/>
      <c r="F590" s="410"/>
      <c r="G590" s="409"/>
      <c r="H590" s="409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4.25" customHeight="1">
      <c r="A591" s="409"/>
      <c r="B591" s="409"/>
      <c r="C591" s="409"/>
      <c r="D591" s="410"/>
      <c r="E591" s="409"/>
      <c r="F591" s="410"/>
      <c r="G591" s="409"/>
      <c r="H591" s="409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4.25" customHeight="1">
      <c r="A592" s="409"/>
      <c r="B592" s="409"/>
      <c r="C592" s="409"/>
      <c r="D592" s="410"/>
      <c r="E592" s="409"/>
      <c r="F592" s="410"/>
      <c r="G592" s="409"/>
      <c r="H592" s="409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4.25" customHeight="1">
      <c r="A593" s="409"/>
      <c r="B593" s="409"/>
      <c r="C593" s="409"/>
      <c r="D593" s="410"/>
      <c r="E593" s="409"/>
      <c r="F593" s="410"/>
      <c r="G593" s="409"/>
      <c r="H593" s="409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4.25" customHeight="1">
      <c r="A594" s="409"/>
      <c r="B594" s="409"/>
      <c r="C594" s="409"/>
      <c r="D594" s="410"/>
      <c r="E594" s="409"/>
      <c r="F594" s="410"/>
      <c r="G594" s="409"/>
      <c r="H594" s="409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4.25" customHeight="1">
      <c r="A595" s="409"/>
      <c r="B595" s="409"/>
      <c r="C595" s="409"/>
      <c r="D595" s="410"/>
      <c r="E595" s="409"/>
      <c r="F595" s="410"/>
      <c r="G595" s="409"/>
      <c r="H595" s="409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4.25" customHeight="1">
      <c r="A596" s="409"/>
      <c r="B596" s="409"/>
      <c r="C596" s="409"/>
      <c r="D596" s="410"/>
      <c r="E596" s="409"/>
      <c r="F596" s="410"/>
      <c r="G596" s="409"/>
      <c r="H596" s="409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4.25" customHeight="1">
      <c r="A597" s="409"/>
      <c r="B597" s="409"/>
      <c r="C597" s="409"/>
      <c r="D597" s="410"/>
      <c r="E597" s="409"/>
      <c r="F597" s="410"/>
      <c r="G597" s="409"/>
      <c r="H597" s="409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4.25" customHeight="1">
      <c r="A598" s="409"/>
      <c r="B598" s="409"/>
      <c r="C598" s="409"/>
      <c r="D598" s="410"/>
      <c r="E598" s="409"/>
      <c r="F598" s="410"/>
      <c r="G598" s="409"/>
      <c r="H598" s="409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4.25" customHeight="1">
      <c r="A599" s="409"/>
      <c r="B599" s="409"/>
      <c r="C599" s="409"/>
      <c r="D599" s="410"/>
      <c r="E599" s="409"/>
      <c r="F599" s="410"/>
      <c r="G599" s="409"/>
      <c r="H599" s="409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4.25" customHeight="1">
      <c r="A600" s="409"/>
      <c r="B600" s="409"/>
      <c r="C600" s="409"/>
      <c r="D600" s="410"/>
      <c r="E600" s="409"/>
      <c r="F600" s="410"/>
      <c r="G600" s="409"/>
      <c r="H600" s="409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4.25" customHeight="1">
      <c r="A601" s="409"/>
      <c r="B601" s="409"/>
      <c r="C601" s="409"/>
      <c r="D601" s="410"/>
      <c r="E601" s="409"/>
      <c r="F601" s="410"/>
      <c r="G601" s="409"/>
      <c r="H601" s="409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4.25" customHeight="1">
      <c r="A602" s="409"/>
      <c r="B602" s="409"/>
      <c r="C602" s="409"/>
      <c r="D602" s="410"/>
      <c r="E602" s="409"/>
      <c r="F602" s="410"/>
      <c r="G602" s="409"/>
      <c r="H602" s="409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4.25" customHeight="1">
      <c r="A603" s="409"/>
      <c r="B603" s="409"/>
      <c r="C603" s="409"/>
      <c r="D603" s="410"/>
      <c r="E603" s="409"/>
      <c r="F603" s="410"/>
      <c r="G603" s="409"/>
      <c r="H603" s="409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4.25" customHeight="1">
      <c r="A604" s="409"/>
      <c r="B604" s="409"/>
      <c r="C604" s="409"/>
      <c r="D604" s="410"/>
      <c r="E604" s="409"/>
      <c r="F604" s="410"/>
      <c r="G604" s="409"/>
      <c r="H604" s="409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4.25" customHeight="1">
      <c r="A605" s="409"/>
      <c r="B605" s="409"/>
      <c r="C605" s="409"/>
      <c r="D605" s="410"/>
      <c r="E605" s="409"/>
      <c r="F605" s="410"/>
      <c r="G605" s="409"/>
      <c r="H605" s="409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4.25" customHeight="1">
      <c r="A606" s="409"/>
      <c r="B606" s="409"/>
      <c r="C606" s="409"/>
      <c r="D606" s="410"/>
      <c r="E606" s="409"/>
      <c r="F606" s="410"/>
      <c r="G606" s="409"/>
      <c r="H606" s="409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4.25" customHeight="1">
      <c r="A607" s="409"/>
      <c r="B607" s="409"/>
      <c r="C607" s="409"/>
      <c r="D607" s="410"/>
      <c r="E607" s="409"/>
      <c r="F607" s="410"/>
      <c r="G607" s="409"/>
      <c r="H607" s="409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4.25" customHeight="1">
      <c r="A608" s="409"/>
      <c r="B608" s="409"/>
      <c r="C608" s="409"/>
      <c r="D608" s="410"/>
      <c r="E608" s="409"/>
      <c r="F608" s="410"/>
      <c r="G608" s="409"/>
      <c r="H608" s="409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4.25" customHeight="1">
      <c r="A609" s="409"/>
      <c r="B609" s="409"/>
      <c r="C609" s="409"/>
      <c r="D609" s="410"/>
      <c r="E609" s="409"/>
      <c r="F609" s="410"/>
      <c r="G609" s="409"/>
      <c r="H609" s="409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4.25" customHeight="1">
      <c r="A610" s="409"/>
      <c r="B610" s="409"/>
      <c r="C610" s="409"/>
      <c r="D610" s="410"/>
      <c r="E610" s="409"/>
      <c r="F610" s="410"/>
      <c r="G610" s="409"/>
      <c r="H610" s="409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4.25" customHeight="1">
      <c r="A611" s="409"/>
      <c r="B611" s="409"/>
      <c r="C611" s="409"/>
      <c r="D611" s="410"/>
      <c r="E611" s="409"/>
      <c r="F611" s="410"/>
      <c r="G611" s="409"/>
      <c r="H611" s="409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4.25" customHeight="1">
      <c r="A612" s="409"/>
      <c r="B612" s="409"/>
      <c r="C612" s="409"/>
      <c r="D612" s="410"/>
      <c r="E612" s="409"/>
      <c r="F612" s="410"/>
      <c r="G612" s="409"/>
      <c r="H612" s="409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4.25" customHeight="1">
      <c r="A613" s="409"/>
      <c r="B613" s="409"/>
      <c r="C613" s="409"/>
      <c r="D613" s="410"/>
      <c r="E613" s="409"/>
      <c r="F613" s="410"/>
      <c r="G613" s="409"/>
      <c r="H613" s="409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4.25" customHeight="1">
      <c r="A614" s="409"/>
      <c r="B614" s="409"/>
      <c r="C614" s="409"/>
      <c r="D614" s="410"/>
      <c r="E614" s="409"/>
      <c r="F614" s="410"/>
      <c r="G614" s="409"/>
      <c r="H614" s="409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4.25" customHeight="1">
      <c r="A615" s="409"/>
      <c r="B615" s="409"/>
      <c r="C615" s="409"/>
      <c r="D615" s="410"/>
      <c r="E615" s="409"/>
      <c r="F615" s="410"/>
      <c r="G615" s="409"/>
      <c r="H615" s="409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4.25" customHeight="1">
      <c r="A616" s="409"/>
      <c r="B616" s="409"/>
      <c r="C616" s="409"/>
      <c r="D616" s="410"/>
      <c r="E616" s="409"/>
      <c r="F616" s="410"/>
      <c r="G616" s="409"/>
      <c r="H616" s="409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4.25" customHeight="1">
      <c r="A617" s="409"/>
      <c r="B617" s="409"/>
      <c r="C617" s="409"/>
      <c r="D617" s="410"/>
      <c r="E617" s="409"/>
      <c r="F617" s="410"/>
      <c r="G617" s="409"/>
      <c r="H617" s="409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4.25" customHeight="1">
      <c r="A618" s="409"/>
      <c r="B618" s="409"/>
      <c r="C618" s="409"/>
      <c r="D618" s="410"/>
      <c r="E618" s="409"/>
      <c r="F618" s="410"/>
      <c r="G618" s="409"/>
      <c r="H618" s="409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4.25" customHeight="1">
      <c r="A619" s="409"/>
      <c r="B619" s="409"/>
      <c r="C619" s="409"/>
      <c r="D619" s="410"/>
      <c r="E619" s="409"/>
      <c r="F619" s="410"/>
      <c r="G619" s="409"/>
      <c r="H619" s="409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4.25" customHeight="1">
      <c r="A620" s="409"/>
      <c r="B620" s="409"/>
      <c r="C620" s="409"/>
      <c r="D620" s="410"/>
      <c r="E620" s="409"/>
      <c r="F620" s="410"/>
      <c r="G620" s="409"/>
      <c r="H620" s="409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4.25" customHeight="1">
      <c r="A621" s="409"/>
      <c r="B621" s="409"/>
      <c r="C621" s="409"/>
      <c r="D621" s="410"/>
      <c r="E621" s="409"/>
      <c r="F621" s="410"/>
      <c r="G621" s="409"/>
      <c r="H621" s="409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4.25" customHeight="1">
      <c r="A622" s="409"/>
      <c r="B622" s="409"/>
      <c r="C622" s="409"/>
      <c r="D622" s="410"/>
      <c r="E622" s="409"/>
      <c r="F622" s="410"/>
      <c r="G622" s="409"/>
      <c r="H622" s="409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4.25" customHeight="1">
      <c r="A623" s="409"/>
      <c r="B623" s="409"/>
      <c r="C623" s="409"/>
      <c r="D623" s="410"/>
      <c r="E623" s="409"/>
      <c r="F623" s="410"/>
      <c r="G623" s="409"/>
      <c r="H623" s="409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4.25" customHeight="1">
      <c r="A624" s="409"/>
      <c r="B624" s="409"/>
      <c r="C624" s="409"/>
      <c r="D624" s="410"/>
      <c r="E624" s="409"/>
      <c r="F624" s="410"/>
      <c r="G624" s="409"/>
      <c r="H624" s="409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4.25" customHeight="1">
      <c r="A625" s="409"/>
      <c r="B625" s="409"/>
      <c r="C625" s="409"/>
      <c r="D625" s="410"/>
      <c r="E625" s="409"/>
      <c r="F625" s="410"/>
      <c r="G625" s="409"/>
      <c r="H625" s="409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4.25" customHeight="1">
      <c r="A626" s="409"/>
      <c r="B626" s="409"/>
      <c r="C626" s="409"/>
      <c r="D626" s="410"/>
      <c r="E626" s="409"/>
      <c r="F626" s="410"/>
      <c r="G626" s="409"/>
      <c r="H626" s="409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4.25" customHeight="1">
      <c r="A627" s="409"/>
      <c r="B627" s="409"/>
      <c r="C627" s="409"/>
      <c r="D627" s="410"/>
      <c r="E627" s="409"/>
      <c r="F627" s="410"/>
      <c r="G627" s="409"/>
      <c r="H627" s="409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4.25" customHeight="1">
      <c r="A628" s="409"/>
      <c r="B628" s="409"/>
      <c r="C628" s="409"/>
      <c r="D628" s="410"/>
      <c r="E628" s="409"/>
      <c r="F628" s="410"/>
      <c r="G628" s="409"/>
      <c r="H628" s="409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4.25" customHeight="1">
      <c r="A629" s="409"/>
      <c r="B629" s="409"/>
      <c r="C629" s="409"/>
      <c r="D629" s="410"/>
      <c r="E629" s="409"/>
      <c r="F629" s="410"/>
      <c r="G629" s="409"/>
      <c r="H629" s="409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4.25" customHeight="1">
      <c r="A630" s="409"/>
      <c r="B630" s="409"/>
      <c r="C630" s="409"/>
      <c r="D630" s="410"/>
      <c r="E630" s="409"/>
      <c r="F630" s="410"/>
      <c r="G630" s="409"/>
      <c r="H630" s="409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4.25" customHeight="1">
      <c r="A631" s="409"/>
      <c r="B631" s="409"/>
      <c r="C631" s="409"/>
      <c r="D631" s="410"/>
      <c r="E631" s="409"/>
      <c r="F631" s="410"/>
      <c r="G631" s="409"/>
      <c r="H631" s="409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4.25" customHeight="1">
      <c r="A632" s="409"/>
      <c r="B632" s="409"/>
      <c r="C632" s="409"/>
      <c r="D632" s="410"/>
      <c r="E632" s="409"/>
      <c r="F632" s="410"/>
      <c r="G632" s="409"/>
      <c r="H632" s="409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4.25" customHeight="1">
      <c r="A633" s="409"/>
      <c r="B633" s="409"/>
      <c r="C633" s="409"/>
      <c r="D633" s="410"/>
      <c r="E633" s="409"/>
      <c r="F633" s="410"/>
      <c r="G633" s="409"/>
      <c r="H633" s="409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4.25" customHeight="1">
      <c r="A634" s="409"/>
      <c r="B634" s="409"/>
      <c r="C634" s="409"/>
      <c r="D634" s="410"/>
      <c r="E634" s="409"/>
      <c r="F634" s="410"/>
      <c r="G634" s="409"/>
      <c r="H634" s="409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4.25" customHeight="1">
      <c r="A635" s="409"/>
      <c r="B635" s="409"/>
      <c r="C635" s="409"/>
      <c r="D635" s="410"/>
      <c r="E635" s="409"/>
      <c r="F635" s="410"/>
      <c r="G635" s="409"/>
      <c r="H635" s="409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4.25" customHeight="1">
      <c r="A636" s="409"/>
      <c r="B636" s="409"/>
      <c r="C636" s="409"/>
      <c r="D636" s="410"/>
      <c r="E636" s="409"/>
      <c r="F636" s="410"/>
      <c r="G636" s="409"/>
      <c r="H636" s="409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4.25" customHeight="1">
      <c r="A637" s="409"/>
      <c r="B637" s="409"/>
      <c r="C637" s="409"/>
      <c r="D637" s="410"/>
      <c r="E637" s="409"/>
      <c r="F637" s="410"/>
      <c r="G637" s="409"/>
      <c r="H637" s="409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4.25" customHeight="1">
      <c r="A638" s="409"/>
      <c r="B638" s="409"/>
      <c r="C638" s="409"/>
      <c r="D638" s="410"/>
      <c r="E638" s="409"/>
      <c r="F638" s="410"/>
      <c r="G638" s="409"/>
      <c r="H638" s="409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4.25" customHeight="1">
      <c r="A639" s="409"/>
      <c r="B639" s="409"/>
      <c r="C639" s="409"/>
      <c r="D639" s="410"/>
      <c r="E639" s="409"/>
      <c r="F639" s="410"/>
      <c r="G639" s="409"/>
      <c r="H639" s="409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4.25" customHeight="1">
      <c r="A640" s="409"/>
      <c r="B640" s="409"/>
      <c r="C640" s="409"/>
      <c r="D640" s="410"/>
      <c r="E640" s="409"/>
      <c r="F640" s="410"/>
      <c r="G640" s="409"/>
      <c r="H640" s="409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4.25" customHeight="1">
      <c r="A641" s="409"/>
      <c r="B641" s="409"/>
      <c r="C641" s="409"/>
      <c r="D641" s="410"/>
      <c r="E641" s="409"/>
      <c r="F641" s="410"/>
      <c r="G641" s="409"/>
      <c r="H641" s="409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4.25" customHeight="1">
      <c r="A642" s="409"/>
      <c r="B642" s="409"/>
      <c r="C642" s="409"/>
      <c r="D642" s="410"/>
      <c r="E642" s="409"/>
      <c r="F642" s="410"/>
      <c r="G642" s="409"/>
      <c r="H642" s="409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4.25" customHeight="1">
      <c r="A643" s="409"/>
      <c r="B643" s="409"/>
      <c r="C643" s="409"/>
      <c r="D643" s="410"/>
      <c r="E643" s="409"/>
      <c r="F643" s="410"/>
      <c r="G643" s="409"/>
      <c r="H643" s="409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4.25" customHeight="1">
      <c r="A644" s="409"/>
      <c r="B644" s="409"/>
      <c r="C644" s="409"/>
      <c r="D644" s="410"/>
      <c r="E644" s="409"/>
      <c r="F644" s="410"/>
      <c r="G644" s="409"/>
      <c r="H644" s="409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4.25" customHeight="1">
      <c r="A645" s="409"/>
      <c r="B645" s="409"/>
      <c r="C645" s="409"/>
      <c r="D645" s="410"/>
      <c r="E645" s="409"/>
      <c r="F645" s="410"/>
      <c r="G645" s="409"/>
      <c r="H645" s="409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4.25" customHeight="1">
      <c r="A646" s="409"/>
      <c r="B646" s="409"/>
      <c r="C646" s="409"/>
      <c r="D646" s="410"/>
      <c r="E646" s="409"/>
      <c r="F646" s="410"/>
      <c r="G646" s="409"/>
      <c r="H646" s="409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4.25" customHeight="1">
      <c r="A647" s="409"/>
      <c r="B647" s="409"/>
      <c r="C647" s="409"/>
      <c r="D647" s="410"/>
      <c r="E647" s="409"/>
      <c r="F647" s="410"/>
      <c r="G647" s="409"/>
      <c r="H647" s="409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4.25" customHeight="1">
      <c r="A648" s="409"/>
      <c r="B648" s="409"/>
      <c r="C648" s="409"/>
      <c r="D648" s="410"/>
      <c r="E648" s="409"/>
      <c r="F648" s="410"/>
      <c r="G648" s="409"/>
      <c r="H648" s="409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4.25" customHeight="1">
      <c r="A649" s="409"/>
      <c r="B649" s="409"/>
      <c r="C649" s="409"/>
      <c r="D649" s="410"/>
      <c r="E649" s="409"/>
      <c r="F649" s="410"/>
      <c r="G649" s="409"/>
      <c r="H649" s="409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4.25" customHeight="1">
      <c r="A650" s="409"/>
      <c r="B650" s="409"/>
      <c r="C650" s="409"/>
      <c r="D650" s="410"/>
      <c r="E650" s="409"/>
      <c r="F650" s="410"/>
      <c r="G650" s="409"/>
      <c r="H650" s="409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4.25" customHeight="1">
      <c r="A651" s="409"/>
      <c r="B651" s="409"/>
      <c r="C651" s="409"/>
      <c r="D651" s="410"/>
      <c r="E651" s="409"/>
      <c r="F651" s="410"/>
      <c r="G651" s="409"/>
      <c r="H651" s="409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4.25" customHeight="1">
      <c r="A652" s="409"/>
      <c r="B652" s="409"/>
      <c r="C652" s="409"/>
      <c r="D652" s="410"/>
      <c r="E652" s="409"/>
      <c r="F652" s="410"/>
      <c r="G652" s="409"/>
      <c r="H652" s="409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4.25" customHeight="1">
      <c r="A653" s="409"/>
      <c r="B653" s="409"/>
      <c r="C653" s="409"/>
      <c r="D653" s="410"/>
      <c r="E653" s="409"/>
      <c r="F653" s="410"/>
      <c r="G653" s="409"/>
      <c r="H653" s="409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4.25" customHeight="1">
      <c r="A654" s="409"/>
      <c r="B654" s="409"/>
      <c r="C654" s="409"/>
      <c r="D654" s="410"/>
      <c r="E654" s="409"/>
      <c r="F654" s="410"/>
      <c r="G654" s="409"/>
      <c r="H654" s="409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4.25" customHeight="1">
      <c r="A655" s="409"/>
      <c r="B655" s="409"/>
      <c r="C655" s="409"/>
      <c r="D655" s="410"/>
      <c r="E655" s="409"/>
      <c r="F655" s="410"/>
      <c r="G655" s="409"/>
      <c r="H655" s="409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4.25" customHeight="1">
      <c r="A656" s="409"/>
      <c r="B656" s="409"/>
      <c r="C656" s="409"/>
      <c r="D656" s="410"/>
      <c r="E656" s="409"/>
      <c r="F656" s="410"/>
      <c r="G656" s="409"/>
      <c r="H656" s="409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4.25" customHeight="1">
      <c r="A657" s="409"/>
      <c r="B657" s="409"/>
      <c r="C657" s="409"/>
      <c r="D657" s="410"/>
      <c r="E657" s="409"/>
      <c r="F657" s="410"/>
      <c r="G657" s="409"/>
      <c r="H657" s="409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4.25" customHeight="1">
      <c r="A658" s="409"/>
      <c r="B658" s="409"/>
      <c r="C658" s="409"/>
      <c r="D658" s="410"/>
      <c r="E658" s="409"/>
      <c r="F658" s="410"/>
      <c r="G658" s="409"/>
      <c r="H658" s="409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4.25" customHeight="1">
      <c r="A659" s="409"/>
      <c r="B659" s="409"/>
      <c r="C659" s="409"/>
      <c r="D659" s="410"/>
      <c r="E659" s="409"/>
      <c r="F659" s="410"/>
      <c r="G659" s="409"/>
      <c r="H659" s="409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4.25" customHeight="1">
      <c r="A660" s="409"/>
      <c r="B660" s="409"/>
      <c r="C660" s="409"/>
      <c r="D660" s="410"/>
      <c r="E660" s="409"/>
      <c r="F660" s="410"/>
      <c r="G660" s="409"/>
      <c r="H660" s="409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4.25" customHeight="1">
      <c r="A661" s="409"/>
      <c r="B661" s="409"/>
      <c r="C661" s="409"/>
      <c r="D661" s="410"/>
      <c r="E661" s="409"/>
      <c r="F661" s="410"/>
      <c r="G661" s="409"/>
      <c r="H661" s="409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4.25" customHeight="1">
      <c r="A662" s="409"/>
      <c r="B662" s="409"/>
      <c r="C662" s="409"/>
      <c r="D662" s="410"/>
      <c r="E662" s="409"/>
      <c r="F662" s="410"/>
      <c r="G662" s="409"/>
      <c r="H662" s="409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4.25" customHeight="1">
      <c r="A663" s="409"/>
      <c r="B663" s="409"/>
      <c r="C663" s="409"/>
      <c r="D663" s="410"/>
      <c r="E663" s="409"/>
      <c r="F663" s="410"/>
      <c r="G663" s="409"/>
      <c r="H663" s="409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4.25" customHeight="1">
      <c r="A664" s="409"/>
      <c r="B664" s="409"/>
      <c r="C664" s="409"/>
      <c r="D664" s="410"/>
      <c r="E664" s="409"/>
      <c r="F664" s="410"/>
      <c r="G664" s="409"/>
      <c r="H664" s="409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4.25" customHeight="1">
      <c r="A665" s="409"/>
      <c r="B665" s="409"/>
      <c r="C665" s="409"/>
      <c r="D665" s="410"/>
      <c r="E665" s="409"/>
      <c r="F665" s="410"/>
      <c r="G665" s="409"/>
      <c r="H665" s="409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4.25" customHeight="1">
      <c r="A666" s="409"/>
      <c r="B666" s="409"/>
      <c r="C666" s="409"/>
      <c r="D666" s="410"/>
      <c r="E666" s="409"/>
      <c r="F666" s="410"/>
      <c r="G666" s="409"/>
      <c r="H666" s="409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4.25" customHeight="1">
      <c r="A667" s="409"/>
      <c r="B667" s="409"/>
      <c r="C667" s="409"/>
      <c r="D667" s="410"/>
      <c r="E667" s="409"/>
      <c r="F667" s="410"/>
      <c r="G667" s="409"/>
      <c r="H667" s="409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4.25" customHeight="1">
      <c r="A668" s="409"/>
      <c r="B668" s="409"/>
      <c r="C668" s="409"/>
      <c r="D668" s="410"/>
      <c r="E668" s="409"/>
      <c r="F668" s="410"/>
      <c r="G668" s="409"/>
      <c r="H668" s="409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4.25" customHeight="1">
      <c r="A669" s="409"/>
      <c r="B669" s="409"/>
      <c r="C669" s="409"/>
      <c r="D669" s="410"/>
      <c r="E669" s="409"/>
      <c r="F669" s="410"/>
      <c r="G669" s="409"/>
      <c r="H669" s="409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4.25" customHeight="1">
      <c r="A670" s="409"/>
      <c r="B670" s="409"/>
      <c r="C670" s="409"/>
      <c r="D670" s="410"/>
      <c r="E670" s="409"/>
      <c r="F670" s="410"/>
      <c r="G670" s="409"/>
      <c r="H670" s="409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4.25" customHeight="1">
      <c r="A671" s="409"/>
      <c r="B671" s="409"/>
      <c r="C671" s="409"/>
      <c r="D671" s="410"/>
      <c r="E671" s="409"/>
      <c r="F671" s="410"/>
      <c r="G671" s="409"/>
      <c r="H671" s="409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4.25" customHeight="1">
      <c r="A672" s="409"/>
      <c r="B672" s="409"/>
      <c r="C672" s="409"/>
      <c r="D672" s="410"/>
      <c r="E672" s="409"/>
      <c r="F672" s="410"/>
      <c r="G672" s="409"/>
      <c r="H672" s="409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4.25" customHeight="1">
      <c r="A673" s="409"/>
      <c r="B673" s="409"/>
      <c r="C673" s="409"/>
      <c r="D673" s="410"/>
      <c r="E673" s="409"/>
      <c r="F673" s="410"/>
      <c r="G673" s="409"/>
      <c r="H673" s="409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4.25" customHeight="1">
      <c r="A674" s="409"/>
      <c r="B674" s="409"/>
      <c r="C674" s="409"/>
      <c r="D674" s="410"/>
      <c r="E674" s="409"/>
      <c r="F674" s="410"/>
      <c r="G674" s="409"/>
      <c r="H674" s="409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4.25" customHeight="1">
      <c r="A675" s="409"/>
      <c r="B675" s="409"/>
      <c r="C675" s="409"/>
      <c r="D675" s="410"/>
      <c r="E675" s="409"/>
      <c r="F675" s="410"/>
      <c r="G675" s="409"/>
      <c r="H675" s="409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4.25" customHeight="1">
      <c r="A676" s="409"/>
      <c r="B676" s="409"/>
      <c r="C676" s="409"/>
      <c r="D676" s="410"/>
      <c r="E676" s="409"/>
      <c r="F676" s="410"/>
      <c r="G676" s="409"/>
      <c r="H676" s="409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4.25" customHeight="1">
      <c r="A677" s="409"/>
      <c r="B677" s="409"/>
      <c r="C677" s="409"/>
      <c r="D677" s="410"/>
      <c r="E677" s="409"/>
      <c r="F677" s="410"/>
      <c r="G677" s="409"/>
      <c r="H677" s="409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4.25" customHeight="1">
      <c r="A678" s="409"/>
      <c r="B678" s="409"/>
      <c r="C678" s="409"/>
      <c r="D678" s="410"/>
      <c r="E678" s="409"/>
      <c r="F678" s="410"/>
      <c r="G678" s="409"/>
      <c r="H678" s="409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4.25" customHeight="1">
      <c r="A679" s="409"/>
      <c r="B679" s="409"/>
      <c r="C679" s="409"/>
      <c r="D679" s="410"/>
      <c r="E679" s="409"/>
      <c r="F679" s="410"/>
      <c r="G679" s="409"/>
      <c r="H679" s="409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4.25" customHeight="1">
      <c r="A680" s="409"/>
      <c r="B680" s="409"/>
      <c r="C680" s="409"/>
      <c r="D680" s="410"/>
      <c r="E680" s="409"/>
      <c r="F680" s="410"/>
      <c r="G680" s="409"/>
      <c r="H680" s="409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4.25" customHeight="1">
      <c r="A681" s="409"/>
      <c r="B681" s="409"/>
      <c r="C681" s="409"/>
      <c r="D681" s="410"/>
      <c r="E681" s="409"/>
      <c r="F681" s="410"/>
      <c r="G681" s="409"/>
      <c r="H681" s="409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4.25" customHeight="1">
      <c r="A682" s="409"/>
      <c r="B682" s="409"/>
      <c r="C682" s="409"/>
      <c r="D682" s="410"/>
      <c r="E682" s="409"/>
      <c r="F682" s="410"/>
      <c r="G682" s="409"/>
      <c r="H682" s="409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4.25" customHeight="1">
      <c r="A683" s="409"/>
      <c r="B683" s="409"/>
      <c r="C683" s="409"/>
      <c r="D683" s="410"/>
      <c r="E683" s="409"/>
      <c r="F683" s="410"/>
      <c r="G683" s="409"/>
      <c r="H683" s="409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4.25" customHeight="1">
      <c r="A684" s="409"/>
      <c r="B684" s="409"/>
      <c r="C684" s="409"/>
      <c r="D684" s="410"/>
      <c r="E684" s="409"/>
      <c r="F684" s="410"/>
      <c r="G684" s="409"/>
      <c r="H684" s="409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4.25" customHeight="1">
      <c r="A685" s="409"/>
      <c r="B685" s="409"/>
      <c r="C685" s="409"/>
      <c r="D685" s="410"/>
      <c r="E685" s="409"/>
      <c r="F685" s="410"/>
      <c r="G685" s="409"/>
      <c r="H685" s="409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4.25" customHeight="1">
      <c r="A686" s="409"/>
      <c r="B686" s="409"/>
      <c r="C686" s="409"/>
      <c r="D686" s="410"/>
      <c r="E686" s="409"/>
      <c r="F686" s="410"/>
      <c r="G686" s="409"/>
      <c r="H686" s="409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4.25" customHeight="1">
      <c r="A687" s="409"/>
      <c r="B687" s="409"/>
      <c r="C687" s="409"/>
      <c r="D687" s="410"/>
      <c r="E687" s="409"/>
      <c r="F687" s="410"/>
      <c r="G687" s="409"/>
      <c r="H687" s="409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4.25" customHeight="1">
      <c r="A688" s="409"/>
      <c r="B688" s="409"/>
      <c r="C688" s="409"/>
      <c r="D688" s="410"/>
      <c r="E688" s="409"/>
      <c r="F688" s="410"/>
      <c r="G688" s="409"/>
      <c r="H688" s="409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4.25" customHeight="1">
      <c r="A689" s="409"/>
      <c r="B689" s="409"/>
      <c r="C689" s="409"/>
      <c r="D689" s="410"/>
      <c r="E689" s="409"/>
      <c r="F689" s="410"/>
      <c r="G689" s="409"/>
      <c r="H689" s="409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4.25" customHeight="1">
      <c r="A690" s="409"/>
      <c r="B690" s="409"/>
      <c r="C690" s="409"/>
      <c r="D690" s="410"/>
      <c r="E690" s="409"/>
      <c r="F690" s="410"/>
      <c r="G690" s="409"/>
      <c r="H690" s="409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4.25" customHeight="1">
      <c r="A691" s="409"/>
      <c r="B691" s="409"/>
      <c r="C691" s="409"/>
      <c r="D691" s="410"/>
      <c r="E691" s="409"/>
      <c r="F691" s="410"/>
      <c r="G691" s="409"/>
      <c r="H691" s="409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4.25" customHeight="1">
      <c r="A692" s="409"/>
      <c r="B692" s="409"/>
      <c r="C692" s="409"/>
      <c r="D692" s="410"/>
      <c r="E692" s="409"/>
      <c r="F692" s="410"/>
      <c r="G692" s="409"/>
      <c r="H692" s="409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4.25" customHeight="1">
      <c r="A693" s="409"/>
      <c r="B693" s="409"/>
      <c r="C693" s="409"/>
      <c r="D693" s="410"/>
      <c r="E693" s="409"/>
      <c r="F693" s="410"/>
      <c r="G693" s="409"/>
      <c r="H693" s="409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4.25" customHeight="1">
      <c r="A694" s="409"/>
      <c r="B694" s="409"/>
      <c r="C694" s="409"/>
      <c r="D694" s="410"/>
      <c r="E694" s="409"/>
      <c r="F694" s="410"/>
      <c r="G694" s="409"/>
      <c r="H694" s="409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4.25" customHeight="1">
      <c r="A695" s="409"/>
      <c r="B695" s="409"/>
      <c r="C695" s="409"/>
      <c r="D695" s="410"/>
      <c r="E695" s="409"/>
      <c r="F695" s="410"/>
      <c r="G695" s="409"/>
      <c r="H695" s="409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4.25" customHeight="1">
      <c r="A696" s="409"/>
      <c r="B696" s="409"/>
      <c r="C696" s="409"/>
      <c r="D696" s="410"/>
      <c r="E696" s="409"/>
      <c r="F696" s="410"/>
      <c r="G696" s="409"/>
      <c r="H696" s="409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4.25" customHeight="1">
      <c r="A697" s="409"/>
      <c r="B697" s="409"/>
      <c r="C697" s="409"/>
      <c r="D697" s="410"/>
      <c r="E697" s="409"/>
      <c r="F697" s="410"/>
      <c r="G697" s="409"/>
      <c r="H697" s="409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4.25" customHeight="1">
      <c r="A698" s="409"/>
      <c r="B698" s="409"/>
      <c r="C698" s="409"/>
      <c r="D698" s="410"/>
      <c r="E698" s="409"/>
      <c r="F698" s="410"/>
      <c r="G698" s="409"/>
      <c r="H698" s="409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4.25" customHeight="1">
      <c r="A699" s="409"/>
      <c r="B699" s="409"/>
      <c r="C699" s="409"/>
      <c r="D699" s="410"/>
      <c r="E699" s="409"/>
      <c r="F699" s="410"/>
      <c r="G699" s="409"/>
      <c r="H699" s="409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4.25" customHeight="1">
      <c r="A700" s="409"/>
      <c r="B700" s="409"/>
      <c r="C700" s="409"/>
      <c r="D700" s="410"/>
      <c r="E700" s="409"/>
      <c r="F700" s="410"/>
      <c r="G700" s="409"/>
      <c r="H700" s="409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4.25" customHeight="1">
      <c r="A701" s="409"/>
      <c r="B701" s="409"/>
      <c r="C701" s="409"/>
      <c r="D701" s="410"/>
      <c r="E701" s="409"/>
      <c r="F701" s="410"/>
      <c r="G701" s="409"/>
      <c r="H701" s="409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4.25" customHeight="1">
      <c r="A702" s="409"/>
      <c r="B702" s="409"/>
      <c r="C702" s="409"/>
      <c r="D702" s="410"/>
      <c r="E702" s="409"/>
      <c r="F702" s="410"/>
      <c r="G702" s="409"/>
      <c r="H702" s="409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4.25" customHeight="1">
      <c r="A703" s="409"/>
      <c r="B703" s="409"/>
      <c r="C703" s="409"/>
      <c r="D703" s="410"/>
      <c r="E703" s="409"/>
      <c r="F703" s="410"/>
      <c r="G703" s="409"/>
      <c r="H703" s="409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4.25" customHeight="1">
      <c r="A704" s="409"/>
      <c r="B704" s="409"/>
      <c r="C704" s="409"/>
      <c r="D704" s="410"/>
      <c r="E704" s="409"/>
      <c r="F704" s="410"/>
      <c r="G704" s="409"/>
      <c r="H704" s="409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4.25" customHeight="1">
      <c r="A705" s="409"/>
      <c r="B705" s="409"/>
      <c r="C705" s="409"/>
      <c r="D705" s="410"/>
      <c r="E705" s="409"/>
      <c r="F705" s="410"/>
      <c r="G705" s="409"/>
      <c r="H705" s="409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4.25" customHeight="1">
      <c r="A706" s="409"/>
      <c r="B706" s="409"/>
      <c r="C706" s="409"/>
      <c r="D706" s="410"/>
      <c r="E706" s="409"/>
      <c r="F706" s="410"/>
      <c r="G706" s="409"/>
      <c r="H706" s="409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4.25" customHeight="1">
      <c r="A707" s="409"/>
      <c r="B707" s="409"/>
      <c r="C707" s="409"/>
      <c r="D707" s="410"/>
      <c r="E707" s="409"/>
      <c r="F707" s="410"/>
      <c r="G707" s="409"/>
      <c r="H707" s="409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4.25" customHeight="1">
      <c r="A708" s="409"/>
      <c r="B708" s="409"/>
      <c r="C708" s="409"/>
      <c r="D708" s="410"/>
      <c r="E708" s="409"/>
      <c r="F708" s="410"/>
      <c r="G708" s="409"/>
      <c r="H708" s="409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4.25" customHeight="1">
      <c r="A709" s="409"/>
      <c r="B709" s="409"/>
      <c r="C709" s="409"/>
      <c r="D709" s="410"/>
      <c r="E709" s="409"/>
      <c r="F709" s="410"/>
      <c r="G709" s="409"/>
      <c r="H709" s="409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4.25" customHeight="1">
      <c r="A710" s="409"/>
      <c r="B710" s="409"/>
      <c r="C710" s="409"/>
      <c r="D710" s="410"/>
      <c r="E710" s="409"/>
      <c r="F710" s="410"/>
      <c r="G710" s="409"/>
      <c r="H710" s="409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4.25" customHeight="1">
      <c r="A711" s="409"/>
      <c r="B711" s="409"/>
      <c r="C711" s="409"/>
      <c r="D711" s="410"/>
      <c r="E711" s="409"/>
      <c r="F711" s="410"/>
      <c r="G711" s="409"/>
      <c r="H711" s="409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4.25" customHeight="1">
      <c r="A712" s="409"/>
      <c r="B712" s="409"/>
      <c r="C712" s="409"/>
      <c r="D712" s="410"/>
      <c r="E712" s="409"/>
      <c r="F712" s="410"/>
      <c r="G712" s="409"/>
      <c r="H712" s="409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4.25" customHeight="1">
      <c r="A713" s="409"/>
      <c r="B713" s="409"/>
      <c r="C713" s="409"/>
      <c r="D713" s="410"/>
      <c r="E713" s="409"/>
      <c r="F713" s="410"/>
      <c r="G713" s="409"/>
      <c r="H713" s="409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4.25" customHeight="1">
      <c r="A714" s="409"/>
      <c r="B714" s="409"/>
      <c r="C714" s="409"/>
      <c r="D714" s="410"/>
      <c r="E714" s="409"/>
      <c r="F714" s="410"/>
      <c r="G714" s="409"/>
      <c r="H714" s="409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4.25" customHeight="1">
      <c r="A715" s="409"/>
      <c r="B715" s="409"/>
      <c r="C715" s="409"/>
      <c r="D715" s="410"/>
      <c r="E715" s="409"/>
      <c r="F715" s="410"/>
      <c r="G715" s="409"/>
      <c r="H715" s="409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4.25" customHeight="1">
      <c r="A716" s="409"/>
      <c r="B716" s="409"/>
      <c r="C716" s="409"/>
      <c r="D716" s="410"/>
      <c r="E716" s="409"/>
      <c r="F716" s="410"/>
      <c r="G716" s="409"/>
      <c r="H716" s="409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4.25" customHeight="1">
      <c r="A717" s="409"/>
      <c r="B717" s="409"/>
      <c r="C717" s="409"/>
      <c r="D717" s="410"/>
      <c r="E717" s="409"/>
      <c r="F717" s="410"/>
      <c r="G717" s="409"/>
      <c r="H717" s="409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4.25" customHeight="1">
      <c r="A718" s="409"/>
      <c r="B718" s="409"/>
      <c r="C718" s="409"/>
      <c r="D718" s="410"/>
      <c r="E718" s="409"/>
      <c r="F718" s="410"/>
      <c r="G718" s="409"/>
      <c r="H718" s="409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4.25" customHeight="1">
      <c r="A719" s="409"/>
      <c r="B719" s="409"/>
      <c r="C719" s="409"/>
      <c r="D719" s="410"/>
      <c r="E719" s="409"/>
      <c r="F719" s="410"/>
      <c r="G719" s="409"/>
      <c r="H719" s="409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4.25" customHeight="1">
      <c r="A720" s="409"/>
      <c r="B720" s="409"/>
      <c r="C720" s="409"/>
      <c r="D720" s="410"/>
      <c r="E720" s="409"/>
      <c r="F720" s="410"/>
      <c r="G720" s="409"/>
      <c r="H720" s="409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4.25" customHeight="1">
      <c r="A721" s="409"/>
      <c r="B721" s="409"/>
      <c r="C721" s="409"/>
      <c r="D721" s="410"/>
      <c r="E721" s="409"/>
      <c r="F721" s="410"/>
      <c r="G721" s="409"/>
      <c r="H721" s="409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4.25" customHeight="1">
      <c r="A722" s="409"/>
      <c r="B722" s="409"/>
      <c r="C722" s="409"/>
      <c r="D722" s="410"/>
      <c r="E722" s="409"/>
      <c r="F722" s="410"/>
      <c r="G722" s="409"/>
      <c r="H722" s="409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4.25" customHeight="1">
      <c r="A723" s="409"/>
      <c r="B723" s="409"/>
      <c r="C723" s="409"/>
      <c r="D723" s="410"/>
      <c r="E723" s="409"/>
      <c r="F723" s="410"/>
      <c r="G723" s="409"/>
      <c r="H723" s="409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4.25" customHeight="1">
      <c r="A724" s="409"/>
      <c r="B724" s="409"/>
      <c r="C724" s="409"/>
      <c r="D724" s="410"/>
      <c r="E724" s="409"/>
      <c r="F724" s="410"/>
      <c r="G724" s="409"/>
      <c r="H724" s="409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4.25" customHeight="1">
      <c r="A725" s="409"/>
      <c r="B725" s="409"/>
      <c r="C725" s="409"/>
      <c r="D725" s="410"/>
      <c r="E725" s="409"/>
      <c r="F725" s="410"/>
      <c r="G725" s="409"/>
      <c r="H725" s="409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4.25" customHeight="1">
      <c r="A726" s="409"/>
      <c r="B726" s="409"/>
      <c r="C726" s="409"/>
      <c r="D726" s="410"/>
      <c r="E726" s="409"/>
      <c r="F726" s="410"/>
      <c r="G726" s="409"/>
      <c r="H726" s="409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4.25" customHeight="1">
      <c r="A727" s="409"/>
      <c r="B727" s="409"/>
      <c r="C727" s="409"/>
      <c r="D727" s="410"/>
      <c r="E727" s="409"/>
      <c r="F727" s="410"/>
      <c r="G727" s="409"/>
      <c r="H727" s="409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4.25" customHeight="1">
      <c r="A728" s="409"/>
      <c r="B728" s="409"/>
      <c r="C728" s="409"/>
      <c r="D728" s="410"/>
      <c r="E728" s="409"/>
      <c r="F728" s="410"/>
      <c r="G728" s="409"/>
      <c r="H728" s="409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4.25" customHeight="1">
      <c r="A729" s="409"/>
      <c r="B729" s="409"/>
      <c r="C729" s="409"/>
      <c r="D729" s="410"/>
      <c r="E729" s="409"/>
      <c r="F729" s="410"/>
      <c r="G729" s="409"/>
      <c r="H729" s="409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4.25" customHeight="1">
      <c r="A730" s="409"/>
      <c r="B730" s="409"/>
      <c r="C730" s="409"/>
      <c r="D730" s="410"/>
      <c r="E730" s="409"/>
      <c r="F730" s="410"/>
      <c r="G730" s="409"/>
      <c r="H730" s="409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4.25" customHeight="1">
      <c r="A731" s="409"/>
      <c r="B731" s="409"/>
      <c r="C731" s="409"/>
      <c r="D731" s="410"/>
      <c r="E731" s="409"/>
      <c r="F731" s="410"/>
      <c r="G731" s="409"/>
      <c r="H731" s="409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4.25" customHeight="1">
      <c r="A732" s="409"/>
      <c r="B732" s="409"/>
      <c r="C732" s="409"/>
      <c r="D732" s="410"/>
      <c r="E732" s="409"/>
      <c r="F732" s="410"/>
      <c r="G732" s="409"/>
      <c r="H732" s="409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4.25" customHeight="1">
      <c r="A733" s="409"/>
      <c r="B733" s="409"/>
      <c r="C733" s="409"/>
      <c r="D733" s="410"/>
      <c r="E733" s="409"/>
      <c r="F733" s="410"/>
      <c r="G733" s="409"/>
      <c r="H733" s="409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4.25" customHeight="1">
      <c r="A734" s="409"/>
      <c r="B734" s="409"/>
      <c r="C734" s="409"/>
      <c r="D734" s="410"/>
      <c r="E734" s="409"/>
      <c r="F734" s="410"/>
      <c r="G734" s="409"/>
      <c r="H734" s="409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4.25" customHeight="1">
      <c r="A735" s="409"/>
      <c r="B735" s="409"/>
      <c r="C735" s="409"/>
      <c r="D735" s="410"/>
      <c r="E735" s="409"/>
      <c r="F735" s="410"/>
      <c r="G735" s="409"/>
      <c r="H735" s="409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4.25" customHeight="1">
      <c r="A736" s="409"/>
      <c r="B736" s="409"/>
      <c r="C736" s="409"/>
      <c r="D736" s="410"/>
      <c r="E736" s="409"/>
      <c r="F736" s="410"/>
      <c r="G736" s="409"/>
      <c r="H736" s="409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4.25" customHeight="1">
      <c r="A737" s="409"/>
      <c r="B737" s="409"/>
      <c r="C737" s="409"/>
      <c r="D737" s="410"/>
      <c r="E737" s="409"/>
      <c r="F737" s="410"/>
      <c r="G737" s="409"/>
      <c r="H737" s="409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4.25" customHeight="1">
      <c r="A738" s="409"/>
      <c r="B738" s="409"/>
      <c r="C738" s="409"/>
      <c r="D738" s="410"/>
      <c r="E738" s="409"/>
      <c r="F738" s="410"/>
      <c r="G738" s="409"/>
      <c r="H738" s="409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4.25" customHeight="1">
      <c r="A739" s="409"/>
      <c r="B739" s="409"/>
      <c r="C739" s="409"/>
      <c r="D739" s="410"/>
      <c r="E739" s="409"/>
      <c r="F739" s="410"/>
      <c r="G739" s="409"/>
      <c r="H739" s="409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4.25" customHeight="1">
      <c r="A740" s="409"/>
      <c r="B740" s="409"/>
      <c r="C740" s="409"/>
      <c r="D740" s="410"/>
      <c r="E740" s="409"/>
      <c r="F740" s="410"/>
      <c r="G740" s="409"/>
      <c r="H740" s="409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4.25" customHeight="1">
      <c r="A741" s="409"/>
      <c r="B741" s="409"/>
      <c r="C741" s="409"/>
      <c r="D741" s="410"/>
      <c r="E741" s="409"/>
      <c r="F741" s="410"/>
      <c r="G741" s="409"/>
      <c r="H741" s="409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4.25" customHeight="1">
      <c r="A742" s="409"/>
      <c r="B742" s="409"/>
      <c r="C742" s="409"/>
      <c r="D742" s="410"/>
      <c r="E742" s="409"/>
      <c r="F742" s="410"/>
      <c r="G742" s="409"/>
      <c r="H742" s="409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4.25" customHeight="1">
      <c r="A743" s="409"/>
      <c r="B743" s="409"/>
      <c r="C743" s="409"/>
      <c r="D743" s="410"/>
      <c r="E743" s="409"/>
      <c r="F743" s="410"/>
      <c r="G743" s="409"/>
      <c r="H743" s="409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4.25" customHeight="1">
      <c r="A744" s="409"/>
      <c r="B744" s="409"/>
      <c r="C744" s="409"/>
      <c r="D744" s="410"/>
      <c r="E744" s="409"/>
      <c r="F744" s="410"/>
      <c r="G744" s="409"/>
      <c r="H744" s="409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4.25" customHeight="1">
      <c r="A745" s="409"/>
      <c r="B745" s="409"/>
      <c r="C745" s="409"/>
      <c r="D745" s="410"/>
      <c r="E745" s="409"/>
      <c r="F745" s="410"/>
      <c r="G745" s="409"/>
      <c r="H745" s="409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4.25" customHeight="1">
      <c r="A746" s="409"/>
      <c r="B746" s="409"/>
      <c r="C746" s="409"/>
      <c r="D746" s="410"/>
      <c r="E746" s="409"/>
      <c r="F746" s="410"/>
      <c r="G746" s="409"/>
      <c r="H746" s="409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4.25" customHeight="1">
      <c r="A747" s="409"/>
      <c r="B747" s="409"/>
      <c r="C747" s="409"/>
      <c r="D747" s="410"/>
      <c r="E747" s="409"/>
      <c r="F747" s="410"/>
      <c r="G747" s="409"/>
      <c r="H747" s="409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4.25" customHeight="1">
      <c r="A748" s="409"/>
      <c r="B748" s="409"/>
      <c r="C748" s="409"/>
      <c r="D748" s="410"/>
      <c r="E748" s="409"/>
      <c r="F748" s="410"/>
      <c r="G748" s="409"/>
      <c r="H748" s="409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4.25" customHeight="1">
      <c r="A749" s="409"/>
      <c r="B749" s="409"/>
      <c r="C749" s="409"/>
      <c r="D749" s="410"/>
      <c r="E749" s="409"/>
      <c r="F749" s="410"/>
      <c r="G749" s="409"/>
      <c r="H749" s="409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4.25" customHeight="1">
      <c r="A750" s="409"/>
      <c r="B750" s="409"/>
      <c r="C750" s="409"/>
      <c r="D750" s="410"/>
      <c r="E750" s="409"/>
      <c r="F750" s="410"/>
      <c r="G750" s="409"/>
      <c r="H750" s="409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4.25" customHeight="1">
      <c r="A751" s="409"/>
      <c r="B751" s="409"/>
      <c r="C751" s="409"/>
      <c r="D751" s="410"/>
      <c r="E751" s="409"/>
      <c r="F751" s="410"/>
      <c r="G751" s="409"/>
      <c r="H751" s="409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4.25" customHeight="1">
      <c r="A752" s="409"/>
      <c r="B752" s="409"/>
      <c r="C752" s="409"/>
      <c r="D752" s="410"/>
      <c r="E752" s="409"/>
      <c r="F752" s="410"/>
      <c r="G752" s="409"/>
      <c r="H752" s="409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4.25" customHeight="1">
      <c r="A753" s="409"/>
      <c r="B753" s="409"/>
      <c r="C753" s="409"/>
      <c r="D753" s="410"/>
      <c r="E753" s="409"/>
      <c r="F753" s="410"/>
      <c r="G753" s="409"/>
      <c r="H753" s="409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4.25" customHeight="1">
      <c r="A754" s="409"/>
      <c r="B754" s="409"/>
      <c r="C754" s="409"/>
      <c r="D754" s="410"/>
      <c r="E754" s="409"/>
      <c r="F754" s="410"/>
      <c r="G754" s="409"/>
      <c r="H754" s="409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4.25" customHeight="1">
      <c r="A755" s="409"/>
      <c r="B755" s="409"/>
      <c r="C755" s="409"/>
      <c r="D755" s="410"/>
      <c r="E755" s="409"/>
      <c r="F755" s="410"/>
      <c r="G755" s="409"/>
      <c r="H755" s="409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4.25" customHeight="1">
      <c r="A756" s="409"/>
      <c r="B756" s="409"/>
      <c r="C756" s="409"/>
      <c r="D756" s="410"/>
      <c r="E756" s="409"/>
      <c r="F756" s="410"/>
      <c r="G756" s="409"/>
      <c r="H756" s="409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4.25" customHeight="1">
      <c r="A757" s="409"/>
      <c r="B757" s="409"/>
      <c r="C757" s="409"/>
      <c r="D757" s="410"/>
      <c r="E757" s="409"/>
      <c r="F757" s="410"/>
      <c r="G757" s="409"/>
      <c r="H757" s="409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4.25" customHeight="1">
      <c r="A758" s="409"/>
      <c r="B758" s="409"/>
      <c r="C758" s="409"/>
      <c r="D758" s="410"/>
      <c r="E758" s="409"/>
      <c r="F758" s="410"/>
      <c r="G758" s="409"/>
      <c r="H758" s="409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4.25" customHeight="1">
      <c r="A759" s="409"/>
      <c r="B759" s="409"/>
      <c r="C759" s="409"/>
      <c r="D759" s="410"/>
      <c r="E759" s="409"/>
      <c r="F759" s="410"/>
      <c r="G759" s="409"/>
      <c r="H759" s="409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4.25" customHeight="1">
      <c r="A760" s="409"/>
      <c r="B760" s="409"/>
      <c r="C760" s="409"/>
      <c r="D760" s="410"/>
      <c r="E760" s="409"/>
      <c r="F760" s="410"/>
      <c r="G760" s="409"/>
      <c r="H760" s="409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4.25" customHeight="1">
      <c r="A761" s="409"/>
      <c r="B761" s="409"/>
      <c r="C761" s="409"/>
      <c r="D761" s="410"/>
      <c r="E761" s="409"/>
      <c r="F761" s="410"/>
      <c r="G761" s="409"/>
      <c r="H761" s="409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4.25" customHeight="1">
      <c r="A762" s="409"/>
      <c r="B762" s="409"/>
      <c r="C762" s="409"/>
      <c r="D762" s="410"/>
      <c r="E762" s="409"/>
      <c r="F762" s="410"/>
      <c r="G762" s="409"/>
      <c r="H762" s="409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4.25" customHeight="1">
      <c r="A763" s="409"/>
      <c r="B763" s="409"/>
      <c r="C763" s="409"/>
      <c r="D763" s="410"/>
      <c r="E763" s="409"/>
      <c r="F763" s="410"/>
      <c r="G763" s="409"/>
      <c r="H763" s="409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4.25" customHeight="1">
      <c r="A764" s="409"/>
      <c r="B764" s="409"/>
      <c r="C764" s="409"/>
      <c r="D764" s="410"/>
      <c r="E764" s="409"/>
      <c r="F764" s="410"/>
      <c r="G764" s="409"/>
      <c r="H764" s="409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4.25" customHeight="1">
      <c r="A765" s="409"/>
      <c r="B765" s="409"/>
      <c r="C765" s="409"/>
      <c r="D765" s="410"/>
      <c r="E765" s="409"/>
      <c r="F765" s="410"/>
      <c r="G765" s="409"/>
      <c r="H765" s="409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4.25" customHeight="1">
      <c r="A766" s="409"/>
      <c r="B766" s="409"/>
      <c r="C766" s="409"/>
      <c r="D766" s="410"/>
      <c r="E766" s="409"/>
      <c r="F766" s="410"/>
      <c r="G766" s="409"/>
      <c r="H766" s="409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4.25" customHeight="1">
      <c r="A767" s="409"/>
      <c r="B767" s="409"/>
      <c r="C767" s="409"/>
      <c r="D767" s="410"/>
      <c r="E767" s="409"/>
      <c r="F767" s="410"/>
      <c r="G767" s="409"/>
      <c r="H767" s="409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4.25" customHeight="1">
      <c r="A768" s="409"/>
      <c r="B768" s="409"/>
      <c r="C768" s="409"/>
      <c r="D768" s="410"/>
      <c r="E768" s="409"/>
      <c r="F768" s="410"/>
      <c r="G768" s="409"/>
      <c r="H768" s="409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4.25" customHeight="1">
      <c r="A769" s="409"/>
      <c r="B769" s="409"/>
      <c r="C769" s="409"/>
      <c r="D769" s="410"/>
      <c r="E769" s="409"/>
      <c r="F769" s="410"/>
      <c r="G769" s="409"/>
      <c r="H769" s="409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4.25" customHeight="1">
      <c r="A770" s="409"/>
      <c r="B770" s="409"/>
      <c r="C770" s="409"/>
      <c r="D770" s="410"/>
      <c r="E770" s="409"/>
      <c r="F770" s="410"/>
      <c r="G770" s="409"/>
      <c r="H770" s="409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4.25" customHeight="1">
      <c r="A771" s="409"/>
      <c r="B771" s="409"/>
      <c r="C771" s="409"/>
      <c r="D771" s="410"/>
      <c r="E771" s="409"/>
      <c r="F771" s="410"/>
      <c r="G771" s="409"/>
      <c r="H771" s="409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4.25" customHeight="1">
      <c r="A772" s="409"/>
      <c r="B772" s="409"/>
      <c r="C772" s="409"/>
      <c r="D772" s="410"/>
      <c r="E772" s="409"/>
      <c r="F772" s="410"/>
      <c r="G772" s="409"/>
      <c r="H772" s="409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4.25" customHeight="1">
      <c r="A773" s="409"/>
      <c r="B773" s="409"/>
      <c r="C773" s="409"/>
      <c r="D773" s="410"/>
      <c r="E773" s="409"/>
      <c r="F773" s="410"/>
      <c r="G773" s="409"/>
      <c r="H773" s="409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4.25" customHeight="1">
      <c r="A774" s="409"/>
      <c r="B774" s="409"/>
      <c r="C774" s="409"/>
      <c r="D774" s="410"/>
      <c r="E774" s="409"/>
      <c r="F774" s="410"/>
      <c r="G774" s="409"/>
      <c r="H774" s="409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4.25" customHeight="1">
      <c r="A775" s="409"/>
      <c r="B775" s="409"/>
      <c r="C775" s="409"/>
      <c r="D775" s="410"/>
      <c r="E775" s="409"/>
      <c r="F775" s="410"/>
      <c r="G775" s="409"/>
      <c r="H775" s="409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4.25" customHeight="1">
      <c r="A776" s="409"/>
      <c r="B776" s="409"/>
      <c r="C776" s="409"/>
      <c r="D776" s="410"/>
      <c r="E776" s="409"/>
      <c r="F776" s="410"/>
      <c r="G776" s="409"/>
      <c r="H776" s="409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4.25" customHeight="1">
      <c r="A777" s="409"/>
      <c r="B777" s="409"/>
      <c r="C777" s="409"/>
      <c r="D777" s="410"/>
      <c r="E777" s="409"/>
      <c r="F777" s="410"/>
      <c r="G777" s="409"/>
      <c r="H777" s="409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4.25" customHeight="1">
      <c r="A778" s="409"/>
      <c r="B778" s="409"/>
      <c r="C778" s="409"/>
      <c r="D778" s="410"/>
      <c r="E778" s="409"/>
      <c r="F778" s="410"/>
      <c r="G778" s="409"/>
      <c r="H778" s="409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4.25" customHeight="1">
      <c r="A779" s="409"/>
      <c r="B779" s="409"/>
      <c r="C779" s="409"/>
      <c r="D779" s="410"/>
      <c r="E779" s="409"/>
      <c r="F779" s="410"/>
      <c r="G779" s="409"/>
      <c r="H779" s="409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4.25" customHeight="1">
      <c r="A780" s="409"/>
      <c r="B780" s="409"/>
      <c r="C780" s="409"/>
      <c r="D780" s="410"/>
      <c r="E780" s="409"/>
      <c r="F780" s="410"/>
      <c r="G780" s="409"/>
      <c r="H780" s="409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4.25" customHeight="1">
      <c r="A781" s="409"/>
      <c r="B781" s="409"/>
      <c r="C781" s="409"/>
      <c r="D781" s="410"/>
      <c r="E781" s="409"/>
      <c r="F781" s="410"/>
      <c r="G781" s="409"/>
      <c r="H781" s="409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4.25" customHeight="1">
      <c r="A782" s="409"/>
      <c r="B782" s="409"/>
      <c r="C782" s="409"/>
      <c r="D782" s="410"/>
      <c r="E782" s="409"/>
      <c r="F782" s="410"/>
      <c r="G782" s="409"/>
      <c r="H782" s="409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4.25" customHeight="1">
      <c r="A783" s="409"/>
      <c r="B783" s="409"/>
      <c r="C783" s="409"/>
      <c r="D783" s="410"/>
      <c r="E783" s="409"/>
      <c r="F783" s="410"/>
      <c r="G783" s="409"/>
      <c r="H783" s="409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4.25" customHeight="1">
      <c r="A784" s="409"/>
      <c r="B784" s="409"/>
      <c r="C784" s="409"/>
      <c r="D784" s="410"/>
      <c r="E784" s="409"/>
      <c r="F784" s="410"/>
      <c r="G784" s="409"/>
      <c r="H784" s="409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4.25" customHeight="1">
      <c r="A785" s="409"/>
      <c r="B785" s="409"/>
      <c r="C785" s="409"/>
      <c r="D785" s="410"/>
      <c r="E785" s="409"/>
      <c r="F785" s="410"/>
      <c r="G785" s="409"/>
      <c r="H785" s="409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4.25" customHeight="1">
      <c r="A786" s="409"/>
      <c r="B786" s="409"/>
      <c r="C786" s="409"/>
      <c r="D786" s="410"/>
      <c r="E786" s="409"/>
      <c r="F786" s="410"/>
      <c r="G786" s="409"/>
      <c r="H786" s="409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4.25" customHeight="1">
      <c r="A787" s="409"/>
      <c r="B787" s="409"/>
      <c r="C787" s="409"/>
      <c r="D787" s="410"/>
      <c r="E787" s="409"/>
      <c r="F787" s="410"/>
      <c r="G787" s="409"/>
      <c r="H787" s="409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4.25" customHeight="1">
      <c r="A788" s="409"/>
      <c r="B788" s="409"/>
      <c r="C788" s="409"/>
      <c r="D788" s="410"/>
      <c r="E788" s="409"/>
      <c r="F788" s="410"/>
      <c r="G788" s="409"/>
      <c r="H788" s="409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4.25" customHeight="1">
      <c r="A789" s="409"/>
      <c r="B789" s="409"/>
      <c r="C789" s="409"/>
      <c r="D789" s="410"/>
      <c r="E789" s="409"/>
      <c r="F789" s="410"/>
      <c r="G789" s="409"/>
      <c r="H789" s="409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4.25" customHeight="1">
      <c r="A790" s="409"/>
      <c r="B790" s="409"/>
      <c r="C790" s="409"/>
      <c r="D790" s="410"/>
      <c r="E790" s="409"/>
      <c r="F790" s="410"/>
      <c r="G790" s="409"/>
      <c r="H790" s="409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4.25" customHeight="1">
      <c r="A791" s="409"/>
      <c r="B791" s="409"/>
      <c r="C791" s="409"/>
      <c r="D791" s="410"/>
      <c r="E791" s="409"/>
      <c r="F791" s="410"/>
      <c r="G791" s="409"/>
      <c r="H791" s="409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4.25" customHeight="1">
      <c r="A792" s="409"/>
      <c r="B792" s="409"/>
      <c r="C792" s="409"/>
      <c r="D792" s="410"/>
      <c r="E792" s="409"/>
      <c r="F792" s="410"/>
      <c r="G792" s="409"/>
      <c r="H792" s="409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4.25" customHeight="1">
      <c r="A793" s="409"/>
      <c r="B793" s="409"/>
      <c r="C793" s="409"/>
      <c r="D793" s="410"/>
      <c r="E793" s="409"/>
      <c r="F793" s="410"/>
      <c r="G793" s="409"/>
      <c r="H793" s="409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4.25" customHeight="1">
      <c r="A794" s="409"/>
      <c r="B794" s="409"/>
      <c r="C794" s="409"/>
      <c r="D794" s="410"/>
      <c r="E794" s="409"/>
      <c r="F794" s="410"/>
      <c r="G794" s="409"/>
      <c r="H794" s="409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4.25" customHeight="1">
      <c r="A795" s="409"/>
      <c r="B795" s="409"/>
      <c r="C795" s="409"/>
      <c r="D795" s="410"/>
      <c r="E795" s="409"/>
      <c r="F795" s="410"/>
      <c r="G795" s="409"/>
      <c r="H795" s="409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4.25" customHeight="1">
      <c r="A796" s="409"/>
      <c r="B796" s="409"/>
      <c r="C796" s="409"/>
      <c r="D796" s="410"/>
      <c r="E796" s="409"/>
      <c r="F796" s="410"/>
      <c r="G796" s="409"/>
      <c r="H796" s="409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4.25" customHeight="1">
      <c r="A797" s="409"/>
      <c r="B797" s="409"/>
      <c r="C797" s="409"/>
      <c r="D797" s="410"/>
      <c r="E797" s="409"/>
      <c r="F797" s="410"/>
      <c r="G797" s="409"/>
      <c r="H797" s="409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4.25" customHeight="1">
      <c r="A798" s="409"/>
      <c r="B798" s="409"/>
      <c r="C798" s="409"/>
      <c r="D798" s="410"/>
      <c r="E798" s="409"/>
      <c r="F798" s="410"/>
      <c r="G798" s="409"/>
      <c r="H798" s="409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4.25" customHeight="1">
      <c r="A799" s="409"/>
      <c r="B799" s="409"/>
      <c r="C799" s="409"/>
      <c r="D799" s="410"/>
      <c r="E799" s="409"/>
      <c r="F799" s="410"/>
      <c r="G799" s="409"/>
      <c r="H799" s="409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4.25" customHeight="1">
      <c r="A800" s="409"/>
      <c r="B800" s="409"/>
      <c r="C800" s="409"/>
      <c r="D800" s="410"/>
      <c r="E800" s="409"/>
      <c r="F800" s="410"/>
      <c r="G800" s="409"/>
      <c r="H800" s="409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4.25" customHeight="1">
      <c r="A801" s="409"/>
      <c r="B801" s="409"/>
      <c r="C801" s="409"/>
      <c r="D801" s="410"/>
      <c r="E801" s="409"/>
      <c r="F801" s="410"/>
      <c r="G801" s="409"/>
      <c r="H801" s="409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4.25" customHeight="1">
      <c r="A802" s="409"/>
      <c r="B802" s="409"/>
      <c r="C802" s="409"/>
      <c r="D802" s="410"/>
      <c r="E802" s="409"/>
      <c r="F802" s="410"/>
      <c r="G802" s="409"/>
      <c r="H802" s="409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4.25" customHeight="1">
      <c r="A803" s="409"/>
      <c r="B803" s="409"/>
      <c r="C803" s="409"/>
      <c r="D803" s="410"/>
      <c r="E803" s="409"/>
      <c r="F803" s="410"/>
      <c r="G803" s="409"/>
      <c r="H803" s="409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4.25" customHeight="1">
      <c r="A804" s="409"/>
      <c r="B804" s="409"/>
      <c r="C804" s="409"/>
      <c r="D804" s="410"/>
      <c r="E804" s="409"/>
      <c r="F804" s="410"/>
      <c r="G804" s="409"/>
      <c r="H804" s="409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4.25" customHeight="1">
      <c r="A805" s="409"/>
      <c r="B805" s="409"/>
      <c r="C805" s="409"/>
      <c r="D805" s="410"/>
      <c r="E805" s="409"/>
      <c r="F805" s="410"/>
      <c r="G805" s="409"/>
      <c r="H805" s="409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4.25" customHeight="1">
      <c r="A806" s="409"/>
      <c r="B806" s="409"/>
      <c r="C806" s="409"/>
      <c r="D806" s="410"/>
      <c r="E806" s="409"/>
      <c r="F806" s="410"/>
      <c r="G806" s="409"/>
      <c r="H806" s="409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4.25" customHeight="1">
      <c r="A807" s="409"/>
      <c r="B807" s="409"/>
      <c r="C807" s="409"/>
      <c r="D807" s="410"/>
      <c r="E807" s="409"/>
      <c r="F807" s="410"/>
      <c r="G807" s="409"/>
      <c r="H807" s="409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4.25" customHeight="1">
      <c r="A808" s="409"/>
      <c r="B808" s="409"/>
      <c r="C808" s="409"/>
      <c r="D808" s="410"/>
      <c r="E808" s="409"/>
      <c r="F808" s="410"/>
      <c r="G808" s="409"/>
      <c r="H808" s="409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4.25" customHeight="1">
      <c r="A809" s="409"/>
      <c r="B809" s="409"/>
      <c r="C809" s="409"/>
      <c r="D809" s="410"/>
      <c r="E809" s="409"/>
      <c r="F809" s="410"/>
      <c r="G809" s="409"/>
      <c r="H809" s="409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4.25" customHeight="1">
      <c r="A810" s="409"/>
      <c r="B810" s="409"/>
      <c r="C810" s="409"/>
      <c r="D810" s="410"/>
      <c r="E810" s="409"/>
      <c r="F810" s="410"/>
      <c r="G810" s="409"/>
      <c r="H810" s="409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4.25" customHeight="1">
      <c r="A811" s="409"/>
      <c r="B811" s="409"/>
      <c r="C811" s="409"/>
      <c r="D811" s="410"/>
      <c r="E811" s="409"/>
      <c r="F811" s="410"/>
      <c r="G811" s="409"/>
      <c r="H811" s="409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4.25" customHeight="1">
      <c r="A812" s="409"/>
      <c r="B812" s="409"/>
      <c r="C812" s="409"/>
      <c r="D812" s="410"/>
      <c r="E812" s="409"/>
      <c r="F812" s="410"/>
      <c r="G812" s="409"/>
      <c r="H812" s="409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4.25" customHeight="1">
      <c r="A813" s="409"/>
      <c r="B813" s="409"/>
      <c r="C813" s="409"/>
      <c r="D813" s="410"/>
      <c r="E813" s="409"/>
      <c r="F813" s="410"/>
      <c r="G813" s="409"/>
      <c r="H813" s="409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4.25" customHeight="1">
      <c r="A814" s="409"/>
      <c r="B814" s="409"/>
      <c r="C814" s="409"/>
      <c r="D814" s="410"/>
      <c r="E814" s="409"/>
      <c r="F814" s="410"/>
      <c r="G814" s="409"/>
      <c r="H814" s="409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4.25" customHeight="1">
      <c r="A815" s="409"/>
      <c r="B815" s="409"/>
      <c r="C815" s="409"/>
      <c r="D815" s="410"/>
      <c r="E815" s="409"/>
      <c r="F815" s="410"/>
      <c r="G815" s="409"/>
      <c r="H815" s="409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4.25" customHeight="1">
      <c r="A816" s="409"/>
      <c r="B816" s="409"/>
      <c r="C816" s="409"/>
      <c r="D816" s="410"/>
      <c r="E816" s="409"/>
      <c r="F816" s="410"/>
      <c r="G816" s="409"/>
      <c r="H816" s="409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4.25" customHeight="1">
      <c r="A817" s="409"/>
      <c r="B817" s="409"/>
      <c r="C817" s="409"/>
      <c r="D817" s="410"/>
      <c r="E817" s="409"/>
      <c r="F817" s="410"/>
      <c r="G817" s="409"/>
      <c r="H817" s="409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4.25" customHeight="1">
      <c r="A818" s="409"/>
      <c r="B818" s="409"/>
      <c r="C818" s="409"/>
      <c r="D818" s="410"/>
      <c r="E818" s="409"/>
      <c r="F818" s="410"/>
      <c r="G818" s="409"/>
      <c r="H818" s="409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4.25" customHeight="1">
      <c r="A819" s="409"/>
      <c r="B819" s="409"/>
      <c r="C819" s="409"/>
      <c r="D819" s="410"/>
      <c r="E819" s="409"/>
      <c r="F819" s="410"/>
      <c r="G819" s="409"/>
      <c r="H819" s="409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4.25" customHeight="1">
      <c r="A820" s="409"/>
      <c r="B820" s="409"/>
      <c r="C820" s="409"/>
      <c r="D820" s="410"/>
      <c r="E820" s="409"/>
      <c r="F820" s="410"/>
      <c r="G820" s="409"/>
      <c r="H820" s="409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4.25" customHeight="1">
      <c r="A821" s="409"/>
      <c r="B821" s="409"/>
      <c r="C821" s="409"/>
      <c r="D821" s="410"/>
      <c r="E821" s="409"/>
      <c r="F821" s="410"/>
      <c r="G821" s="409"/>
      <c r="H821" s="409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4.25" customHeight="1">
      <c r="A822" s="409"/>
      <c r="B822" s="409"/>
      <c r="C822" s="409"/>
      <c r="D822" s="410"/>
      <c r="E822" s="409"/>
      <c r="F822" s="410"/>
      <c r="G822" s="409"/>
      <c r="H822" s="409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4.25" customHeight="1">
      <c r="A823" s="409"/>
      <c r="B823" s="409"/>
      <c r="C823" s="409"/>
      <c r="D823" s="410"/>
      <c r="E823" s="409"/>
      <c r="F823" s="410"/>
      <c r="G823" s="409"/>
      <c r="H823" s="409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4.25" customHeight="1">
      <c r="A824" s="409"/>
      <c r="B824" s="409"/>
      <c r="C824" s="409"/>
      <c r="D824" s="410"/>
      <c r="E824" s="409"/>
      <c r="F824" s="410"/>
      <c r="G824" s="409"/>
      <c r="H824" s="409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4.25" customHeight="1">
      <c r="A825" s="409"/>
      <c r="B825" s="409"/>
      <c r="C825" s="409"/>
      <c r="D825" s="410"/>
      <c r="E825" s="409"/>
      <c r="F825" s="410"/>
      <c r="G825" s="409"/>
      <c r="H825" s="409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4.25" customHeight="1">
      <c r="A826" s="409"/>
      <c r="B826" s="409"/>
      <c r="C826" s="409"/>
      <c r="D826" s="410"/>
      <c r="E826" s="409"/>
      <c r="F826" s="410"/>
      <c r="G826" s="409"/>
      <c r="H826" s="409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4.25" customHeight="1">
      <c r="A827" s="409"/>
      <c r="B827" s="409"/>
      <c r="C827" s="409"/>
      <c r="D827" s="410"/>
      <c r="E827" s="409"/>
      <c r="F827" s="410"/>
      <c r="G827" s="409"/>
      <c r="H827" s="409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4.25" customHeight="1">
      <c r="A828" s="409"/>
      <c r="B828" s="409"/>
      <c r="C828" s="409"/>
      <c r="D828" s="410"/>
      <c r="E828" s="409"/>
      <c r="F828" s="410"/>
      <c r="G828" s="409"/>
      <c r="H828" s="409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4.25" customHeight="1">
      <c r="A829" s="409"/>
      <c r="B829" s="409"/>
      <c r="C829" s="409"/>
      <c r="D829" s="410"/>
      <c r="E829" s="409"/>
      <c r="F829" s="410"/>
      <c r="G829" s="409"/>
      <c r="H829" s="409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4.25" customHeight="1">
      <c r="A830" s="409"/>
      <c r="B830" s="409"/>
      <c r="C830" s="409"/>
      <c r="D830" s="410"/>
      <c r="E830" s="409"/>
      <c r="F830" s="410"/>
      <c r="G830" s="409"/>
      <c r="H830" s="409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4.25" customHeight="1">
      <c r="A831" s="409"/>
      <c r="B831" s="409"/>
      <c r="C831" s="409"/>
      <c r="D831" s="410"/>
      <c r="E831" s="409"/>
      <c r="F831" s="410"/>
      <c r="G831" s="409"/>
      <c r="H831" s="409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4.25" customHeight="1">
      <c r="A832" s="409"/>
      <c r="B832" s="409"/>
      <c r="C832" s="409"/>
      <c r="D832" s="410"/>
      <c r="E832" s="409"/>
      <c r="F832" s="410"/>
      <c r="G832" s="409"/>
      <c r="H832" s="409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4.25" customHeight="1">
      <c r="A833" s="409"/>
      <c r="B833" s="409"/>
      <c r="C833" s="409"/>
      <c r="D833" s="410"/>
      <c r="E833" s="409"/>
      <c r="F833" s="410"/>
      <c r="G833" s="409"/>
      <c r="H833" s="409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4.25" customHeight="1">
      <c r="A834" s="409"/>
      <c r="B834" s="409"/>
      <c r="C834" s="409"/>
      <c r="D834" s="410"/>
      <c r="E834" s="409"/>
      <c r="F834" s="410"/>
      <c r="G834" s="409"/>
      <c r="H834" s="409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4.25" customHeight="1">
      <c r="A835" s="409"/>
      <c r="B835" s="409"/>
      <c r="C835" s="409"/>
      <c r="D835" s="410"/>
      <c r="E835" s="409"/>
      <c r="F835" s="410"/>
      <c r="G835" s="409"/>
      <c r="H835" s="409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4.25" customHeight="1">
      <c r="A836" s="409"/>
      <c r="B836" s="409"/>
      <c r="C836" s="409"/>
      <c r="D836" s="410"/>
      <c r="E836" s="409"/>
      <c r="F836" s="410"/>
      <c r="G836" s="409"/>
      <c r="H836" s="409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4.25" customHeight="1">
      <c r="A837" s="409"/>
      <c r="B837" s="409"/>
      <c r="C837" s="409"/>
      <c r="D837" s="410"/>
      <c r="E837" s="409"/>
      <c r="F837" s="410"/>
      <c r="G837" s="409"/>
      <c r="H837" s="409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4.25" customHeight="1">
      <c r="A838" s="409"/>
      <c r="B838" s="409"/>
      <c r="C838" s="409"/>
      <c r="D838" s="410"/>
      <c r="E838" s="409"/>
      <c r="F838" s="410"/>
      <c r="G838" s="409"/>
      <c r="H838" s="409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4.25" customHeight="1">
      <c r="A839" s="409"/>
      <c r="B839" s="409"/>
      <c r="C839" s="409"/>
      <c r="D839" s="410"/>
      <c r="E839" s="409"/>
      <c r="F839" s="410"/>
      <c r="G839" s="409"/>
      <c r="H839" s="409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4.25" customHeight="1">
      <c r="A840" s="409"/>
      <c r="B840" s="409"/>
      <c r="C840" s="409"/>
      <c r="D840" s="410"/>
      <c r="E840" s="409"/>
      <c r="F840" s="410"/>
      <c r="G840" s="409"/>
      <c r="H840" s="409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4.25" customHeight="1">
      <c r="A841" s="409"/>
      <c r="B841" s="409"/>
      <c r="C841" s="409"/>
      <c r="D841" s="410"/>
      <c r="E841" s="409"/>
      <c r="F841" s="410"/>
      <c r="G841" s="409"/>
      <c r="H841" s="409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4.25" customHeight="1">
      <c r="A842" s="409"/>
      <c r="B842" s="409"/>
      <c r="C842" s="409"/>
      <c r="D842" s="410"/>
      <c r="E842" s="409"/>
      <c r="F842" s="410"/>
      <c r="G842" s="409"/>
      <c r="H842" s="409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4.25" customHeight="1">
      <c r="A843" s="409"/>
      <c r="B843" s="409"/>
      <c r="C843" s="409"/>
      <c r="D843" s="410"/>
      <c r="E843" s="409"/>
      <c r="F843" s="410"/>
      <c r="G843" s="409"/>
      <c r="H843" s="409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4.25" customHeight="1">
      <c r="A844" s="409"/>
      <c r="B844" s="409"/>
      <c r="C844" s="409"/>
      <c r="D844" s="410"/>
      <c r="E844" s="409"/>
      <c r="F844" s="410"/>
      <c r="G844" s="409"/>
      <c r="H844" s="409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4.25" customHeight="1">
      <c r="A845" s="409"/>
      <c r="B845" s="409"/>
      <c r="C845" s="409"/>
      <c r="D845" s="410"/>
      <c r="E845" s="409"/>
      <c r="F845" s="410"/>
      <c r="G845" s="409"/>
      <c r="H845" s="409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4.25" customHeight="1">
      <c r="A846" s="409"/>
      <c r="B846" s="409"/>
      <c r="C846" s="409"/>
      <c r="D846" s="410"/>
      <c r="E846" s="409"/>
      <c r="F846" s="410"/>
      <c r="G846" s="409"/>
      <c r="H846" s="409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4.25" customHeight="1">
      <c r="A847" s="409"/>
      <c r="B847" s="409"/>
      <c r="C847" s="409"/>
      <c r="D847" s="410"/>
      <c r="E847" s="409"/>
      <c r="F847" s="410"/>
      <c r="G847" s="409"/>
      <c r="H847" s="409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4.25" customHeight="1">
      <c r="A848" s="409"/>
      <c r="B848" s="409"/>
      <c r="C848" s="409"/>
      <c r="D848" s="410"/>
      <c r="E848" s="409"/>
      <c r="F848" s="410"/>
      <c r="G848" s="409"/>
      <c r="H848" s="409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4.25" customHeight="1">
      <c r="A849" s="409"/>
      <c r="B849" s="409"/>
      <c r="C849" s="409"/>
      <c r="D849" s="410"/>
      <c r="E849" s="409"/>
      <c r="F849" s="410"/>
      <c r="G849" s="409"/>
      <c r="H849" s="409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4.25" customHeight="1">
      <c r="A850" s="409"/>
      <c r="B850" s="409"/>
      <c r="C850" s="409"/>
      <c r="D850" s="410"/>
      <c r="E850" s="409"/>
      <c r="F850" s="410"/>
      <c r="G850" s="409"/>
      <c r="H850" s="409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4.25" customHeight="1">
      <c r="A851" s="409"/>
      <c r="B851" s="409"/>
      <c r="C851" s="409"/>
      <c r="D851" s="410"/>
      <c r="E851" s="409"/>
      <c r="F851" s="410"/>
      <c r="G851" s="409"/>
      <c r="H851" s="409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4.25" customHeight="1">
      <c r="A852" s="409"/>
      <c r="B852" s="409"/>
      <c r="C852" s="409"/>
      <c r="D852" s="410"/>
      <c r="E852" s="409"/>
      <c r="F852" s="410"/>
      <c r="G852" s="409"/>
      <c r="H852" s="409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4.25" customHeight="1">
      <c r="A853" s="409"/>
      <c r="B853" s="409"/>
      <c r="C853" s="409"/>
      <c r="D853" s="410"/>
      <c r="E853" s="409"/>
      <c r="F853" s="410"/>
      <c r="G853" s="409"/>
      <c r="H853" s="409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4.25" customHeight="1">
      <c r="A854" s="409"/>
      <c r="B854" s="409"/>
      <c r="C854" s="409"/>
      <c r="D854" s="410"/>
      <c r="E854" s="409"/>
      <c r="F854" s="410"/>
      <c r="G854" s="409"/>
      <c r="H854" s="409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4.25" customHeight="1">
      <c r="A855" s="409"/>
      <c r="B855" s="409"/>
      <c r="C855" s="409"/>
      <c r="D855" s="410"/>
      <c r="E855" s="409"/>
      <c r="F855" s="410"/>
      <c r="G855" s="409"/>
      <c r="H855" s="409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4.25" customHeight="1">
      <c r="A856" s="409"/>
      <c r="B856" s="409"/>
      <c r="C856" s="409"/>
      <c r="D856" s="410"/>
      <c r="E856" s="409"/>
      <c r="F856" s="410"/>
      <c r="G856" s="409"/>
      <c r="H856" s="409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4.25" customHeight="1">
      <c r="A857" s="409"/>
      <c r="B857" s="409"/>
      <c r="C857" s="409"/>
      <c r="D857" s="410"/>
      <c r="E857" s="409"/>
      <c r="F857" s="410"/>
      <c r="G857" s="409"/>
      <c r="H857" s="409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4.25" customHeight="1">
      <c r="A858" s="409"/>
      <c r="B858" s="409"/>
      <c r="C858" s="409"/>
      <c r="D858" s="410"/>
      <c r="E858" s="409"/>
      <c r="F858" s="410"/>
      <c r="G858" s="409"/>
      <c r="H858" s="409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4.25" customHeight="1">
      <c r="A859" s="409"/>
      <c r="B859" s="409"/>
      <c r="C859" s="409"/>
      <c r="D859" s="410"/>
      <c r="E859" s="409"/>
      <c r="F859" s="410"/>
      <c r="G859" s="409"/>
      <c r="H859" s="409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4.25" customHeight="1">
      <c r="A860" s="409"/>
      <c r="B860" s="409"/>
      <c r="C860" s="409"/>
      <c r="D860" s="410"/>
      <c r="E860" s="409"/>
      <c r="F860" s="410"/>
      <c r="G860" s="409"/>
      <c r="H860" s="409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4.25" customHeight="1">
      <c r="A861" s="409"/>
      <c r="B861" s="409"/>
      <c r="C861" s="409"/>
      <c r="D861" s="410"/>
      <c r="E861" s="409"/>
      <c r="F861" s="410"/>
      <c r="G861" s="409"/>
      <c r="H861" s="409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4.25" customHeight="1">
      <c r="A862" s="409"/>
      <c r="B862" s="409"/>
      <c r="C862" s="409"/>
      <c r="D862" s="410"/>
      <c r="E862" s="409"/>
      <c r="F862" s="410"/>
      <c r="G862" s="409"/>
      <c r="H862" s="409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4.25" customHeight="1">
      <c r="A863" s="409"/>
      <c r="B863" s="409"/>
      <c r="C863" s="409"/>
      <c r="D863" s="410"/>
      <c r="E863" s="409"/>
      <c r="F863" s="410"/>
      <c r="G863" s="409"/>
      <c r="H863" s="409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4.25" customHeight="1">
      <c r="A864" s="409"/>
      <c r="B864" s="409"/>
      <c r="C864" s="409"/>
      <c r="D864" s="410"/>
      <c r="E864" s="409"/>
      <c r="F864" s="410"/>
      <c r="G864" s="409"/>
      <c r="H864" s="409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4.25" customHeight="1">
      <c r="A865" s="409"/>
      <c r="B865" s="409"/>
      <c r="C865" s="409"/>
      <c r="D865" s="410"/>
      <c r="E865" s="409"/>
      <c r="F865" s="410"/>
      <c r="G865" s="409"/>
      <c r="H865" s="409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4.25" customHeight="1">
      <c r="A866" s="409"/>
      <c r="B866" s="409"/>
      <c r="C866" s="409"/>
      <c r="D866" s="410"/>
      <c r="E866" s="409"/>
      <c r="F866" s="410"/>
      <c r="G866" s="409"/>
      <c r="H866" s="409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4.25" customHeight="1">
      <c r="A867" s="409"/>
      <c r="B867" s="409"/>
      <c r="C867" s="409"/>
      <c r="D867" s="410"/>
      <c r="E867" s="409"/>
      <c r="F867" s="410"/>
      <c r="G867" s="409"/>
      <c r="H867" s="409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4.25" customHeight="1">
      <c r="A868" s="409"/>
      <c r="B868" s="409"/>
      <c r="C868" s="409"/>
      <c r="D868" s="410"/>
      <c r="E868" s="409"/>
      <c r="F868" s="410"/>
      <c r="G868" s="409"/>
      <c r="H868" s="409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4.25" customHeight="1">
      <c r="A869" s="409"/>
      <c r="B869" s="409"/>
      <c r="C869" s="409"/>
      <c r="D869" s="410"/>
      <c r="E869" s="409"/>
      <c r="F869" s="410"/>
      <c r="G869" s="409"/>
      <c r="H869" s="409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4.25" customHeight="1">
      <c r="A870" s="409"/>
      <c r="B870" s="409"/>
      <c r="C870" s="409"/>
      <c r="D870" s="410"/>
      <c r="E870" s="409"/>
      <c r="F870" s="410"/>
      <c r="G870" s="409"/>
      <c r="H870" s="409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4.25" customHeight="1">
      <c r="A871" s="409"/>
      <c r="B871" s="409"/>
      <c r="C871" s="409"/>
      <c r="D871" s="410"/>
      <c r="E871" s="409"/>
      <c r="F871" s="410"/>
      <c r="G871" s="409"/>
      <c r="H871" s="409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4.25" customHeight="1">
      <c r="A872" s="409"/>
      <c r="B872" s="409"/>
      <c r="C872" s="409"/>
      <c r="D872" s="410"/>
      <c r="E872" s="409"/>
      <c r="F872" s="410"/>
      <c r="G872" s="409"/>
      <c r="H872" s="409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4.25" customHeight="1">
      <c r="A873" s="409"/>
      <c r="B873" s="409"/>
      <c r="C873" s="409"/>
      <c r="D873" s="410"/>
      <c r="E873" s="409"/>
      <c r="F873" s="410"/>
      <c r="G873" s="409"/>
      <c r="H873" s="409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4.25" customHeight="1">
      <c r="A874" s="409"/>
      <c r="B874" s="409"/>
      <c r="C874" s="409"/>
      <c r="D874" s="410"/>
      <c r="E874" s="409"/>
      <c r="F874" s="410"/>
      <c r="G874" s="409"/>
      <c r="H874" s="409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4.25" customHeight="1">
      <c r="A875" s="409"/>
      <c r="B875" s="409"/>
      <c r="C875" s="409"/>
      <c r="D875" s="410"/>
      <c r="E875" s="409"/>
      <c r="F875" s="410"/>
      <c r="G875" s="409"/>
      <c r="H875" s="409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4.25" customHeight="1">
      <c r="A876" s="409"/>
      <c r="B876" s="409"/>
      <c r="C876" s="409"/>
      <c r="D876" s="410"/>
      <c r="E876" s="409"/>
      <c r="F876" s="410"/>
      <c r="G876" s="409"/>
      <c r="H876" s="409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4.25" customHeight="1">
      <c r="A877" s="409"/>
      <c r="B877" s="409"/>
      <c r="C877" s="409"/>
      <c r="D877" s="410"/>
      <c r="E877" s="409"/>
      <c r="F877" s="410"/>
      <c r="G877" s="409"/>
      <c r="H877" s="409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4.25" customHeight="1">
      <c r="A878" s="409"/>
      <c r="B878" s="409"/>
      <c r="C878" s="409"/>
      <c r="D878" s="410"/>
      <c r="E878" s="409"/>
      <c r="F878" s="410"/>
      <c r="G878" s="409"/>
      <c r="H878" s="409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4.25" customHeight="1">
      <c r="A879" s="409"/>
      <c r="B879" s="409"/>
      <c r="C879" s="409"/>
      <c r="D879" s="410"/>
      <c r="E879" s="409"/>
      <c r="F879" s="410"/>
      <c r="G879" s="409"/>
      <c r="H879" s="409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4.25" customHeight="1">
      <c r="A880" s="409"/>
      <c r="B880" s="409"/>
      <c r="C880" s="409"/>
      <c r="D880" s="410"/>
      <c r="E880" s="409"/>
      <c r="F880" s="410"/>
      <c r="G880" s="409"/>
      <c r="H880" s="409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4.25" customHeight="1">
      <c r="A881" s="409"/>
      <c r="B881" s="409"/>
      <c r="C881" s="409"/>
      <c r="D881" s="410"/>
      <c r="E881" s="409"/>
      <c r="F881" s="410"/>
      <c r="G881" s="409"/>
      <c r="H881" s="409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4.25" customHeight="1">
      <c r="A882" s="409"/>
      <c r="B882" s="409"/>
      <c r="C882" s="409"/>
      <c r="D882" s="410"/>
      <c r="E882" s="409"/>
      <c r="F882" s="410"/>
      <c r="G882" s="409"/>
      <c r="H882" s="409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4.25" customHeight="1">
      <c r="A883" s="409"/>
      <c r="B883" s="409"/>
      <c r="C883" s="409"/>
      <c r="D883" s="410"/>
      <c r="E883" s="409"/>
      <c r="F883" s="410"/>
      <c r="G883" s="409"/>
      <c r="H883" s="409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4.25" customHeight="1">
      <c r="A884" s="409"/>
      <c r="B884" s="409"/>
      <c r="C884" s="409"/>
      <c r="D884" s="410"/>
      <c r="E884" s="409"/>
      <c r="F884" s="410"/>
      <c r="G884" s="409"/>
      <c r="H884" s="409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4.25" customHeight="1">
      <c r="A885" s="409"/>
      <c r="B885" s="409"/>
      <c r="C885" s="409"/>
      <c r="D885" s="410"/>
      <c r="E885" s="409"/>
      <c r="F885" s="410"/>
      <c r="G885" s="409"/>
      <c r="H885" s="409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4.25" customHeight="1">
      <c r="A886" s="409"/>
      <c r="B886" s="409"/>
      <c r="C886" s="409"/>
      <c r="D886" s="410"/>
      <c r="E886" s="409"/>
      <c r="F886" s="410"/>
      <c r="G886" s="409"/>
      <c r="H886" s="409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4.25" customHeight="1">
      <c r="A887" s="409"/>
      <c r="B887" s="409"/>
      <c r="C887" s="409"/>
      <c r="D887" s="410"/>
      <c r="E887" s="409"/>
      <c r="F887" s="410"/>
      <c r="G887" s="409"/>
      <c r="H887" s="409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4.25" customHeight="1">
      <c r="A888" s="409"/>
      <c r="B888" s="409"/>
      <c r="C888" s="409"/>
      <c r="D888" s="410"/>
      <c r="E888" s="409"/>
      <c r="F888" s="410"/>
      <c r="G888" s="409"/>
      <c r="H888" s="409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4.25" customHeight="1">
      <c r="A889" s="409"/>
      <c r="B889" s="409"/>
      <c r="C889" s="409"/>
      <c r="D889" s="410"/>
      <c r="E889" s="409"/>
      <c r="F889" s="410"/>
      <c r="G889" s="409"/>
      <c r="H889" s="409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4.25" customHeight="1">
      <c r="A890" s="409"/>
      <c r="B890" s="409"/>
      <c r="C890" s="409"/>
      <c r="D890" s="410"/>
      <c r="E890" s="409"/>
      <c r="F890" s="410"/>
      <c r="G890" s="409"/>
      <c r="H890" s="409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4.25" customHeight="1">
      <c r="A891" s="409"/>
      <c r="B891" s="409"/>
      <c r="C891" s="409"/>
      <c r="D891" s="410"/>
      <c r="E891" s="409"/>
      <c r="F891" s="410"/>
      <c r="G891" s="409"/>
      <c r="H891" s="409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4.25" customHeight="1">
      <c r="A892" s="409"/>
      <c r="B892" s="409"/>
      <c r="C892" s="409"/>
      <c r="D892" s="410"/>
      <c r="E892" s="409"/>
      <c r="F892" s="410"/>
      <c r="G892" s="409"/>
      <c r="H892" s="409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4.25" customHeight="1">
      <c r="A893" s="409"/>
      <c r="B893" s="409"/>
      <c r="C893" s="409"/>
      <c r="D893" s="410"/>
      <c r="E893" s="409"/>
      <c r="F893" s="410"/>
      <c r="G893" s="409"/>
      <c r="H893" s="409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4.25" customHeight="1">
      <c r="A894" s="409"/>
      <c r="B894" s="409"/>
      <c r="C894" s="409"/>
      <c r="D894" s="410"/>
      <c r="E894" s="409"/>
      <c r="F894" s="410"/>
      <c r="G894" s="409"/>
      <c r="H894" s="409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4.25" customHeight="1">
      <c r="A895" s="409"/>
      <c r="B895" s="409"/>
      <c r="C895" s="409"/>
      <c r="D895" s="410"/>
      <c r="E895" s="409"/>
      <c r="F895" s="410"/>
      <c r="G895" s="409"/>
      <c r="H895" s="409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4.25" customHeight="1">
      <c r="A896" s="409"/>
      <c r="B896" s="409"/>
      <c r="C896" s="409"/>
      <c r="D896" s="410"/>
      <c r="E896" s="409"/>
      <c r="F896" s="410"/>
      <c r="G896" s="409"/>
      <c r="H896" s="409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4.25" customHeight="1">
      <c r="A897" s="409"/>
      <c r="B897" s="409"/>
      <c r="C897" s="409"/>
      <c r="D897" s="410"/>
      <c r="E897" s="409"/>
      <c r="F897" s="410"/>
      <c r="G897" s="409"/>
      <c r="H897" s="409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4.25" customHeight="1">
      <c r="A898" s="409"/>
      <c r="B898" s="409"/>
      <c r="C898" s="409"/>
      <c r="D898" s="410"/>
      <c r="E898" s="409"/>
      <c r="F898" s="410"/>
      <c r="G898" s="409"/>
      <c r="H898" s="409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4.25" customHeight="1">
      <c r="A899" s="409"/>
      <c r="B899" s="409"/>
      <c r="C899" s="409"/>
      <c r="D899" s="410"/>
      <c r="E899" s="409"/>
      <c r="F899" s="410"/>
      <c r="G899" s="409"/>
      <c r="H899" s="409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4.25" customHeight="1">
      <c r="A900" s="409"/>
      <c r="B900" s="409"/>
      <c r="C900" s="409"/>
      <c r="D900" s="410"/>
      <c r="E900" s="409"/>
      <c r="F900" s="410"/>
      <c r="G900" s="409"/>
      <c r="H900" s="409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4.25" customHeight="1">
      <c r="A901" s="409"/>
      <c r="B901" s="409"/>
      <c r="C901" s="409"/>
      <c r="D901" s="410"/>
      <c r="E901" s="409"/>
      <c r="F901" s="410"/>
      <c r="G901" s="409"/>
      <c r="H901" s="409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4.25" customHeight="1">
      <c r="A902" s="409"/>
      <c r="B902" s="409"/>
      <c r="C902" s="409"/>
      <c r="D902" s="410"/>
      <c r="E902" s="409"/>
      <c r="F902" s="410"/>
      <c r="G902" s="409"/>
      <c r="H902" s="409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4.25" customHeight="1">
      <c r="A903" s="409"/>
      <c r="B903" s="409"/>
      <c r="C903" s="409"/>
      <c r="D903" s="410"/>
      <c r="E903" s="409"/>
      <c r="F903" s="410"/>
      <c r="G903" s="409"/>
      <c r="H903" s="409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4.25" customHeight="1">
      <c r="A904" s="409"/>
      <c r="B904" s="409"/>
      <c r="C904" s="409"/>
      <c r="D904" s="410"/>
      <c r="E904" s="409"/>
      <c r="F904" s="410"/>
      <c r="G904" s="409"/>
      <c r="H904" s="409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4.25" customHeight="1">
      <c r="A905" s="409"/>
      <c r="B905" s="409"/>
      <c r="C905" s="409"/>
      <c r="D905" s="410"/>
      <c r="E905" s="409"/>
      <c r="F905" s="410"/>
      <c r="G905" s="409"/>
      <c r="H905" s="409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4.25" customHeight="1">
      <c r="A906" s="409"/>
      <c r="B906" s="409"/>
      <c r="C906" s="409"/>
      <c r="D906" s="410"/>
      <c r="E906" s="409"/>
      <c r="F906" s="410"/>
      <c r="G906" s="409"/>
      <c r="H906" s="409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4.25" customHeight="1">
      <c r="A907" s="409"/>
      <c r="B907" s="409"/>
      <c r="C907" s="409"/>
      <c r="D907" s="410"/>
      <c r="E907" s="409"/>
      <c r="F907" s="410"/>
      <c r="G907" s="409"/>
      <c r="H907" s="409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4.25" customHeight="1">
      <c r="A908" s="409"/>
      <c r="B908" s="409"/>
      <c r="C908" s="409"/>
      <c r="D908" s="410"/>
      <c r="E908" s="409"/>
      <c r="F908" s="410"/>
      <c r="G908" s="409"/>
      <c r="H908" s="409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4.25" customHeight="1">
      <c r="A909" s="409"/>
      <c r="B909" s="409"/>
      <c r="C909" s="409"/>
      <c r="D909" s="410"/>
      <c r="E909" s="409"/>
      <c r="F909" s="410"/>
      <c r="G909" s="409"/>
      <c r="H909" s="409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4.25" customHeight="1">
      <c r="A910" s="409"/>
      <c r="B910" s="409"/>
      <c r="C910" s="409"/>
      <c r="D910" s="410"/>
      <c r="E910" s="409"/>
      <c r="F910" s="410"/>
      <c r="G910" s="409"/>
      <c r="H910" s="409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4.25" customHeight="1">
      <c r="A911" s="409"/>
      <c r="B911" s="409"/>
      <c r="C911" s="409"/>
      <c r="D911" s="410"/>
      <c r="E911" s="409"/>
      <c r="F911" s="410"/>
      <c r="G911" s="409"/>
      <c r="H911" s="409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4.25" customHeight="1">
      <c r="A912" s="409"/>
      <c r="B912" s="409"/>
      <c r="C912" s="409"/>
      <c r="D912" s="410"/>
      <c r="E912" s="409"/>
      <c r="F912" s="410"/>
      <c r="G912" s="409"/>
      <c r="H912" s="409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4.25" customHeight="1">
      <c r="A913" s="409"/>
      <c r="B913" s="409"/>
      <c r="C913" s="409"/>
      <c r="D913" s="410"/>
      <c r="E913" s="409"/>
      <c r="F913" s="410"/>
      <c r="G913" s="409"/>
      <c r="H913" s="409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4.25" customHeight="1">
      <c r="A914" s="409"/>
      <c r="B914" s="409"/>
      <c r="C914" s="409"/>
      <c r="D914" s="410"/>
      <c r="E914" s="409"/>
      <c r="F914" s="410"/>
      <c r="G914" s="409"/>
      <c r="H914" s="409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4.25" customHeight="1">
      <c r="A915" s="409"/>
      <c r="B915" s="409"/>
      <c r="C915" s="409"/>
      <c r="D915" s="410"/>
      <c r="E915" s="409"/>
      <c r="F915" s="410"/>
      <c r="G915" s="409"/>
      <c r="H915" s="409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4.25" customHeight="1">
      <c r="A916" s="409"/>
      <c r="B916" s="409"/>
      <c r="C916" s="409"/>
      <c r="D916" s="410"/>
      <c r="E916" s="409"/>
      <c r="F916" s="410"/>
      <c r="G916" s="409"/>
      <c r="H916" s="409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4.25" customHeight="1">
      <c r="A917" s="409"/>
      <c r="B917" s="409"/>
      <c r="C917" s="409"/>
      <c r="D917" s="410"/>
      <c r="E917" s="409"/>
      <c r="F917" s="410"/>
      <c r="G917" s="409"/>
      <c r="H917" s="409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4.25" customHeight="1">
      <c r="A918" s="409"/>
      <c r="B918" s="409"/>
      <c r="C918" s="409"/>
      <c r="D918" s="410"/>
      <c r="E918" s="409"/>
      <c r="F918" s="410"/>
      <c r="G918" s="409"/>
      <c r="H918" s="409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4.25" customHeight="1">
      <c r="A919" s="409"/>
      <c r="B919" s="409"/>
      <c r="C919" s="409"/>
      <c r="D919" s="410"/>
      <c r="E919" s="409"/>
      <c r="F919" s="410"/>
      <c r="G919" s="409"/>
      <c r="H919" s="409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4.25" customHeight="1">
      <c r="A920" s="409"/>
      <c r="B920" s="409"/>
      <c r="C920" s="409"/>
      <c r="D920" s="410"/>
      <c r="E920" s="409"/>
      <c r="F920" s="410"/>
      <c r="G920" s="409"/>
      <c r="H920" s="409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4.25" customHeight="1">
      <c r="A921" s="409"/>
      <c r="B921" s="409"/>
      <c r="C921" s="409"/>
      <c r="D921" s="410"/>
      <c r="E921" s="409"/>
      <c r="F921" s="410"/>
      <c r="G921" s="409"/>
      <c r="H921" s="409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4.25" customHeight="1">
      <c r="A922" s="409"/>
      <c r="B922" s="409"/>
      <c r="C922" s="409"/>
      <c r="D922" s="410"/>
      <c r="E922" s="409"/>
      <c r="F922" s="410"/>
      <c r="G922" s="409"/>
      <c r="H922" s="409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4.25" customHeight="1">
      <c r="A923" s="409"/>
      <c r="B923" s="409"/>
      <c r="C923" s="409"/>
      <c r="D923" s="410"/>
      <c r="E923" s="409"/>
      <c r="F923" s="410"/>
      <c r="G923" s="409"/>
      <c r="H923" s="409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4.25" customHeight="1">
      <c r="A924" s="409"/>
      <c r="B924" s="409"/>
      <c r="C924" s="409"/>
      <c r="D924" s="410"/>
      <c r="E924" s="409"/>
      <c r="F924" s="410"/>
      <c r="G924" s="409"/>
      <c r="H924" s="409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4.25" customHeight="1">
      <c r="A925" s="409"/>
      <c r="B925" s="409"/>
      <c r="C925" s="409"/>
      <c r="D925" s="410"/>
      <c r="E925" s="409"/>
      <c r="F925" s="410"/>
      <c r="G925" s="409"/>
      <c r="H925" s="409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4.25" customHeight="1">
      <c r="A926" s="409"/>
      <c r="B926" s="409"/>
      <c r="C926" s="409"/>
      <c r="D926" s="410"/>
      <c r="E926" s="409"/>
      <c r="F926" s="410"/>
      <c r="G926" s="409"/>
      <c r="H926" s="409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4.25" customHeight="1">
      <c r="A927" s="409"/>
      <c r="B927" s="409"/>
      <c r="C927" s="409"/>
      <c r="D927" s="410"/>
      <c r="E927" s="409"/>
      <c r="F927" s="410"/>
      <c r="G927" s="409"/>
      <c r="H927" s="409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4.25" customHeight="1">
      <c r="A928" s="409"/>
      <c r="B928" s="409"/>
      <c r="C928" s="409"/>
      <c r="D928" s="410"/>
      <c r="E928" s="409"/>
      <c r="F928" s="410"/>
      <c r="G928" s="409"/>
      <c r="H928" s="409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4.25" customHeight="1">
      <c r="A929" s="409"/>
      <c r="B929" s="409"/>
      <c r="C929" s="409"/>
      <c r="D929" s="410"/>
      <c r="E929" s="409"/>
      <c r="F929" s="410"/>
      <c r="G929" s="409"/>
      <c r="H929" s="409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4.25" customHeight="1">
      <c r="A930" s="409"/>
      <c r="B930" s="409"/>
      <c r="C930" s="409"/>
      <c r="D930" s="410"/>
      <c r="E930" s="409"/>
      <c r="F930" s="410"/>
      <c r="G930" s="409"/>
      <c r="H930" s="409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4.25" customHeight="1">
      <c r="A931" s="409"/>
      <c r="B931" s="409"/>
      <c r="C931" s="409"/>
      <c r="D931" s="410"/>
      <c r="E931" s="409"/>
      <c r="F931" s="410"/>
      <c r="G931" s="409"/>
      <c r="H931" s="409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4.25" customHeight="1">
      <c r="A932" s="409"/>
      <c r="B932" s="409"/>
      <c r="C932" s="409"/>
      <c r="D932" s="410"/>
      <c r="E932" s="409"/>
      <c r="F932" s="410"/>
      <c r="G932" s="409"/>
      <c r="H932" s="409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4.25" customHeight="1">
      <c r="A933" s="409"/>
      <c r="B933" s="409"/>
      <c r="C933" s="409"/>
      <c r="D933" s="410"/>
      <c r="E933" s="409"/>
      <c r="F933" s="410"/>
      <c r="G933" s="409"/>
      <c r="H933" s="409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4.25" customHeight="1">
      <c r="A934" s="409"/>
      <c r="B934" s="409"/>
      <c r="C934" s="409"/>
      <c r="D934" s="410"/>
      <c r="E934" s="409"/>
      <c r="F934" s="410"/>
      <c r="G934" s="409"/>
      <c r="H934" s="409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4.25" customHeight="1">
      <c r="A935" s="409"/>
      <c r="B935" s="409"/>
      <c r="C935" s="409"/>
      <c r="D935" s="410"/>
      <c r="E935" s="409"/>
      <c r="F935" s="410"/>
      <c r="G935" s="409"/>
      <c r="H935" s="409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4.25" customHeight="1">
      <c r="A936" s="409"/>
      <c r="B936" s="409"/>
      <c r="C936" s="409"/>
      <c r="D936" s="410"/>
      <c r="E936" s="409"/>
      <c r="F936" s="410"/>
      <c r="G936" s="409"/>
      <c r="H936" s="409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4.25" customHeight="1">
      <c r="A937" s="409"/>
      <c r="B937" s="409"/>
      <c r="C937" s="409"/>
      <c r="D937" s="410"/>
      <c r="E937" s="409"/>
      <c r="F937" s="410"/>
      <c r="G937" s="409"/>
      <c r="H937" s="409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4.25" customHeight="1">
      <c r="A938" s="409"/>
      <c r="B938" s="409"/>
      <c r="C938" s="409"/>
      <c r="D938" s="410"/>
      <c r="E938" s="409"/>
      <c r="F938" s="410"/>
      <c r="G938" s="409"/>
      <c r="H938" s="409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4.25" customHeight="1">
      <c r="A939" s="409"/>
      <c r="B939" s="409"/>
      <c r="C939" s="409"/>
      <c r="D939" s="410"/>
      <c r="E939" s="409"/>
      <c r="F939" s="410"/>
      <c r="G939" s="409"/>
      <c r="H939" s="409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4.25" customHeight="1">
      <c r="A940" s="409"/>
      <c r="B940" s="409"/>
      <c r="C940" s="409"/>
      <c r="D940" s="410"/>
      <c r="E940" s="409"/>
      <c r="F940" s="410"/>
      <c r="G940" s="409"/>
      <c r="H940" s="409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4.25" customHeight="1">
      <c r="A941" s="409"/>
      <c r="B941" s="409"/>
      <c r="C941" s="409"/>
      <c r="D941" s="410"/>
      <c r="E941" s="409"/>
      <c r="F941" s="410"/>
      <c r="G941" s="409"/>
      <c r="H941" s="409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4.25" customHeight="1">
      <c r="A942" s="409"/>
      <c r="B942" s="409"/>
      <c r="C942" s="409"/>
      <c r="D942" s="410"/>
      <c r="E942" s="409"/>
      <c r="F942" s="410"/>
      <c r="G942" s="409"/>
      <c r="H942" s="409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4.25" customHeight="1">
      <c r="A943" s="409"/>
      <c r="B943" s="409"/>
      <c r="C943" s="409"/>
      <c r="D943" s="410"/>
      <c r="E943" s="409"/>
      <c r="F943" s="410"/>
      <c r="G943" s="409"/>
      <c r="H943" s="409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4.25" customHeight="1">
      <c r="A944" s="409"/>
      <c r="B944" s="409"/>
      <c r="C944" s="409"/>
      <c r="D944" s="410"/>
      <c r="E944" s="409"/>
      <c r="F944" s="410"/>
      <c r="G944" s="409"/>
      <c r="H944" s="409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4.25" customHeight="1">
      <c r="A945" s="409"/>
      <c r="B945" s="409"/>
      <c r="C945" s="409"/>
      <c r="D945" s="410"/>
      <c r="E945" s="409"/>
      <c r="F945" s="410"/>
      <c r="G945" s="409"/>
      <c r="H945" s="409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4.25" customHeight="1">
      <c r="A946" s="409"/>
      <c r="B946" s="409"/>
      <c r="C946" s="409"/>
      <c r="D946" s="410"/>
      <c r="E946" s="409"/>
      <c r="F946" s="410"/>
      <c r="G946" s="409"/>
      <c r="H946" s="409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4.25" customHeight="1">
      <c r="A947" s="409"/>
      <c r="B947" s="409"/>
      <c r="C947" s="409"/>
      <c r="D947" s="410"/>
      <c r="E947" s="409"/>
      <c r="F947" s="410"/>
      <c r="G947" s="409"/>
      <c r="H947" s="409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4.25" customHeight="1">
      <c r="A948" s="409"/>
      <c r="B948" s="409"/>
      <c r="C948" s="409"/>
      <c r="D948" s="410"/>
      <c r="E948" s="409"/>
      <c r="F948" s="410"/>
      <c r="G948" s="409"/>
      <c r="H948" s="409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4.25" customHeight="1">
      <c r="A949" s="409"/>
      <c r="B949" s="409"/>
      <c r="C949" s="409"/>
      <c r="D949" s="410"/>
      <c r="E949" s="409"/>
      <c r="F949" s="410"/>
      <c r="G949" s="409"/>
      <c r="H949" s="409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4.25" customHeight="1">
      <c r="A950" s="409"/>
      <c r="B950" s="409"/>
      <c r="C950" s="409"/>
      <c r="D950" s="410"/>
      <c r="E950" s="409"/>
      <c r="F950" s="410"/>
      <c r="G950" s="409"/>
      <c r="H950" s="409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4.25" customHeight="1">
      <c r="A951" s="409"/>
      <c r="B951" s="409"/>
      <c r="C951" s="409"/>
      <c r="D951" s="410"/>
      <c r="E951" s="409"/>
      <c r="F951" s="410"/>
      <c r="G951" s="409"/>
      <c r="H951" s="409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4.25" customHeight="1">
      <c r="A952" s="409"/>
      <c r="B952" s="409"/>
      <c r="C952" s="409"/>
      <c r="D952" s="410"/>
      <c r="E952" s="409"/>
      <c r="F952" s="410"/>
      <c r="G952" s="409"/>
      <c r="H952" s="409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4.25" customHeight="1">
      <c r="A953" s="409"/>
      <c r="B953" s="409"/>
      <c r="C953" s="409"/>
      <c r="D953" s="410"/>
      <c r="E953" s="409"/>
      <c r="F953" s="410"/>
      <c r="G953" s="409"/>
      <c r="H953" s="409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4.25" customHeight="1">
      <c r="A954" s="409"/>
      <c r="B954" s="409"/>
      <c r="C954" s="409"/>
      <c r="D954" s="410"/>
      <c r="E954" s="409"/>
      <c r="F954" s="410"/>
      <c r="G954" s="409"/>
      <c r="H954" s="409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4.25" customHeight="1">
      <c r="A955" s="409"/>
      <c r="B955" s="409"/>
      <c r="C955" s="409"/>
      <c r="D955" s="410"/>
      <c r="E955" s="409"/>
      <c r="F955" s="410"/>
      <c r="G955" s="409"/>
      <c r="H955" s="409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4.25" customHeight="1">
      <c r="A956" s="409"/>
      <c r="B956" s="409"/>
      <c r="C956" s="409"/>
      <c r="D956" s="410"/>
      <c r="E956" s="409"/>
      <c r="F956" s="410"/>
      <c r="G956" s="409"/>
      <c r="H956" s="409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4.25" customHeight="1">
      <c r="A957" s="409"/>
      <c r="B957" s="409"/>
      <c r="C957" s="409"/>
      <c r="D957" s="410"/>
      <c r="E957" s="409"/>
      <c r="F957" s="410"/>
      <c r="G957" s="409"/>
      <c r="H957" s="409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4.25" customHeight="1">
      <c r="A958" s="409"/>
      <c r="B958" s="409"/>
      <c r="C958" s="409"/>
      <c r="D958" s="410"/>
      <c r="E958" s="409"/>
      <c r="F958" s="410"/>
      <c r="G958" s="409"/>
      <c r="H958" s="409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4.25" customHeight="1">
      <c r="A959" s="409"/>
      <c r="B959" s="409"/>
      <c r="C959" s="409"/>
      <c r="D959" s="410"/>
      <c r="E959" s="409"/>
      <c r="F959" s="410"/>
      <c r="G959" s="409"/>
      <c r="H959" s="409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4.25" customHeight="1">
      <c r="A960" s="409"/>
      <c r="B960" s="409"/>
      <c r="C960" s="409"/>
      <c r="D960" s="410"/>
      <c r="E960" s="409"/>
      <c r="F960" s="410"/>
      <c r="G960" s="409"/>
      <c r="H960" s="409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4.25" customHeight="1">
      <c r="A961" s="409"/>
      <c r="B961" s="409"/>
      <c r="C961" s="409"/>
      <c r="D961" s="410"/>
      <c r="E961" s="409"/>
      <c r="F961" s="410"/>
      <c r="G961" s="409"/>
      <c r="H961" s="409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4.25" customHeight="1">
      <c r="A962" s="409"/>
      <c r="B962" s="409"/>
      <c r="C962" s="409"/>
      <c r="D962" s="410"/>
      <c r="E962" s="409"/>
      <c r="F962" s="410"/>
      <c r="G962" s="409"/>
      <c r="H962" s="409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4.25" customHeight="1">
      <c r="A963" s="409"/>
      <c r="B963" s="409"/>
      <c r="C963" s="409"/>
      <c r="D963" s="410"/>
      <c r="E963" s="409"/>
      <c r="F963" s="410"/>
      <c r="G963" s="409"/>
      <c r="H963" s="409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4.25" customHeight="1">
      <c r="A964" s="409"/>
      <c r="B964" s="409"/>
      <c r="C964" s="409"/>
      <c r="D964" s="410"/>
      <c r="E964" s="409"/>
      <c r="F964" s="410"/>
      <c r="G964" s="409"/>
      <c r="H964" s="409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4.25" customHeight="1">
      <c r="A965" s="409"/>
      <c r="B965" s="409"/>
      <c r="C965" s="409"/>
      <c r="D965" s="410"/>
      <c r="E965" s="409"/>
      <c r="F965" s="410"/>
      <c r="G965" s="409"/>
      <c r="H965" s="409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4.25" customHeight="1">
      <c r="A966" s="409"/>
      <c r="B966" s="409"/>
      <c r="C966" s="409"/>
      <c r="D966" s="410"/>
      <c r="E966" s="409"/>
      <c r="F966" s="410"/>
      <c r="G966" s="409"/>
      <c r="H966" s="409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4.25" customHeight="1">
      <c r="A967" s="409"/>
      <c r="B967" s="409"/>
      <c r="C967" s="409"/>
      <c r="D967" s="410"/>
      <c r="E967" s="409"/>
      <c r="F967" s="410"/>
      <c r="G967" s="409"/>
      <c r="H967" s="409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4.25" customHeight="1">
      <c r="A968" s="409"/>
      <c r="B968" s="409"/>
      <c r="C968" s="409"/>
      <c r="D968" s="410"/>
      <c r="E968" s="409"/>
      <c r="F968" s="410"/>
      <c r="G968" s="409"/>
      <c r="H968" s="409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4.25" customHeight="1">
      <c r="A969" s="409"/>
      <c r="B969" s="409"/>
      <c r="C969" s="409"/>
      <c r="D969" s="410"/>
      <c r="E969" s="409"/>
      <c r="F969" s="410"/>
      <c r="G969" s="409"/>
      <c r="H969" s="409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4.25" customHeight="1">
      <c r="A970" s="409"/>
      <c r="B970" s="409"/>
      <c r="C970" s="409"/>
      <c r="D970" s="410"/>
      <c r="E970" s="409"/>
      <c r="F970" s="410"/>
      <c r="G970" s="409"/>
      <c r="H970" s="409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4.25" customHeight="1">
      <c r="A971" s="409"/>
      <c r="B971" s="409"/>
      <c r="C971" s="409"/>
      <c r="D971" s="410"/>
      <c r="E971" s="409"/>
      <c r="F971" s="410"/>
      <c r="G971" s="409"/>
      <c r="H971" s="409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4.25" customHeight="1">
      <c r="A972" s="409"/>
      <c r="B972" s="409"/>
      <c r="C972" s="409"/>
      <c r="D972" s="410"/>
      <c r="E972" s="409"/>
      <c r="F972" s="410"/>
      <c r="G972" s="409"/>
      <c r="H972" s="409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4.25" customHeight="1">
      <c r="A973" s="409"/>
      <c r="B973" s="409"/>
      <c r="C973" s="409"/>
      <c r="D973" s="410"/>
      <c r="E973" s="409"/>
      <c r="F973" s="410"/>
      <c r="G973" s="409"/>
      <c r="H973" s="409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4.25" customHeight="1">
      <c r="A974" s="409"/>
      <c r="B974" s="409"/>
      <c r="C974" s="409"/>
      <c r="D974" s="410"/>
      <c r="E974" s="409"/>
      <c r="F974" s="410"/>
      <c r="G974" s="409"/>
      <c r="H974" s="409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4.25" customHeight="1">
      <c r="A975" s="409"/>
      <c r="B975" s="409"/>
      <c r="C975" s="409"/>
      <c r="D975" s="410"/>
      <c r="E975" s="409"/>
      <c r="F975" s="410"/>
      <c r="G975" s="409"/>
      <c r="H975" s="409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4.25" customHeight="1">
      <c r="A976" s="409"/>
      <c r="B976" s="409"/>
      <c r="C976" s="409"/>
      <c r="D976" s="410"/>
      <c r="E976" s="409"/>
      <c r="F976" s="410"/>
      <c r="G976" s="409"/>
      <c r="H976" s="409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4.25" customHeight="1">
      <c r="A977" s="409"/>
      <c r="B977" s="409"/>
      <c r="C977" s="409"/>
      <c r="D977" s="410"/>
      <c r="E977" s="409"/>
      <c r="F977" s="410"/>
      <c r="G977" s="409"/>
      <c r="H977" s="409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4.25" customHeight="1">
      <c r="A978" s="409"/>
      <c r="B978" s="409"/>
      <c r="C978" s="409"/>
      <c r="D978" s="410"/>
      <c r="E978" s="409"/>
      <c r="F978" s="410"/>
      <c r="G978" s="409"/>
      <c r="H978" s="409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4.25" customHeight="1">
      <c r="A979" s="409"/>
      <c r="B979" s="409"/>
      <c r="C979" s="409"/>
      <c r="D979" s="410"/>
      <c r="E979" s="409"/>
      <c r="F979" s="410"/>
      <c r="G979" s="409"/>
      <c r="H979" s="409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4.25" customHeight="1">
      <c r="A980" s="409"/>
      <c r="B980" s="409"/>
      <c r="C980" s="409"/>
      <c r="D980" s="410"/>
      <c r="E980" s="409"/>
      <c r="F980" s="410"/>
      <c r="G980" s="409"/>
      <c r="H980" s="409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4.25" customHeight="1">
      <c r="A981" s="409"/>
      <c r="B981" s="409"/>
      <c r="C981" s="409"/>
      <c r="D981" s="410"/>
      <c r="E981" s="409"/>
      <c r="F981" s="410"/>
      <c r="G981" s="409"/>
      <c r="H981" s="409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4.25" customHeight="1">
      <c r="A982" s="409"/>
      <c r="B982" s="409"/>
      <c r="C982" s="409"/>
      <c r="D982" s="410"/>
      <c r="E982" s="409"/>
      <c r="F982" s="410"/>
      <c r="G982" s="409"/>
      <c r="H982" s="409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4.25" customHeight="1">
      <c r="A983" s="409"/>
      <c r="B983" s="409"/>
      <c r="C983" s="409"/>
      <c r="D983" s="410"/>
      <c r="E983" s="409"/>
      <c r="F983" s="410"/>
      <c r="G983" s="409"/>
      <c r="H983" s="409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4.25" customHeight="1">
      <c r="A984" s="409"/>
      <c r="B984" s="409"/>
      <c r="C984" s="409"/>
      <c r="D984" s="410"/>
      <c r="E984" s="409"/>
      <c r="F984" s="410"/>
      <c r="G984" s="409"/>
      <c r="H984" s="409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4.25" customHeight="1">
      <c r="A985" s="409"/>
      <c r="B985" s="409"/>
      <c r="C985" s="409"/>
      <c r="D985" s="410"/>
      <c r="E985" s="409"/>
      <c r="F985" s="410"/>
      <c r="G985" s="409"/>
      <c r="H985" s="409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4.25" customHeight="1">
      <c r="A986" s="409"/>
      <c r="B986" s="409"/>
      <c r="C986" s="409"/>
      <c r="D986" s="410"/>
      <c r="E986" s="409"/>
      <c r="F986" s="410"/>
      <c r="G986" s="409"/>
      <c r="H986" s="409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4.25" customHeight="1">
      <c r="A987" s="409"/>
      <c r="B987" s="409"/>
      <c r="C987" s="409"/>
      <c r="D987" s="410"/>
      <c r="E987" s="409"/>
      <c r="F987" s="410"/>
      <c r="G987" s="409"/>
      <c r="H987" s="409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4.25" customHeight="1">
      <c r="A988" s="409"/>
      <c r="B988" s="409"/>
      <c r="C988" s="409"/>
      <c r="D988" s="410"/>
      <c r="E988" s="409"/>
      <c r="F988" s="410"/>
      <c r="G988" s="409"/>
      <c r="H988" s="409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4.25" customHeight="1">
      <c r="A989" s="409"/>
      <c r="B989" s="409"/>
      <c r="C989" s="409"/>
      <c r="D989" s="410"/>
      <c r="E989" s="409"/>
      <c r="F989" s="410"/>
      <c r="G989" s="409"/>
      <c r="H989" s="409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4.25" customHeight="1">
      <c r="A990" s="409"/>
      <c r="B990" s="409"/>
      <c r="C990" s="409"/>
      <c r="D990" s="410"/>
      <c r="E990" s="409"/>
      <c r="F990" s="410"/>
      <c r="G990" s="409"/>
      <c r="H990" s="409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4.25" customHeight="1">
      <c r="A991" s="409"/>
      <c r="B991" s="409"/>
      <c r="C991" s="409"/>
      <c r="D991" s="410"/>
      <c r="E991" s="409"/>
      <c r="F991" s="410"/>
      <c r="G991" s="409"/>
      <c r="H991" s="409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4.25" customHeight="1">
      <c r="A992" s="409"/>
      <c r="B992" s="409"/>
      <c r="C992" s="409"/>
      <c r="D992" s="410"/>
      <c r="E992" s="409"/>
      <c r="F992" s="410"/>
      <c r="G992" s="409"/>
      <c r="H992" s="409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4.25" customHeight="1">
      <c r="A993" s="409"/>
      <c r="B993" s="409"/>
      <c r="C993" s="409"/>
      <c r="D993" s="410"/>
      <c r="E993" s="409"/>
      <c r="F993" s="410"/>
      <c r="G993" s="409"/>
      <c r="H993" s="409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4.25" customHeight="1">
      <c r="A994" s="409"/>
      <c r="B994" s="409"/>
      <c r="C994" s="409"/>
      <c r="D994" s="410"/>
      <c r="E994" s="409"/>
      <c r="F994" s="410"/>
      <c r="G994" s="409"/>
      <c r="H994" s="409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4.25" customHeight="1">
      <c r="A995" s="409"/>
      <c r="B995" s="409"/>
      <c r="C995" s="409"/>
      <c r="D995" s="410"/>
      <c r="E995" s="409"/>
      <c r="F995" s="410"/>
      <c r="G995" s="409"/>
      <c r="H995" s="409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4.25" customHeight="1">
      <c r="A996" s="409"/>
      <c r="B996" s="409"/>
      <c r="C996" s="409"/>
      <c r="D996" s="410"/>
      <c r="E996" s="409"/>
      <c r="F996" s="410"/>
      <c r="G996" s="409"/>
      <c r="H996" s="409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4.25" customHeight="1">
      <c r="A997" s="409"/>
      <c r="B997" s="409"/>
      <c r="C997" s="409"/>
      <c r="D997" s="410"/>
      <c r="E997" s="409"/>
      <c r="F997" s="410"/>
      <c r="G997" s="409"/>
      <c r="H997" s="409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4.25" customHeight="1">
      <c r="A998" s="409"/>
      <c r="B998" s="409"/>
      <c r="C998" s="409"/>
      <c r="D998" s="410"/>
      <c r="E998" s="409"/>
      <c r="F998" s="410"/>
      <c r="G998" s="409"/>
      <c r="H998" s="409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4.25" customHeight="1">
      <c r="A999" s="409"/>
      <c r="B999" s="409"/>
      <c r="C999" s="409"/>
      <c r="D999" s="410"/>
      <c r="E999" s="409"/>
      <c r="F999" s="410"/>
      <c r="G999" s="409"/>
      <c r="H999" s="409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4.25" customHeight="1">
      <c r="A1000" s="409"/>
      <c r="B1000" s="409"/>
      <c r="C1000" s="409"/>
      <c r="D1000" s="410"/>
      <c r="E1000" s="409"/>
      <c r="F1000" s="410"/>
      <c r="G1000" s="409"/>
      <c r="H1000" s="409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ht="14.25" customHeight="1">
      <c r="A1001" s="409"/>
      <c r="B1001" s="409"/>
      <c r="C1001" s="409"/>
      <c r="D1001" s="410"/>
      <c r="E1001" s="409"/>
      <c r="F1001" s="410"/>
      <c r="G1001" s="409"/>
      <c r="H1001" s="409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ht="14.25" customHeight="1">
      <c r="A1002" s="409"/>
      <c r="B1002" s="409"/>
      <c r="C1002" s="409"/>
      <c r="D1002" s="410"/>
      <c r="E1002" s="409"/>
      <c r="F1002" s="410"/>
      <c r="G1002" s="409"/>
      <c r="H1002" s="409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ht="14.25" customHeight="1">
      <c r="A1003" s="409"/>
      <c r="B1003" s="409"/>
      <c r="C1003" s="409"/>
      <c r="D1003" s="410"/>
      <c r="E1003" s="409"/>
      <c r="F1003" s="410"/>
      <c r="G1003" s="409"/>
      <c r="H1003" s="409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ht="14.25" customHeight="1">
      <c r="A1004" s="409"/>
      <c r="B1004" s="409"/>
      <c r="C1004" s="409"/>
      <c r="D1004" s="410"/>
      <c r="E1004" s="409"/>
      <c r="F1004" s="410"/>
      <c r="G1004" s="409"/>
      <c r="H1004" s="409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ht="14.25" customHeight="1">
      <c r="A1005" s="409"/>
      <c r="B1005" s="409"/>
      <c r="C1005" s="409"/>
      <c r="D1005" s="410"/>
      <c r="E1005" s="409"/>
      <c r="F1005" s="410"/>
      <c r="G1005" s="409"/>
      <c r="H1005" s="409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ht="14.25" customHeight="1">
      <c r="A1006" s="409"/>
      <c r="B1006" s="409"/>
      <c r="C1006" s="409"/>
      <c r="D1006" s="410"/>
      <c r="E1006" s="409"/>
      <c r="F1006" s="410"/>
      <c r="G1006" s="409"/>
      <c r="H1006" s="409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ht="14.25" customHeight="1">
      <c r="A1007" s="409"/>
      <c r="B1007" s="409"/>
      <c r="C1007" s="409"/>
      <c r="D1007" s="410"/>
      <c r="E1007" s="409"/>
      <c r="F1007" s="410"/>
      <c r="G1007" s="409"/>
      <c r="H1007" s="409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ht="14.25" customHeight="1">
      <c r="A1008" s="409"/>
      <c r="B1008" s="409"/>
      <c r="C1008" s="409"/>
      <c r="D1008" s="410"/>
      <c r="E1008" s="409"/>
      <c r="F1008" s="410"/>
      <c r="G1008" s="409"/>
      <c r="H1008" s="409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ht="14.25" customHeight="1">
      <c r="A1009" s="409"/>
      <c r="B1009" s="409"/>
      <c r="C1009" s="409"/>
      <c r="D1009" s="410"/>
      <c r="E1009" s="409"/>
      <c r="F1009" s="410"/>
      <c r="G1009" s="409"/>
      <c r="H1009" s="409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ht="14.25" customHeight="1">
      <c r="A1010" s="409"/>
      <c r="B1010" s="409"/>
      <c r="C1010" s="409"/>
      <c r="D1010" s="410"/>
      <c r="E1010" s="409"/>
      <c r="F1010" s="410"/>
      <c r="G1010" s="409"/>
      <c r="H1010" s="409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ht="14.25" customHeight="1">
      <c r="A1011" s="409"/>
      <c r="B1011" s="409"/>
      <c r="C1011" s="409"/>
      <c r="D1011" s="410"/>
      <c r="E1011" s="409"/>
      <c r="F1011" s="410"/>
      <c r="G1011" s="409"/>
      <c r="H1011" s="409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ht="14.25" customHeight="1">
      <c r="A1012" s="409"/>
      <c r="B1012" s="409"/>
      <c r="C1012" s="409"/>
      <c r="D1012" s="410"/>
      <c r="E1012" s="409"/>
      <c r="F1012" s="410"/>
      <c r="G1012" s="409"/>
      <c r="H1012" s="409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ht="14.25" customHeight="1">
      <c r="A1013" s="409"/>
      <c r="B1013" s="409"/>
      <c r="C1013" s="409"/>
      <c r="D1013" s="410"/>
      <c r="E1013" s="409"/>
      <c r="F1013" s="410"/>
      <c r="G1013" s="409"/>
      <c r="H1013" s="409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ht="14.25" customHeight="1">
      <c r="A1014" s="409"/>
      <c r="B1014" s="409"/>
      <c r="C1014" s="409"/>
      <c r="D1014" s="410"/>
      <c r="E1014" s="409"/>
      <c r="F1014" s="410"/>
      <c r="G1014" s="409"/>
      <c r="H1014" s="409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ht="14.25" customHeight="1">
      <c r="A1015" s="409"/>
      <c r="B1015" s="409"/>
      <c r="C1015" s="409"/>
      <c r="D1015" s="410"/>
      <c r="E1015" s="409"/>
      <c r="F1015" s="410"/>
      <c r="G1015" s="409"/>
      <c r="H1015" s="409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ht="14.25" customHeight="1">
      <c r="A1016" s="409"/>
      <c r="B1016" s="409"/>
      <c r="C1016" s="409"/>
      <c r="D1016" s="410"/>
      <c r="E1016" s="409"/>
      <c r="F1016" s="410"/>
      <c r="G1016" s="409"/>
      <c r="H1016" s="409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ht="14.25" customHeight="1">
      <c r="A1017" s="409"/>
      <c r="B1017" s="409"/>
      <c r="C1017" s="409"/>
      <c r="D1017" s="410"/>
      <c r="E1017" s="409"/>
      <c r="F1017" s="410"/>
      <c r="G1017" s="409"/>
      <c r="H1017" s="409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ht="14.25" customHeight="1">
      <c r="A1018" s="409"/>
      <c r="B1018" s="409"/>
      <c r="C1018" s="409"/>
      <c r="D1018" s="410"/>
      <c r="E1018" s="409"/>
      <c r="F1018" s="410"/>
      <c r="G1018" s="409"/>
      <c r="H1018" s="409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ht="14.25" customHeight="1">
      <c r="A1019" s="409"/>
      <c r="B1019" s="409"/>
      <c r="C1019" s="409"/>
      <c r="D1019" s="410"/>
      <c r="E1019" s="409"/>
      <c r="F1019" s="410"/>
      <c r="G1019" s="409"/>
      <c r="H1019" s="409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ht="14.25" customHeight="1">
      <c r="A1020" s="409"/>
      <c r="B1020" s="409"/>
      <c r="C1020" s="409"/>
      <c r="D1020" s="410"/>
      <c r="E1020" s="409"/>
      <c r="F1020" s="410"/>
      <c r="G1020" s="409"/>
      <c r="H1020" s="409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ht="14.25" customHeight="1">
      <c r="A1021" s="409"/>
      <c r="B1021" s="409"/>
      <c r="C1021" s="409"/>
      <c r="D1021" s="410"/>
      <c r="E1021" s="409"/>
      <c r="F1021" s="410"/>
      <c r="G1021" s="409"/>
      <c r="H1021" s="409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ht="14.25" customHeight="1">
      <c r="A1022" s="409"/>
      <c r="B1022" s="409"/>
      <c r="C1022" s="409"/>
      <c r="D1022" s="410"/>
      <c r="E1022" s="409"/>
      <c r="F1022" s="410"/>
      <c r="G1022" s="409"/>
      <c r="H1022" s="409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ht="14.25" customHeight="1">
      <c r="A1023" s="409"/>
      <c r="B1023" s="409"/>
      <c r="C1023" s="409"/>
      <c r="D1023" s="410"/>
      <c r="E1023" s="409"/>
      <c r="F1023" s="410"/>
      <c r="G1023" s="409"/>
      <c r="H1023" s="409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ht="14.25" customHeight="1">
      <c r="A1024" s="409"/>
      <c r="B1024" s="409"/>
      <c r="C1024" s="409"/>
      <c r="D1024" s="410"/>
      <c r="E1024" s="409"/>
      <c r="F1024" s="410"/>
      <c r="G1024" s="409"/>
      <c r="H1024" s="409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ht="14.25" customHeight="1">
      <c r="A1025" s="409"/>
      <c r="B1025" s="409"/>
      <c r="C1025" s="409"/>
      <c r="D1025" s="410"/>
      <c r="E1025" s="409"/>
      <c r="F1025" s="410"/>
      <c r="G1025" s="409"/>
      <c r="H1025" s="409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ht="14.25" customHeight="1">
      <c r="A1026" s="409"/>
      <c r="B1026" s="409"/>
      <c r="C1026" s="409"/>
      <c r="D1026" s="410"/>
      <c r="E1026" s="409"/>
      <c r="F1026" s="410"/>
      <c r="G1026" s="409"/>
      <c r="H1026" s="409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ht="14.25" customHeight="1">
      <c r="A1027" s="409"/>
      <c r="B1027" s="409"/>
      <c r="C1027" s="409"/>
      <c r="D1027" s="410"/>
      <c r="E1027" s="409"/>
      <c r="F1027" s="410"/>
      <c r="G1027" s="409"/>
      <c r="H1027" s="409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ht="14.25" customHeight="1">
      <c r="A1028" s="409"/>
      <c r="B1028" s="409"/>
      <c r="C1028" s="409"/>
      <c r="D1028" s="410"/>
      <c r="E1028" s="409"/>
      <c r="F1028" s="410"/>
      <c r="G1028" s="409"/>
      <c r="H1028" s="409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ht="14.25" customHeight="1">
      <c r="A1029" s="409"/>
      <c r="B1029" s="409"/>
      <c r="C1029" s="409"/>
      <c r="D1029" s="410"/>
      <c r="E1029" s="409"/>
      <c r="F1029" s="410"/>
      <c r="G1029" s="409"/>
      <c r="H1029" s="409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ht="14.25" customHeight="1">
      <c r="A1030" s="409"/>
      <c r="B1030" s="409"/>
      <c r="C1030" s="409"/>
      <c r="D1030" s="410"/>
      <c r="E1030" s="409"/>
      <c r="F1030" s="410"/>
      <c r="G1030" s="409"/>
      <c r="H1030" s="409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ht="14.25" customHeight="1">
      <c r="A1031" s="409"/>
      <c r="B1031" s="409"/>
      <c r="C1031" s="409"/>
      <c r="D1031" s="410"/>
      <c r="E1031" s="409"/>
      <c r="F1031" s="410"/>
      <c r="G1031" s="409"/>
      <c r="H1031" s="409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ht="14.25" customHeight="1">
      <c r="A1032" s="409"/>
      <c r="B1032" s="409"/>
      <c r="C1032" s="409"/>
      <c r="D1032" s="410"/>
      <c r="E1032" s="409"/>
      <c r="F1032" s="410"/>
      <c r="G1032" s="409"/>
      <c r="H1032" s="409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ht="14.25" customHeight="1">
      <c r="A1033" s="409"/>
      <c r="B1033" s="409"/>
      <c r="C1033" s="409"/>
      <c r="D1033" s="410"/>
      <c r="E1033" s="409"/>
      <c r="F1033" s="410"/>
      <c r="G1033" s="409"/>
      <c r="H1033" s="409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ht="14.25" customHeight="1">
      <c r="A1034" s="409"/>
      <c r="B1034" s="409"/>
      <c r="C1034" s="409"/>
      <c r="D1034" s="410"/>
      <c r="E1034" s="409"/>
      <c r="F1034" s="410"/>
      <c r="G1034" s="409"/>
      <c r="H1034" s="409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ht="14.25" customHeight="1">
      <c r="A1035" s="409"/>
      <c r="B1035" s="409"/>
      <c r="C1035" s="409"/>
      <c r="D1035" s="410"/>
      <c r="E1035" s="409"/>
      <c r="F1035" s="410"/>
      <c r="G1035" s="409"/>
      <c r="H1035" s="409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ht="14.25" customHeight="1">
      <c r="A1036" s="409"/>
      <c r="B1036" s="409"/>
      <c r="C1036" s="409"/>
      <c r="D1036" s="410"/>
      <c r="E1036" s="409"/>
      <c r="F1036" s="410"/>
      <c r="G1036" s="409"/>
      <c r="H1036" s="409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ht="14.25" customHeight="1">
      <c r="A1037" s="409"/>
      <c r="B1037" s="409"/>
      <c r="C1037" s="409"/>
      <c r="D1037" s="410"/>
      <c r="E1037" s="409"/>
      <c r="F1037" s="410"/>
      <c r="G1037" s="409"/>
      <c r="H1037" s="409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ht="14.25" customHeight="1">
      <c r="A1038" s="409"/>
      <c r="B1038" s="409"/>
      <c r="C1038" s="409"/>
      <c r="D1038" s="410"/>
      <c r="E1038" s="409"/>
      <c r="F1038" s="410"/>
      <c r="G1038" s="409"/>
      <c r="H1038" s="409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ht="14.25" customHeight="1">
      <c r="A1039" s="409"/>
      <c r="B1039" s="409"/>
      <c r="C1039" s="409"/>
      <c r="D1039" s="410"/>
      <c r="E1039" s="409"/>
      <c r="F1039" s="410"/>
      <c r="G1039" s="409"/>
      <c r="H1039" s="409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ht="14.25" customHeight="1">
      <c r="A1040" s="409"/>
      <c r="B1040" s="409"/>
      <c r="C1040" s="409"/>
      <c r="D1040" s="410"/>
      <c r="E1040" s="409"/>
      <c r="F1040" s="410"/>
      <c r="G1040" s="409"/>
      <c r="H1040" s="409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ht="14.25" customHeight="1">
      <c r="A1041" s="409"/>
      <c r="B1041" s="409"/>
      <c r="C1041" s="409"/>
      <c r="D1041" s="410"/>
      <c r="E1041" s="409"/>
      <c r="F1041" s="410"/>
      <c r="G1041" s="409"/>
      <c r="H1041" s="409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ht="14.25" customHeight="1">
      <c r="A1042" s="409"/>
      <c r="B1042" s="409"/>
      <c r="C1042" s="409"/>
      <c r="D1042" s="410"/>
      <c r="E1042" s="409"/>
      <c r="F1042" s="410"/>
      <c r="G1042" s="409"/>
      <c r="H1042" s="409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ht="14.25" customHeight="1">
      <c r="A1043" s="409"/>
      <c r="B1043" s="409"/>
      <c r="C1043" s="409"/>
      <c r="D1043" s="410"/>
      <c r="E1043" s="409"/>
      <c r="F1043" s="410"/>
      <c r="G1043" s="409"/>
      <c r="H1043" s="409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ht="14.25" customHeight="1">
      <c r="A1044" s="409"/>
      <c r="B1044" s="409"/>
      <c r="C1044" s="409"/>
      <c r="D1044" s="410"/>
      <c r="E1044" s="409"/>
      <c r="F1044" s="410"/>
      <c r="G1044" s="409"/>
      <c r="H1044" s="409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ht="14.25" customHeight="1">
      <c r="A1045" s="409"/>
      <c r="B1045" s="409"/>
      <c r="C1045" s="409"/>
      <c r="D1045" s="410"/>
      <c r="E1045" s="409"/>
      <c r="F1045" s="410"/>
      <c r="G1045" s="409"/>
      <c r="H1045" s="409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ht="14.25" customHeight="1">
      <c r="A1046" s="409"/>
      <c r="B1046" s="409"/>
      <c r="C1046" s="409"/>
      <c r="D1046" s="410"/>
      <c r="E1046" s="409"/>
      <c r="F1046" s="410"/>
      <c r="G1046" s="409"/>
      <c r="H1046" s="409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ht="14.25" customHeight="1">
      <c r="A1047" s="409"/>
      <c r="B1047" s="409"/>
      <c r="C1047" s="409"/>
      <c r="D1047" s="410"/>
      <c r="E1047" s="409"/>
      <c r="F1047" s="410"/>
      <c r="G1047" s="409"/>
      <c r="H1047" s="409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ht="14.25" customHeight="1">
      <c r="A1048" s="409"/>
      <c r="B1048" s="409"/>
      <c r="C1048" s="409"/>
      <c r="D1048" s="410"/>
      <c r="E1048" s="409"/>
      <c r="F1048" s="410"/>
      <c r="G1048" s="409"/>
      <c r="H1048" s="409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ht="14.25" customHeight="1">
      <c r="A1049" s="409"/>
      <c r="B1049" s="409"/>
      <c r="C1049" s="409"/>
      <c r="D1049" s="410"/>
      <c r="E1049" s="409"/>
      <c r="F1049" s="410"/>
      <c r="G1049" s="409"/>
      <c r="H1049" s="409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ht="14.25" customHeight="1">
      <c r="A1050" s="409"/>
      <c r="B1050" s="409"/>
      <c r="C1050" s="409"/>
      <c r="D1050" s="410"/>
      <c r="E1050" s="409"/>
      <c r="F1050" s="410"/>
      <c r="G1050" s="409"/>
      <c r="H1050" s="409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ht="14.25" customHeight="1">
      <c r="A1051" s="409"/>
      <c r="B1051" s="409"/>
      <c r="C1051" s="409"/>
      <c r="D1051" s="410"/>
      <c r="E1051" s="409"/>
      <c r="F1051" s="410"/>
      <c r="G1051" s="409"/>
      <c r="H1051" s="409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ht="14.25" customHeight="1">
      <c r="A1052" s="409"/>
      <c r="B1052" s="409"/>
      <c r="C1052" s="409"/>
      <c r="D1052" s="410"/>
      <c r="E1052" s="409"/>
      <c r="F1052" s="410"/>
      <c r="G1052" s="409"/>
      <c r="H1052" s="409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ht="14.25" customHeight="1">
      <c r="A1053" s="409"/>
      <c r="B1053" s="409"/>
      <c r="C1053" s="409"/>
      <c r="D1053" s="410"/>
      <c r="E1053" s="409"/>
      <c r="F1053" s="410"/>
      <c r="G1053" s="409"/>
      <c r="H1053" s="409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ht="14.25" customHeight="1">
      <c r="A1054" s="409"/>
      <c r="B1054" s="409"/>
      <c r="C1054" s="409"/>
      <c r="D1054" s="410"/>
      <c r="E1054" s="409"/>
      <c r="F1054" s="410"/>
      <c r="G1054" s="409"/>
      <c r="H1054" s="409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ht="14.25" customHeight="1">
      <c r="A1055" s="409"/>
      <c r="B1055" s="409"/>
      <c r="C1055" s="409"/>
      <c r="D1055" s="410"/>
      <c r="E1055" s="409"/>
      <c r="F1055" s="410"/>
      <c r="G1055" s="409"/>
      <c r="H1055" s="409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ht="14.25" customHeight="1">
      <c r="A1056" s="409"/>
      <c r="B1056" s="409"/>
      <c r="C1056" s="409"/>
      <c r="D1056" s="410"/>
      <c r="E1056" s="409"/>
      <c r="F1056" s="410"/>
      <c r="G1056" s="409"/>
      <c r="H1056" s="409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ht="14.25" customHeight="1">
      <c r="A1057" s="409"/>
      <c r="B1057" s="409"/>
      <c r="C1057" s="409"/>
      <c r="D1057" s="410"/>
      <c r="E1057" s="409"/>
      <c r="F1057" s="410"/>
      <c r="G1057" s="409"/>
      <c r="H1057" s="409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ht="14.25" customHeight="1">
      <c r="A1058" s="409"/>
      <c r="B1058" s="409"/>
      <c r="C1058" s="409"/>
      <c r="D1058" s="410"/>
      <c r="E1058" s="409"/>
      <c r="F1058" s="410"/>
      <c r="G1058" s="409"/>
      <c r="H1058" s="409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ht="14.25" customHeight="1">
      <c r="A1059" s="409"/>
      <c r="B1059" s="409"/>
      <c r="C1059" s="409"/>
      <c r="D1059" s="410"/>
      <c r="E1059" s="409"/>
      <c r="F1059" s="410"/>
      <c r="G1059" s="409"/>
      <c r="H1059" s="409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ht="14.25" customHeight="1">
      <c r="A1060" s="409"/>
      <c r="B1060" s="409"/>
      <c r="C1060" s="409"/>
      <c r="D1060" s="410"/>
      <c r="E1060" s="409"/>
      <c r="F1060" s="410"/>
      <c r="G1060" s="409"/>
      <c r="H1060" s="409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ht="14.25" customHeight="1">
      <c r="A1061" s="409"/>
      <c r="B1061" s="409"/>
      <c r="C1061" s="409"/>
      <c r="D1061" s="410"/>
      <c r="E1061" s="409"/>
      <c r="F1061" s="410"/>
      <c r="G1061" s="409"/>
      <c r="H1061" s="409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ht="14.25" customHeight="1">
      <c r="A1062" s="409"/>
      <c r="B1062" s="409"/>
      <c r="C1062" s="409"/>
      <c r="D1062" s="410"/>
      <c r="E1062" s="409"/>
      <c r="F1062" s="410"/>
      <c r="G1062" s="409"/>
      <c r="H1062" s="409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ht="14.25" customHeight="1">
      <c r="A1063" s="409"/>
      <c r="B1063" s="409"/>
      <c r="C1063" s="409"/>
      <c r="D1063" s="410"/>
      <c r="E1063" s="409"/>
      <c r="F1063" s="410"/>
      <c r="G1063" s="409"/>
      <c r="H1063" s="409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ht="14.25" customHeight="1">
      <c r="A1064" s="409"/>
      <c r="B1064" s="409"/>
      <c r="C1064" s="409"/>
      <c r="D1064" s="410"/>
      <c r="E1064" s="409"/>
      <c r="F1064" s="410"/>
      <c r="G1064" s="409"/>
      <c r="H1064" s="409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ht="14.25" customHeight="1">
      <c r="A1065" s="409"/>
      <c r="B1065" s="409"/>
      <c r="C1065" s="409"/>
      <c r="D1065" s="410"/>
      <c r="E1065" s="409"/>
      <c r="F1065" s="410"/>
      <c r="G1065" s="409"/>
      <c r="H1065" s="409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ht="14.25" customHeight="1">
      <c r="A1066" s="409"/>
      <c r="B1066" s="409"/>
      <c r="C1066" s="409"/>
      <c r="D1066" s="410"/>
      <c r="E1066" s="409"/>
      <c r="F1066" s="410"/>
      <c r="G1066" s="409"/>
      <c r="H1066" s="409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ht="14.25" customHeight="1">
      <c r="A1067" s="409"/>
      <c r="B1067" s="409"/>
      <c r="C1067" s="409"/>
      <c r="D1067" s="410"/>
      <c r="E1067" s="409"/>
      <c r="F1067" s="410"/>
      <c r="G1067" s="409"/>
      <c r="H1067" s="409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ht="14.25" customHeight="1">
      <c r="A1068" s="409"/>
      <c r="B1068" s="409"/>
      <c r="C1068" s="409"/>
      <c r="D1068" s="410"/>
      <c r="E1068" s="409"/>
      <c r="F1068" s="410"/>
      <c r="G1068" s="409"/>
      <c r="H1068" s="409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ht="14.25" customHeight="1">
      <c r="A1069" s="409"/>
      <c r="B1069" s="409"/>
      <c r="C1069" s="409"/>
      <c r="D1069" s="410"/>
      <c r="E1069" s="409"/>
      <c r="F1069" s="410"/>
      <c r="G1069" s="409"/>
      <c r="H1069" s="409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ht="14.25" customHeight="1">
      <c r="A1070" s="409"/>
      <c r="B1070" s="409"/>
      <c r="C1070" s="409"/>
      <c r="D1070" s="410"/>
      <c r="E1070" s="409"/>
      <c r="F1070" s="410"/>
      <c r="G1070" s="409"/>
      <c r="H1070" s="409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ht="14.25" customHeight="1">
      <c r="A1071" s="409"/>
      <c r="B1071" s="409"/>
      <c r="C1071" s="409"/>
      <c r="D1071" s="410"/>
      <c r="E1071" s="409"/>
      <c r="F1071" s="410"/>
      <c r="G1071" s="409"/>
      <c r="H1071" s="409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ht="14.25" customHeight="1">
      <c r="A1072" s="409"/>
      <c r="B1072" s="409"/>
      <c r="C1072" s="409"/>
      <c r="D1072" s="410"/>
      <c r="E1072" s="409"/>
      <c r="F1072" s="410"/>
      <c r="G1072" s="409"/>
      <c r="H1072" s="409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ht="14.25" customHeight="1">
      <c r="A1073" s="409"/>
      <c r="B1073" s="409"/>
      <c r="C1073" s="409"/>
      <c r="D1073" s="410"/>
      <c r="E1073" s="409"/>
      <c r="F1073" s="410"/>
      <c r="G1073" s="409"/>
      <c r="H1073" s="409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ht="14.25" customHeight="1">
      <c r="A1074" s="409"/>
      <c r="B1074" s="409"/>
      <c r="C1074" s="409"/>
      <c r="D1074" s="410"/>
      <c r="E1074" s="409"/>
      <c r="F1074" s="410"/>
      <c r="G1074" s="409"/>
      <c r="H1074" s="409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ht="14.25" customHeight="1">
      <c r="A1075" s="409"/>
      <c r="B1075" s="409"/>
      <c r="C1075" s="409"/>
      <c r="D1075" s="410"/>
      <c r="E1075" s="409"/>
      <c r="F1075" s="410"/>
      <c r="G1075" s="409"/>
      <c r="H1075" s="409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ht="14.25" customHeight="1">
      <c r="A1076" s="409"/>
      <c r="B1076" s="409"/>
      <c r="C1076" s="409"/>
      <c r="D1076" s="410"/>
      <c r="E1076" s="409"/>
      <c r="F1076" s="410"/>
      <c r="G1076" s="409"/>
      <c r="H1076" s="409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ht="14.25" customHeight="1">
      <c r="A1077" s="409"/>
      <c r="B1077" s="409"/>
      <c r="C1077" s="409"/>
      <c r="D1077" s="410"/>
      <c r="E1077" s="409"/>
      <c r="F1077" s="410"/>
      <c r="G1077" s="409"/>
      <c r="H1077" s="409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ht="14.25" customHeight="1">
      <c r="A1078" s="409"/>
      <c r="B1078" s="409"/>
      <c r="C1078" s="409"/>
      <c r="D1078" s="410"/>
      <c r="E1078" s="409"/>
      <c r="F1078" s="410"/>
      <c r="G1078" s="409"/>
      <c r="H1078" s="409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ht="14.25" customHeight="1">
      <c r="A1079" s="409"/>
      <c r="B1079" s="409"/>
      <c r="C1079" s="409"/>
      <c r="D1079" s="410"/>
      <c r="E1079" s="409"/>
      <c r="F1079" s="410"/>
      <c r="G1079" s="409"/>
      <c r="H1079" s="409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ht="14.25" customHeight="1">
      <c r="A1080" s="409"/>
      <c r="B1080" s="409"/>
      <c r="C1080" s="409"/>
      <c r="D1080" s="410"/>
      <c r="E1080" s="409"/>
      <c r="F1080" s="410"/>
      <c r="G1080" s="409"/>
      <c r="H1080" s="409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ht="14.25" customHeight="1">
      <c r="A1081" s="409"/>
      <c r="B1081" s="409"/>
      <c r="C1081" s="409"/>
      <c r="D1081" s="410"/>
      <c r="E1081" s="409"/>
      <c r="F1081" s="410"/>
      <c r="G1081" s="409"/>
      <c r="H1081" s="409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ht="14.25" customHeight="1">
      <c r="A1082" s="409"/>
      <c r="B1082" s="409"/>
      <c r="C1082" s="409"/>
      <c r="D1082" s="410"/>
      <c r="E1082" s="409"/>
      <c r="F1082" s="410"/>
      <c r="G1082" s="409"/>
      <c r="H1082" s="409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ht="14.25" customHeight="1">
      <c r="A1083" s="409"/>
      <c r="B1083" s="409"/>
      <c r="C1083" s="409"/>
      <c r="D1083" s="410"/>
      <c r="E1083" s="409"/>
      <c r="F1083" s="410"/>
      <c r="G1083" s="409"/>
      <c r="H1083" s="409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ht="14.25" customHeight="1">
      <c r="A1084" s="409"/>
      <c r="B1084" s="409"/>
      <c r="C1084" s="409"/>
      <c r="D1084" s="410"/>
      <c r="E1084" s="409"/>
      <c r="F1084" s="410"/>
      <c r="G1084" s="409"/>
      <c r="H1084" s="409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ht="14.25" customHeight="1">
      <c r="A1085" s="409"/>
      <c r="B1085" s="409"/>
      <c r="C1085" s="409"/>
      <c r="D1085" s="410"/>
      <c r="E1085" s="409"/>
      <c r="F1085" s="410"/>
      <c r="G1085" s="409"/>
      <c r="H1085" s="409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ht="14.25" customHeight="1">
      <c r="A1086" s="409"/>
      <c r="B1086" s="409"/>
      <c r="C1086" s="409"/>
      <c r="D1086" s="410"/>
      <c r="E1086" s="409"/>
      <c r="F1086" s="410"/>
      <c r="G1086" s="409"/>
      <c r="H1086" s="409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ht="14.25" customHeight="1">
      <c r="A1087" s="409"/>
      <c r="B1087" s="409"/>
      <c r="C1087" s="409"/>
      <c r="D1087" s="410"/>
      <c r="E1087" s="409"/>
      <c r="F1087" s="410"/>
      <c r="G1087" s="409"/>
      <c r="H1087" s="409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ht="14.25" customHeight="1">
      <c r="A1088" s="409"/>
      <c r="B1088" s="409"/>
      <c r="C1088" s="409"/>
      <c r="D1088" s="410"/>
      <c r="E1088" s="409"/>
      <c r="F1088" s="410"/>
      <c r="G1088" s="409"/>
      <c r="H1088" s="409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ht="14.25" customHeight="1">
      <c r="A1089" s="409"/>
      <c r="B1089" s="409"/>
      <c r="C1089" s="409"/>
      <c r="D1089" s="410"/>
      <c r="E1089" s="409"/>
      <c r="F1089" s="410"/>
      <c r="G1089" s="409"/>
      <c r="H1089" s="409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ht="14.25" customHeight="1">
      <c r="A1090" s="409"/>
      <c r="B1090" s="409"/>
      <c r="C1090" s="409"/>
      <c r="D1090" s="410"/>
      <c r="E1090" s="409"/>
      <c r="F1090" s="410"/>
      <c r="G1090" s="409"/>
      <c r="H1090" s="409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ht="14.25" customHeight="1">
      <c r="A1091" s="409"/>
      <c r="B1091" s="409"/>
      <c r="C1091" s="409"/>
      <c r="D1091" s="410"/>
      <c r="E1091" s="409"/>
      <c r="F1091" s="410"/>
      <c r="G1091" s="409"/>
      <c r="H1091" s="409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ht="14.25" customHeight="1">
      <c r="A1092" s="409"/>
      <c r="B1092" s="409"/>
      <c r="C1092" s="409"/>
      <c r="D1092" s="410"/>
      <c r="E1092" s="409"/>
      <c r="F1092" s="410"/>
      <c r="G1092" s="409"/>
      <c r="H1092" s="409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ht="14.25" customHeight="1">
      <c r="A1093" s="409"/>
      <c r="B1093" s="409"/>
      <c r="C1093" s="409"/>
      <c r="D1093" s="410"/>
      <c r="E1093" s="409"/>
      <c r="F1093" s="410"/>
      <c r="G1093" s="409"/>
      <c r="H1093" s="409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ht="14.25" customHeight="1">
      <c r="A1094" s="409"/>
      <c r="B1094" s="409"/>
      <c r="C1094" s="409"/>
      <c r="D1094" s="410"/>
      <c r="E1094" s="409"/>
      <c r="F1094" s="410"/>
      <c r="G1094" s="409"/>
      <c r="H1094" s="409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ht="14.25" customHeight="1">
      <c r="A1095" s="409"/>
      <c r="B1095" s="409"/>
      <c r="C1095" s="409"/>
      <c r="D1095" s="410"/>
      <c r="E1095" s="409"/>
      <c r="F1095" s="410"/>
      <c r="G1095" s="409"/>
      <c r="H1095" s="409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ht="14.25" customHeight="1">
      <c r="A1096" s="409"/>
      <c r="B1096" s="409"/>
      <c r="C1096" s="409"/>
      <c r="D1096" s="410"/>
      <c r="E1096" s="409"/>
      <c r="F1096" s="410"/>
      <c r="G1096" s="409"/>
      <c r="H1096" s="409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ht="14.25" customHeight="1">
      <c r="A1097" s="409"/>
      <c r="B1097" s="409"/>
      <c r="C1097" s="409"/>
      <c r="D1097" s="410"/>
      <c r="E1097" s="409"/>
      <c r="F1097" s="410"/>
      <c r="G1097" s="409"/>
      <c r="H1097" s="409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ht="14.25" customHeight="1">
      <c r="A1098" s="409"/>
      <c r="B1098" s="409"/>
      <c r="C1098" s="409"/>
      <c r="D1098" s="410"/>
      <c r="E1098" s="409"/>
      <c r="F1098" s="410"/>
      <c r="G1098" s="409"/>
      <c r="H1098" s="409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ht="14.25" customHeight="1">
      <c r="A1099" s="409"/>
      <c r="B1099" s="409"/>
      <c r="C1099" s="409"/>
      <c r="D1099" s="410"/>
      <c r="E1099" s="409"/>
      <c r="F1099" s="410"/>
      <c r="G1099" s="409"/>
      <c r="H1099" s="409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ht="14.25" customHeight="1">
      <c r="A1100" s="409"/>
      <c r="B1100" s="409"/>
      <c r="C1100" s="409"/>
      <c r="D1100" s="410"/>
      <c r="E1100" s="409"/>
      <c r="F1100" s="410"/>
      <c r="G1100" s="409"/>
      <c r="H1100" s="409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ht="14.25" customHeight="1">
      <c r="A1101" s="409"/>
      <c r="B1101" s="409"/>
      <c r="C1101" s="409"/>
      <c r="D1101" s="410"/>
      <c r="E1101" s="409"/>
      <c r="F1101" s="410"/>
      <c r="G1101" s="409"/>
      <c r="H1101" s="409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ht="14.25" customHeight="1">
      <c r="A1102" s="409"/>
      <c r="B1102" s="409"/>
      <c r="C1102" s="409"/>
      <c r="D1102" s="410"/>
      <c r="E1102" s="409"/>
      <c r="F1102" s="410"/>
      <c r="G1102" s="409"/>
      <c r="H1102" s="409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ht="14.25" customHeight="1">
      <c r="A1103" s="409"/>
      <c r="B1103" s="409"/>
      <c r="C1103" s="409"/>
      <c r="D1103" s="410"/>
      <c r="E1103" s="409"/>
      <c r="F1103" s="410"/>
      <c r="G1103" s="409"/>
      <c r="H1103" s="409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ht="14.25" customHeight="1">
      <c r="A1104" s="409"/>
      <c r="B1104" s="409"/>
      <c r="C1104" s="409"/>
      <c r="D1104" s="410"/>
      <c r="E1104" s="409"/>
      <c r="F1104" s="410"/>
      <c r="G1104" s="409"/>
      <c r="H1104" s="409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ht="14.25" customHeight="1">
      <c r="A1105" s="409"/>
      <c r="B1105" s="409"/>
      <c r="C1105" s="409"/>
      <c r="D1105" s="410"/>
      <c r="E1105" s="409"/>
      <c r="F1105" s="410"/>
      <c r="G1105" s="409"/>
      <c r="H1105" s="409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ht="14.25" customHeight="1">
      <c r="A1106" s="409"/>
      <c r="B1106" s="409"/>
      <c r="C1106" s="409"/>
      <c r="D1106" s="410"/>
      <c r="E1106" s="409"/>
      <c r="F1106" s="410"/>
      <c r="G1106" s="409"/>
      <c r="H1106" s="409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ht="14.25" customHeight="1">
      <c r="A1107" s="409"/>
      <c r="B1107" s="409"/>
      <c r="C1107" s="409"/>
      <c r="D1107" s="410"/>
      <c r="E1107" s="409"/>
      <c r="F1107" s="410"/>
      <c r="G1107" s="409"/>
      <c r="H1107" s="409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ht="14.25" customHeight="1">
      <c r="A1108" s="409"/>
      <c r="B1108" s="409"/>
      <c r="C1108" s="409"/>
      <c r="D1108" s="410"/>
      <c r="E1108" s="409"/>
      <c r="F1108" s="410"/>
      <c r="G1108" s="409"/>
      <c r="H1108" s="409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ht="14.25" customHeight="1">
      <c r="A1109" s="409"/>
      <c r="B1109" s="409"/>
      <c r="C1109" s="409"/>
      <c r="D1109" s="410"/>
      <c r="E1109" s="409"/>
      <c r="F1109" s="410"/>
      <c r="G1109" s="409"/>
      <c r="H1109" s="409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ht="14.25" customHeight="1">
      <c r="A1110" s="409"/>
      <c r="B1110" s="409"/>
      <c r="C1110" s="409"/>
      <c r="D1110" s="410"/>
      <c r="E1110" s="409"/>
      <c r="F1110" s="410"/>
      <c r="G1110" s="409"/>
      <c r="H1110" s="409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ht="14.25" customHeight="1">
      <c r="A1111" s="409"/>
      <c r="B1111" s="409"/>
      <c r="C1111" s="409"/>
      <c r="D1111" s="410"/>
      <c r="E1111" s="409"/>
      <c r="F1111" s="410"/>
      <c r="G1111" s="409"/>
      <c r="H1111" s="409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ht="14.25" customHeight="1">
      <c r="A1112" s="409"/>
      <c r="B1112" s="409"/>
      <c r="C1112" s="409"/>
      <c r="D1112" s="410"/>
      <c r="E1112" s="409"/>
      <c r="F1112" s="410"/>
      <c r="G1112" s="409"/>
      <c r="H1112" s="409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ht="14.25" customHeight="1">
      <c r="A1113" s="409"/>
      <c r="B1113" s="409"/>
      <c r="C1113" s="409"/>
      <c r="D1113" s="410"/>
      <c r="E1113" s="409"/>
      <c r="F1113" s="410"/>
      <c r="G1113" s="409"/>
      <c r="H1113" s="409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ht="14.25" customHeight="1">
      <c r="A1114" s="409"/>
      <c r="B1114" s="409"/>
      <c r="C1114" s="409"/>
      <c r="D1114" s="410"/>
      <c r="E1114" s="409"/>
      <c r="F1114" s="410"/>
      <c r="G1114" s="409"/>
      <c r="H1114" s="409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ht="14.25" customHeight="1">
      <c r="A1115" s="409"/>
      <c r="B1115" s="409"/>
      <c r="C1115" s="409"/>
      <c r="D1115" s="410"/>
      <c r="E1115" s="409"/>
      <c r="F1115" s="410"/>
      <c r="G1115" s="409"/>
      <c r="H1115" s="409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ht="14.25" customHeight="1">
      <c r="A1116" s="409"/>
      <c r="B1116" s="409"/>
      <c r="C1116" s="409"/>
      <c r="D1116" s="410"/>
      <c r="E1116" s="409"/>
      <c r="F1116" s="410"/>
      <c r="G1116" s="409"/>
      <c r="H1116" s="409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ht="14.25" customHeight="1">
      <c r="A1117" s="409"/>
      <c r="B1117" s="409"/>
      <c r="C1117" s="409"/>
      <c r="D1117" s="410"/>
      <c r="E1117" s="409"/>
      <c r="F1117" s="410"/>
      <c r="G1117" s="409"/>
      <c r="H1117" s="409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ht="14.25" customHeight="1">
      <c r="A1118" s="409"/>
      <c r="B1118" s="409"/>
      <c r="C1118" s="409"/>
      <c r="D1118" s="410"/>
      <c r="E1118" s="409"/>
      <c r="F1118" s="410"/>
      <c r="G1118" s="409"/>
      <c r="H1118" s="409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ht="14.25" customHeight="1">
      <c r="A1119" s="409"/>
      <c r="B1119" s="409"/>
      <c r="C1119" s="409"/>
      <c r="D1119" s="410"/>
      <c r="E1119" s="409"/>
      <c r="F1119" s="410"/>
      <c r="G1119" s="409"/>
      <c r="H1119" s="409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ht="14.25" customHeight="1">
      <c r="A1120" s="409"/>
      <c r="B1120" s="409"/>
      <c r="C1120" s="409"/>
      <c r="D1120" s="410"/>
      <c r="E1120" s="409"/>
      <c r="F1120" s="410"/>
      <c r="G1120" s="409"/>
      <c r="H1120" s="409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ht="14.25" customHeight="1">
      <c r="A1121" s="409"/>
      <c r="B1121" s="409"/>
      <c r="C1121" s="409"/>
      <c r="D1121" s="410"/>
      <c r="E1121" s="409"/>
      <c r="F1121" s="410"/>
      <c r="G1121" s="409"/>
      <c r="H1121" s="409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ht="14.25" customHeight="1">
      <c r="A1122" s="409"/>
      <c r="B1122" s="409"/>
      <c r="C1122" s="409"/>
      <c r="D1122" s="410"/>
      <c r="E1122" s="409"/>
      <c r="F1122" s="410"/>
      <c r="G1122" s="409"/>
      <c r="H1122" s="409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ht="14.25" customHeight="1">
      <c r="A1123" s="409"/>
      <c r="B1123" s="409"/>
      <c r="C1123" s="409"/>
      <c r="D1123" s="410"/>
      <c r="E1123" s="409"/>
      <c r="F1123" s="410"/>
      <c r="G1123" s="409"/>
      <c r="H1123" s="409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ht="14.25" customHeight="1">
      <c r="A1124" s="409"/>
      <c r="B1124" s="409"/>
      <c r="C1124" s="409"/>
      <c r="D1124" s="410"/>
      <c r="E1124" s="409"/>
      <c r="F1124" s="410"/>
      <c r="G1124" s="409"/>
      <c r="H1124" s="409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ht="14.25" customHeight="1">
      <c r="A1125" s="409"/>
      <c r="B1125" s="409"/>
      <c r="C1125" s="409"/>
      <c r="D1125" s="410"/>
      <c r="E1125" s="409"/>
      <c r="F1125" s="410"/>
      <c r="G1125" s="409"/>
      <c r="H1125" s="409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ht="14.25" customHeight="1">
      <c r="A1126" s="409"/>
      <c r="B1126" s="409"/>
      <c r="C1126" s="409"/>
      <c r="D1126" s="410"/>
      <c r="E1126" s="409"/>
      <c r="F1126" s="410"/>
      <c r="G1126" s="409"/>
      <c r="H1126" s="409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ht="14.25" customHeight="1">
      <c r="A1127" s="409"/>
      <c r="B1127" s="409"/>
      <c r="C1127" s="409"/>
      <c r="D1127" s="410"/>
      <c r="E1127" s="409"/>
      <c r="F1127" s="410"/>
      <c r="G1127" s="409"/>
      <c r="H1127" s="409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ht="14.25" customHeight="1">
      <c r="A1128" s="409"/>
      <c r="B1128" s="409"/>
      <c r="C1128" s="409"/>
      <c r="D1128" s="410"/>
      <c r="E1128" s="409"/>
      <c r="F1128" s="410"/>
      <c r="G1128" s="409"/>
      <c r="H1128" s="409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ht="14.25" customHeight="1">
      <c r="A1129" s="409"/>
      <c r="B1129" s="409"/>
      <c r="C1129" s="409"/>
      <c r="D1129" s="410"/>
      <c r="E1129" s="409"/>
      <c r="F1129" s="410"/>
      <c r="G1129" s="409"/>
      <c r="H1129" s="409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ht="14.25" customHeight="1">
      <c r="A1130" s="409"/>
      <c r="B1130" s="409"/>
      <c r="C1130" s="409"/>
      <c r="D1130" s="410"/>
      <c r="E1130" s="409"/>
      <c r="F1130" s="410"/>
      <c r="G1130" s="409"/>
      <c r="H1130" s="409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ht="14.25" customHeight="1">
      <c r="A1131" s="409"/>
      <c r="B1131" s="409"/>
      <c r="C1131" s="409"/>
      <c r="D1131" s="410"/>
      <c r="E1131" s="409"/>
      <c r="F1131" s="410"/>
      <c r="G1131" s="409"/>
      <c r="H1131" s="409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ht="14.25" customHeight="1">
      <c r="A1132" s="409"/>
      <c r="B1132" s="409"/>
      <c r="C1132" s="409"/>
      <c r="D1132" s="410"/>
      <c r="E1132" s="409"/>
      <c r="F1132" s="410"/>
      <c r="G1132" s="409"/>
      <c r="H1132" s="409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ht="14.25" customHeight="1">
      <c r="A1133" s="409"/>
      <c r="B1133" s="409"/>
      <c r="C1133" s="409"/>
      <c r="D1133" s="410"/>
      <c r="E1133" s="409"/>
      <c r="F1133" s="410"/>
      <c r="G1133" s="409"/>
      <c r="H1133" s="409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ht="14.25" customHeight="1">
      <c r="A1134" s="409"/>
      <c r="B1134" s="409"/>
      <c r="C1134" s="409"/>
      <c r="D1134" s="410"/>
      <c r="E1134" s="409"/>
      <c r="F1134" s="410"/>
      <c r="G1134" s="409"/>
      <c r="H1134" s="409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ht="14.25" customHeight="1">
      <c r="A1135" s="409"/>
      <c r="B1135" s="409"/>
      <c r="C1135" s="409"/>
      <c r="D1135" s="410"/>
      <c r="E1135" s="409"/>
      <c r="F1135" s="410"/>
      <c r="G1135" s="409"/>
      <c r="H1135" s="409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</sheetData>
  <mergeCells count="14">
    <mergeCell ref="B152:C152"/>
    <mergeCell ref="B154:D154"/>
    <mergeCell ref="E154:J154"/>
    <mergeCell ref="B162:C162"/>
    <mergeCell ref="B164:D164"/>
    <mergeCell ref="E164:J164"/>
    <mergeCell ref="B172:C172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