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70" windowWidth="23655" windowHeight="8895" activeTab="1"/>
  </bookViews>
  <sheets>
    <sheet name="Фінансування" sheetId="1" r:id="rId1"/>
    <sheet name="Кошторис  витрат" sheetId="2" r:id="rId2"/>
    <sheet name="Реєстр документів 1" sheetId="4" r:id="rId3"/>
  </sheets>
  <calcPr calcId="144525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I88" i="4" l="1"/>
  <c r="F88" i="4"/>
  <c r="D88" i="4"/>
  <c r="I78" i="4"/>
  <c r="F78" i="4"/>
  <c r="D78" i="4"/>
  <c r="I69" i="4"/>
  <c r="F69" i="4"/>
  <c r="D69" i="4"/>
  <c r="X124" i="2"/>
  <c r="X126" i="2"/>
  <c r="X128" i="2"/>
  <c r="X130" i="2"/>
  <c r="J130" i="2"/>
  <c r="J124" i="2"/>
  <c r="J125" i="2"/>
  <c r="X125" i="2" s="1"/>
  <c r="J126" i="2"/>
  <c r="J127" i="2"/>
  <c r="X127" i="2" s="1"/>
  <c r="J128" i="2"/>
  <c r="J129" i="2"/>
  <c r="X129" i="2" s="1"/>
  <c r="J131" i="2"/>
  <c r="X131" i="2" s="1"/>
  <c r="G124" i="2"/>
  <c r="W124" i="2" s="1"/>
  <c r="Y124" i="2" s="1"/>
  <c r="Z124" i="2" s="1"/>
  <c r="G125" i="2"/>
  <c r="W125" i="2" s="1"/>
  <c r="G126" i="2"/>
  <c r="W126" i="2" s="1"/>
  <c r="Y126" i="2" s="1"/>
  <c r="Z126" i="2" s="1"/>
  <c r="G127" i="2"/>
  <c r="W127" i="2" s="1"/>
  <c r="G128" i="2"/>
  <c r="W128" i="2" s="1"/>
  <c r="Y128" i="2" s="1"/>
  <c r="Z128" i="2" s="1"/>
  <c r="G129" i="2"/>
  <c r="W129" i="2" s="1"/>
  <c r="G130" i="2"/>
  <c r="W130" i="2" s="1"/>
  <c r="Y130" i="2" s="1"/>
  <c r="Z130" i="2" s="1"/>
  <c r="G131" i="2"/>
  <c r="W131" i="2" s="1"/>
  <c r="Y131" i="2" s="1"/>
  <c r="Z131" i="2" s="1"/>
  <c r="Y129" i="2" l="1"/>
  <c r="Z129" i="2" s="1"/>
  <c r="Y125" i="2"/>
  <c r="Z125" i="2" s="1"/>
  <c r="Y127" i="2"/>
  <c r="Z127" i="2" s="1"/>
  <c r="J53" i="2"/>
  <c r="X53" i="2" s="1"/>
  <c r="J54" i="2"/>
  <c r="X54" i="2" s="1"/>
  <c r="J55" i="2"/>
  <c r="X55" i="2" s="1"/>
  <c r="J56" i="2"/>
  <c r="X56" i="2" s="1"/>
  <c r="J57" i="2"/>
  <c r="X57" i="2" s="1"/>
  <c r="J58" i="2"/>
  <c r="X58" i="2" s="1"/>
  <c r="J59" i="2"/>
  <c r="X59" i="2" s="1"/>
  <c r="J60" i="2"/>
  <c r="X60" i="2" s="1"/>
  <c r="J61" i="2"/>
  <c r="X61" i="2" s="1"/>
  <c r="J62" i="2"/>
  <c r="X62" i="2" s="1"/>
  <c r="J63" i="2"/>
  <c r="X63" i="2" s="1"/>
  <c r="J64" i="2"/>
  <c r="X64" i="2" s="1"/>
  <c r="J65" i="2"/>
  <c r="X65" i="2" s="1"/>
  <c r="J66" i="2"/>
  <c r="X66" i="2" s="1"/>
  <c r="J67" i="2"/>
  <c r="X67" i="2" s="1"/>
  <c r="J68" i="2"/>
  <c r="X68" i="2" s="1"/>
  <c r="J69" i="2"/>
  <c r="X69" i="2" s="1"/>
  <c r="J70" i="2"/>
  <c r="X70" i="2" s="1"/>
  <c r="J71" i="2"/>
  <c r="X71" i="2" s="1"/>
  <c r="J72" i="2"/>
  <c r="X72" i="2" s="1"/>
  <c r="J73" i="2"/>
  <c r="X73" i="2" s="1"/>
  <c r="J74" i="2"/>
  <c r="X74" i="2" s="1"/>
  <c r="J75" i="2"/>
  <c r="X75" i="2" s="1"/>
  <c r="J76" i="2"/>
  <c r="X76" i="2" s="1"/>
  <c r="J77" i="2"/>
  <c r="X77" i="2" s="1"/>
  <c r="J78" i="2"/>
  <c r="X78" i="2" s="1"/>
  <c r="J79" i="2"/>
  <c r="J80" i="2"/>
  <c r="G53" i="2"/>
  <c r="W53" i="2" s="1"/>
  <c r="Y53" i="2" s="1"/>
  <c r="Z53" i="2" s="1"/>
  <c r="G54" i="2"/>
  <c r="W54" i="2" s="1"/>
  <c r="Y54" i="2" s="1"/>
  <c r="Z54" i="2" s="1"/>
  <c r="G55" i="2"/>
  <c r="W55" i="2" s="1"/>
  <c r="Y55" i="2" s="1"/>
  <c r="Z55" i="2" s="1"/>
  <c r="G56" i="2"/>
  <c r="W56" i="2" s="1"/>
  <c r="Y56" i="2" s="1"/>
  <c r="Z56" i="2" s="1"/>
  <c r="G57" i="2"/>
  <c r="W57" i="2" s="1"/>
  <c r="Y57" i="2" s="1"/>
  <c r="Z57" i="2" s="1"/>
  <c r="G58" i="2"/>
  <c r="W58" i="2" s="1"/>
  <c r="Y58" i="2" s="1"/>
  <c r="Z58" i="2" s="1"/>
  <c r="G59" i="2"/>
  <c r="W59" i="2" s="1"/>
  <c r="Y59" i="2" s="1"/>
  <c r="Z59" i="2" s="1"/>
  <c r="G60" i="2"/>
  <c r="W60" i="2" s="1"/>
  <c r="Y60" i="2" s="1"/>
  <c r="Z60" i="2" s="1"/>
  <c r="G61" i="2"/>
  <c r="W61" i="2" s="1"/>
  <c r="Y61" i="2" s="1"/>
  <c r="Z61" i="2" s="1"/>
  <c r="G62" i="2"/>
  <c r="W62" i="2" s="1"/>
  <c r="Y62" i="2" s="1"/>
  <c r="Z62" i="2" s="1"/>
  <c r="G63" i="2"/>
  <c r="W63" i="2" s="1"/>
  <c r="Y63" i="2" s="1"/>
  <c r="Z63" i="2" s="1"/>
  <c r="G64" i="2"/>
  <c r="W64" i="2" s="1"/>
  <c r="Y64" i="2" s="1"/>
  <c r="Z64" i="2" s="1"/>
  <c r="G65" i="2"/>
  <c r="W65" i="2" s="1"/>
  <c r="Y65" i="2" s="1"/>
  <c r="Z65" i="2" s="1"/>
  <c r="G66" i="2"/>
  <c r="W66" i="2" s="1"/>
  <c r="Y66" i="2" s="1"/>
  <c r="Z66" i="2" s="1"/>
  <c r="G67" i="2"/>
  <c r="W67" i="2" s="1"/>
  <c r="Y67" i="2" s="1"/>
  <c r="Z67" i="2" s="1"/>
  <c r="G68" i="2"/>
  <c r="W68" i="2" s="1"/>
  <c r="Y68" i="2" s="1"/>
  <c r="Z68" i="2" s="1"/>
  <c r="G69" i="2"/>
  <c r="W69" i="2" s="1"/>
  <c r="Y69" i="2" s="1"/>
  <c r="Z69" i="2" s="1"/>
  <c r="G70" i="2"/>
  <c r="W70" i="2" s="1"/>
  <c r="Y70" i="2" s="1"/>
  <c r="Z70" i="2" s="1"/>
  <c r="G71" i="2"/>
  <c r="W71" i="2" s="1"/>
  <c r="Y71" i="2" s="1"/>
  <c r="Z71" i="2" s="1"/>
  <c r="G72" i="2"/>
  <c r="W72" i="2" s="1"/>
  <c r="Y72" i="2" s="1"/>
  <c r="Z72" i="2" s="1"/>
  <c r="G73" i="2"/>
  <c r="W73" i="2" s="1"/>
  <c r="Y73" i="2" s="1"/>
  <c r="Z73" i="2" s="1"/>
  <c r="G74" i="2"/>
  <c r="W74" i="2" s="1"/>
  <c r="Y74" i="2" s="1"/>
  <c r="Z74" i="2" s="1"/>
  <c r="G75" i="2"/>
  <c r="W75" i="2" s="1"/>
  <c r="Y75" i="2" s="1"/>
  <c r="Z75" i="2" s="1"/>
  <c r="G76" i="2"/>
  <c r="W76" i="2" s="1"/>
  <c r="Y76" i="2" s="1"/>
  <c r="Z76" i="2" s="1"/>
  <c r="G77" i="2"/>
  <c r="W77" i="2" s="1"/>
  <c r="Y77" i="2" s="1"/>
  <c r="Z77" i="2" s="1"/>
  <c r="G78" i="2"/>
  <c r="W78" i="2" s="1"/>
  <c r="Y78" i="2" s="1"/>
  <c r="Z78" i="2" s="1"/>
  <c r="G79" i="2"/>
  <c r="G80" i="2"/>
  <c r="M80" i="2"/>
  <c r="P80" i="2"/>
  <c r="S80" i="2"/>
  <c r="V80" i="2"/>
  <c r="K81" i="2"/>
  <c r="N81" i="2"/>
  <c r="Q81" i="2"/>
  <c r="T81" i="2"/>
  <c r="W80" i="2" l="1"/>
  <c r="X80" i="2"/>
  <c r="Y80" i="2" l="1"/>
  <c r="Z80" i="2" s="1"/>
  <c r="J15" i="2"/>
  <c r="J16" i="2"/>
  <c r="X16" i="2" s="1"/>
  <c r="G15" i="2"/>
  <c r="W15" i="2" s="1"/>
  <c r="G16" i="2"/>
  <c r="W16" i="2" s="1"/>
  <c r="G18" i="2"/>
  <c r="J18" i="2"/>
  <c r="M18" i="2"/>
  <c r="P18" i="2"/>
  <c r="S18" i="2"/>
  <c r="V18" i="2"/>
  <c r="E19" i="2"/>
  <c r="H19" i="2"/>
  <c r="K19" i="2"/>
  <c r="N19" i="2"/>
  <c r="Q19" i="2"/>
  <c r="T19" i="2"/>
  <c r="C3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V205" i="2"/>
  <c r="S205" i="2"/>
  <c r="P205" i="2"/>
  <c r="M205" i="2"/>
  <c r="J205" i="2"/>
  <c r="G205" i="2"/>
  <c r="V204" i="2"/>
  <c r="S204" i="2"/>
  <c r="P204" i="2"/>
  <c r="M204" i="2"/>
  <c r="J204" i="2"/>
  <c r="J202" i="2" s="1"/>
  <c r="G204" i="2"/>
  <c r="V203" i="2"/>
  <c r="S203" i="2"/>
  <c r="P203" i="2"/>
  <c r="P202" i="2" s="1"/>
  <c r="M203" i="2"/>
  <c r="J203" i="2"/>
  <c r="G203" i="2"/>
  <c r="T202" i="2"/>
  <c r="Q202" i="2"/>
  <c r="N202" i="2"/>
  <c r="K202" i="2"/>
  <c r="H202" i="2"/>
  <c r="E202" i="2"/>
  <c r="V201" i="2"/>
  <c r="S201" i="2"/>
  <c r="P201" i="2"/>
  <c r="M201" i="2"/>
  <c r="J201" i="2"/>
  <c r="G201" i="2"/>
  <c r="W201" i="2" s="1"/>
  <c r="V200" i="2"/>
  <c r="S200" i="2"/>
  <c r="P200" i="2"/>
  <c r="M200" i="2"/>
  <c r="M198" i="2" s="1"/>
  <c r="J200" i="2"/>
  <c r="G200" i="2"/>
  <c r="V199" i="2"/>
  <c r="V198" i="2" s="1"/>
  <c r="S199" i="2"/>
  <c r="S198" i="2" s="1"/>
  <c r="P199" i="2"/>
  <c r="M199" i="2"/>
  <c r="J199" i="2"/>
  <c r="G199" i="2"/>
  <c r="G198" i="2" s="1"/>
  <c r="T198" i="2"/>
  <c r="Q198" i="2"/>
  <c r="N198" i="2"/>
  <c r="K198" i="2"/>
  <c r="J198" i="2"/>
  <c r="H198" i="2"/>
  <c r="E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T193" i="2"/>
  <c r="Q193" i="2"/>
  <c r="N193" i="2"/>
  <c r="K193" i="2"/>
  <c r="J193" i="2"/>
  <c r="H193" i="2"/>
  <c r="E193" i="2"/>
  <c r="V192" i="2"/>
  <c r="S192" i="2"/>
  <c r="P192" i="2"/>
  <c r="M192" i="2"/>
  <c r="J192" i="2"/>
  <c r="X192" i="2" s="1"/>
  <c r="G192" i="2"/>
  <c r="V191" i="2"/>
  <c r="S191" i="2"/>
  <c r="P191" i="2"/>
  <c r="M191" i="2"/>
  <c r="J191" i="2"/>
  <c r="G191" i="2"/>
  <c r="V190" i="2"/>
  <c r="S190" i="2"/>
  <c r="P190" i="2"/>
  <c r="M190" i="2"/>
  <c r="J190" i="2"/>
  <c r="X190" i="2" s="1"/>
  <c r="G190" i="2"/>
  <c r="V189" i="2"/>
  <c r="S189" i="2"/>
  <c r="P189" i="2"/>
  <c r="P188" i="2" s="1"/>
  <c r="M189" i="2"/>
  <c r="J189" i="2"/>
  <c r="G189" i="2"/>
  <c r="V188" i="2"/>
  <c r="T188" i="2"/>
  <c r="Q188" i="2"/>
  <c r="N188" i="2"/>
  <c r="K188" i="2"/>
  <c r="H188" i="2"/>
  <c r="E188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S180" i="2" s="1"/>
  <c r="P178" i="2"/>
  <c r="M178" i="2"/>
  <c r="J178" i="2"/>
  <c r="G178" i="2"/>
  <c r="G180" i="2" s="1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W168" i="2" s="1"/>
  <c r="V167" i="2"/>
  <c r="S167" i="2"/>
  <c r="P167" i="2"/>
  <c r="M167" i="2"/>
  <c r="W167" i="2" s="1"/>
  <c r="J167" i="2"/>
  <c r="G167" i="2"/>
  <c r="V166" i="2"/>
  <c r="S166" i="2"/>
  <c r="P166" i="2"/>
  <c r="M166" i="2"/>
  <c r="J166" i="2"/>
  <c r="G166" i="2"/>
  <c r="W166" i="2" s="1"/>
  <c r="V165" i="2"/>
  <c r="S165" i="2"/>
  <c r="P165" i="2"/>
  <c r="M165" i="2"/>
  <c r="W165" i="2" s="1"/>
  <c r="J165" i="2"/>
  <c r="G165" i="2"/>
  <c r="V164" i="2"/>
  <c r="S164" i="2"/>
  <c r="S169" i="2" s="1"/>
  <c r="P164" i="2"/>
  <c r="M164" i="2"/>
  <c r="J164" i="2"/>
  <c r="G164" i="2"/>
  <c r="W164" i="2" s="1"/>
  <c r="V163" i="2"/>
  <c r="S163" i="2"/>
  <c r="P163" i="2"/>
  <c r="M163" i="2"/>
  <c r="M169" i="2" s="1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W152" i="2" s="1"/>
  <c r="V151" i="2"/>
  <c r="S151" i="2"/>
  <c r="P151" i="2"/>
  <c r="M151" i="2"/>
  <c r="W151" i="2" s="1"/>
  <c r="J151" i="2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W149" i="2" s="1"/>
  <c r="J149" i="2"/>
  <c r="G149" i="2"/>
  <c r="V148" i="2"/>
  <c r="S148" i="2"/>
  <c r="P148" i="2"/>
  <c r="M148" i="2"/>
  <c r="J148" i="2"/>
  <c r="G148" i="2"/>
  <c r="W148" i="2" s="1"/>
  <c r="V147" i="2"/>
  <c r="S147" i="2"/>
  <c r="P147" i="2"/>
  <c r="M147" i="2"/>
  <c r="W147" i="2" s="1"/>
  <c r="J147" i="2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W145" i="2" s="1"/>
  <c r="J145" i="2"/>
  <c r="G145" i="2"/>
  <c r="V144" i="2"/>
  <c r="S144" i="2"/>
  <c r="P144" i="2"/>
  <c r="M144" i="2"/>
  <c r="J144" i="2"/>
  <c r="G144" i="2"/>
  <c r="W144" i="2" s="1"/>
  <c r="V143" i="2"/>
  <c r="S143" i="2"/>
  <c r="P143" i="2"/>
  <c r="M143" i="2"/>
  <c r="M153" i="2" s="1"/>
  <c r="J143" i="2"/>
  <c r="G143" i="2"/>
  <c r="V142" i="2"/>
  <c r="S142" i="2"/>
  <c r="S153" i="2" s="1"/>
  <c r="P142" i="2"/>
  <c r="M142" i="2"/>
  <c r="J142" i="2"/>
  <c r="G142" i="2"/>
  <c r="W142" i="2" s="1"/>
  <c r="V139" i="2"/>
  <c r="S139" i="2"/>
  <c r="P139" i="2"/>
  <c r="M139" i="2"/>
  <c r="W139" i="2" s="1"/>
  <c r="J139" i="2"/>
  <c r="G139" i="2"/>
  <c r="V138" i="2"/>
  <c r="S138" i="2"/>
  <c r="S136" i="2" s="1"/>
  <c r="P138" i="2"/>
  <c r="M138" i="2"/>
  <c r="J138" i="2"/>
  <c r="G138" i="2"/>
  <c r="W138" i="2" s="1"/>
  <c r="V137" i="2"/>
  <c r="S137" i="2"/>
  <c r="P137" i="2"/>
  <c r="P136" i="2" s="1"/>
  <c r="M137" i="2"/>
  <c r="M136" i="2" s="1"/>
  <c r="J137" i="2"/>
  <c r="G137" i="2"/>
  <c r="T136" i="2"/>
  <c r="T140" i="2" s="1"/>
  <c r="Q136" i="2"/>
  <c r="N136" i="2"/>
  <c r="K136" i="2"/>
  <c r="J136" i="2"/>
  <c r="H136" i="2"/>
  <c r="E136" i="2"/>
  <c r="V135" i="2"/>
  <c r="S135" i="2"/>
  <c r="P135" i="2"/>
  <c r="M135" i="2"/>
  <c r="J135" i="2"/>
  <c r="G135" i="2"/>
  <c r="W135" i="2" s="1"/>
  <c r="V134" i="2"/>
  <c r="S134" i="2"/>
  <c r="P134" i="2"/>
  <c r="M134" i="2"/>
  <c r="M132" i="2" s="1"/>
  <c r="J134" i="2"/>
  <c r="G134" i="2"/>
  <c r="V133" i="2"/>
  <c r="S133" i="2"/>
  <c r="S132" i="2" s="1"/>
  <c r="P133" i="2"/>
  <c r="M133" i="2"/>
  <c r="J133" i="2"/>
  <c r="G133" i="2"/>
  <c r="G132" i="2" s="1"/>
  <c r="T132" i="2"/>
  <c r="Q132" i="2"/>
  <c r="N132" i="2"/>
  <c r="K132" i="2"/>
  <c r="H132" i="2"/>
  <c r="E132" i="2"/>
  <c r="V123" i="2"/>
  <c r="V122" i="2" s="1"/>
  <c r="S123" i="2"/>
  <c r="S122" i="2" s="1"/>
  <c r="P123" i="2"/>
  <c r="P122" i="2" s="1"/>
  <c r="M123" i="2"/>
  <c r="M122" i="2" s="1"/>
  <c r="J123" i="2"/>
  <c r="G123" i="2"/>
  <c r="T122" i="2"/>
  <c r="Q122" i="2"/>
  <c r="N122" i="2"/>
  <c r="K122" i="2"/>
  <c r="H122" i="2"/>
  <c r="E122" i="2"/>
  <c r="V119" i="2"/>
  <c r="S119" i="2"/>
  <c r="P119" i="2"/>
  <c r="M119" i="2"/>
  <c r="J119" i="2"/>
  <c r="G119" i="2"/>
  <c r="V118" i="2"/>
  <c r="S118" i="2"/>
  <c r="P118" i="2"/>
  <c r="P116" i="2" s="1"/>
  <c r="M118" i="2"/>
  <c r="J118" i="2"/>
  <c r="G118" i="2"/>
  <c r="V117" i="2"/>
  <c r="V116" i="2" s="1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G114" i="2"/>
  <c r="V113" i="2"/>
  <c r="S113" i="2"/>
  <c r="P113" i="2"/>
  <c r="P112" i="2" s="1"/>
  <c r="M113" i="2"/>
  <c r="J113" i="2"/>
  <c r="G113" i="2"/>
  <c r="V112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P108" i="2" s="1"/>
  <c r="M109" i="2"/>
  <c r="J109" i="2"/>
  <c r="G109" i="2"/>
  <c r="T108" i="2"/>
  <c r="Q108" i="2"/>
  <c r="N108" i="2"/>
  <c r="K108" i="2"/>
  <c r="H108" i="2"/>
  <c r="E108" i="2"/>
  <c r="V105" i="2"/>
  <c r="S105" i="2"/>
  <c r="P105" i="2"/>
  <c r="M105" i="2"/>
  <c r="J105" i="2"/>
  <c r="G105" i="2"/>
  <c r="W105" i="2" s="1"/>
  <c r="V104" i="2"/>
  <c r="S104" i="2"/>
  <c r="P104" i="2"/>
  <c r="M104" i="2"/>
  <c r="M102" i="2" s="1"/>
  <c r="J104" i="2"/>
  <c r="X104" i="2" s="1"/>
  <c r="G104" i="2"/>
  <c r="V103" i="2"/>
  <c r="S103" i="2"/>
  <c r="S102" i="2" s="1"/>
  <c r="P103" i="2"/>
  <c r="M103" i="2"/>
  <c r="J103" i="2"/>
  <c r="G103" i="2"/>
  <c r="G102" i="2" s="1"/>
  <c r="V102" i="2"/>
  <c r="T102" i="2"/>
  <c r="Q102" i="2"/>
  <c r="P102" i="2"/>
  <c r="N102" i="2"/>
  <c r="K102" i="2"/>
  <c r="H102" i="2"/>
  <c r="E102" i="2"/>
  <c r="V101" i="2"/>
  <c r="S101" i="2"/>
  <c r="P101" i="2"/>
  <c r="M101" i="2"/>
  <c r="W101" i="2" s="1"/>
  <c r="J101" i="2"/>
  <c r="G101" i="2"/>
  <c r="V100" i="2"/>
  <c r="S100" i="2"/>
  <c r="S98" i="2" s="1"/>
  <c r="P100" i="2"/>
  <c r="M100" i="2"/>
  <c r="J100" i="2"/>
  <c r="G100" i="2"/>
  <c r="W100" i="2" s="1"/>
  <c r="V99" i="2"/>
  <c r="V98" i="2" s="1"/>
  <c r="S99" i="2"/>
  <c r="P99" i="2"/>
  <c r="M99" i="2"/>
  <c r="M98" i="2" s="1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J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X88" i="2" s="1"/>
  <c r="G88" i="2"/>
  <c r="V87" i="2"/>
  <c r="S87" i="2"/>
  <c r="P87" i="2"/>
  <c r="P86" i="2" s="1"/>
  <c r="M87" i="2"/>
  <c r="J87" i="2"/>
  <c r="G87" i="2"/>
  <c r="V86" i="2"/>
  <c r="T86" i="2"/>
  <c r="Q86" i="2"/>
  <c r="N86" i="2"/>
  <c r="K86" i="2"/>
  <c r="H86" i="2"/>
  <c r="E86" i="2"/>
  <c r="V83" i="2"/>
  <c r="S83" i="2"/>
  <c r="P83" i="2"/>
  <c r="M83" i="2"/>
  <c r="V82" i="2"/>
  <c r="V81" i="2" s="1"/>
  <c r="S82" i="2"/>
  <c r="S81" i="2" s="1"/>
  <c r="P82" i="2"/>
  <c r="M82" i="2"/>
  <c r="M81" i="2" s="1"/>
  <c r="V79" i="2"/>
  <c r="V51" i="2" s="1"/>
  <c r="V84" i="2" s="1"/>
  <c r="S79" i="2"/>
  <c r="P79" i="2"/>
  <c r="M79" i="2"/>
  <c r="W79" i="2" s="1"/>
  <c r="X79" i="2"/>
  <c r="V52" i="2"/>
  <c r="S52" i="2"/>
  <c r="P52" i="2"/>
  <c r="M52" i="2"/>
  <c r="J52" i="2"/>
  <c r="G52" i="2"/>
  <c r="T51" i="2"/>
  <c r="T84" i="2" s="1"/>
  <c r="Q51" i="2"/>
  <c r="Q84" i="2" s="1"/>
  <c r="P51" i="2"/>
  <c r="N51" i="2"/>
  <c r="N84" i="2" s="1"/>
  <c r="K51" i="2"/>
  <c r="K84" i="2" s="1"/>
  <c r="J51" i="2"/>
  <c r="J84" i="2" s="1"/>
  <c r="H51" i="2"/>
  <c r="H84" i="2" s="1"/>
  <c r="E51" i="2"/>
  <c r="E84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V45" i="2" s="1"/>
  <c r="S46" i="2"/>
  <c r="P46" i="2"/>
  <c r="M46" i="2"/>
  <c r="J46" i="2"/>
  <c r="G46" i="2"/>
  <c r="T45" i="2"/>
  <c r="Q45" i="2"/>
  <c r="N45" i="2"/>
  <c r="K45" i="2"/>
  <c r="H45" i="2"/>
  <c r="E45" i="2"/>
  <c r="E49" i="2" s="1"/>
  <c r="V44" i="2"/>
  <c r="S44" i="2"/>
  <c r="P44" i="2"/>
  <c r="M44" i="2"/>
  <c r="W44" i="2" s="1"/>
  <c r="Y44" i="2" s="1"/>
  <c r="Z44" i="2" s="1"/>
  <c r="J44" i="2"/>
  <c r="X44" i="2" s="1"/>
  <c r="G44" i="2"/>
  <c r="V43" i="2"/>
  <c r="S43" i="2"/>
  <c r="S41" i="2" s="1"/>
  <c r="P43" i="2"/>
  <c r="M43" i="2"/>
  <c r="J43" i="2"/>
  <c r="G43" i="2"/>
  <c r="W43" i="2" s="1"/>
  <c r="V42" i="2"/>
  <c r="V41" i="2" s="1"/>
  <c r="S42" i="2"/>
  <c r="P42" i="2"/>
  <c r="P41" i="2" s="1"/>
  <c r="M42" i="2"/>
  <c r="M41" i="2" s="1"/>
  <c r="J42" i="2"/>
  <c r="X42" i="2" s="1"/>
  <c r="G42" i="2"/>
  <c r="T41" i="2"/>
  <c r="Q41" i="2"/>
  <c r="N41" i="2"/>
  <c r="K41" i="2"/>
  <c r="J41" i="2"/>
  <c r="H41" i="2"/>
  <c r="E41" i="2"/>
  <c r="V40" i="2"/>
  <c r="S40" i="2"/>
  <c r="P40" i="2"/>
  <c r="M40" i="2"/>
  <c r="J40" i="2"/>
  <c r="G40" i="2"/>
  <c r="W40" i="2" s="1"/>
  <c r="V39" i="2"/>
  <c r="S39" i="2"/>
  <c r="P39" i="2"/>
  <c r="M39" i="2"/>
  <c r="J39" i="2"/>
  <c r="G39" i="2"/>
  <c r="V38" i="2"/>
  <c r="S38" i="2"/>
  <c r="S37" i="2" s="1"/>
  <c r="P38" i="2"/>
  <c r="M38" i="2"/>
  <c r="J38" i="2"/>
  <c r="G38" i="2"/>
  <c r="G37" i="2" s="1"/>
  <c r="T37" i="2"/>
  <c r="Q37" i="2"/>
  <c r="N37" i="2"/>
  <c r="K37" i="2"/>
  <c r="J37" i="2"/>
  <c r="H37" i="2"/>
  <c r="E37" i="2"/>
  <c r="V34" i="2"/>
  <c r="S34" i="2"/>
  <c r="P34" i="2"/>
  <c r="M34" i="2"/>
  <c r="J34" i="2"/>
  <c r="G34" i="2"/>
  <c r="W34" i="2" s="1"/>
  <c r="V33" i="2"/>
  <c r="S33" i="2"/>
  <c r="P33" i="2"/>
  <c r="M33" i="2"/>
  <c r="M31" i="2" s="1"/>
  <c r="J33" i="2"/>
  <c r="G33" i="2"/>
  <c r="V32" i="2"/>
  <c r="S32" i="2"/>
  <c r="S31" i="2" s="1"/>
  <c r="P32" i="2"/>
  <c r="M32" i="2"/>
  <c r="J32" i="2"/>
  <c r="G32" i="2"/>
  <c r="G31" i="2" s="1"/>
  <c r="V31" i="2"/>
  <c r="T31" i="2"/>
  <c r="Q31" i="2"/>
  <c r="P31" i="2"/>
  <c r="N31" i="2"/>
  <c r="K31" i="2"/>
  <c r="H31" i="2"/>
  <c r="E31" i="2"/>
  <c r="V26" i="2"/>
  <c r="S26" i="2"/>
  <c r="P26" i="2"/>
  <c r="M26" i="2"/>
  <c r="W26" i="2" s="1"/>
  <c r="J26" i="2"/>
  <c r="G26" i="2"/>
  <c r="V25" i="2"/>
  <c r="S25" i="2"/>
  <c r="S23" i="2" s="1"/>
  <c r="Q30" i="2" s="1"/>
  <c r="S30" i="2" s="1"/>
  <c r="P25" i="2"/>
  <c r="M25" i="2"/>
  <c r="J25" i="2"/>
  <c r="X25" i="2" s="1"/>
  <c r="G25" i="2"/>
  <c r="W25" i="2" s="1"/>
  <c r="V24" i="2"/>
  <c r="S24" i="2"/>
  <c r="P24" i="2"/>
  <c r="P23" i="2" s="1"/>
  <c r="N30" i="2" s="1"/>
  <c r="P30" i="2" s="1"/>
  <c r="M24" i="2"/>
  <c r="M23" i="2" s="1"/>
  <c r="K30" i="2" s="1"/>
  <c r="M30" i="2" s="1"/>
  <c r="J24" i="2"/>
  <c r="G24" i="2"/>
  <c r="V23" i="2"/>
  <c r="T30" i="2" s="1"/>
  <c r="V30" i="2" s="1"/>
  <c r="T23" i="2"/>
  <c r="Q23" i="2"/>
  <c r="N23" i="2"/>
  <c r="K23" i="2"/>
  <c r="H23" i="2"/>
  <c r="E23" i="2"/>
  <c r="V22" i="2"/>
  <c r="S22" i="2"/>
  <c r="P22" i="2"/>
  <c r="M22" i="2"/>
  <c r="J22" i="2"/>
  <c r="G22" i="2"/>
  <c r="W22" i="2" s="1"/>
  <c r="V21" i="2"/>
  <c r="S21" i="2"/>
  <c r="P21" i="2"/>
  <c r="M21" i="2"/>
  <c r="J21" i="2"/>
  <c r="G21" i="2"/>
  <c r="V20" i="2"/>
  <c r="S20" i="2"/>
  <c r="P20" i="2"/>
  <c r="P19" i="2" s="1"/>
  <c r="N29" i="2" s="1"/>
  <c r="P29" i="2" s="1"/>
  <c r="M20" i="2"/>
  <c r="J20" i="2"/>
  <c r="G20" i="2"/>
  <c r="V17" i="2"/>
  <c r="S17" i="2"/>
  <c r="P17" i="2"/>
  <c r="M17" i="2"/>
  <c r="J17" i="2"/>
  <c r="X17" i="2" s="1"/>
  <c r="G17" i="2"/>
  <c r="V14" i="2"/>
  <c r="S14" i="2"/>
  <c r="P14" i="2"/>
  <c r="P13" i="2" s="1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M37" i="2" l="1"/>
  <c r="T49" i="2"/>
  <c r="W83" i="2"/>
  <c r="X91" i="2"/>
  <c r="V90" i="2"/>
  <c r="P90" i="2"/>
  <c r="X93" i="2"/>
  <c r="P98" i="2"/>
  <c r="P106" i="2" s="1"/>
  <c r="X100" i="2"/>
  <c r="X109" i="2"/>
  <c r="V108" i="2"/>
  <c r="V120" i="2" s="1"/>
  <c r="X111" i="2"/>
  <c r="X123" i="2"/>
  <c r="X122" i="2" s="1"/>
  <c r="X133" i="2"/>
  <c r="V132" i="2"/>
  <c r="P132" i="2"/>
  <c r="P140" i="2" s="1"/>
  <c r="X135" i="2"/>
  <c r="P198" i="2"/>
  <c r="X20" i="2"/>
  <c r="V19" i="2"/>
  <c r="T29" i="2" s="1"/>
  <c r="V29" i="2" s="1"/>
  <c r="X22" i="2"/>
  <c r="X38" i="2"/>
  <c r="V37" i="2"/>
  <c r="P37" i="2"/>
  <c r="P49" i="2" s="1"/>
  <c r="X40" i="2"/>
  <c r="P45" i="2"/>
  <c r="X47" i="2"/>
  <c r="X95" i="2"/>
  <c r="V94" i="2"/>
  <c r="P94" i="2"/>
  <c r="X97" i="2"/>
  <c r="M108" i="2"/>
  <c r="W110" i="2"/>
  <c r="S108" i="2"/>
  <c r="W111" i="2"/>
  <c r="X118" i="2"/>
  <c r="X137" i="2"/>
  <c r="V136" i="2"/>
  <c r="V140" i="2" s="1"/>
  <c r="X139" i="2"/>
  <c r="P153" i="2"/>
  <c r="X143" i="2"/>
  <c r="X145" i="2"/>
  <c r="X147" i="2"/>
  <c r="X149" i="2"/>
  <c r="Y149" i="2" s="1"/>
  <c r="Z149" i="2" s="1"/>
  <c r="X151" i="2"/>
  <c r="P161" i="2"/>
  <c r="X156" i="2"/>
  <c r="X158" i="2"/>
  <c r="X160" i="2"/>
  <c r="J169" i="2"/>
  <c r="V169" i="2"/>
  <c r="X165" i="2"/>
  <c r="Y165" i="2" s="1"/>
  <c r="Z165" i="2" s="1"/>
  <c r="X167" i="2"/>
  <c r="P176" i="2"/>
  <c r="X172" i="2"/>
  <c r="X174" i="2"/>
  <c r="P180" i="2"/>
  <c r="X179" i="2"/>
  <c r="J186" i="2"/>
  <c r="V186" i="2"/>
  <c r="X184" i="2"/>
  <c r="X194" i="2"/>
  <c r="V193" i="2"/>
  <c r="P193" i="2"/>
  <c r="P211" i="2" s="1"/>
  <c r="X196" i="2"/>
  <c r="M202" i="2"/>
  <c r="W204" i="2"/>
  <c r="S202" i="2"/>
  <c r="S211" i="2" s="1"/>
  <c r="W205" i="2"/>
  <c r="W206" i="2"/>
  <c r="W207" i="2"/>
  <c r="W209" i="2"/>
  <c r="Y209" i="2" s="1"/>
  <c r="Z209" i="2" s="1"/>
  <c r="W210" i="2"/>
  <c r="W17" i="2"/>
  <c r="X33" i="2"/>
  <c r="M180" i="2"/>
  <c r="J132" i="2"/>
  <c r="J122" i="2"/>
  <c r="P120" i="2"/>
  <c r="T211" i="2"/>
  <c r="M13" i="2"/>
  <c r="K49" i="2"/>
  <c r="T106" i="2"/>
  <c r="V106" i="2"/>
  <c r="Y135" i="2"/>
  <c r="Z135" i="2" s="1"/>
  <c r="Q211" i="2"/>
  <c r="X14" i="2"/>
  <c r="X21" i="2"/>
  <c r="X19" i="2" s="1"/>
  <c r="X24" i="2"/>
  <c r="X26" i="2"/>
  <c r="X39" i="2"/>
  <c r="X37" i="2" s="1"/>
  <c r="H49" i="2"/>
  <c r="J45" i="2"/>
  <c r="J49" i="2" s="1"/>
  <c r="Q49" i="2"/>
  <c r="X46" i="2"/>
  <c r="X48" i="2"/>
  <c r="X45" i="2" s="1"/>
  <c r="M51" i="2"/>
  <c r="S51" i="2"/>
  <c r="J86" i="2"/>
  <c r="X87" i="2"/>
  <c r="X86" i="2" s="1"/>
  <c r="X89" i="2"/>
  <c r="X92" i="2"/>
  <c r="G94" i="2"/>
  <c r="S94" i="2"/>
  <c r="S106" i="2" s="1"/>
  <c r="M94" i="2"/>
  <c r="W97" i="2"/>
  <c r="J98" i="2"/>
  <c r="X99" i="2"/>
  <c r="X98" i="2" s="1"/>
  <c r="X101" i="2"/>
  <c r="Y101" i="2" s="1"/>
  <c r="Z101" i="2" s="1"/>
  <c r="K106" i="2"/>
  <c r="J112" i="2"/>
  <c r="X113" i="2"/>
  <c r="X112" i="2" s="1"/>
  <c r="X115" i="2"/>
  <c r="M116" i="2"/>
  <c r="W118" i="2"/>
  <c r="S116" i="2"/>
  <c r="W119" i="2"/>
  <c r="E140" i="2"/>
  <c r="X134" i="2"/>
  <c r="H140" i="2"/>
  <c r="M161" i="2"/>
  <c r="W156" i="2"/>
  <c r="Y156" i="2" s="1"/>
  <c r="Z156" i="2" s="1"/>
  <c r="S161" i="2"/>
  <c r="W157" i="2"/>
  <c r="Y157" i="2" s="1"/>
  <c r="Z157" i="2" s="1"/>
  <c r="W158" i="2"/>
  <c r="W159" i="2"/>
  <c r="W160" i="2"/>
  <c r="Y160" i="2" s="1"/>
  <c r="Z160" i="2" s="1"/>
  <c r="M176" i="2"/>
  <c r="G176" i="2"/>
  <c r="S176" i="2"/>
  <c r="W173" i="2"/>
  <c r="W174" i="2"/>
  <c r="Y174" i="2" s="1"/>
  <c r="Z174" i="2" s="1"/>
  <c r="W175" i="2"/>
  <c r="G186" i="2"/>
  <c r="S186" i="2"/>
  <c r="M186" i="2"/>
  <c r="W184" i="2"/>
  <c r="Y184" i="2" s="1"/>
  <c r="Z184" i="2" s="1"/>
  <c r="W185" i="2"/>
  <c r="J188" i="2"/>
  <c r="J211" i="2" s="1"/>
  <c r="X189" i="2"/>
  <c r="X188" i="2" s="1"/>
  <c r="X191" i="2"/>
  <c r="G193" i="2"/>
  <c r="S193" i="2"/>
  <c r="M193" i="2"/>
  <c r="M211" i="2" s="1"/>
  <c r="W196" i="2"/>
  <c r="W197" i="2"/>
  <c r="X199" i="2"/>
  <c r="X200" i="2"/>
  <c r="X201" i="2"/>
  <c r="H211" i="2"/>
  <c r="X203" i="2"/>
  <c r="V202" i="2"/>
  <c r="V211" i="2" s="1"/>
  <c r="X204" i="2"/>
  <c r="X205" i="2"/>
  <c r="X206" i="2"/>
  <c r="Y206" i="2" s="1"/>
  <c r="Z206" i="2" s="1"/>
  <c r="X207" i="2"/>
  <c r="X208" i="2"/>
  <c r="X209" i="2"/>
  <c r="X210" i="2"/>
  <c r="Y210" i="2" s="1"/>
  <c r="Z210" i="2" s="1"/>
  <c r="W18" i="2"/>
  <c r="X82" i="2"/>
  <c r="P81" i="2"/>
  <c r="P84" i="2" s="1"/>
  <c r="V49" i="2"/>
  <c r="N106" i="2"/>
  <c r="Q140" i="2"/>
  <c r="K211" i="2"/>
  <c r="Y22" i="2"/>
  <c r="Z22" i="2" s="1"/>
  <c r="Y100" i="2"/>
  <c r="Z100" i="2" s="1"/>
  <c r="E106" i="2"/>
  <c r="Y201" i="2"/>
  <c r="Z201" i="2" s="1"/>
  <c r="Y204" i="2"/>
  <c r="Z204" i="2" s="1"/>
  <c r="Y205" i="2"/>
  <c r="Z205" i="2" s="1"/>
  <c r="Y207" i="2"/>
  <c r="Z207" i="2" s="1"/>
  <c r="W208" i="2"/>
  <c r="Y208" i="2" s="1"/>
  <c r="Z208" i="2" s="1"/>
  <c r="S19" i="2"/>
  <c r="Q29" i="2" s="1"/>
  <c r="S29" i="2" s="1"/>
  <c r="M19" i="2"/>
  <c r="K29" i="2" s="1"/>
  <c r="M29" i="2" s="1"/>
  <c r="G19" i="2"/>
  <c r="E29" i="2" s="1"/>
  <c r="G29" i="2" s="1"/>
  <c r="J31" i="2"/>
  <c r="X32" i="2"/>
  <c r="X34" i="2"/>
  <c r="Y34" i="2" s="1"/>
  <c r="Z34" i="2" s="1"/>
  <c r="N49" i="2"/>
  <c r="X43" i="2"/>
  <c r="Y43" i="2" s="1"/>
  <c r="Z43" i="2" s="1"/>
  <c r="G45" i="2"/>
  <c r="S45" i="2"/>
  <c r="S49" i="2" s="1"/>
  <c r="M45" i="2"/>
  <c r="M49" i="2" s="1"/>
  <c r="W48" i="2"/>
  <c r="X52" i="2"/>
  <c r="X83" i="2"/>
  <c r="Y83" i="2" s="1"/>
  <c r="Z83" i="2" s="1"/>
  <c r="G86" i="2"/>
  <c r="S86" i="2"/>
  <c r="M86" i="2"/>
  <c r="W89" i="2"/>
  <c r="Y89" i="2" s="1"/>
  <c r="Z89" i="2" s="1"/>
  <c r="M90" i="2"/>
  <c r="W92" i="2"/>
  <c r="Y92" i="2" s="1"/>
  <c r="Z92" i="2" s="1"/>
  <c r="S90" i="2"/>
  <c r="W93" i="2"/>
  <c r="Y93" i="2" s="1"/>
  <c r="Z93" i="2" s="1"/>
  <c r="X96" i="2"/>
  <c r="J102" i="2"/>
  <c r="Q106" i="2"/>
  <c r="X103" i="2"/>
  <c r="X102" i="2" s="1"/>
  <c r="X105" i="2"/>
  <c r="Y105" i="2" s="1"/>
  <c r="Z105" i="2" s="1"/>
  <c r="X110" i="2"/>
  <c r="Y110" i="2" s="1"/>
  <c r="Z110" i="2" s="1"/>
  <c r="G112" i="2"/>
  <c r="S112" i="2"/>
  <c r="S120" i="2" s="1"/>
  <c r="M112" i="2"/>
  <c r="W115" i="2"/>
  <c r="Y115" i="2" s="1"/>
  <c r="Z115" i="2" s="1"/>
  <c r="J116" i="2"/>
  <c r="X117" i="2"/>
  <c r="X116" i="2" s="1"/>
  <c r="X119" i="2"/>
  <c r="K140" i="2"/>
  <c r="N140" i="2"/>
  <c r="X138" i="2"/>
  <c r="Y138" i="2" s="1"/>
  <c r="Z138" i="2" s="1"/>
  <c r="J153" i="2"/>
  <c r="V153" i="2"/>
  <c r="X144" i="2"/>
  <c r="X146" i="2"/>
  <c r="Y146" i="2" s="1"/>
  <c r="Z146" i="2" s="1"/>
  <c r="X148" i="2"/>
  <c r="Y148" i="2" s="1"/>
  <c r="Z148" i="2" s="1"/>
  <c r="X150" i="2"/>
  <c r="Y150" i="2" s="1"/>
  <c r="Z150" i="2" s="1"/>
  <c r="X152" i="2"/>
  <c r="J161" i="2"/>
  <c r="V161" i="2"/>
  <c r="X157" i="2"/>
  <c r="X159" i="2"/>
  <c r="P169" i="2"/>
  <c r="X164" i="2"/>
  <c r="Y164" i="2" s="1"/>
  <c r="Z164" i="2" s="1"/>
  <c r="X166" i="2"/>
  <c r="X168" i="2"/>
  <c r="X171" i="2"/>
  <c r="X176" i="2" s="1"/>
  <c r="V176" i="2"/>
  <c r="X173" i="2"/>
  <c r="X175" i="2"/>
  <c r="J180" i="2"/>
  <c r="V180" i="2"/>
  <c r="P186" i="2"/>
  <c r="X183" i="2"/>
  <c r="X185" i="2"/>
  <c r="Y185" i="2" s="1"/>
  <c r="Z185" i="2" s="1"/>
  <c r="G188" i="2"/>
  <c r="S188" i="2"/>
  <c r="M188" i="2"/>
  <c r="W191" i="2"/>
  <c r="Y191" i="2" s="1"/>
  <c r="Z191" i="2" s="1"/>
  <c r="W192" i="2"/>
  <c r="Y192" i="2" s="1"/>
  <c r="Z192" i="2" s="1"/>
  <c r="X195" i="2"/>
  <c r="X197" i="2"/>
  <c r="E211" i="2"/>
  <c r="N211" i="2"/>
  <c r="J19" i="2"/>
  <c r="H29" i="2" s="1"/>
  <c r="J29" i="2" s="1"/>
  <c r="X29" i="2" s="1"/>
  <c r="V13" i="2"/>
  <c r="T28" i="2" s="1"/>
  <c r="X18" i="2"/>
  <c r="Y16" i="2"/>
  <c r="Z16" i="2" s="1"/>
  <c r="J108" i="2"/>
  <c r="J90" i="2"/>
  <c r="H106" i="2"/>
  <c r="X51" i="2"/>
  <c r="Y79" i="2"/>
  <c r="Z79" i="2" s="1"/>
  <c r="J23" i="2"/>
  <c r="H30" i="2" s="1"/>
  <c r="J30" i="2" s="1"/>
  <c r="X30" i="2" s="1"/>
  <c r="J13" i="2"/>
  <c r="H28" i="2" s="1"/>
  <c r="X15" i="2"/>
  <c r="Y15" i="2" s="1"/>
  <c r="Z15" i="2" s="1"/>
  <c r="S13" i="2"/>
  <c r="Q28" i="2" s="1"/>
  <c r="Y25" i="2"/>
  <c r="Z25" i="2" s="1"/>
  <c r="Y26" i="2"/>
  <c r="Z26" i="2" s="1"/>
  <c r="Y40" i="2"/>
  <c r="Z40" i="2" s="1"/>
  <c r="X41" i="2"/>
  <c r="X90" i="2"/>
  <c r="M106" i="2"/>
  <c r="X132" i="2"/>
  <c r="M140" i="2"/>
  <c r="S140" i="2"/>
  <c r="Y139" i="2"/>
  <c r="Z139" i="2" s="1"/>
  <c r="Y144" i="2"/>
  <c r="Z144" i="2" s="1"/>
  <c r="Y145" i="2"/>
  <c r="Z145" i="2" s="1"/>
  <c r="Y147" i="2"/>
  <c r="Z147" i="2" s="1"/>
  <c r="Y151" i="2"/>
  <c r="Z151" i="2" s="1"/>
  <c r="Y152" i="2"/>
  <c r="Z152" i="2" s="1"/>
  <c r="Y166" i="2"/>
  <c r="Z166" i="2" s="1"/>
  <c r="Y167" i="2"/>
  <c r="Z167" i="2" s="1"/>
  <c r="Y168" i="2"/>
  <c r="Z168" i="2" s="1"/>
  <c r="K29" i="1"/>
  <c r="B29" i="1"/>
  <c r="V28" i="2"/>
  <c r="V27" i="2" s="1"/>
  <c r="V35" i="2" s="1"/>
  <c r="S84" i="2"/>
  <c r="Y119" i="2"/>
  <c r="Z119" i="2" s="1"/>
  <c r="X193" i="2"/>
  <c r="K28" i="2"/>
  <c r="Y17" i="2"/>
  <c r="Z17" i="2" s="1"/>
  <c r="M84" i="2"/>
  <c r="Y97" i="2"/>
  <c r="Z97" i="2" s="1"/>
  <c r="Y159" i="2"/>
  <c r="Z159" i="2" s="1"/>
  <c r="Y196" i="2"/>
  <c r="Z196" i="2" s="1"/>
  <c r="Y197" i="2"/>
  <c r="Z197" i="2" s="1"/>
  <c r="W21" i="2"/>
  <c r="Y21" i="2" s="1"/>
  <c r="Z21" i="2" s="1"/>
  <c r="W24" i="2"/>
  <c r="W33" i="2"/>
  <c r="Y33" i="2" s="1"/>
  <c r="Z33" i="2" s="1"/>
  <c r="W39" i="2"/>
  <c r="Y39" i="2" s="1"/>
  <c r="Z39" i="2" s="1"/>
  <c r="W42" i="2"/>
  <c r="W47" i="2"/>
  <c r="Y47" i="2" s="1"/>
  <c r="Z47" i="2" s="1"/>
  <c r="W52" i="2"/>
  <c r="W82" i="2"/>
  <c r="W81" i="2" s="1"/>
  <c r="W88" i="2"/>
  <c r="Y88" i="2" s="1"/>
  <c r="Z88" i="2" s="1"/>
  <c r="W91" i="2"/>
  <c r="W96" i="2"/>
  <c r="W99" i="2"/>
  <c r="W104" i="2"/>
  <c r="Y104" i="2" s="1"/>
  <c r="Z104" i="2" s="1"/>
  <c r="W109" i="2"/>
  <c r="W114" i="2"/>
  <c r="Y114" i="2" s="1"/>
  <c r="Z114" i="2" s="1"/>
  <c r="W117" i="2"/>
  <c r="W123" i="2"/>
  <c r="W134" i="2"/>
  <c r="W137" i="2"/>
  <c r="W143" i="2"/>
  <c r="Y143" i="2" s="1"/>
  <c r="Z143" i="2" s="1"/>
  <c r="W155" i="2"/>
  <c r="W163" i="2"/>
  <c r="W171" i="2"/>
  <c r="W179" i="2"/>
  <c r="Y179" i="2" s="1"/>
  <c r="Z179" i="2" s="1"/>
  <c r="W183" i="2"/>
  <c r="Y183" i="2" s="1"/>
  <c r="Z183" i="2" s="1"/>
  <c r="W190" i="2"/>
  <c r="Y190" i="2" s="1"/>
  <c r="Z190" i="2" s="1"/>
  <c r="W195" i="2"/>
  <c r="W200" i="2"/>
  <c r="W203" i="2"/>
  <c r="G13" i="2"/>
  <c r="G23" i="2"/>
  <c r="E30" i="2" s="1"/>
  <c r="G30" i="2" s="1"/>
  <c r="W30" i="2" s="1"/>
  <c r="G41" i="2"/>
  <c r="G49" i="2" s="1"/>
  <c r="G51" i="2"/>
  <c r="G84" i="2" s="1"/>
  <c r="G90" i="2"/>
  <c r="G98" i="2"/>
  <c r="G108" i="2"/>
  <c r="G116" i="2"/>
  <c r="G122" i="2"/>
  <c r="G136" i="2"/>
  <c r="X142" i="2"/>
  <c r="G153" i="2"/>
  <c r="G161" i="2"/>
  <c r="G169" i="2"/>
  <c r="J176" i="2"/>
  <c r="X178" i="2"/>
  <c r="X180" i="2" s="1"/>
  <c r="X182" i="2"/>
  <c r="G202" i="2"/>
  <c r="J30" i="1"/>
  <c r="I29" i="1"/>
  <c r="W20" i="2"/>
  <c r="N28" i="2"/>
  <c r="W32" i="2"/>
  <c r="W38" i="2"/>
  <c r="W46" i="2"/>
  <c r="W87" i="2"/>
  <c r="W95" i="2"/>
  <c r="W103" i="2"/>
  <c r="W113" i="2"/>
  <c r="W133" i="2"/>
  <c r="W172" i="2"/>
  <c r="Y172" i="2" s="1"/>
  <c r="Z172" i="2" s="1"/>
  <c r="W178" i="2"/>
  <c r="W182" i="2"/>
  <c r="W189" i="2"/>
  <c r="W194" i="2"/>
  <c r="W199" i="2"/>
  <c r="X155" i="2"/>
  <c r="X163" i="2"/>
  <c r="Y200" i="2" l="1"/>
  <c r="Z200" i="2" s="1"/>
  <c r="T27" i="2"/>
  <c r="X198" i="2"/>
  <c r="Y173" i="2"/>
  <c r="Z173" i="2" s="1"/>
  <c r="Y118" i="2"/>
  <c r="Z118" i="2" s="1"/>
  <c r="Y111" i="2"/>
  <c r="Z111" i="2" s="1"/>
  <c r="Y48" i="2"/>
  <c r="Z48" i="2" s="1"/>
  <c r="X161" i="2"/>
  <c r="M120" i="2"/>
  <c r="X94" i="2"/>
  <c r="Y175" i="2"/>
  <c r="Z175" i="2" s="1"/>
  <c r="Y158" i="2"/>
  <c r="Z158" i="2" s="1"/>
  <c r="X23" i="2"/>
  <c r="Y18" i="2"/>
  <c r="Z18" i="2" s="1"/>
  <c r="X153" i="2"/>
  <c r="J140" i="2"/>
  <c r="W29" i="2"/>
  <c r="Y29" i="2" s="1"/>
  <c r="Z29" i="2" s="1"/>
  <c r="X202" i="2"/>
  <c r="X211" i="2" s="1"/>
  <c r="X136" i="2"/>
  <c r="X140" i="2" s="1"/>
  <c r="W19" i="2"/>
  <c r="Y19" i="2" s="1"/>
  <c r="Z19" i="2" s="1"/>
  <c r="X186" i="2"/>
  <c r="Y134" i="2"/>
  <c r="Z134" i="2" s="1"/>
  <c r="V212" i="2"/>
  <c r="L28" i="1" s="1"/>
  <c r="J120" i="2"/>
  <c r="X81" i="2"/>
  <c r="Y81" i="2" s="1"/>
  <c r="Z81" i="2" s="1"/>
  <c r="X169" i="2"/>
  <c r="G211" i="2"/>
  <c r="Y195" i="2"/>
  <c r="Z195" i="2" s="1"/>
  <c r="Y96" i="2"/>
  <c r="Z96" i="2" s="1"/>
  <c r="X108" i="2"/>
  <c r="X120" i="2" s="1"/>
  <c r="X106" i="2"/>
  <c r="J106" i="2"/>
  <c r="X31" i="2"/>
  <c r="G106" i="2"/>
  <c r="H27" i="2"/>
  <c r="X13" i="2"/>
  <c r="Y95" i="2"/>
  <c r="Z95" i="2" s="1"/>
  <c r="W94" i="2"/>
  <c r="Y94" i="2" s="1"/>
  <c r="Z94" i="2" s="1"/>
  <c r="Y32" i="2"/>
  <c r="Z32" i="2" s="1"/>
  <c r="W31" i="2"/>
  <c r="Y99" i="2"/>
  <c r="Z99" i="2" s="1"/>
  <c r="W98" i="2"/>
  <c r="Y98" i="2" s="1"/>
  <c r="Z98" i="2" s="1"/>
  <c r="Y82" i="2"/>
  <c r="Z82" i="2" s="1"/>
  <c r="Y199" i="2"/>
  <c r="Z199" i="2" s="1"/>
  <c r="W198" i="2"/>
  <c r="Y198" i="2" s="1"/>
  <c r="Z198" i="2" s="1"/>
  <c r="Y103" i="2"/>
  <c r="Z103" i="2" s="1"/>
  <c r="W102" i="2"/>
  <c r="Y38" i="2"/>
  <c r="Z38" i="2" s="1"/>
  <c r="W37" i="2"/>
  <c r="Y37" i="2" s="1"/>
  <c r="Z37" i="2" s="1"/>
  <c r="Y123" i="2"/>
  <c r="Z123" i="2" s="1"/>
  <c r="W122" i="2"/>
  <c r="Y122" i="2" s="1"/>
  <c r="Z122" i="2" s="1"/>
  <c r="M28" i="2"/>
  <c r="M27" i="2" s="1"/>
  <c r="M35" i="2" s="1"/>
  <c r="M212" i="2" s="1"/>
  <c r="M214" i="2" s="1"/>
  <c r="K27" i="2"/>
  <c r="W186" i="2"/>
  <c r="Y182" i="2"/>
  <c r="Z182" i="2" s="1"/>
  <c r="Y113" i="2"/>
  <c r="Z113" i="2" s="1"/>
  <c r="W112" i="2"/>
  <c r="Y112" i="2" s="1"/>
  <c r="Z112" i="2" s="1"/>
  <c r="Y46" i="2"/>
  <c r="Z46" i="2" s="1"/>
  <c r="W45" i="2"/>
  <c r="Y20" i="2"/>
  <c r="Z20" i="2" s="1"/>
  <c r="E28" i="2"/>
  <c r="W169" i="2"/>
  <c r="Y169" i="2" s="1"/>
  <c r="Z169" i="2" s="1"/>
  <c r="Y163" i="2"/>
  <c r="Z163" i="2" s="1"/>
  <c r="Y109" i="2"/>
  <c r="Z109" i="2" s="1"/>
  <c r="W108" i="2"/>
  <c r="Y91" i="2"/>
  <c r="Z91" i="2" s="1"/>
  <c r="W90" i="2"/>
  <c r="Y90" i="2" s="1"/>
  <c r="Z90" i="2" s="1"/>
  <c r="Y24" i="2"/>
  <c r="Z24" i="2" s="1"/>
  <c r="W23" i="2"/>
  <c r="Y23" i="2" s="1"/>
  <c r="Z23" i="2" s="1"/>
  <c r="G140" i="2"/>
  <c r="W153" i="2"/>
  <c r="G120" i="2"/>
  <c r="Y142" i="2"/>
  <c r="Z142" i="2" s="1"/>
  <c r="W180" i="2"/>
  <c r="Y180" i="2" s="1"/>
  <c r="Z180" i="2" s="1"/>
  <c r="Y178" i="2"/>
  <c r="Z178" i="2" s="1"/>
  <c r="V214" i="2"/>
  <c r="L30" i="1"/>
  <c r="Y203" i="2"/>
  <c r="Z203" i="2" s="1"/>
  <c r="W202" i="2"/>
  <c r="W161" i="2"/>
  <c r="Y155" i="2"/>
  <c r="Z155" i="2" s="1"/>
  <c r="Y42" i="2"/>
  <c r="Z42" i="2" s="1"/>
  <c r="W41" i="2"/>
  <c r="Y41" i="2" s="1"/>
  <c r="Z41" i="2" s="1"/>
  <c r="Y189" i="2"/>
  <c r="Z189" i="2" s="1"/>
  <c r="W188" i="2"/>
  <c r="Y188" i="2" s="1"/>
  <c r="Z188" i="2" s="1"/>
  <c r="Y133" i="2"/>
  <c r="Z133" i="2" s="1"/>
  <c r="W132" i="2"/>
  <c r="Y132" i="2" s="1"/>
  <c r="Z132" i="2" s="1"/>
  <c r="Y87" i="2"/>
  <c r="Z87" i="2" s="1"/>
  <c r="W86" i="2"/>
  <c r="Y86" i="2" s="1"/>
  <c r="Z86" i="2" s="1"/>
  <c r="N27" i="2"/>
  <c r="P28" i="2"/>
  <c r="P27" i="2" s="1"/>
  <c r="P35" i="2" s="1"/>
  <c r="P212" i="2" s="1"/>
  <c r="P214" i="2" s="1"/>
  <c r="Y171" i="2"/>
  <c r="Z171" i="2" s="1"/>
  <c r="W176" i="2"/>
  <c r="Y176" i="2" s="1"/>
  <c r="Z176" i="2" s="1"/>
  <c r="Y137" i="2"/>
  <c r="Z137" i="2" s="1"/>
  <c r="W136" i="2"/>
  <c r="Y52" i="2"/>
  <c r="Z52" i="2" s="1"/>
  <c r="W51" i="2"/>
  <c r="Y51" i="2" s="1"/>
  <c r="Z51" i="2" s="1"/>
  <c r="S28" i="2"/>
  <c r="S27" i="2" s="1"/>
  <c r="S35" i="2" s="1"/>
  <c r="S212" i="2" s="1"/>
  <c r="L27" i="1" s="1"/>
  <c r="Q27" i="2"/>
  <c r="J27" i="2"/>
  <c r="J35" i="2" s="1"/>
  <c r="Y30" i="2"/>
  <c r="Z30" i="2" s="1"/>
  <c r="X49" i="2"/>
  <c r="Y194" i="2"/>
  <c r="Z194" i="2" s="1"/>
  <c r="W193" i="2"/>
  <c r="Y193" i="2" s="1"/>
  <c r="Z193" i="2" s="1"/>
  <c r="Y117" i="2"/>
  <c r="Z117" i="2" s="1"/>
  <c r="W116" i="2"/>
  <c r="Y116" i="2" s="1"/>
  <c r="Z116" i="2" s="1"/>
  <c r="Y14" i="2"/>
  <c r="Z14" i="2" s="1"/>
  <c r="W13" i="2"/>
  <c r="Y161" i="2" l="1"/>
  <c r="Z161" i="2" s="1"/>
  <c r="Y153" i="2"/>
  <c r="Z153" i="2" s="1"/>
  <c r="J212" i="2"/>
  <c r="C28" i="1" s="1"/>
  <c r="J214" i="2" s="1"/>
  <c r="Y186" i="2"/>
  <c r="Z186" i="2" s="1"/>
  <c r="X84" i="2"/>
  <c r="Y31" i="2"/>
  <c r="Z31" i="2" s="1"/>
  <c r="S214" i="2"/>
  <c r="W140" i="2"/>
  <c r="Y140" i="2" s="1"/>
  <c r="Z140" i="2" s="1"/>
  <c r="Y136" i="2"/>
  <c r="Z136" i="2" s="1"/>
  <c r="W211" i="2"/>
  <c r="Y211" i="2" s="1"/>
  <c r="Z211" i="2" s="1"/>
  <c r="Y202" i="2"/>
  <c r="Z202" i="2" s="1"/>
  <c r="W120" i="2"/>
  <c r="Y120" i="2" s="1"/>
  <c r="Z120" i="2" s="1"/>
  <c r="Y108" i="2"/>
  <c r="Z108" i="2" s="1"/>
  <c r="G28" i="2"/>
  <c r="E27" i="2"/>
  <c r="W49" i="2"/>
  <c r="Y49" i="2" s="1"/>
  <c r="Z49" i="2" s="1"/>
  <c r="Y45" i="2"/>
  <c r="Z45" i="2" s="1"/>
  <c r="W106" i="2"/>
  <c r="Y106" i="2" s="1"/>
  <c r="Z106" i="2" s="1"/>
  <c r="Y102" i="2"/>
  <c r="Z102" i="2" s="1"/>
  <c r="W84" i="2"/>
  <c r="Y84" i="2" s="1"/>
  <c r="Z84" i="2" s="1"/>
  <c r="X28" i="2"/>
  <c r="X27" i="2" s="1"/>
  <c r="X35" i="2" s="1"/>
  <c r="X212" i="2" s="1"/>
  <c r="Y13" i="2"/>
  <c r="Z13" i="2" s="1"/>
  <c r="N28" i="1" l="1"/>
  <c r="N30" i="1" s="1"/>
  <c r="C30" i="1"/>
  <c r="G27" i="2"/>
  <c r="G35" i="2" s="1"/>
  <c r="G212" i="2" s="1"/>
  <c r="C27" i="1" s="1"/>
  <c r="W28" i="2"/>
  <c r="M29" i="1" l="1"/>
  <c r="M30" i="1" s="1"/>
  <c r="X214" i="2"/>
  <c r="B28" i="1"/>
  <c r="B30" i="1" s="1"/>
  <c r="I28" i="1"/>
  <c r="I30" i="1" s="1"/>
  <c r="K28" i="1"/>
  <c r="K30" i="1" s="1"/>
  <c r="N27" i="1"/>
  <c r="G214" i="2"/>
  <c r="Y28" i="2"/>
  <c r="Z28" i="2" s="1"/>
  <c r="W27" i="2"/>
  <c r="I27" i="1" l="1"/>
  <c r="K27" i="1"/>
  <c r="B27" i="1"/>
  <c r="Y27" i="2"/>
  <c r="Z27" i="2" s="1"/>
  <c r="W35" i="2"/>
  <c r="Y35" i="2" l="1"/>
  <c r="W212" i="2"/>
  <c r="W214" i="2" s="1"/>
  <c r="Y212" i="2" l="1"/>
  <c r="Z212" i="2" s="1"/>
  <c r="Z35" i="2"/>
</calcChain>
</file>

<file path=xl/sharedStrings.xml><?xml version="1.0" encoding="utf-8"?>
<sst xmlns="http://schemas.openxmlformats.org/spreadsheetml/2006/main" count="1164" uniqueCount="574">
  <si>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</si>
  <si>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</si>
  <si>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</si>
  <si>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</si>
  <si>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</si>
  <si>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</si>
  <si>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</si>
  <si>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</si>
  <si>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</si>
  <si>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</si>
  <si>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</si>
  <si>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</si>
  <si>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</si>
  <si>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</si>
  <si>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</si>
  <si>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</si>
  <si>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</si>
  <si>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</si>
  <si>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</si>
  <si>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</si>
  <si>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</si>
  <si>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</si>
  <si>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</si>
  <si>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</si>
  <si>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</si>
  <si>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</si>
  <si>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</si>
  <si>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</si>
  <si>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</si>
  <si>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</si>
  <si>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</si>
  <si>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</si>
  <si>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</si>
  <si>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</si>
  <si>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</si>
  <si>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</si>
  <si>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</si>
  <si>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</si>
  <si>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</si>
  <si>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</si>
  <si>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</si>
  <si>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</si>
  <si>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</si>
  <si>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</si>
  <si>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</si>
  <si>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</si>
  <si>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</si>
  <si>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</si>
  <si>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</si>
  <si>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</si>
  <si>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</si>
  <si>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</si>
  <si>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</si>
  <si>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</si>
  <si>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</si>
  <si>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</si>
  <si>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</si>
  <si>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</si>
  <si>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</si>
  <si>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</si>
  <si>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</si>
  <si>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</si>
  <si>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</si>
  <si>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</si>
  <si>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</si>
  <si>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</si>
  <si>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</si>
  <si>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</si>
  <si>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</si>
  <si>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</si>
  <si>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</si>
  <si>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</si>
  <si>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</si>
  <si>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</si>
  <si>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</si>
  <si>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</si>
  <si>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</si>
  <si>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</si>
  <si>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</si>
  <si>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</si>
  <si>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</si>
  <si>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</si>
  <si>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</si>
  <si>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</si>
  <si>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</si>
  <si>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</si>
  <si>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</si>
  <si>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</si>
  <si>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</si>
  <si>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</si>
  <si>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</si>
  <si>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</si>
  <si>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</si>
  <si>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</si>
  <si>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</si>
  <si>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</si>
  <si>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</si>
  <si>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</si>
  <si>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</si>
  <si>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</si>
  <si>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</si>
  <si>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</si>
  <si>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</si>
  <si>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</si>
  <si>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</si>
  <si>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</si>
  <si>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</si>
  <si>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</si>
  <si>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</si>
  <si>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</si>
  <si>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</si>
  <si>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</si>
  <si>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</si>
  <si>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</si>
  <si>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</si>
  <si>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</si>
  <si>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</si>
  <si>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</si>
  <si>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</si>
  <si>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</si>
  <si>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</si>
  <si>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</si>
  <si>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</si>
  <si>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</si>
  <si>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</si>
  <si>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</si>
  <si>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</si>
  <si>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</si>
  <si>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</si>
  <si>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</si>
  <si>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</si>
  <si>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</si>
  <si>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</si>
  <si>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</si>
  <si>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</si>
  <si>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</si>
  <si>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</si>
  <si>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</si>
  <si>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</si>
  <si>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</si>
  <si>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</si>
  <si>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</si>
  <si>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</si>
  <si>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</si>
  <si>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</si>
  <si>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</si>
  <si>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</si>
  <si>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</si>
  <si>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</si>
  <si>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</si>
  <si>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</si>
  <si>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</si>
  <si>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</si>
  <si>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</si>
  <si>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</si>
  <si>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</si>
  <si>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</si>
  <si>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</si>
  <si>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</si>
  <si>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</si>
  <si>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</si>
  <si>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</si>
  <si>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</si>
  <si>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</si>
  <si>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</si>
  <si>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</si>
  <si>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</si>
  <si>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</si>
  <si>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</si>
  <si>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</si>
  <si>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</si>
  <si>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</si>
  <si>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</si>
  <si>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</si>
  <si>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</si>
  <si>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</si>
  <si>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</si>
  <si>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</si>
  <si>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</si>
  <si>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</si>
  <si>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</si>
  <si>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</si>
  <si>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</si>
  <si>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</si>
  <si>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</si>
  <si>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</si>
  <si>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</si>
  <si>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</si>
  <si>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</si>
  <si>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</si>
  <si>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</si>
  <si>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</si>
  <si>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</si>
  <si>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</si>
  <si>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</si>
  <si>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</si>
  <si>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</si>
  <si>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</si>
  <si>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</si>
  <si>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</si>
  <si>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</si>
  <si>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</si>
  <si>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</si>
  <si>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</si>
  <si>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</si>
  <si>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</si>
  <si>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</si>
  <si>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</si>
  <si>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</si>
  <si>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</si>
  <si>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</si>
  <si>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</si>
  <si>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</si>
  <si>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</si>
  <si>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</si>
  <si>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</si>
  <si>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</si>
  <si>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</si>
  <si>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</si>
  <si>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</si>
  <si>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</si>
  <si>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</si>
  <si>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</si>
  <si>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</si>
  <si>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</si>
  <si>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</si>
  <si>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</si>
  <si>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</si>
  <si>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</si>
  <si>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</si>
  <si>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</si>
  <si>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</si>
  <si>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</si>
  <si>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</si>
  <si>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</si>
  <si>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</si>
  <si>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</si>
  <si>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</si>
  <si>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</si>
  <si>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</si>
  <si>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</si>
  <si>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</si>
  <si>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</si>
  <si>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</si>
  <si>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</si>
  <si>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</si>
  <si>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</si>
  <si>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</si>
  <si>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</si>
  <si>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</si>
  <si>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</si>
  <si>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</si>
  <si>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</si>
  <si>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</si>
  <si>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</si>
  <si>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</si>
  <si>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</si>
  <si>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</si>
  <si>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</si>
  <si>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</si>
  <si>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</si>
  <si>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</si>
  <si>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</si>
  <si>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</si>
  <si>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</si>
  <si>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</si>
  <si>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</si>
  <si>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</si>
  <si>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</si>
  <si>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</si>
  <si>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</si>
  <si>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</si>
  <si>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</si>
  <si>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</si>
  <si>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</si>
  <si>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</si>
  <si>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</si>
  <si>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</si>
  <si>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</si>
  <si>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</si>
  <si>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</si>
  <si>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</si>
  <si>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</si>
  <si>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</si>
  <si>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</si>
  <si>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</si>
  <si>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</si>
  <si>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</si>
  <si>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</si>
  <si>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</si>
  <si>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</si>
  <si>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</si>
  <si>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</si>
  <si>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</si>
  <si>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</si>
  <si>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</si>
  <si>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</si>
  <si>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</si>
  <si>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</si>
  <si>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</si>
  <si>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</si>
  <si>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</si>
  <si>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</si>
  <si>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</si>
  <si>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</si>
  <si>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</si>
  <si>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</si>
  <si>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</si>
  <si>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</si>
  <si>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</si>
  <si>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</si>
  <si>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</si>
  <si>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</si>
  <si>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</si>
  <si>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</si>
  <si>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</si>
  <si>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</si>
  <si>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</si>
  <si>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</si>
  <si>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</si>
  <si>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</si>
  <si>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</si>
  <si>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</si>
  <si>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</si>
  <si>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</si>
  <si>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</si>
  <si>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</si>
  <si>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</si>
  <si>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</si>
  <si>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</si>
  <si>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</si>
  <si>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</si>
  <si>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</si>
  <si>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</si>
  <si>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</si>
  <si>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</si>
  <si>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</si>
  <si>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</si>
  <si>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</si>
  <si>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</si>
  <si>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</si>
  <si>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</si>
  <si>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Інклюзивне мистецтво</t>
  </si>
  <si>
    <t>Інклюзивне суспільство</t>
  </si>
  <si>
    <t xml:space="preserve">Комунальний заклад «Херсонська обласна універсальна  наукова бібліотека ім. Олеся Гончара» Херсонської обласної ради </t>
  </si>
  <si>
    <t>Інклюзивний креативний майданчик "Пізнай мене через творчість"</t>
  </si>
  <si>
    <t>липень 2021</t>
  </si>
  <si>
    <t>1.1.4</t>
  </si>
  <si>
    <t>1.1.5</t>
  </si>
  <si>
    <t>Коротун Н.І. - керівник проєкту, директор бібліотеки</t>
  </si>
  <si>
    <t>Шестакова О.М. - автор та менеджер проєкту, завідувач відділу соціокультурної діяльності</t>
  </si>
  <si>
    <t>Козак А.В. - Smm-менеджер, дизайнер проєкту, провідний редактор</t>
  </si>
  <si>
    <t>Мала Т.В. - бухгалтер проєкту, заступник директора з планово-фінансових питань</t>
  </si>
  <si>
    <t>Дуднік М.Б. -  фахівець з відеозйомки та з відеоконтенту, бібліотекар відділу електронної бібліотеки</t>
  </si>
  <si>
    <t xml:space="preserve"> Андрющенко А. Проведення майстер-класу з предметної зйомки  </t>
  </si>
  <si>
    <t xml:space="preserve"> Андрющенко А. Проведення майстер-класу зі зйомки на вулиці   </t>
  </si>
  <si>
    <t>Корольова І.В Проведення майстер-класу з акторської майстерності у кадрі</t>
  </si>
  <si>
    <t>Польшин А.Г.  Проведення майстер-класу з пластилінової анімації/мультиплікаціїї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</si>
  <si>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</si>
  <si>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</si>
  <si>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</si>
  <si>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</si>
  <si>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</si>
  <si>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</si>
  <si>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</si>
  <si>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</si>
  <si>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</si>
  <si>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</si>
  <si>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</si>
  <si>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</si>
  <si>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</si>
  <si>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</si>
  <si>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</si>
  <si>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</si>
  <si>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</si>
  <si>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</si>
  <si>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</si>
  <si>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</si>
  <si>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</si>
  <si>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</si>
  <si>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</si>
  <si>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</si>
  <si>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</si>
  <si>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</si>
  <si>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Слайдер Visico CA-80 slider для камер фото/відео</t>
  </si>
  <si>
    <t xml:space="preserve">УМБ  Xiaomi Mi Power Bank C65 2000 mah USB-C 18W PL M 18 ZM White (VXN 4258 CN) </t>
  </si>
  <si>
    <t>Мережевий фільтр Gembird SPG5-G-10 MG 10 м 5 розеток</t>
  </si>
  <si>
    <t>Диктофон Sony ICD-PX470</t>
  </si>
  <si>
    <t>LED Bicolor панель KingMa SL 288 A Soft Light CRI+95</t>
  </si>
  <si>
    <t xml:space="preserve">Стійка студійна Falcon l-3900 GA/B (128-134) </t>
  </si>
  <si>
    <t>Петличний мікрофон JJC SGM-28 (4 м)</t>
  </si>
  <si>
    <t>Sennheiser MKE 400 мікрофон накамерний</t>
  </si>
  <si>
    <t xml:space="preserve">Студійний мікрофон music DJ M900 U USB зі сійкою та поп-фільтром </t>
  </si>
  <si>
    <t>Акустичний екран для мікрофона XL 100x85x50</t>
  </si>
  <si>
    <t>Штатив Benro A 1573 FS2</t>
  </si>
  <si>
    <t>Акустична система Real-El X-770 Black (El 12160000)</t>
  </si>
  <si>
    <t>Професійний фотобокс  PULUZ 40x40x40 cм для предметної зйомки міні фотостудія Лайтбокс Фотокуб</t>
  </si>
  <si>
    <t xml:space="preserve">Фотоаппарат Nikon Coolpix L 830 Black (VNA 600 E1) </t>
  </si>
  <si>
    <t>Карта пам'яті Transcend 300S micro SDXC 64 GB UHS-1 U1+SD - Adapter (TS 64 GUSD 300 S-A)</t>
  </si>
  <si>
    <t xml:space="preserve">Гнучкий  штатив для камери Ulanzi MT-11 </t>
  </si>
  <si>
    <t>Світильник офісний лінійний BS-12/2x36W for IP65</t>
  </si>
  <si>
    <t>МонІтор 24.5" Acer KA252Qbmix (UM.KX2EE.005)</t>
  </si>
  <si>
    <t>Процесор AMD Ryzen 5 2600 3.4GHz/16MB (YD2600BBAFBOX) sAM4 BOX</t>
  </si>
  <si>
    <t>Материнська плата Asus ROG Strix B450-F Gaming (sAM4, AMD B450, PCI-Ex16)</t>
  </si>
  <si>
    <t>Оперативна пам'ять HyperX DDR4-3200 32768MB PC4-25600 (Kit of 2x16384) Fury Black (HX432C16FB4K2/32)</t>
  </si>
  <si>
    <t xml:space="preserve"> Відеокарта Asus PCI-Ex GeForce GT 1030 Phoenix OC 2GB GDDR5 (64bit) (1252/6008) (DVI, HDMI) (PH-GT1030-O2G)</t>
  </si>
  <si>
    <t>Корпус Frontier Warrior (FC-WA06A)</t>
  </si>
  <si>
    <t>Блок живлення Zalman ZM600-LXII 600W</t>
  </si>
  <si>
    <t>Клавіатура дротова A4Tech KR-83 USB (4711421805964)</t>
  </si>
  <si>
    <t xml:space="preserve">Миша A4Tech N-360-1 USB Grey (4711421865180)
</t>
  </si>
  <si>
    <t xml:space="preserve">Комплект  підставок для акустичної системи On-Stage Stands SSP7850 </t>
  </si>
  <si>
    <t>Стійка для мікрофону BESPECO SH2RN</t>
  </si>
  <si>
    <t>Мікрофонний кабель RockCable RCL30360 D7 10 м Black</t>
  </si>
  <si>
    <t>Оренда професійної відеокамери Canon Legria HF G 50</t>
  </si>
  <si>
    <t>Кейтерінг (12 майстер-класів по 10 осіб)</t>
  </si>
  <si>
    <t>6.1.4</t>
  </si>
  <si>
    <t>6.1.5</t>
  </si>
  <si>
    <t>6.1.6</t>
  </si>
  <si>
    <t>6.1.7</t>
  </si>
  <si>
    <t>6.1.8</t>
  </si>
  <si>
    <t>6.1.9</t>
  </si>
  <si>
    <t>Папір (А-4)</t>
  </si>
  <si>
    <t>Блокноти</t>
  </si>
  <si>
    <t>Ручки</t>
  </si>
  <si>
    <t>Блокнот для фліпчарту</t>
  </si>
  <si>
    <t>Маркери (різнокольорові)</t>
  </si>
  <si>
    <t xml:space="preserve">Біндери 19 мм </t>
  </si>
  <si>
    <t>Паспарту  ( формат А-3)</t>
  </si>
  <si>
    <t xml:space="preserve">Тканина для  студійного фону. Габардін (50 м) </t>
  </si>
  <si>
    <t>уп</t>
  </si>
  <si>
    <t>Пластилін</t>
  </si>
  <si>
    <t>м</t>
  </si>
  <si>
    <t xml:space="preserve"> Флеш накопичувач 16 Gb</t>
  </si>
  <si>
    <t xml:space="preserve"> Друк банерів  (120*200 з металевою конструкцією Х-банер) з нанесенням логотипу УКФ та Бібліотеки</t>
  </si>
  <si>
    <t>Друк фоторобіт учасників проєкту</t>
  </si>
  <si>
    <t>Бухгалтер проєкту, заступник директора з планово-фінансових питань</t>
  </si>
  <si>
    <t>Т.В.Мала</t>
  </si>
  <si>
    <t>Керівник проєкту, директор бібліотеки</t>
  </si>
  <si>
    <t>Н.І.Коротун</t>
  </si>
  <si>
    <r>
      <t xml:space="preserve">Додаток № </t>
    </r>
    <r>
      <rPr>
        <u/>
        <sz val="10"/>
        <color theme="1"/>
        <rFont val="Arial"/>
        <family val="2"/>
        <charset val="204"/>
      </rPr>
      <t>4</t>
    </r>
  </si>
  <si>
    <t>до Договору про надання гранту № 4INC31-01079</t>
  </si>
  <si>
    <r>
      <t>від "</t>
    </r>
    <r>
      <rPr>
        <u/>
        <sz val="10"/>
        <color theme="1"/>
        <rFont val="Arial"/>
        <family val="2"/>
        <charset val="204"/>
      </rPr>
      <t>27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>липня 2021 року</t>
    </r>
  </si>
  <si>
    <t>кошти у сумі 48,500 тис.грн. будуть виплачені після надходження від УКФ ІІІ траншу</t>
  </si>
  <si>
    <t>кошти у сумі 8903,30 тис.грн. будуть виплачені після надходження від УКФ фінального траншу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</si>
  <si>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</si>
  <si>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за проектом "Інклюзивний креативний майданчик "Пізнай мене через творчість"</t>
  </si>
  <si>
    <t>у період з 27.07.2021 року по 10.11.2021 року</t>
  </si>
  <si>
    <t>Договір, додатки до договору   (номер та дата)</t>
  </si>
  <si>
    <t>Акт/Видаткова накладна/Акт списання (номер, дата)</t>
  </si>
  <si>
    <t>Оплата праці штатних працівників  організації- заявника ( у вигляді премії)</t>
  </si>
  <si>
    <t>Коротун Н.І.</t>
  </si>
  <si>
    <t xml:space="preserve">наказ </t>
  </si>
  <si>
    <t>платіжно-розрахункова відомість</t>
  </si>
  <si>
    <t>Шестакова О.М.</t>
  </si>
  <si>
    <t>Козак А.В.</t>
  </si>
  <si>
    <t>наказ</t>
  </si>
  <si>
    <t>Мала Т.В.</t>
  </si>
  <si>
    <t>Дуднік М.Б.</t>
  </si>
  <si>
    <t>нклюзивний креативний майданчик "Пізнай мене через творчість"</t>
  </si>
  <si>
    <t>Оплата праці за договорами ЦПХ</t>
  </si>
  <si>
    <t>Польшин А.Г</t>
  </si>
  <si>
    <t xml:space="preserve">Договір №2 від 04.10.2021
</t>
  </si>
  <si>
    <t>Акт б/н від 25.10.2021</t>
  </si>
  <si>
    <t xml:space="preserve">ПД №40 від 28.10.2021
ПД №37 від 28.10.2021
ПД №36 від 28.10.2021
</t>
  </si>
  <si>
    <t>Корольова І.В.</t>
  </si>
  <si>
    <t xml:space="preserve">Договір №1 від 25.08.2021
</t>
  </si>
  <si>
    <t xml:space="preserve">ПД №39 від 28.10.2021
ПД №37 від 28.10.2021
ПД №36 від 28.10.2021
</t>
  </si>
  <si>
    <t>Соціальні внески з оплати праці (нарахування ЄСВ) штатних працівників</t>
  </si>
  <si>
    <t>ГУ ДПС У Херсонській обл., АРК та м. Севастополі (43995495)</t>
  </si>
  <si>
    <t>-</t>
  </si>
  <si>
    <t>Соціальні внески з оплати праці (нарахування ЄСВ) за договорами ЦПХ</t>
  </si>
  <si>
    <t xml:space="preserve">ПД №38 від 28.10.2021
</t>
  </si>
  <si>
    <t>ФОП Андрющенко О.П.</t>
  </si>
  <si>
    <t>договір №173-21 від 28.10.2021</t>
  </si>
  <si>
    <t>Акт надання послуг №211 від 28.10.21</t>
  </si>
  <si>
    <t>ПД №41 від 28.10.2021</t>
  </si>
  <si>
    <t>договір №174-21 від 28.10.2021</t>
  </si>
  <si>
    <t>Акт надання послуг №212від 28.10.21</t>
  </si>
  <si>
    <t>ПД №42 від 28.10.2021</t>
  </si>
  <si>
    <t>ПП "ЛТ-Офіс"</t>
  </si>
  <si>
    <t>договір №133-21 від 23.09.2021</t>
  </si>
  <si>
    <t>Видаткова накладна №ОЛТ-005856 від 23.09.2021, акт введення в експлуатацію основних засобів №26 від 24.09.21</t>
  </si>
  <si>
    <t>ПД №8 від 23.09.2021</t>
  </si>
  <si>
    <t>договір №134-21 від 23.09.2021</t>
  </si>
  <si>
    <t>Видаткова накладна №ОЛТ-005855 від 23.09.2021, акт введення в експлуатацію основних засобів №24 від 24.09.21</t>
  </si>
  <si>
    <t>ПД №7 від 23.09.2021</t>
  </si>
  <si>
    <t>договір №135-21 від 23.09.2021</t>
  </si>
  <si>
    <t>Видаткова накладна №ОЛТ-005857 від 23.09.2021, акт списання №143 від 29.10.2021</t>
  </si>
  <si>
    <t>ПД №6 від 23.09.2021</t>
  </si>
  <si>
    <t>договір №132-21 від 22.09.2021</t>
  </si>
  <si>
    <t>Видаткова накладна №ОЛТ-005858 від 23.09.2021, акт введення в експлуатацію основних засобів №25 від 24.09.21</t>
  </si>
  <si>
    <t>ПД №9 від 23.09.2021</t>
  </si>
  <si>
    <t>договір №128-21 від 22.09.2021</t>
  </si>
  <si>
    <t>Видаткова накладна №ОЛТ-005859 від 23.09.2021,                 акт введення в експлуатацію основних засобів №20 від 24.09.21</t>
  </si>
  <si>
    <t>ПД №3 від 23.09.2021</t>
  </si>
  <si>
    <t>договір №129-21 від 22.09.2021</t>
  </si>
  <si>
    <t>Видаткова накладна №ОЛТ-005860 від 23.09.2021,                 акт введення в експлуатацію основних засобів №28 від 24.09.21</t>
  </si>
  <si>
    <t>ПД №4 від 23.09.2021</t>
  </si>
  <si>
    <t>договір №143-21 від 23.09.2021</t>
  </si>
  <si>
    <t>Видаткова накладна №ОЛТ-0055991 від 23.09.2021,                 акт введення в експлуатацію основних засобів №18 від 24.09.21</t>
  </si>
  <si>
    <t>ПД №18 від 23.09.2021</t>
  </si>
  <si>
    <t>договір №136-21 від 23.09.2021</t>
  </si>
  <si>
    <t>Видаткова накладна №ОЛТ-005863 від 23.09.2021, акт введення в експлуатацію основних засобів №22 від 24.09.21</t>
  </si>
  <si>
    <t>ПД №10 від 23.09.2021</t>
  </si>
  <si>
    <t>договір №131-21 від 22.09.2021</t>
  </si>
  <si>
    <t>Видаткова накладна №ОЛТ-005865 від 23.09.2021, акт введення в експлуатацію основних засобів №27 від 24.09.21</t>
  </si>
  <si>
    <t>договір №130-21 від 22.09.2021</t>
  </si>
  <si>
    <t>Видаткова накладна №ОЛТ-005866 від 23.09.2021, акт введення в експлуатацію основних засобів №19 від 24.09.21</t>
  </si>
  <si>
    <t>ПД №5 від 23.09.2021</t>
  </si>
  <si>
    <t>договір №137-21 від 23.09.2021</t>
  </si>
  <si>
    <t>Видаткова накладна №ОЛТ-005867 від 23.09.2021, акт списання №143 від 29.10.21</t>
  </si>
  <si>
    <t>ПД №12 від 23.09.2021</t>
  </si>
  <si>
    <t>договір №138-21 від 23.09.2021</t>
  </si>
  <si>
    <t>Видаткова накладна №ОЛТ-005870 від 23.09.2021, акт введення в експлуатацію основних засобів №29 від 24.09.21</t>
  </si>
  <si>
    <t>ПД №13 від 23.09.2021</t>
  </si>
  <si>
    <t>договір №129-21 від 23.09.2021</t>
  </si>
  <si>
    <t>Видаткова накладна №ОЛТ-005872 від23.09.2021, акт списання №143 від 29.10.21</t>
  </si>
  <si>
    <t>ПД №14 від 23.09.2021</t>
  </si>
  <si>
    <t>договір №144-21 від 23.09.2021</t>
  </si>
  <si>
    <t>Видаткова накладна №ОЛТ-005916 від 23.09.2021, акт введення в експлуатацію основних засобів №17 від 24.09.21</t>
  </si>
  <si>
    <t>ПД №19 від 23.09.2021</t>
  </si>
  <si>
    <t>договір №142-21 від 23.09.2021</t>
  </si>
  <si>
    <t>Видаткова накладна №ОЛТ-005876 від 23.09.2021, акт введення в експлуатацію основних засобів №23 від 24.09.21</t>
  </si>
  <si>
    <t>ПД №17 від 23.09.2021</t>
  </si>
  <si>
    <t>договір №141-21 від 23.09.2021</t>
  </si>
  <si>
    <t>Видаткова накладна №ОЛТ-005877 від 23.09.2021, акт введення в експлуатацію основних засобів №21 від 24.09.21</t>
  </si>
  <si>
    <t>ПД №16 від 23.09.2021</t>
  </si>
  <si>
    <t>договір №140-21 від 23.09.2021</t>
  </si>
  <si>
    <t>Видаткова накладна №ОЛТ-0058779 від 23.09.2021, акт списання №143 від 29.10.2021</t>
  </si>
  <si>
    <t>ПД №15 від 23.09.2021</t>
  </si>
  <si>
    <t>ФОП Дуднік М.Б.</t>
  </si>
  <si>
    <t>договір №153-21 від 29.09.2021</t>
  </si>
  <si>
    <t>Акти надання послуг №8 від 29.09.2021, №17 від 27.10.2021, акти прийому-передачі</t>
  </si>
  <si>
    <t xml:space="preserve">ПД №26 від 29.09.2021, №35 від 27.10.2021    </t>
  </si>
  <si>
    <t>5.1.1.</t>
  </si>
  <si>
    <t>ФОП СТАСЕНКО С.С.</t>
  </si>
  <si>
    <t xml:space="preserve">Договір №112-21 від 09.09.2021
</t>
  </si>
  <si>
    <t>Акти надання послуг №6 від 09.09.2021, №8 від 07.10.2021, №9 від 16.10.2021, №18 від 21.10.2021</t>
  </si>
  <si>
    <t>ПД №1 від 09.09.2021, №27 від 11.10.2021,          №28 від 18.10.2021,          №29 від 26.10.2021</t>
  </si>
  <si>
    <t xml:space="preserve">Договір №172-21 від 27.10.2021
</t>
  </si>
  <si>
    <t>Акти надання послуг №19 від 23.10.2021, №20 від 24.10.2021, №21 від 25.10.2021, №22 від 26.10.2021</t>
  </si>
  <si>
    <t>ПД №31 від 27.10.2021, №32 від 27.10.2021,    №33 від 27.10.2021, №34 від 27.10.2021</t>
  </si>
  <si>
    <t>ФОП Гельфандбейн Б.Л.</t>
  </si>
  <si>
    <t>Договір 151-21 від 27.09.2021</t>
  </si>
  <si>
    <t>Видаткова накладна №ОГБЛ-00311 від 27.09.2021 акт списання №143 від 29.10.21</t>
  </si>
  <si>
    <t>ПД №22 від 27.09.2021</t>
  </si>
  <si>
    <t>Договір 149-21 від 27.09.2021</t>
  </si>
  <si>
    <t>Видаткова накладна №ОГБЛ-00308 від 27.09.2021</t>
  </si>
  <si>
    <t>ПД №20 від 27.09.2021</t>
  </si>
  <si>
    <t>Договір 154-21 від 29.09.2021</t>
  </si>
  <si>
    <t>Видаткова накладна №ОГБЛ-00309 від 29.09.2021  акт списання №143 від 29.10.21</t>
  </si>
  <si>
    <t>ПД №25 від 27.09.2021</t>
  </si>
  <si>
    <t>ФОП Чихун О.І.</t>
  </si>
  <si>
    <t>Договір 148-21 від 27.09.2021</t>
  </si>
  <si>
    <t>Видаткова накладна №17 від 27.09.2021 акт списання №143 від 29.10.21</t>
  </si>
  <si>
    <t>ПД №23 від 27.09.2021</t>
  </si>
  <si>
    <t>Договір 150-21 від 27.09.2021</t>
  </si>
  <si>
    <t>Видаткова накладна №ОГБЛ-00310 від 27.09.2021, акт списання №143 від 29.10.21</t>
  </si>
  <si>
    <t>ПД №21 від 27.09.2021</t>
  </si>
  <si>
    <t>ПП "РА Ельф"</t>
  </si>
  <si>
    <t>Договір 115-21 від 13.09.2021</t>
  </si>
  <si>
    <t>Видаткова накладна №-234 від 13.09.2021,                     акт списання №143 від 29.10.2021</t>
  </si>
  <si>
    <t>ПД №2 від 13.09.2021</t>
  </si>
  <si>
    <t>ФОП Дем'янов О.С.</t>
  </si>
  <si>
    <t>Договір 152-21 від 29.09.2021</t>
  </si>
  <si>
    <t>Накладна №-52 від 29.09.2021,                     акт введення в експлуатацію основних засобів №30 від 24.09.21</t>
  </si>
  <si>
    <t>ПД №2 від 24.09.2021</t>
  </si>
  <si>
    <t>ФОП Усенко О.О.</t>
  </si>
  <si>
    <t>Договір 171-21 від 27.10.2021</t>
  </si>
  <si>
    <t>ПД №30 від 27.10.2021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</si>
  <si>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27 липня 2021 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10 листопада 2021 рок</t>
    </r>
    <r>
      <rPr>
        <b/>
        <sz val="12"/>
        <color theme="1"/>
        <rFont val="Arial"/>
        <family val="2"/>
        <charset val="204"/>
      </rPr>
      <t>у</t>
    </r>
  </si>
  <si>
    <t>листопад  2021</t>
  </si>
  <si>
    <t>листопад 2021</t>
  </si>
  <si>
    <t>Акт №00000001360 від 27.10.2021, акт прийому -передачі, акт списання № від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</si>
</sst>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color rgb="FF333333"/>
      <name val="Arial"/>
      <family val="2"/>
      <charset val="204"/>
    </font>
    <font>
      <b/>
      <u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1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46"/>
  </cellStyleXfs>
  <cellXfs count="49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1" fillId="0" borderId="46" xfId="0" applyFont="1" applyBorder="1"/>
    <xf numFmtId="14" fontId="1" fillId="0" borderId="46" xfId="0" applyNumberFormat="1" applyFont="1" applyBorder="1"/>
    <xf numFmtId="165" fontId="2" fillId="0" borderId="0" xfId="0" applyNumberFormat="1" applyFont="1" applyAlignment="1">
      <alignment vertical="center"/>
    </xf>
    <xf numFmtId="0" fontId="4" fillId="0" borderId="54" xfId="0" applyFont="1" applyBorder="1" applyAlignment="1">
      <alignment vertical="top" wrapText="1"/>
    </xf>
    <xf numFmtId="0" fontId="1" fillId="8" borderId="61" xfId="0" applyFont="1" applyFill="1" applyBorder="1" applyAlignment="1">
      <alignment vertical="top" wrapText="1"/>
    </xf>
    <xf numFmtId="0" fontId="33" fillId="8" borderId="46" xfId="0" applyFont="1" applyFill="1" applyBorder="1" applyAlignment="1">
      <alignment vertical="center" wrapText="1"/>
    </xf>
    <xf numFmtId="4" fontId="14" fillId="7" borderId="107" xfId="0" applyNumberFormat="1" applyFont="1" applyFill="1" applyBorder="1" applyAlignment="1">
      <alignment horizontal="right" vertical="center"/>
    </xf>
    <xf numFmtId="4" fontId="14" fillId="0" borderId="84" xfId="0" applyNumberFormat="1" applyFont="1" applyBorder="1" applyAlignment="1">
      <alignment horizontal="right" vertical="top"/>
    </xf>
    <xf numFmtId="4" fontId="14" fillId="5" borderId="101" xfId="0" applyNumberFormat="1" applyFont="1" applyFill="1" applyBorder="1" applyAlignment="1">
      <alignment horizontal="right" vertical="center"/>
    </xf>
    <xf numFmtId="4" fontId="14" fillId="7" borderId="116" xfId="0" applyNumberFormat="1" applyFont="1" applyFill="1" applyBorder="1" applyAlignment="1">
      <alignment horizontal="right" vertical="center"/>
    </xf>
    <xf numFmtId="0" fontId="1" fillId="8" borderId="61" xfId="0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0" fontId="4" fillId="8" borderId="93" xfId="0" applyFont="1" applyFill="1" applyBorder="1" applyAlignment="1">
      <alignment vertical="top" wrapText="1"/>
    </xf>
    <xf numFmtId="0" fontId="1" fillId="8" borderId="76" xfId="0" applyFont="1" applyFill="1" applyBorder="1" applyAlignment="1">
      <alignment vertical="top" wrapText="1"/>
    </xf>
    <xf numFmtId="4" fontId="1" fillId="8" borderId="62" xfId="0" applyNumberFormat="1" applyFont="1" applyFill="1" applyBorder="1" applyAlignment="1">
      <alignment horizontal="right" vertical="top"/>
    </xf>
    <xf numFmtId="4" fontId="1" fillId="8" borderId="84" xfId="0" applyNumberFormat="1" applyFont="1" applyFill="1" applyBorder="1" applyAlignment="1">
      <alignment horizontal="right" vertical="top"/>
    </xf>
    <xf numFmtId="4" fontId="1" fillId="8" borderId="117" xfId="0" applyNumberFormat="1" applyFont="1" applyFill="1" applyBorder="1" applyAlignment="1">
      <alignment horizontal="right" vertical="top"/>
    </xf>
    <xf numFmtId="4" fontId="1" fillId="8" borderId="68" xfId="0" applyNumberFormat="1" applyFont="1" applyFill="1" applyBorder="1" applyAlignment="1">
      <alignment horizontal="right" vertical="top"/>
    </xf>
    <xf numFmtId="4" fontId="1" fillId="8" borderId="66" xfId="0" applyNumberFormat="1" applyFont="1" applyFill="1" applyBorder="1" applyAlignment="1">
      <alignment horizontal="right" vertical="top"/>
    </xf>
    <xf numFmtId="0" fontId="2" fillId="6" borderId="50" xfId="0" applyFont="1" applyFill="1" applyBorder="1" applyAlignment="1">
      <alignment horizontal="center" vertical="top"/>
    </xf>
    <xf numFmtId="0" fontId="2" fillId="6" borderId="75" xfId="0" applyFont="1" applyFill="1" applyBorder="1" applyAlignment="1">
      <alignment horizontal="center" vertical="top"/>
    </xf>
    <xf numFmtId="0" fontId="1" fillId="0" borderId="118" xfId="0" applyFont="1" applyBorder="1" applyAlignment="1">
      <alignment horizontal="center" vertical="top"/>
    </xf>
    <xf numFmtId="0" fontId="1" fillId="0" borderId="119" xfId="0" applyFont="1" applyBorder="1" applyAlignment="1">
      <alignment horizontal="center" vertical="top"/>
    </xf>
    <xf numFmtId="0" fontId="1" fillId="0" borderId="120" xfId="0" applyFont="1" applyBorder="1" applyAlignment="1">
      <alignment horizontal="center" vertical="top"/>
    </xf>
    <xf numFmtId="4" fontId="1" fillId="8" borderId="121" xfId="0" applyNumberFormat="1" applyFont="1" applyFill="1" applyBorder="1" applyAlignment="1">
      <alignment horizontal="right" vertical="top"/>
    </xf>
    <xf numFmtId="4" fontId="1" fillId="8" borderId="122" xfId="0" applyNumberFormat="1" applyFont="1" applyFill="1" applyBorder="1" applyAlignment="1">
      <alignment horizontal="right" vertical="top"/>
    </xf>
    <xf numFmtId="4" fontId="1" fillId="8" borderId="123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36" fillId="8" borderId="46" xfId="0" applyFont="1" applyFill="1" applyBorder="1" applyAlignment="1">
      <alignment wrapText="1"/>
    </xf>
    <xf numFmtId="0" fontId="36" fillId="8" borderId="124" xfId="0" applyFont="1" applyFill="1" applyBorder="1" applyAlignment="1">
      <alignment horizontal="center" wrapText="1"/>
    </xf>
    <xf numFmtId="4" fontId="36" fillId="8" borderId="46" xfId="0" applyNumberFormat="1" applyFont="1" applyFill="1" applyBorder="1" applyAlignment="1">
      <alignment horizontal="center"/>
    </xf>
    <xf numFmtId="0" fontId="36" fillId="8" borderId="46" xfId="0" applyFont="1" applyFill="1" applyBorder="1" applyAlignment="1">
      <alignment horizontal="center"/>
    </xf>
    <xf numFmtId="0" fontId="37" fillId="8" borderId="46" xfId="0" applyFont="1" applyFill="1" applyBorder="1" applyAlignment="1">
      <alignment horizontal="right"/>
    </xf>
    <xf numFmtId="0" fontId="36" fillId="8" borderId="46" xfId="0" applyFont="1" applyFill="1" applyBorder="1"/>
    <xf numFmtId="0" fontId="36" fillId="8" borderId="46" xfId="0" applyFont="1" applyFill="1" applyBorder="1" applyAlignment="1"/>
    <xf numFmtId="0" fontId="38" fillId="8" borderId="46" xfId="0" applyFont="1" applyFill="1" applyBorder="1" applyAlignment="1">
      <alignment horizontal="center" vertical="center" wrapText="1"/>
    </xf>
    <xf numFmtId="0" fontId="38" fillId="8" borderId="93" xfId="0" applyFont="1" applyFill="1" applyBorder="1" applyAlignment="1">
      <alignment horizontal="center" vertical="center" wrapText="1"/>
    </xf>
    <xf numFmtId="4" fontId="38" fillId="8" borderId="26" xfId="0" applyNumberFormat="1" applyFont="1" applyFill="1" applyBorder="1" applyAlignment="1">
      <alignment horizontal="center" vertical="center" wrapText="1"/>
    </xf>
    <xf numFmtId="0" fontId="38" fillId="8" borderId="26" xfId="0" applyFont="1" applyFill="1" applyBorder="1" applyAlignment="1">
      <alignment horizontal="center" vertical="center" wrapText="1"/>
    </xf>
    <xf numFmtId="0" fontId="36" fillId="8" borderId="93" xfId="0" applyFont="1" applyFill="1" applyBorder="1" applyAlignment="1">
      <alignment horizontal="center" vertical="center" wrapText="1"/>
    </xf>
    <xf numFmtId="49" fontId="36" fillId="8" borderId="124" xfId="0" applyNumberFormat="1" applyFont="1" applyFill="1" applyBorder="1" applyAlignment="1">
      <alignment horizontal="center" vertical="center" wrapText="1"/>
    </xf>
    <xf numFmtId="0" fontId="36" fillId="8" borderId="62" xfId="0" applyFont="1" applyFill="1" applyBorder="1" applyAlignment="1">
      <alignment horizontal="center" vertical="center" wrapText="1"/>
    </xf>
    <xf numFmtId="4" fontId="36" fillId="8" borderId="26" xfId="0" applyNumberFormat="1" applyFont="1" applyFill="1" applyBorder="1" applyAlignment="1">
      <alignment horizontal="center" vertical="center" wrapText="1"/>
    </xf>
    <xf numFmtId="0" fontId="36" fillId="8" borderId="26" xfId="0" applyFont="1" applyFill="1" applyBorder="1" applyAlignment="1">
      <alignment horizontal="center" vertical="center" wrapText="1"/>
    </xf>
    <xf numFmtId="2" fontId="36" fillId="8" borderId="26" xfId="0" applyNumberFormat="1" applyFont="1" applyFill="1" applyBorder="1" applyAlignment="1">
      <alignment horizontal="center" vertical="center" wrapText="1"/>
    </xf>
    <xf numFmtId="0" fontId="36" fillId="8" borderId="46" xfId="0" applyFont="1" applyFill="1" applyBorder="1" applyAlignment="1">
      <alignment horizontal="center" vertical="center" wrapText="1"/>
    </xf>
    <xf numFmtId="49" fontId="36" fillId="8" borderId="93" xfId="0" applyNumberFormat="1" applyFont="1" applyFill="1" applyBorder="1" applyAlignment="1">
      <alignment horizontal="right" wrapText="1"/>
    </xf>
    <xf numFmtId="0" fontId="36" fillId="8" borderId="62" xfId="0" applyFont="1" applyFill="1" applyBorder="1" applyAlignment="1">
      <alignment horizontal="left" vertical="center" wrapText="1"/>
    </xf>
    <xf numFmtId="4" fontId="36" fillId="8" borderId="26" xfId="0" applyNumberFormat="1" applyFont="1" applyFill="1" applyBorder="1" applyAlignment="1">
      <alignment horizontal="center" vertical="center"/>
    </xf>
    <xf numFmtId="0" fontId="36" fillId="8" borderId="26" xfId="0" applyFont="1" applyFill="1" applyBorder="1" applyAlignment="1">
      <alignment horizontal="left" vertical="center" wrapText="1"/>
    </xf>
    <xf numFmtId="49" fontId="36" fillId="8" borderId="124" xfId="0" applyNumberFormat="1" applyFont="1" applyFill="1" applyBorder="1" applyAlignment="1">
      <alignment horizontal="center" vertical="top"/>
    </xf>
    <xf numFmtId="0" fontId="36" fillId="8" borderId="61" xfId="0" applyFont="1" applyFill="1" applyBorder="1" applyAlignment="1">
      <alignment vertical="top" wrapText="1"/>
    </xf>
    <xf numFmtId="0" fontId="36" fillId="8" borderId="76" xfId="0" applyFont="1" applyFill="1" applyBorder="1" applyAlignment="1">
      <alignment vertical="top" wrapText="1"/>
    </xf>
    <xf numFmtId="4" fontId="36" fillId="8" borderId="26" xfId="0" applyNumberFormat="1" applyFont="1" applyFill="1" applyBorder="1" applyAlignment="1">
      <alignment horizontal="center" vertical="top"/>
    </xf>
    <xf numFmtId="0" fontId="36" fillId="8" borderId="46" xfId="0" applyFont="1" applyFill="1" applyBorder="1" applyAlignment="1">
      <alignment vertical="center" wrapText="1"/>
    </xf>
    <xf numFmtId="4" fontId="36" fillId="8" borderId="66" xfId="0" applyNumberFormat="1" applyFont="1" applyFill="1" applyBorder="1" applyAlignment="1">
      <alignment horizontal="center" vertical="top"/>
    </xf>
    <xf numFmtId="0" fontId="36" fillId="8" borderId="61" xfId="0" applyFont="1" applyFill="1" applyBorder="1" applyAlignment="1">
      <alignment horizontal="left" vertical="top" wrapText="1"/>
    </xf>
    <xf numFmtId="4" fontId="36" fillId="8" borderId="125" xfId="0" applyNumberFormat="1" applyFont="1" applyFill="1" applyBorder="1" applyAlignment="1">
      <alignment horizontal="center" vertical="top"/>
    </xf>
    <xf numFmtId="4" fontId="36" fillId="8" borderId="125" xfId="0" applyNumberFormat="1" applyFont="1" applyFill="1" applyBorder="1" applyAlignment="1">
      <alignment horizontal="center" vertical="center"/>
    </xf>
    <xf numFmtId="49" fontId="36" fillId="8" borderId="126" xfId="0" applyNumberFormat="1" applyFont="1" applyFill="1" applyBorder="1" applyAlignment="1">
      <alignment horizontal="center" vertical="center" wrapText="1"/>
    </xf>
    <xf numFmtId="0" fontId="36" fillId="8" borderId="68" xfId="0" applyFont="1" applyFill="1" applyBorder="1" applyAlignment="1">
      <alignment horizontal="left" vertical="center" wrapText="1"/>
    </xf>
    <xf numFmtId="0" fontId="38" fillId="8" borderId="46" xfId="0" applyFont="1" applyFill="1" applyBorder="1" applyAlignment="1">
      <alignment wrapText="1"/>
    </xf>
    <xf numFmtId="4" fontId="38" fillId="8" borderId="62" xfId="0" applyNumberFormat="1" applyFont="1" applyFill="1" applyBorder="1" applyAlignment="1">
      <alignment horizontal="center" vertical="center" wrapText="1"/>
    </xf>
    <xf numFmtId="4" fontId="38" fillId="8" borderId="26" xfId="0" applyNumberFormat="1" applyFont="1" applyFill="1" applyBorder="1" applyAlignment="1">
      <alignment horizontal="left" vertical="center" wrapText="1"/>
    </xf>
    <xf numFmtId="0" fontId="38" fillId="8" borderId="26" xfId="0" applyFont="1" applyFill="1" applyBorder="1" applyAlignment="1">
      <alignment horizontal="left" vertical="center" wrapText="1"/>
    </xf>
    <xf numFmtId="0" fontId="38" fillId="8" borderId="46" xfId="0" applyFont="1" applyFill="1" applyBorder="1"/>
    <xf numFmtId="4" fontId="38" fillId="8" borderId="46" xfId="0" applyNumberFormat="1" applyFont="1" applyFill="1" applyBorder="1"/>
    <xf numFmtId="0" fontId="36" fillId="8" borderId="46" xfId="0" applyFont="1" applyFill="1" applyBorder="1" applyAlignment="1">
      <alignment horizontal="center" wrapText="1"/>
    </xf>
    <xf numFmtId="0" fontId="36" fillId="8" borderId="129" xfId="0" applyFont="1" applyFill="1" applyBorder="1" applyAlignment="1">
      <alignment horizontal="center" wrapText="1"/>
    </xf>
    <xf numFmtId="0" fontId="36" fillId="8" borderId="124" xfId="0" applyFont="1" applyFill="1" applyBorder="1" applyAlignment="1">
      <alignment horizontal="center"/>
    </xf>
    <xf numFmtId="0" fontId="38" fillId="8" borderId="129" xfId="0" applyFont="1" applyFill="1" applyBorder="1" applyAlignment="1">
      <alignment horizontal="center" vertical="center" wrapText="1"/>
    </xf>
    <xf numFmtId="0" fontId="38" fillId="8" borderId="63" xfId="0" applyFont="1" applyFill="1" applyBorder="1" applyAlignment="1">
      <alignment horizontal="center" vertical="center" wrapText="1"/>
    </xf>
    <xf numFmtId="4" fontId="38" fillId="8" borderId="57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2" fillId="0" borderId="46" xfId="0" applyFont="1" applyBorder="1" applyAlignment="1">
      <alignment horizontal="center" wrapText="1"/>
    </xf>
    <xf numFmtId="0" fontId="11" fillId="0" borderId="46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32" fillId="0" borderId="76" xfId="1" applyFont="1" applyFill="1" applyBorder="1" applyAlignment="1">
      <alignment horizontal="center" wrapText="1"/>
    </xf>
    <xf numFmtId="0" fontId="32" fillId="0" borderId="46" xfId="1" applyFont="1" applyFill="1" applyBorder="1" applyAlignment="1">
      <alignment horizontal="center" wrapText="1"/>
    </xf>
    <xf numFmtId="0" fontId="32" fillId="0" borderId="101" xfId="1" applyFont="1" applyFill="1" applyBorder="1" applyAlignment="1">
      <alignment horizontal="center" wrapText="1"/>
    </xf>
    <xf numFmtId="0" fontId="1" fillId="0" borderId="67" xfId="0" applyFont="1" applyBorder="1" applyAlignment="1">
      <alignment horizontal="center" vertical="top" wrapText="1"/>
    </xf>
    <xf numFmtId="0" fontId="1" fillId="0" borderId="1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8" fillId="8" borderId="127" xfId="0" applyFont="1" applyFill="1" applyBorder="1" applyAlignment="1">
      <alignment horizontal="left" vertical="center" wrapText="1"/>
    </xf>
    <xf numFmtId="0" fontId="36" fillId="8" borderId="128" xfId="0" applyFont="1" applyFill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7" fillId="8" borderId="46" xfId="0" applyFont="1" applyFill="1" applyBorder="1" applyAlignment="1">
      <alignment horizontal="right" wrapText="1"/>
    </xf>
    <xf numFmtId="0" fontId="36" fillId="8" borderId="46" xfId="0" applyFont="1" applyFill="1" applyBorder="1" applyAlignment="1"/>
    <xf numFmtId="0" fontId="38" fillId="8" borderId="46" xfId="0" applyFont="1" applyFill="1" applyBorder="1" applyAlignment="1">
      <alignment horizontal="center" wrapText="1"/>
    </xf>
    <xf numFmtId="0" fontId="39" fillId="8" borderId="46" xfId="0" applyFont="1" applyFill="1" applyBorder="1" applyAlignment="1">
      <alignment horizontal="center" wrapText="1"/>
    </xf>
    <xf numFmtId="0" fontId="38" fillId="10" borderId="127" xfId="0" applyFont="1" applyFill="1" applyBorder="1" applyAlignment="1">
      <alignment horizontal="center" vertical="center" wrapText="1"/>
    </xf>
    <xf numFmtId="0" fontId="36" fillId="9" borderId="130" xfId="0" applyFont="1" applyFill="1" applyBorder="1"/>
    <xf numFmtId="0" fontId="36" fillId="9" borderId="128" xfId="0" applyFont="1" applyFill="1" applyBorder="1"/>
    <xf numFmtId="4" fontId="38" fillId="10" borderId="61" xfId="0" applyNumberFormat="1" applyFont="1" applyFill="1" applyBorder="1" applyAlignment="1">
      <alignment horizontal="center" vertical="center" wrapText="1"/>
    </xf>
    <xf numFmtId="0" fontId="36" fillId="9" borderId="61" xfId="0" applyFont="1" applyFill="1" applyBorder="1"/>
    <xf numFmtId="0" fontId="36" fillId="9" borderId="62" xfId="0" applyFont="1" applyFill="1" applyBorder="1"/>
  </cellXfs>
  <cellStyles count="2">
    <cellStyle name="Normal 2" xfId="1"/>
    <cellStyle name="Обычный" xfId="0" builtinId="0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9" workbookViewId="0">
      <selection activeCell="B18" sqref="B18:N18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29" t="s">
        <v>0</v>
      </c>
      <c r="B1" s="424"/>
      <c r="C1" s="1"/>
      <c r="D1" s="2"/>
      <c r="E1" s="1"/>
      <c r="F1" s="1"/>
      <c r="G1" s="1"/>
      <c r="H1" s="2" t="s">
        <v>439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29" t="s">
        <v>440</v>
      </c>
      <c r="I2" s="424"/>
      <c r="J2" s="4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9" t="s">
        <v>441</v>
      </c>
      <c r="I3" s="424"/>
      <c r="J3" s="4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346" t="s">
        <v>342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346" t="s">
        <v>343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51.75" customHeight="1" x14ac:dyDescent="0.2">
      <c r="A12" s="3" t="s">
        <v>3</v>
      </c>
      <c r="B12" s="1"/>
      <c r="C12" s="435" t="s">
        <v>344</v>
      </c>
      <c r="D12" s="4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346" t="s">
        <v>345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47" t="s">
        <v>346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47" t="s">
        <v>571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30" t="s">
        <v>7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30" t="s">
        <v>8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1" t="s">
        <v>570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32"/>
      <c r="B23" s="425" t="s">
        <v>9</v>
      </c>
      <c r="C23" s="426"/>
      <c r="D23" s="437" t="s">
        <v>10</v>
      </c>
      <c r="E23" s="438"/>
      <c r="F23" s="438"/>
      <c r="G23" s="438"/>
      <c r="H23" s="438"/>
      <c r="I23" s="438"/>
      <c r="J23" s="439"/>
      <c r="K23" s="425" t="s">
        <v>11</v>
      </c>
      <c r="L23" s="426"/>
      <c r="M23" s="425" t="s">
        <v>12</v>
      </c>
      <c r="N23" s="42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33"/>
      <c r="B24" s="427"/>
      <c r="C24" s="42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40" t="s">
        <v>18</v>
      </c>
      <c r="J24" s="428"/>
      <c r="K24" s="427"/>
      <c r="L24" s="428"/>
      <c r="M24" s="427"/>
      <c r="N24" s="42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3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1</v>
      </c>
      <c r="C27" s="34">
        <f>'Кошторис  витрат'!G212</f>
        <v>216323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витрат'!S212</f>
        <v>0</v>
      </c>
      <c r="M27" s="38">
        <v>1</v>
      </c>
      <c r="N27" s="39">
        <f t="shared" ref="N27:N29" si="4">C27+J27+L27</f>
        <v>216323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1</v>
      </c>
      <c r="C28" s="42">
        <f>'Кошторис  витрат'!J212</f>
        <v>216323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витрат'!V212</f>
        <v>0</v>
      </c>
      <c r="M28" s="46">
        <v>1</v>
      </c>
      <c r="N28" s="47">
        <f t="shared" si="4"/>
        <v>216323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1</v>
      </c>
      <c r="C29" s="50">
        <v>162241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0.74999422160380547</v>
      </c>
      <c r="N29" s="55">
        <f t="shared" si="4"/>
        <v>162241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0</v>
      </c>
      <c r="C30" s="58">
        <f t="shared" si="5"/>
        <v>54082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0.25000577839619453</v>
      </c>
      <c r="N30" s="64">
        <f t="shared" si="5"/>
        <v>54082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36" t="s">
        <v>435</v>
      </c>
      <c r="D32" s="436"/>
      <c r="E32" s="436"/>
      <c r="F32" s="436"/>
      <c r="G32" s="66"/>
      <c r="H32" s="66"/>
      <c r="I32" s="67"/>
      <c r="J32" s="421" t="s">
        <v>436</v>
      </c>
      <c r="K32" s="422"/>
      <c r="L32" s="422"/>
      <c r="M32" s="422"/>
      <c r="N32" s="42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23" t="s">
        <v>42</v>
      </c>
      <c r="H33" s="424"/>
      <c r="I33" s="13"/>
      <c r="J33" s="423" t="s">
        <v>43</v>
      </c>
      <c r="K33" s="424"/>
      <c r="L33" s="424"/>
      <c r="M33" s="424"/>
      <c r="N33" s="42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B20:N20"/>
    <mergeCell ref="A23:A25"/>
    <mergeCell ref="C12:D12"/>
    <mergeCell ref="C32:F32"/>
    <mergeCell ref="B23:C24"/>
    <mergeCell ref="D23:J23"/>
    <mergeCell ref="I24:J24"/>
    <mergeCell ref="A1:B1"/>
    <mergeCell ref="H2:J2"/>
    <mergeCell ref="H3:J3"/>
    <mergeCell ref="B18:N18"/>
    <mergeCell ref="B19:N19"/>
    <mergeCell ref="J32:N32"/>
    <mergeCell ref="G33:H33"/>
    <mergeCell ref="J33:N33"/>
    <mergeCell ref="K23:L24"/>
    <mergeCell ref="M23:N24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34"/>
  <sheetViews>
    <sheetView tabSelected="1" topLeftCell="A118" workbookViewId="0">
      <selection activeCell="H13" sqref="H13"/>
    </sheetView>
  </sheetViews>
  <sheetFormatPr defaultColWidth="12.625" defaultRowHeight="15" customHeight="1" outlineLevelCol="1" x14ac:dyDescent="0.2"/>
  <cols>
    <col min="1" max="1" width="11.625" customWidth="1"/>
    <col min="2" max="2" width="10.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48" t="s">
        <v>44</v>
      </c>
      <c r="B1" s="424"/>
      <c r="C1" s="424"/>
      <c r="D1" s="424"/>
      <c r="E1" s="42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36.75" customHeight="1" x14ac:dyDescent="0.2">
      <c r="A2" s="72" t="str">
        <f>Фінансування!A12</f>
        <v>Назва Грантоотримувача:</v>
      </c>
      <c r="B2" s="73"/>
      <c r="C2" s="435" t="s">
        <v>344</v>
      </c>
      <c r="D2" s="43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348" t="str">
        <f>Фінансування!C13</f>
        <v>Інклюзивний креативний майданчик "Пізнай мене через творчість"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47" t="s">
        <v>346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47" t="s">
        <v>572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49" t="s">
        <v>45</v>
      </c>
      <c r="B7" s="451" t="s">
        <v>46</v>
      </c>
      <c r="C7" s="454" t="s">
        <v>47</v>
      </c>
      <c r="D7" s="457" t="s">
        <v>48</v>
      </c>
      <c r="E7" s="441" t="s">
        <v>49</v>
      </c>
      <c r="F7" s="438"/>
      <c r="G7" s="438"/>
      <c r="H7" s="438"/>
      <c r="I7" s="438"/>
      <c r="J7" s="439"/>
      <c r="K7" s="441" t="s">
        <v>50</v>
      </c>
      <c r="L7" s="438"/>
      <c r="M7" s="438"/>
      <c r="N7" s="438"/>
      <c r="O7" s="438"/>
      <c r="P7" s="439"/>
      <c r="Q7" s="441" t="s">
        <v>51</v>
      </c>
      <c r="R7" s="438"/>
      <c r="S7" s="438"/>
      <c r="T7" s="438"/>
      <c r="U7" s="438"/>
      <c r="V7" s="439"/>
      <c r="W7" s="460" t="s">
        <v>52</v>
      </c>
      <c r="X7" s="438"/>
      <c r="Y7" s="438"/>
      <c r="Z7" s="439"/>
      <c r="AA7" s="461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33"/>
      <c r="B8" s="452"/>
      <c r="C8" s="455"/>
      <c r="D8" s="458"/>
      <c r="E8" s="462" t="s">
        <v>54</v>
      </c>
      <c r="F8" s="438"/>
      <c r="G8" s="439"/>
      <c r="H8" s="462" t="s">
        <v>55</v>
      </c>
      <c r="I8" s="438"/>
      <c r="J8" s="439"/>
      <c r="K8" s="462" t="s">
        <v>54</v>
      </c>
      <c r="L8" s="438"/>
      <c r="M8" s="439"/>
      <c r="N8" s="462" t="s">
        <v>55</v>
      </c>
      <c r="O8" s="438"/>
      <c r="P8" s="439"/>
      <c r="Q8" s="462" t="s">
        <v>54</v>
      </c>
      <c r="R8" s="438"/>
      <c r="S8" s="439"/>
      <c r="T8" s="462" t="s">
        <v>55</v>
      </c>
      <c r="U8" s="438"/>
      <c r="V8" s="439"/>
      <c r="W8" s="461" t="s">
        <v>56</v>
      </c>
      <c r="X8" s="461" t="s">
        <v>57</v>
      </c>
      <c r="Y8" s="460" t="s">
        <v>58</v>
      </c>
      <c r="Z8" s="439"/>
      <c r="AA8" s="433"/>
      <c r="AB8" s="1"/>
      <c r="AC8" s="1"/>
      <c r="AD8" s="1"/>
      <c r="AE8" s="1"/>
      <c r="AF8" s="1"/>
      <c r="AG8" s="1"/>
    </row>
    <row r="9" spans="1:33" ht="30" customHeight="1" x14ac:dyDescent="0.2">
      <c r="A9" s="450"/>
      <c r="B9" s="453"/>
      <c r="C9" s="456"/>
      <c r="D9" s="459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34"/>
      <c r="X9" s="434"/>
      <c r="Y9" s="87" t="s">
        <v>68</v>
      </c>
      <c r="Z9" s="88" t="s">
        <v>19</v>
      </c>
      <c r="AA9" s="434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SUM(E14:E18)</f>
        <v>19</v>
      </c>
      <c r="F13" s="113"/>
      <c r="G13" s="114">
        <f t="shared" ref="G13:H13" si="0">SUM(G14:G18)</f>
        <v>46500</v>
      </c>
      <c r="H13" s="112">
        <f t="shared" si="0"/>
        <v>19</v>
      </c>
      <c r="I13" s="113"/>
      <c r="J13" s="114">
        <f t="shared" ref="J13:K13" si="1">SUM(J14:J18)</f>
        <v>48500</v>
      </c>
      <c r="K13" s="112">
        <f t="shared" si="1"/>
        <v>0</v>
      </c>
      <c r="L13" s="113"/>
      <c r="M13" s="114">
        <f t="shared" ref="M13:N13" si="2">SUM(M14:M18)</f>
        <v>0</v>
      </c>
      <c r="N13" s="112">
        <f t="shared" si="2"/>
        <v>0</v>
      </c>
      <c r="O13" s="113"/>
      <c r="P13" s="114">
        <f t="shared" ref="P13:Q13" si="3">SUM(P14:P18)</f>
        <v>0</v>
      </c>
      <c r="Q13" s="112">
        <f t="shared" si="3"/>
        <v>0</v>
      </c>
      <c r="R13" s="113"/>
      <c r="S13" s="114">
        <f t="shared" ref="S13:T13" si="4">SUM(S14:S18)</f>
        <v>0</v>
      </c>
      <c r="T13" s="112">
        <f t="shared" si="4"/>
        <v>0</v>
      </c>
      <c r="U13" s="113"/>
      <c r="V13" s="114">
        <f t="shared" ref="V13:X13" si="5">SUM(V14:V18)</f>
        <v>0</v>
      </c>
      <c r="W13" s="114">
        <f t="shared" si="5"/>
        <v>46500</v>
      </c>
      <c r="X13" s="114">
        <f t="shared" si="5"/>
        <v>48500</v>
      </c>
      <c r="Y13" s="115">
        <f t="shared" ref="Y13:Y35" si="6">W13-X13</f>
        <v>-2000</v>
      </c>
      <c r="Z13" s="116">
        <f t="shared" ref="Z13:Z35" si="7">Y13/W13</f>
        <v>-4.3010752688172046E-2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62" t="s">
        <v>349</v>
      </c>
      <c r="D14" s="122" t="s">
        <v>79</v>
      </c>
      <c r="E14" s="123">
        <v>4</v>
      </c>
      <c r="F14" s="124">
        <v>3000</v>
      </c>
      <c r="G14" s="125">
        <f t="shared" ref="G14:G18" si="8">E14*F14</f>
        <v>12000</v>
      </c>
      <c r="H14" s="123">
        <v>4</v>
      </c>
      <c r="I14" s="124">
        <v>3000</v>
      </c>
      <c r="J14" s="125">
        <f t="shared" ref="J14:J18" si="9">H14*I14</f>
        <v>12000</v>
      </c>
      <c r="K14" s="123"/>
      <c r="L14" s="124"/>
      <c r="M14" s="125">
        <f t="shared" ref="M14:M18" si="10">K14*L14</f>
        <v>0</v>
      </c>
      <c r="N14" s="123"/>
      <c r="O14" s="124"/>
      <c r="P14" s="125">
        <f t="shared" ref="P14:P18" si="11">N14*O14</f>
        <v>0</v>
      </c>
      <c r="Q14" s="123"/>
      <c r="R14" s="124"/>
      <c r="S14" s="125">
        <f t="shared" ref="S14:S18" si="12">Q14*R14</f>
        <v>0</v>
      </c>
      <c r="T14" s="123"/>
      <c r="U14" s="124"/>
      <c r="V14" s="125">
        <f t="shared" ref="V14:V18" si="13">T14*U14</f>
        <v>0</v>
      </c>
      <c r="W14" s="126">
        <f>G14+M14+S14</f>
        <v>12000</v>
      </c>
      <c r="X14" s="127">
        <f t="shared" ref="X14:X18" si="14">J14+P14+V14</f>
        <v>12000</v>
      </c>
      <c r="Y14" s="127">
        <f t="shared" si="6"/>
        <v>0</v>
      </c>
      <c r="Z14" s="128">
        <f t="shared" si="7"/>
        <v>0</v>
      </c>
      <c r="AA14" s="442" t="s">
        <v>442</v>
      </c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205" t="s">
        <v>80</v>
      </c>
      <c r="C15" s="162" t="s">
        <v>350</v>
      </c>
      <c r="D15" s="122" t="s">
        <v>79</v>
      </c>
      <c r="E15" s="123">
        <v>4</v>
      </c>
      <c r="F15" s="124">
        <v>3000</v>
      </c>
      <c r="G15" s="125">
        <f t="shared" si="8"/>
        <v>12000</v>
      </c>
      <c r="H15" s="123">
        <v>4</v>
      </c>
      <c r="I15" s="124">
        <v>3250</v>
      </c>
      <c r="J15" s="125">
        <f t="shared" si="9"/>
        <v>13000</v>
      </c>
      <c r="K15" s="123"/>
      <c r="L15" s="124"/>
      <c r="M15" s="125"/>
      <c r="N15" s="123"/>
      <c r="O15" s="124"/>
      <c r="P15" s="125"/>
      <c r="Q15" s="123"/>
      <c r="R15" s="124"/>
      <c r="S15" s="125"/>
      <c r="T15" s="123"/>
      <c r="U15" s="124"/>
      <c r="V15" s="125"/>
      <c r="W15" s="126">
        <f t="shared" ref="W15:W18" si="15">G15+M15+S15</f>
        <v>12000</v>
      </c>
      <c r="X15" s="127">
        <f t="shared" si="14"/>
        <v>13000</v>
      </c>
      <c r="Y15" s="127">
        <f t="shared" si="6"/>
        <v>-1000</v>
      </c>
      <c r="Z15" s="128">
        <f t="shared" si="7"/>
        <v>-8.3333333333333329E-2</v>
      </c>
      <c r="AA15" s="443"/>
      <c r="AB15" s="130"/>
      <c r="AC15" s="131"/>
      <c r="AD15" s="131"/>
      <c r="AE15" s="131"/>
      <c r="AF15" s="131"/>
      <c r="AG15" s="131"/>
    </row>
    <row r="16" spans="1:33" ht="30" customHeight="1" x14ac:dyDescent="0.2">
      <c r="A16" s="119" t="s">
        <v>76</v>
      </c>
      <c r="B16" s="205" t="s">
        <v>81</v>
      </c>
      <c r="C16" s="162" t="s">
        <v>351</v>
      </c>
      <c r="D16" s="122" t="s">
        <v>79</v>
      </c>
      <c r="E16" s="123">
        <v>4</v>
      </c>
      <c r="F16" s="124">
        <v>1500</v>
      </c>
      <c r="G16" s="125">
        <f t="shared" si="8"/>
        <v>6000</v>
      </c>
      <c r="H16" s="123">
        <v>4</v>
      </c>
      <c r="I16" s="124">
        <v>1500</v>
      </c>
      <c r="J16" s="125">
        <f t="shared" si="9"/>
        <v>6000</v>
      </c>
      <c r="K16" s="123"/>
      <c r="L16" s="124"/>
      <c r="M16" s="125"/>
      <c r="N16" s="123"/>
      <c r="O16" s="124"/>
      <c r="P16" s="125"/>
      <c r="Q16" s="123"/>
      <c r="R16" s="124"/>
      <c r="S16" s="125"/>
      <c r="T16" s="123"/>
      <c r="U16" s="124"/>
      <c r="V16" s="125"/>
      <c r="W16" s="126">
        <f t="shared" si="15"/>
        <v>6000</v>
      </c>
      <c r="X16" s="127">
        <f t="shared" si="14"/>
        <v>6000</v>
      </c>
      <c r="Y16" s="127">
        <f t="shared" si="6"/>
        <v>0</v>
      </c>
      <c r="Z16" s="128">
        <f t="shared" si="7"/>
        <v>0</v>
      </c>
      <c r="AA16" s="443"/>
      <c r="AB16" s="130"/>
      <c r="AC16" s="131"/>
      <c r="AD16" s="131"/>
      <c r="AE16" s="131"/>
      <c r="AF16" s="131"/>
      <c r="AG16" s="131"/>
    </row>
    <row r="17" spans="1:33" ht="30" customHeight="1" x14ac:dyDescent="0.2">
      <c r="A17" s="119" t="s">
        <v>76</v>
      </c>
      <c r="B17" s="205" t="s">
        <v>347</v>
      </c>
      <c r="C17" s="349" t="s">
        <v>352</v>
      </c>
      <c r="D17" s="122" t="s">
        <v>79</v>
      </c>
      <c r="E17" s="123">
        <v>4</v>
      </c>
      <c r="F17" s="124">
        <v>3000</v>
      </c>
      <c r="G17" s="125">
        <f t="shared" si="8"/>
        <v>12000</v>
      </c>
      <c r="H17" s="123">
        <v>4</v>
      </c>
      <c r="I17" s="124">
        <v>3250</v>
      </c>
      <c r="J17" s="125">
        <f t="shared" si="9"/>
        <v>13000</v>
      </c>
      <c r="K17" s="123"/>
      <c r="L17" s="124"/>
      <c r="M17" s="125">
        <f t="shared" si="10"/>
        <v>0</v>
      </c>
      <c r="N17" s="123"/>
      <c r="O17" s="124"/>
      <c r="P17" s="125">
        <f t="shared" si="11"/>
        <v>0</v>
      </c>
      <c r="Q17" s="123"/>
      <c r="R17" s="124"/>
      <c r="S17" s="125">
        <f t="shared" si="12"/>
        <v>0</v>
      </c>
      <c r="T17" s="123"/>
      <c r="U17" s="124"/>
      <c r="V17" s="125">
        <f t="shared" si="13"/>
        <v>0</v>
      </c>
      <c r="W17" s="126">
        <f t="shared" si="15"/>
        <v>12000</v>
      </c>
      <c r="X17" s="127">
        <f t="shared" si="14"/>
        <v>13000</v>
      </c>
      <c r="Y17" s="127">
        <f t="shared" si="6"/>
        <v>-1000</v>
      </c>
      <c r="Z17" s="128">
        <f t="shared" si="7"/>
        <v>-8.3333333333333329E-2</v>
      </c>
      <c r="AA17" s="443"/>
      <c r="AB17" s="131"/>
      <c r="AC17" s="131"/>
      <c r="AD17" s="131"/>
      <c r="AE17" s="131"/>
      <c r="AF17" s="131"/>
      <c r="AG17" s="131"/>
    </row>
    <row r="18" spans="1:33" ht="30" customHeight="1" thickBot="1" x14ac:dyDescent="0.25">
      <c r="A18" s="132" t="s">
        <v>76</v>
      </c>
      <c r="B18" s="205" t="s">
        <v>348</v>
      </c>
      <c r="C18" s="349" t="s">
        <v>353</v>
      </c>
      <c r="D18" s="134" t="s">
        <v>79</v>
      </c>
      <c r="E18" s="135">
        <v>3</v>
      </c>
      <c r="F18" s="124">
        <v>1500</v>
      </c>
      <c r="G18" s="137">
        <f t="shared" si="8"/>
        <v>4500</v>
      </c>
      <c r="H18" s="135">
        <v>3</v>
      </c>
      <c r="I18" s="124">
        <v>1500</v>
      </c>
      <c r="J18" s="137">
        <f t="shared" si="9"/>
        <v>4500</v>
      </c>
      <c r="K18" s="135"/>
      <c r="L18" s="136"/>
      <c r="M18" s="137">
        <f t="shared" si="10"/>
        <v>0</v>
      </c>
      <c r="N18" s="135"/>
      <c r="O18" s="136"/>
      <c r="P18" s="137">
        <f t="shared" si="11"/>
        <v>0</v>
      </c>
      <c r="Q18" s="135"/>
      <c r="R18" s="124"/>
      <c r="S18" s="137">
        <f t="shared" si="12"/>
        <v>0</v>
      </c>
      <c r="T18" s="135"/>
      <c r="U18" s="124"/>
      <c r="V18" s="137">
        <f t="shared" si="13"/>
        <v>0</v>
      </c>
      <c r="W18" s="138">
        <f t="shared" si="15"/>
        <v>4500</v>
      </c>
      <c r="X18" s="127">
        <f t="shared" si="14"/>
        <v>4500</v>
      </c>
      <c r="Y18" s="127">
        <f t="shared" si="6"/>
        <v>0</v>
      </c>
      <c r="Z18" s="128">
        <f t="shared" si="7"/>
        <v>0</v>
      </c>
      <c r="AA18" s="444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08" t="s">
        <v>73</v>
      </c>
      <c r="B19" s="109" t="s">
        <v>82</v>
      </c>
      <c r="C19" s="140" t="s">
        <v>83</v>
      </c>
      <c r="D19" s="141"/>
      <c r="E19" s="142">
        <f>SUM(E20:E22)</f>
        <v>0</v>
      </c>
      <c r="F19" s="143"/>
      <c r="G19" s="144">
        <f t="shared" ref="G19:H19" si="16">SUM(G20:G22)</f>
        <v>0</v>
      </c>
      <c r="H19" s="142">
        <f t="shared" si="16"/>
        <v>0</v>
      </c>
      <c r="I19" s="143"/>
      <c r="J19" s="144">
        <f t="shared" ref="J19:K19" si="17">SUM(J20:J22)</f>
        <v>0</v>
      </c>
      <c r="K19" s="142">
        <f t="shared" si="17"/>
        <v>0</v>
      </c>
      <c r="L19" s="143"/>
      <c r="M19" s="144">
        <f t="shared" ref="M19:N19" si="18">SUM(M20:M22)</f>
        <v>0</v>
      </c>
      <c r="N19" s="142">
        <f t="shared" si="18"/>
        <v>0</v>
      </c>
      <c r="O19" s="143"/>
      <c r="P19" s="144">
        <f t="shared" ref="P19:Q19" si="19">SUM(P20:P22)</f>
        <v>0</v>
      </c>
      <c r="Q19" s="142">
        <f t="shared" si="19"/>
        <v>0</v>
      </c>
      <c r="R19" s="143"/>
      <c r="S19" s="144">
        <f t="shared" ref="S19:T19" si="20">SUM(S20:S22)</f>
        <v>0</v>
      </c>
      <c r="T19" s="142">
        <f t="shared" si="20"/>
        <v>0</v>
      </c>
      <c r="U19" s="143"/>
      <c r="V19" s="144">
        <f t="shared" ref="V19:X19" si="21">SUM(V20:V22)</f>
        <v>0</v>
      </c>
      <c r="W19" s="144">
        <f>SUM(W20:W22)</f>
        <v>0</v>
      </c>
      <c r="X19" s="145">
        <f t="shared" si="21"/>
        <v>0</v>
      </c>
      <c r="Y19" s="145">
        <f t="shared" si="6"/>
        <v>0</v>
      </c>
      <c r="Z19" s="145" t="e">
        <f>Y19/W19</f>
        <v>#DIV/0!</v>
      </c>
      <c r="AA19" s="146"/>
      <c r="AB19" s="118"/>
      <c r="AC19" s="118"/>
      <c r="AD19" s="118"/>
      <c r="AE19" s="118"/>
      <c r="AF19" s="118"/>
      <c r="AG19" s="118"/>
    </row>
    <row r="20" spans="1:33" ht="30" customHeight="1" x14ac:dyDescent="0.2">
      <c r="A20" s="119" t="s">
        <v>76</v>
      </c>
      <c r="B20" s="120" t="s">
        <v>84</v>
      </c>
      <c r="C20" s="121" t="s">
        <v>78</v>
      </c>
      <c r="D20" s="122" t="s">
        <v>79</v>
      </c>
      <c r="E20" s="123"/>
      <c r="F20" s="124"/>
      <c r="G20" s="125">
        <f t="shared" ref="G20:G22" si="22">E20*F20</f>
        <v>0</v>
      </c>
      <c r="H20" s="123"/>
      <c r="I20" s="124"/>
      <c r="J20" s="125">
        <f t="shared" ref="J20:J22" si="23">H20*I20</f>
        <v>0</v>
      </c>
      <c r="K20" s="123"/>
      <c r="L20" s="124"/>
      <c r="M20" s="125">
        <f t="shared" ref="M20:M22" si="24">K20*L20</f>
        <v>0</v>
      </c>
      <c r="N20" s="123"/>
      <c r="O20" s="124"/>
      <c r="P20" s="125">
        <f t="shared" ref="P20:P22" si="25">N20*O20</f>
        <v>0</v>
      </c>
      <c r="Q20" s="123"/>
      <c r="R20" s="124"/>
      <c r="S20" s="125">
        <f t="shared" ref="S20:S22" si="26">Q20*R20</f>
        <v>0</v>
      </c>
      <c r="T20" s="123"/>
      <c r="U20" s="124"/>
      <c r="V20" s="125">
        <f t="shared" ref="V20:V22" si="27">T20*U20</f>
        <v>0</v>
      </c>
      <c r="W20" s="126">
        <f t="shared" ref="W20:W22" si="28">G20+M20+S20</f>
        <v>0</v>
      </c>
      <c r="X20" s="127">
        <f t="shared" ref="X20:X22" si="29">J20+P20+V20</f>
        <v>0</v>
      </c>
      <c r="Y20" s="127">
        <f t="shared" si="6"/>
        <v>0</v>
      </c>
      <c r="Z20" s="128" t="e">
        <f t="shared" si="7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19" t="s">
        <v>76</v>
      </c>
      <c r="B21" s="120" t="s">
        <v>85</v>
      </c>
      <c r="C21" s="121" t="s">
        <v>78</v>
      </c>
      <c r="D21" s="122" t="s">
        <v>79</v>
      </c>
      <c r="E21" s="123"/>
      <c r="F21" s="124"/>
      <c r="G21" s="125">
        <f t="shared" si="22"/>
        <v>0</v>
      </c>
      <c r="H21" s="123"/>
      <c r="I21" s="124"/>
      <c r="J21" s="125">
        <f t="shared" si="23"/>
        <v>0</v>
      </c>
      <c r="K21" s="123"/>
      <c r="L21" s="124"/>
      <c r="M21" s="125">
        <f t="shared" si="24"/>
        <v>0</v>
      </c>
      <c r="N21" s="123"/>
      <c r="O21" s="124"/>
      <c r="P21" s="125">
        <f t="shared" si="25"/>
        <v>0</v>
      </c>
      <c r="Q21" s="123"/>
      <c r="R21" s="124"/>
      <c r="S21" s="125">
        <f t="shared" si="26"/>
        <v>0</v>
      </c>
      <c r="T21" s="123"/>
      <c r="U21" s="124"/>
      <c r="V21" s="125">
        <f t="shared" si="27"/>
        <v>0</v>
      </c>
      <c r="W21" s="126">
        <f t="shared" si="28"/>
        <v>0</v>
      </c>
      <c r="X21" s="127">
        <f t="shared" si="29"/>
        <v>0</v>
      </c>
      <c r="Y21" s="127">
        <f t="shared" si="6"/>
        <v>0</v>
      </c>
      <c r="Z21" s="128" t="e">
        <f t="shared" si="7"/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x14ac:dyDescent="0.2">
      <c r="A22" s="147" t="s">
        <v>76</v>
      </c>
      <c r="B22" s="133" t="s">
        <v>86</v>
      </c>
      <c r="C22" s="121" t="s">
        <v>78</v>
      </c>
      <c r="D22" s="148" t="s">
        <v>79</v>
      </c>
      <c r="E22" s="149"/>
      <c r="F22" s="150"/>
      <c r="G22" s="151">
        <f t="shared" si="22"/>
        <v>0</v>
      </c>
      <c r="H22" s="149"/>
      <c r="I22" s="150"/>
      <c r="J22" s="151">
        <f t="shared" si="23"/>
        <v>0</v>
      </c>
      <c r="K22" s="149"/>
      <c r="L22" s="150"/>
      <c r="M22" s="151">
        <f t="shared" si="24"/>
        <v>0</v>
      </c>
      <c r="N22" s="149"/>
      <c r="O22" s="150"/>
      <c r="P22" s="151">
        <f t="shared" si="25"/>
        <v>0</v>
      </c>
      <c r="Q22" s="149"/>
      <c r="R22" s="150"/>
      <c r="S22" s="151">
        <f t="shared" si="26"/>
        <v>0</v>
      </c>
      <c r="T22" s="149"/>
      <c r="U22" s="150"/>
      <c r="V22" s="151">
        <f t="shared" si="27"/>
        <v>0</v>
      </c>
      <c r="W22" s="138">
        <f t="shared" si="28"/>
        <v>0</v>
      </c>
      <c r="X22" s="127">
        <f t="shared" si="29"/>
        <v>0</v>
      </c>
      <c r="Y22" s="127">
        <f t="shared" si="6"/>
        <v>0</v>
      </c>
      <c r="Z22" s="128" t="e">
        <f t="shared" si="7"/>
        <v>#DIV/0!</v>
      </c>
      <c r="AA22" s="152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08" t="s">
        <v>73</v>
      </c>
      <c r="B23" s="109" t="s">
        <v>87</v>
      </c>
      <c r="C23" s="153" t="s">
        <v>88</v>
      </c>
      <c r="D23" s="141"/>
      <c r="E23" s="142">
        <f>SUM(E24:E26)</f>
        <v>5</v>
      </c>
      <c r="F23" s="143"/>
      <c r="G23" s="144">
        <f t="shared" ref="G23:H23" si="30">SUM(G24:G26)</f>
        <v>12100</v>
      </c>
      <c r="H23" s="142">
        <f t="shared" si="30"/>
        <v>5</v>
      </c>
      <c r="I23" s="143"/>
      <c r="J23" s="144">
        <f t="shared" ref="J23:K23" si="31">SUM(J24:J26)</f>
        <v>12100</v>
      </c>
      <c r="K23" s="142">
        <f t="shared" si="31"/>
        <v>0</v>
      </c>
      <c r="L23" s="143"/>
      <c r="M23" s="144">
        <f t="shared" ref="M23:N23" si="32">SUM(M24:M26)</f>
        <v>0</v>
      </c>
      <c r="N23" s="142">
        <f t="shared" si="32"/>
        <v>0</v>
      </c>
      <c r="O23" s="143"/>
      <c r="P23" s="144">
        <f t="shared" ref="P23:Q23" si="33">SUM(P24:P26)</f>
        <v>0</v>
      </c>
      <c r="Q23" s="142">
        <f t="shared" si="33"/>
        <v>0</v>
      </c>
      <c r="R23" s="143"/>
      <c r="S23" s="144">
        <f t="shared" ref="S23:T23" si="34">SUM(S24:S26)</f>
        <v>0</v>
      </c>
      <c r="T23" s="142">
        <f t="shared" si="34"/>
        <v>0</v>
      </c>
      <c r="U23" s="143"/>
      <c r="V23" s="144">
        <f t="shared" ref="V23:X23" si="35">SUM(V24:V26)</f>
        <v>0</v>
      </c>
      <c r="W23" s="144">
        <f t="shared" si="35"/>
        <v>12100</v>
      </c>
      <c r="X23" s="144">
        <f t="shared" si="35"/>
        <v>12100</v>
      </c>
      <c r="Y23" s="115">
        <f t="shared" si="6"/>
        <v>0</v>
      </c>
      <c r="Z23" s="116">
        <f t="shared" si="7"/>
        <v>0</v>
      </c>
      <c r="AA23" s="146"/>
      <c r="AB23" s="118"/>
      <c r="AC23" s="118"/>
      <c r="AD23" s="118"/>
      <c r="AE23" s="118"/>
      <c r="AF23" s="118"/>
      <c r="AG23" s="118"/>
    </row>
    <row r="24" spans="1:33" ht="30" customHeight="1" x14ac:dyDescent="0.2">
      <c r="A24" s="119" t="s">
        <v>76</v>
      </c>
      <c r="B24" s="120" t="s">
        <v>89</v>
      </c>
      <c r="C24" s="162" t="s">
        <v>357</v>
      </c>
      <c r="D24" s="122" t="s">
        <v>79</v>
      </c>
      <c r="E24" s="123">
        <v>2</v>
      </c>
      <c r="F24" s="124">
        <v>2300</v>
      </c>
      <c r="G24" s="125">
        <f t="shared" ref="G24:G26" si="36">E24*F24</f>
        <v>4600</v>
      </c>
      <c r="H24" s="123">
        <v>2</v>
      </c>
      <c r="I24" s="124">
        <v>2300</v>
      </c>
      <c r="J24" s="125">
        <f t="shared" ref="J24:J26" si="37">H24*I24</f>
        <v>4600</v>
      </c>
      <c r="K24" s="123"/>
      <c r="L24" s="124"/>
      <c r="M24" s="125">
        <f t="shared" ref="M24:M26" si="38">K24*L24</f>
        <v>0</v>
      </c>
      <c r="N24" s="123"/>
      <c r="O24" s="124"/>
      <c r="P24" s="125">
        <f t="shared" ref="P24:P26" si="39">N24*O24</f>
        <v>0</v>
      </c>
      <c r="Q24" s="123"/>
      <c r="R24" s="124"/>
      <c r="S24" s="125">
        <f t="shared" ref="S24:S26" si="40">Q24*R24</f>
        <v>0</v>
      </c>
      <c r="T24" s="123"/>
      <c r="U24" s="124"/>
      <c r="V24" s="125">
        <f t="shared" ref="V24:V26" si="41">T24*U24</f>
        <v>0</v>
      </c>
      <c r="W24" s="126">
        <f t="shared" ref="W24:W26" si="42">G24+M24+S24</f>
        <v>4600</v>
      </c>
      <c r="X24" s="127">
        <f t="shared" ref="X24:X26" si="43">J24+P24+V24</f>
        <v>4600</v>
      </c>
      <c r="Y24" s="127">
        <f t="shared" si="6"/>
        <v>0</v>
      </c>
      <c r="Z24" s="128">
        <f t="shared" si="7"/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19" t="s">
        <v>76</v>
      </c>
      <c r="B25" s="120" t="s">
        <v>91</v>
      </c>
      <c r="C25" s="162" t="s">
        <v>356</v>
      </c>
      <c r="D25" s="122" t="s">
        <v>79</v>
      </c>
      <c r="E25" s="123">
        <v>3</v>
      </c>
      <c r="F25" s="124">
        <v>2500</v>
      </c>
      <c r="G25" s="125">
        <f t="shared" si="36"/>
        <v>7500</v>
      </c>
      <c r="H25" s="123">
        <v>3</v>
      </c>
      <c r="I25" s="124">
        <v>2500</v>
      </c>
      <c r="J25" s="125">
        <f t="shared" si="37"/>
        <v>7500</v>
      </c>
      <c r="K25" s="123"/>
      <c r="L25" s="124"/>
      <c r="M25" s="125">
        <f t="shared" si="38"/>
        <v>0</v>
      </c>
      <c r="N25" s="123"/>
      <c r="O25" s="124"/>
      <c r="P25" s="125">
        <f t="shared" si="39"/>
        <v>0</v>
      </c>
      <c r="Q25" s="123"/>
      <c r="R25" s="124"/>
      <c r="S25" s="125">
        <f t="shared" si="40"/>
        <v>0</v>
      </c>
      <c r="T25" s="123"/>
      <c r="U25" s="124"/>
      <c r="V25" s="125">
        <f t="shared" si="41"/>
        <v>0</v>
      </c>
      <c r="W25" s="126">
        <f t="shared" si="42"/>
        <v>7500</v>
      </c>
      <c r="X25" s="127">
        <f t="shared" si="43"/>
        <v>7500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32" t="s">
        <v>76</v>
      </c>
      <c r="B26" s="154" t="s">
        <v>92</v>
      </c>
      <c r="C26" s="121" t="s">
        <v>90</v>
      </c>
      <c r="D26" s="134" t="s">
        <v>79</v>
      </c>
      <c r="E26" s="135"/>
      <c r="F26" s="136"/>
      <c r="G26" s="137">
        <f t="shared" si="36"/>
        <v>0</v>
      </c>
      <c r="H26" s="135"/>
      <c r="I26" s="136"/>
      <c r="J26" s="137">
        <f t="shared" si="37"/>
        <v>0</v>
      </c>
      <c r="K26" s="149"/>
      <c r="L26" s="150"/>
      <c r="M26" s="151">
        <f t="shared" si="38"/>
        <v>0</v>
      </c>
      <c r="N26" s="149"/>
      <c r="O26" s="150"/>
      <c r="P26" s="151">
        <f t="shared" si="39"/>
        <v>0</v>
      </c>
      <c r="Q26" s="149"/>
      <c r="R26" s="150"/>
      <c r="S26" s="151">
        <f t="shared" si="40"/>
        <v>0</v>
      </c>
      <c r="T26" s="149"/>
      <c r="U26" s="150"/>
      <c r="V26" s="151">
        <f t="shared" si="41"/>
        <v>0</v>
      </c>
      <c r="W26" s="138">
        <f t="shared" si="42"/>
        <v>0</v>
      </c>
      <c r="X26" s="127">
        <f t="shared" si="43"/>
        <v>0</v>
      </c>
      <c r="Y26" s="127">
        <f t="shared" si="6"/>
        <v>0</v>
      </c>
      <c r="Z26" s="128" t="e">
        <f t="shared" si="7"/>
        <v>#DIV/0!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08" t="s">
        <v>71</v>
      </c>
      <c r="B27" s="155" t="s">
        <v>93</v>
      </c>
      <c r="C27" s="140" t="s">
        <v>94</v>
      </c>
      <c r="D27" s="141"/>
      <c r="E27" s="142">
        <f>SUM(E28:E30)</f>
        <v>58600</v>
      </c>
      <c r="F27" s="143"/>
      <c r="G27" s="144">
        <f t="shared" ref="G27:H27" si="44">SUM(G28:G30)</f>
        <v>12892</v>
      </c>
      <c r="H27" s="142">
        <f t="shared" si="44"/>
        <v>60600</v>
      </c>
      <c r="I27" s="143"/>
      <c r="J27" s="144">
        <f t="shared" ref="J27:K27" si="45">SUM(J28:J30)</f>
        <v>11565.3</v>
      </c>
      <c r="K27" s="142">
        <f t="shared" si="45"/>
        <v>0</v>
      </c>
      <c r="L27" s="143"/>
      <c r="M27" s="144">
        <f t="shared" ref="M27:N27" si="46">SUM(M28:M30)</f>
        <v>0</v>
      </c>
      <c r="N27" s="142">
        <f t="shared" si="46"/>
        <v>0</v>
      </c>
      <c r="O27" s="143"/>
      <c r="P27" s="144">
        <f t="shared" ref="P27:Q27" si="47">SUM(P28:P30)</f>
        <v>0</v>
      </c>
      <c r="Q27" s="142">
        <f t="shared" si="47"/>
        <v>0</v>
      </c>
      <c r="R27" s="143"/>
      <c r="S27" s="144">
        <f t="shared" ref="S27:T27" si="48">SUM(S28:S30)</f>
        <v>0</v>
      </c>
      <c r="T27" s="142">
        <f t="shared" si="48"/>
        <v>0</v>
      </c>
      <c r="U27" s="143"/>
      <c r="V27" s="144">
        <f t="shared" ref="V27:X27" si="49">SUM(V28:V30)</f>
        <v>0</v>
      </c>
      <c r="W27" s="144">
        <f t="shared" si="49"/>
        <v>12892</v>
      </c>
      <c r="X27" s="144">
        <f t="shared" si="49"/>
        <v>11565.3</v>
      </c>
      <c r="Y27" s="115">
        <f t="shared" si="6"/>
        <v>1326.7000000000007</v>
      </c>
      <c r="Z27" s="116">
        <f t="shared" si="7"/>
        <v>0.10290878063915612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">
      <c r="A28" s="156" t="s">
        <v>76</v>
      </c>
      <c r="B28" s="157" t="s">
        <v>95</v>
      </c>
      <c r="C28" s="121" t="s">
        <v>96</v>
      </c>
      <c r="D28" s="158"/>
      <c r="E28" s="159">
        <f>G13</f>
        <v>46500</v>
      </c>
      <c r="F28" s="160">
        <v>0.22</v>
      </c>
      <c r="G28" s="161">
        <f t="shared" ref="G28:G30" si="50">E28*F28</f>
        <v>10230</v>
      </c>
      <c r="H28" s="159">
        <f>J13</f>
        <v>48500</v>
      </c>
      <c r="I28" s="160">
        <v>0.22</v>
      </c>
      <c r="J28" s="161">
        <v>8903.2999999999993</v>
      </c>
      <c r="K28" s="159">
        <f>M13</f>
        <v>0</v>
      </c>
      <c r="L28" s="160">
        <v>0.22</v>
      </c>
      <c r="M28" s="161">
        <f t="shared" ref="M28:M30" si="51">K28*L28</f>
        <v>0</v>
      </c>
      <c r="N28" s="159">
        <f>P13</f>
        <v>0</v>
      </c>
      <c r="O28" s="160">
        <v>0.22</v>
      </c>
      <c r="P28" s="161">
        <f t="shared" ref="P28:P30" si="52">N28*O28</f>
        <v>0</v>
      </c>
      <c r="Q28" s="159">
        <f>S13</f>
        <v>0</v>
      </c>
      <c r="R28" s="160">
        <v>0.22</v>
      </c>
      <c r="S28" s="161">
        <f t="shared" ref="S28:S30" si="53">Q28*R28</f>
        <v>0</v>
      </c>
      <c r="T28" s="159">
        <f>V13</f>
        <v>0</v>
      </c>
      <c r="U28" s="160">
        <v>0.22</v>
      </c>
      <c r="V28" s="161">
        <f t="shared" ref="V28:V30" si="54">T28*U28</f>
        <v>0</v>
      </c>
      <c r="W28" s="127">
        <f t="shared" ref="W28:W30" si="55">G28+M28+S28</f>
        <v>10230</v>
      </c>
      <c r="X28" s="127">
        <f t="shared" ref="X28:X30" si="56">J28+P28+V28</f>
        <v>8903.2999999999993</v>
      </c>
      <c r="Y28" s="127">
        <f t="shared" si="6"/>
        <v>1326.7000000000007</v>
      </c>
      <c r="Z28" s="128">
        <f t="shared" si="7"/>
        <v>0.12968719452590427</v>
      </c>
      <c r="AA28" s="445" t="s">
        <v>443</v>
      </c>
      <c r="AB28" s="130"/>
      <c r="AC28" s="131"/>
      <c r="AD28" s="131"/>
      <c r="AE28" s="131"/>
      <c r="AF28" s="131"/>
      <c r="AG28" s="131"/>
    </row>
    <row r="29" spans="1:33" ht="30" customHeight="1" x14ac:dyDescent="0.2">
      <c r="A29" s="119" t="s">
        <v>76</v>
      </c>
      <c r="B29" s="120" t="s">
        <v>97</v>
      </c>
      <c r="C29" s="162" t="s">
        <v>98</v>
      </c>
      <c r="D29" s="122"/>
      <c r="E29" s="123">
        <f>G19</f>
        <v>0</v>
      </c>
      <c r="F29" s="124">
        <v>0.22</v>
      </c>
      <c r="G29" s="125">
        <f t="shared" si="50"/>
        <v>0</v>
      </c>
      <c r="H29" s="123">
        <f>J19</f>
        <v>0</v>
      </c>
      <c r="I29" s="124">
        <v>0.22</v>
      </c>
      <c r="J29" s="125">
        <f t="shared" ref="J29:J30" si="57">H29*I29</f>
        <v>0</v>
      </c>
      <c r="K29" s="123">
        <f>M19</f>
        <v>0</v>
      </c>
      <c r="L29" s="124">
        <v>0.22</v>
      </c>
      <c r="M29" s="125">
        <f t="shared" si="51"/>
        <v>0</v>
      </c>
      <c r="N29" s="123">
        <f>P19</f>
        <v>0</v>
      </c>
      <c r="O29" s="124">
        <v>0.22</v>
      </c>
      <c r="P29" s="125">
        <f t="shared" si="52"/>
        <v>0</v>
      </c>
      <c r="Q29" s="123">
        <f>S19</f>
        <v>0</v>
      </c>
      <c r="R29" s="124">
        <v>0.22</v>
      </c>
      <c r="S29" s="125">
        <f t="shared" si="53"/>
        <v>0</v>
      </c>
      <c r="T29" s="123">
        <f>V19</f>
        <v>0</v>
      </c>
      <c r="U29" s="124">
        <v>0.22</v>
      </c>
      <c r="V29" s="125">
        <f t="shared" si="54"/>
        <v>0</v>
      </c>
      <c r="W29" s="126">
        <f t="shared" si="55"/>
        <v>0</v>
      </c>
      <c r="X29" s="127">
        <f t="shared" si="56"/>
        <v>0</v>
      </c>
      <c r="Y29" s="127">
        <f t="shared" si="6"/>
        <v>0</v>
      </c>
      <c r="Z29" s="128" t="e">
        <f t="shared" si="7"/>
        <v>#DIV/0!</v>
      </c>
      <c r="AA29" s="446"/>
      <c r="AB29" s="131"/>
      <c r="AC29" s="131"/>
      <c r="AD29" s="131"/>
      <c r="AE29" s="131"/>
      <c r="AF29" s="131"/>
      <c r="AG29" s="131"/>
    </row>
    <row r="30" spans="1:33" ht="30" customHeight="1" thickBot="1" x14ac:dyDescent="0.25">
      <c r="A30" s="132" t="s">
        <v>76</v>
      </c>
      <c r="B30" s="154" t="s">
        <v>99</v>
      </c>
      <c r="C30" s="163" t="s">
        <v>88</v>
      </c>
      <c r="D30" s="134"/>
      <c r="E30" s="135">
        <f>G23</f>
        <v>12100</v>
      </c>
      <c r="F30" s="136">
        <v>0.22</v>
      </c>
      <c r="G30" s="137">
        <f t="shared" si="50"/>
        <v>2662</v>
      </c>
      <c r="H30" s="135">
        <f>J23</f>
        <v>12100</v>
      </c>
      <c r="I30" s="136">
        <v>0.22</v>
      </c>
      <c r="J30" s="137">
        <f t="shared" si="57"/>
        <v>2662</v>
      </c>
      <c r="K30" s="135">
        <f>M23</f>
        <v>0</v>
      </c>
      <c r="L30" s="136">
        <v>0.22</v>
      </c>
      <c r="M30" s="137">
        <f t="shared" si="51"/>
        <v>0</v>
      </c>
      <c r="N30" s="135">
        <f>P23</f>
        <v>0</v>
      </c>
      <c r="O30" s="136">
        <v>0.22</v>
      </c>
      <c r="P30" s="137">
        <f t="shared" si="52"/>
        <v>0</v>
      </c>
      <c r="Q30" s="135">
        <f>S23</f>
        <v>0</v>
      </c>
      <c r="R30" s="136">
        <v>0.22</v>
      </c>
      <c r="S30" s="137">
        <f t="shared" si="53"/>
        <v>0</v>
      </c>
      <c r="T30" s="135">
        <f>V23</f>
        <v>0</v>
      </c>
      <c r="U30" s="136">
        <v>0.22</v>
      </c>
      <c r="V30" s="137">
        <f t="shared" si="54"/>
        <v>0</v>
      </c>
      <c r="W30" s="138">
        <f t="shared" si="55"/>
        <v>2662</v>
      </c>
      <c r="X30" s="127">
        <f t="shared" si="56"/>
        <v>2662</v>
      </c>
      <c r="Y30" s="127">
        <f t="shared" si="6"/>
        <v>0</v>
      </c>
      <c r="Z30" s="128">
        <f t="shared" si="7"/>
        <v>0</v>
      </c>
      <c r="AA30" s="447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08" t="s">
        <v>73</v>
      </c>
      <c r="B31" s="155" t="s">
        <v>100</v>
      </c>
      <c r="C31" s="140" t="s">
        <v>101</v>
      </c>
      <c r="D31" s="141"/>
      <c r="E31" s="142">
        <f>SUM(E32:E34)</f>
        <v>3</v>
      </c>
      <c r="F31" s="143"/>
      <c r="G31" s="144">
        <f t="shared" ref="G31:H31" si="58">SUM(G32:G34)</f>
        <v>8900</v>
      </c>
      <c r="H31" s="142">
        <f t="shared" si="58"/>
        <v>3</v>
      </c>
      <c r="I31" s="143"/>
      <c r="J31" s="144">
        <f t="shared" ref="J31:K31" si="59">SUM(J32:J34)</f>
        <v>8900</v>
      </c>
      <c r="K31" s="142">
        <f t="shared" si="59"/>
        <v>0</v>
      </c>
      <c r="L31" s="143"/>
      <c r="M31" s="144">
        <f t="shared" ref="M31:N31" si="60">SUM(M32:M34)</f>
        <v>0</v>
      </c>
      <c r="N31" s="142">
        <f t="shared" si="60"/>
        <v>0</v>
      </c>
      <c r="O31" s="143"/>
      <c r="P31" s="144">
        <f t="shared" ref="P31:Q31" si="61">SUM(P32:P34)</f>
        <v>0</v>
      </c>
      <c r="Q31" s="142">
        <f t="shared" si="61"/>
        <v>0</v>
      </c>
      <c r="R31" s="143"/>
      <c r="S31" s="144">
        <f t="shared" ref="S31:T31" si="62">SUM(S32:S34)</f>
        <v>0</v>
      </c>
      <c r="T31" s="142">
        <f t="shared" si="62"/>
        <v>0</v>
      </c>
      <c r="U31" s="143"/>
      <c r="V31" s="144">
        <f t="shared" ref="V31:X31" si="63">SUM(V32:V34)</f>
        <v>0</v>
      </c>
      <c r="W31" s="144">
        <f t="shared" si="63"/>
        <v>8900</v>
      </c>
      <c r="X31" s="144">
        <f t="shared" si="63"/>
        <v>8900</v>
      </c>
      <c r="Y31" s="144">
        <f t="shared" si="6"/>
        <v>0</v>
      </c>
      <c r="Z31" s="144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76</v>
      </c>
      <c r="B32" s="157" t="s">
        <v>102</v>
      </c>
      <c r="C32" s="162" t="s">
        <v>354</v>
      </c>
      <c r="D32" s="122" t="s">
        <v>79</v>
      </c>
      <c r="E32" s="123">
        <v>2</v>
      </c>
      <c r="F32" s="124">
        <v>2700</v>
      </c>
      <c r="G32" s="125">
        <f t="shared" ref="G32:G34" si="64">E32*F32</f>
        <v>5400</v>
      </c>
      <c r="H32" s="123">
        <v>2</v>
      </c>
      <c r="I32" s="124">
        <v>2700</v>
      </c>
      <c r="J32" s="125">
        <f t="shared" ref="J32:J34" si="65">H32*I32</f>
        <v>5400</v>
      </c>
      <c r="K32" s="123"/>
      <c r="L32" s="124"/>
      <c r="M32" s="125">
        <f t="shared" ref="M32:M34" si="66">K32*L32</f>
        <v>0</v>
      </c>
      <c r="N32" s="123"/>
      <c r="O32" s="124"/>
      <c r="P32" s="125">
        <f t="shared" ref="P32:P34" si="67">N32*O32</f>
        <v>0</v>
      </c>
      <c r="Q32" s="123"/>
      <c r="R32" s="124"/>
      <c r="S32" s="125">
        <f t="shared" ref="S32:S34" si="68">Q32*R32</f>
        <v>0</v>
      </c>
      <c r="T32" s="123"/>
      <c r="U32" s="124"/>
      <c r="V32" s="125">
        <f t="shared" ref="V32:V34" si="69">T32*U32</f>
        <v>0</v>
      </c>
      <c r="W32" s="126">
        <f t="shared" ref="W32:W34" si="70">G32+M32+S32</f>
        <v>5400</v>
      </c>
      <c r="X32" s="127">
        <f t="shared" ref="X32:X34" si="71">J32+P32+V32</f>
        <v>5400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19" t="s">
        <v>76</v>
      </c>
      <c r="B33" s="120" t="s">
        <v>103</v>
      </c>
      <c r="C33" s="162" t="s">
        <v>355</v>
      </c>
      <c r="D33" s="122" t="s">
        <v>79</v>
      </c>
      <c r="E33" s="123">
        <v>1</v>
      </c>
      <c r="F33" s="124">
        <v>3500</v>
      </c>
      <c r="G33" s="125">
        <f t="shared" si="64"/>
        <v>3500</v>
      </c>
      <c r="H33" s="123">
        <v>1</v>
      </c>
      <c r="I33" s="124">
        <v>3500</v>
      </c>
      <c r="J33" s="125">
        <f t="shared" si="65"/>
        <v>3500</v>
      </c>
      <c r="K33" s="123"/>
      <c r="L33" s="124"/>
      <c r="M33" s="125">
        <f t="shared" si="66"/>
        <v>0</v>
      </c>
      <c r="N33" s="123"/>
      <c r="O33" s="124"/>
      <c r="P33" s="125">
        <f t="shared" si="67"/>
        <v>0</v>
      </c>
      <c r="Q33" s="123"/>
      <c r="R33" s="124"/>
      <c r="S33" s="125">
        <f t="shared" si="68"/>
        <v>0</v>
      </c>
      <c r="T33" s="123"/>
      <c r="U33" s="124"/>
      <c r="V33" s="125">
        <f t="shared" si="69"/>
        <v>0</v>
      </c>
      <c r="W33" s="126">
        <f t="shared" si="70"/>
        <v>3500</v>
      </c>
      <c r="X33" s="127">
        <f t="shared" si="71"/>
        <v>3500</v>
      </c>
      <c r="Y33" s="127">
        <f t="shared" si="6"/>
        <v>0</v>
      </c>
      <c r="Z33" s="128">
        <f t="shared" si="7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">
      <c r="A34" s="132" t="s">
        <v>76</v>
      </c>
      <c r="B34" s="133" t="s">
        <v>104</v>
      </c>
      <c r="C34" s="164" t="s">
        <v>90</v>
      </c>
      <c r="D34" s="134" t="s">
        <v>79</v>
      </c>
      <c r="E34" s="135"/>
      <c r="F34" s="136"/>
      <c r="G34" s="137">
        <f t="shared" si="64"/>
        <v>0</v>
      </c>
      <c r="H34" s="135"/>
      <c r="I34" s="136"/>
      <c r="J34" s="137">
        <f t="shared" si="65"/>
        <v>0</v>
      </c>
      <c r="K34" s="149"/>
      <c r="L34" s="150"/>
      <c r="M34" s="151">
        <f t="shared" si="66"/>
        <v>0</v>
      </c>
      <c r="N34" s="149"/>
      <c r="O34" s="150"/>
      <c r="P34" s="151">
        <f t="shared" si="67"/>
        <v>0</v>
      </c>
      <c r="Q34" s="149"/>
      <c r="R34" s="150"/>
      <c r="S34" s="151">
        <f t="shared" si="68"/>
        <v>0</v>
      </c>
      <c r="T34" s="149"/>
      <c r="U34" s="150"/>
      <c r="V34" s="151">
        <f t="shared" si="69"/>
        <v>0</v>
      </c>
      <c r="W34" s="138">
        <f t="shared" si="70"/>
        <v>0</v>
      </c>
      <c r="X34" s="127">
        <f t="shared" si="71"/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">
      <c r="A35" s="166" t="s">
        <v>105</v>
      </c>
      <c r="B35" s="167"/>
      <c r="C35" s="168"/>
      <c r="D35" s="169"/>
      <c r="E35" s="170"/>
      <c r="F35" s="171"/>
      <c r="G35" s="172">
        <f>G13+G19+G23+G27+G31</f>
        <v>80392</v>
      </c>
      <c r="H35" s="170"/>
      <c r="I35" s="171"/>
      <c r="J35" s="172">
        <f>J13+J19+J23+J27+J31</f>
        <v>81065.3</v>
      </c>
      <c r="K35" s="170"/>
      <c r="L35" s="173"/>
      <c r="M35" s="172">
        <f>M13+M19+M23+M27+M31</f>
        <v>0</v>
      </c>
      <c r="N35" s="170"/>
      <c r="O35" s="173"/>
      <c r="P35" s="172">
        <f>P13+P19+P23+P27+P31</f>
        <v>0</v>
      </c>
      <c r="Q35" s="170"/>
      <c r="R35" s="173"/>
      <c r="S35" s="172">
        <f>S13+S19+S23+S27+S31</f>
        <v>0</v>
      </c>
      <c r="T35" s="170"/>
      <c r="U35" s="173"/>
      <c r="V35" s="172">
        <f t="shared" ref="V35:X35" si="72">V13+V19+V23+V27+V31</f>
        <v>0</v>
      </c>
      <c r="W35" s="172">
        <f t="shared" si="72"/>
        <v>80392</v>
      </c>
      <c r="X35" s="174">
        <f t="shared" si="72"/>
        <v>81065.3</v>
      </c>
      <c r="Y35" s="175">
        <f t="shared" si="6"/>
        <v>-673.30000000000291</v>
      </c>
      <c r="Z35" s="176">
        <f t="shared" si="7"/>
        <v>-8.3752114638272826E-3</v>
      </c>
      <c r="AA35" s="177"/>
      <c r="AB35" s="6"/>
      <c r="AC35" s="7"/>
      <c r="AD35" s="7"/>
      <c r="AE35" s="7"/>
      <c r="AF35" s="7"/>
      <c r="AG35" s="7"/>
    </row>
    <row r="36" spans="1:33" ht="30" customHeight="1" x14ac:dyDescent="0.2">
      <c r="A36" s="178" t="s">
        <v>71</v>
      </c>
      <c r="B36" s="179">
        <v>2</v>
      </c>
      <c r="C36" s="180" t="s">
        <v>106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">
      <c r="A37" s="108" t="s">
        <v>73</v>
      </c>
      <c r="B37" s="155" t="s">
        <v>107</v>
      </c>
      <c r="C37" s="110" t="s">
        <v>108</v>
      </c>
      <c r="D37" s="111"/>
      <c r="E37" s="112">
        <f>SUM(E38:E40)</f>
        <v>0</v>
      </c>
      <c r="F37" s="113"/>
      <c r="G37" s="114">
        <f t="shared" ref="G37:H37" si="73">SUM(G38:G40)</f>
        <v>0</v>
      </c>
      <c r="H37" s="112">
        <f t="shared" si="73"/>
        <v>0</v>
      </c>
      <c r="I37" s="113"/>
      <c r="J37" s="114">
        <f t="shared" ref="J37:K37" si="74">SUM(J38:J40)</f>
        <v>0</v>
      </c>
      <c r="K37" s="112">
        <f t="shared" si="74"/>
        <v>0</v>
      </c>
      <c r="L37" s="113"/>
      <c r="M37" s="114">
        <f t="shared" ref="M37:N37" si="75">SUM(M38:M40)</f>
        <v>0</v>
      </c>
      <c r="N37" s="112">
        <f t="shared" si="75"/>
        <v>0</v>
      </c>
      <c r="O37" s="113"/>
      <c r="P37" s="114">
        <f t="shared" ref="P37:Q37" si="76">SUM(P38:P40)</f>
        <v>0</v>
      </c>
      <c r="Q37" s="112">
        <f t="shared" si="76"/>
        <v>0</v>
      </c>
      <c r="R37" s="113"/>
      <c r="S37" s="114">
        <f t="shared" ref="S37:T37" si="77">SUM(S38:S40)</f>
        <v>0</v>
      </c>
      <c r="T37" s="112">
        <f t="shared" si="77"/>
        <v>0</v>
      </c>
      <c r="U37" s="113"/>
      <c r="V37" s="114">
        <f t="shared" ref="V37:X37" si="78">SUM(V38:V40)</f>
        <v>0</v>
      </c>
      <c r="W37" s="114">
        <f t="shared" si="78"/>
        <v>0</v>
      </c>
      <c r="X37" s="183">
        <f t="shared" si="78"/>
        <v>0</v>
      </c>
      <c r="Y37" s="143">
        <f t="shared" ref="Y37:Y49" si="79">W37-X37</f>
        <v>0</v>
      </c>
      <c r="Z37" s="184" t="e">
        <f t="shared" ref="Z37:Z49" si="80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2">
      <c r="A38" s="119" t="s">
        <v>76</v>
      </c>
      <c r="B38" s="120" t="s">
        <v>109</v>
      </c>
      <c r="C38" s="121" t="s">
        <v>110</v>
      </c>
      <c r="D38" s="122" t="s">
        <v>111</v>
      </c>
      <c r="E38" s="123"/>
      <c r="F38" s="124"/>
      <c r="G38" s="125">
        <f t="shared" ref="G38:G40" si="81">E38*F38</f>
        <v>0</v>
      </c>
      <c r="H38" s="123"/>
      <c r="I38" s="124"/>
      <c r="J38" s="125">
        <f t="shared" ref="J38:J40" si="82">H38*I38</f>
        <v>0</v>
      </c>
      <c r="K38" s="123"/>
      <c r="L38" s="124"/>
      <c r="M38" s="125">
        <f t="shared" ref="M38:M40" si="83">K38*L38</f>
        <v>0</v>
      </c>
      <c r="N38" s="123"/>
      <c r="O38" s="124"/>
      <c r="P38" s="125">
        <f t="shared" ref="P38:P40" si="84">N38*O38</f>
        <v>0</v>
      </c>
      <c r="Q38" s="123"/>
      <c r="R38" s="124"/>
      <c r="S38" s="125">
        <f t="shared" ref="S38:S40" si="85">Q38*R38</f>
        <v>0</v>
      </c>
      <c r="T38" s="123"/>
      <c r="U38" s="124"/>
      <c r="V38" s="125">
        <f t="shared" ref="V38:V40" si="86">T38*U38</f>
        <v>0</v>
      </c>
      <c r="W38" s="126">
        <f t="shared" ref="W38:W40" si="87">G38+M38+S38</f>
        <v>0</v>
      </c>
      <c r="X38" s="127">
        <f t="shared" ref="X38:X40" si="88">J38+P38+V38</f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19" t="s">
        <v>76</v>
      </c>
      <c r="B39" s="120" t="s">
        <v>112</v>
      </c>
      <c r="C39" s="121" t="s">
        <v>110</v>
      </c>
      <c r="D39" s="122" t="s">
        <v>111</v>
      </c>
      <c r="E39" s="123"/>
      <c r="F39" s="124"/>
      <c r="G39" s="125">
        <f t="shared" si="81"/>
        <v>0</v>
      </c>
      <c r="H39" s="123"/>
      <c r="I39" s="124"/>
      <c r="J39" s="125">
        <f t="shared" si="82"/>
        <v>0</v>
      </c>
      <c r="K39" s="123"/>
      <c r="L39" s="124"/>
      <c r="M39" s="125">
        <f t="shared" si="83"/>
        <v>0</v>
      </c>
      <c r="N39" s="123"/>
      <c r="O39" s="124"/>
      <c r="P39" s="125">
        <f t="shared" si="84"/>
        <v>0</v>
      </c>
      <c r="Q39" s="123"/>
      <c r="R39" s="124"/>
      <c r="S39" s="125">
        <f t="shared" si="85"/>
        <v>0</v>
      </c>
      <c r="T39" s="123"/>
      <c r="U39" s="124"/>
      <c r="V39" s="125">
        <f t="shared" si="86"/>
        <v>0</v>
      </c>
      <c r="W39" s="126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47" t="s">
        <v>76</v>
      </c>
      <c r="B40" s="154" t="s">
        <v>113</v>
      </c>
      <c r="C40" s="121" t="s">
        <v>110</v>
      </c>
      <c r="D40" s="148" t="s">
        <v>111</v>
      </c>
      <c r="E40" s="149"/>
      <c r="F40" s="150"/>
      <c r="G40" s="151">
        <f t="shared" si="81"/>
        <v>0</v>
      </c>
      <c r="H40" s="149"/>
      <c r="I40" s="150"/>
      <c r="J40" s="151">
        <f t="shared" si="82"/>
        <v>0</v>
      </c>
      <c r="K40" s="149"/>
      <c r="L40" s="150"/>
      <c r="M40" s="151">
        <f t="shared" si="83"/>
        <v>0</v>
      </c>
      <c r="N40" s="149"/>
      <c r="O40" s="150"/>
      <c r="P40" s="151">
        <f t="shared" si="84"/>
        <v>0</v>
      </c>
      <c r="Q40" s="149"/>
      <c r="R40" s="150"/>
      <c r="S40" s="151">
        <f t="shared" si="85"/>
        <v>0</v>
      </c>
      <c r="T40" s="149"/>
      <c r="U40" s="150"/>
      <c r="V40" s="151">
        <f t="shared" si="86"/>
        <v>0</v>
      </c>
      <c r="W40" s="138">
        <f t="shared" si="87"/>
        <v>0</v>
      </c>
      <c r="X40" s="127">
        <f t="shared" si="88"/>
        <v>0</v>
      </c>
      <c r="Y40" s="127">
        <f t="shared" si="79"/>
        <v>0</v>
      </c>
      <c r="Z40" s="128" t="e">
        <f t="shared" si="80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08" t="s">
        <v>73</v>
      </c>
      <c r="B41" s="155" t="s">
        <v>114</v>
      </c>
      <c r="C41" s="153" t="s">
        <v>115</v>
      </c>
      <c r="D41" s="141"/>
      <c r="E41" s="142">
        <f>SUM(E42:E44)</f>
        <v>0</v>
      </c>
      <c r="F41" s="143"/>
      <c r="G41" s="144">
        <f t="shared" ref="G41:H41" si="89">SUM(G42:G44)</f>
        <v>0</v>
      </c>
      <c r="H41" s="142">
        <f t="shared" si="89"/>
        <v>0</v>
      </c>
      <c r="I41" s="143"/>
      <c r="J41" s="144">
        <f t="shared" ref="J41:K41" si="90">SUM(J42:J44)</f>
        <v>0</v>
      </c>
      <c r="K41" s="142">
        <f t="shared" si="90"/>
        <v>0</v>
      </c>
      <c r="L41" s="143"/>
      <c r="M41" s="144">
        <f t="shared" ref="M41:N41" si="91">SUM(M42:M44)</f>
        <v>0</v>
      </c>
      <c r="N41" s="142">
        <f t="shared" si="91"/>
        <v>0</v>
      </c>
      <c r="O41" s="143"/>
      <c r="P41" s="144">
        <f t="shared" ref="P41:Q41" si="92">SUM(P42:P44)</f>
        <v>0</v>
      </c>
      <c r="Q41" s="142">
        <f t="shared" si="92"/>
        <v>0</v>
      </c>
      <c r="R41" s="143"/>
      <c r="S41" s="144">
        <f t="shared" ref="S41:T41" si="93">SUM(S42:S44)</f>
        <v>0</v>
      </c>
      <c r="T41" s="142">
        <f t="shared" si="93"/>
        <v>0</v>
      </c>
      <c r="U41" s="143"/>
      <c r="V41" s="144">
        <f t="shared" ref="V41:X41" si="94">SUM(V42:V44)</f>
        <v>0</v>
      </c>
      <c r="W41" s="144">
        <f t="shared" si="94"/>
        <v>0</v>
      </c>
      <c r="X41" s="144">
        <f t="shared" si="94"/>
        <v>0</v>
      </c>
      <c r="Y41" s="186">
        <f t="shared" si="79"/>
        <v>0</v>
      </c>
      <c r="Z41" s="186" t="e">
        <f t="shared" si="80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">
      <c r="A42" s="119" t="s">
        <v>76</v>
      </c>
      <c r="B42" s="120" t="s">
        <v>116</v>
      </c>
      <c r="C42" s="121" t="s">
        <v>117</v>
      </c>
      <c r="D42" s="122" t="s">
        <v>118</v>
      </c>
      <c r="E42" s="123"/>
      <c r="F42" s="124"/>
      <c r="G42" s="125">
        <f t="shared" ref="G42:G44" si="95">E42*F42</f>
        <v>0</v>
      </c>
      <c r="H42" s="123"/>
      <c r="I42" s="124"/>
      <c r="J42" s="125">
        <f t="shared" ref="J42:J44" si="96">H42*I42</f>
        <v>0</v>
      </c>
      <c r="K42" s="123"/>
      <c r="L42" s="124"/>
      <c r="M42" s="125">
        <f t="shared" ref="M42:M44" si="97">K42*L42</f>
        <v>0</v>
      </c>
      <c r="N42" s="123"/>
      <c r="O42" s="124"/>
      <c r="P42" s="125">
        <f t="shared" ref="P42:P44" si="98">N42*O42</f>
        <v>0</v>
      </c>
      <c r="Q42" s="123"/>
      <c r="R42" s="124"/>
      <c r="S42" s="125">
        <f t="shared" ref="S42:S44" si="99">Q42*R42</f>
        <v>0</v>
      </c>
      <c r="T42" s="123"/>
      <c r="U42" s="124"/>
      <c r="V42" s="125">
        <f t="shared" ref="V42:V44" si="100">T42*U42</f>
        <v>0</v>
      </c>
      <c r="W42" s="126">
        <f t="shared" ref="W42:W44" si="101">G42+M42+S42</f>
        <v>0</v>
      </c>
      <c r="X42" s="127">
        <f t="shared" ref="X42:X44" si="102">J42+P42+V42</f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19" t="s">
        <v>76</v>
      </c>
      <c r="B43" s="120" t="s">
        <v>119</v>
      </c>
      <c r="C43" s="187" t="s">
        <v>117</v>
      </c>
      <c r="D43" s="122" t="s">
        <v>118</v>
      </c>
      <c r="E43" s="123"/>
      <c r="F43" s="124"/>
      <c r="G43" s="125">
        <f t="shared" si="95"/>
        <v>0</v>
      </c>
      <c r="H43" s="123"/>
      <c r="I43" s="124"/>
      <c r="J43" s="125">
        <f t="shared" si="96"/>
        <v>0</v>
      </c>
      <c r="K43" s="123"/>
      <c r="L43" s="124"/>
      <c r="M43" s="125">
        <f t="shared" si="97"/>
        <v>0</v>
      </c>
      <c r="N43" s="123"/>
      <c r="O43" s="124"/>
      <c r="P43" s="125">
        <f t="shared" si="98"/>
        <v>0</v>
      </c>
      <c r="Q43" s="123"/>
      <c r="R43" s="124"/>
      <c r="S43" s="125">
        <f t="shared" si="99"/>
        <v>0</v>
      </c>
      <c r="T43" s="123"/>
      <c r="U43" s="124"/>
      <c r="V43" s="125">
        <f t="shared" si="100"/>
        <v>0</v>
      </c>
      <c r="W43" s="126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47" t="s">
        <v>76</v>
      </c>
      <c r="B44" s="154" t="s">
        <v>120</v>
      </c>
      <c r="C44" s="188" t="s">
        <v>117</v>
      </c>
      <c r="D44" s="148" t="s">
        <v>118</v>
      </c>
      <c r="E44" s="149"/>
      <c r="F44" s="150"/>
      <c r="G44" s="151">
        <f t="shared" si="95"/>
        <v>0</v>
      </c>
      <c r="H44" s="149"/>
      <c r="I44" s="150"/>
      <c r="J44" s="151">
        <f t="shared" si="96"/>
        <v>0</v>
      </c>
      <c r="K44" s="149"/>
      <c r="L44" s="150"/>
      <c r="M44" s="151">
        <f t="shared" si="97"/>
        <v>0</v>
      </c>
      <c r="N44" s="149"/>
      <c r="O44" s="150"/>
      <c r="P44" s="151">
        <f t="shared" si="98"/>
        <v>0</v>
      </c>
      <c r="Q44" s="149"/>
      <c r="R44" s="150"/>
      <c r="S44" s="151">
        <f t="shared" si="99"/>
        <v>0</v>
      </c>
      <c r="T44" s="149"/>
      <c r="U44" s="150"/>
      <c r="V44" s="151">
        <f t="shared" si="100"/>
        <v>0</v>
      </c>
      <c r="W44" s="138">
        <f t="shared" si="101"/>
        <v>0</v>
      </c>
      <c r="X44" s="127">
        <f t="shared" si="102"/>
        <v>0</v>
      </c>
      <c r="Y44" s="127">
        <f t="shared" si="79"/>
        <v>0</v>
      </c>
      <c r="Z44" s="128" t="e">
        <f t="shared" si="8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08" t="s">
        <v>73</v>
      </c>
      <c r="B45" s="155" t="s">
        <v>121</v>
      </c>
      <c r="C45" s="153" t="s">
        <v>122</v>
      </c>
      <c r="D45" s="141"/>
      <c r="E45" s="142">
        <f>SUM(E46:E48)</f>
        <v>0</v>
      </c>
      <c r="F45" s="143"/>
      <c r="G45" s="144">
        <f t="shared" ref="G45:H45" si="103">SUM(G46:G48)</f>
        <v>0</v>
      </c>
      <c r="H45" s="142">
        <f t="shared" si="103"/>
        <v>0</v>
      </c>
      <c r="I45" s="143"/>
      <c r="J45" s="144">
        <f t="shared" ref="J45:K45" si="104">SUM(J46:J48)</f>
        <v>0</v>
      </c>
      <c r="K45" s="142">
        <f t="shared" si="104"/>
        <v>0</v>
      </c>
      <c r="L45" s="143"/>
      <c r="M45" s="144">
        <f t="shared" ref="M45:N45" si="105">SUM(M46:M48)</f>
        <v>0</v>
      </c>
      <c r="N45" s="142">
        <f t="shared" si="105"/>
        <v>0</v>
      </c>
      <c r="O45" s="143"/>
      <c r="P45" s="144">
        <f t="shared" ref="P45:Q45" si="106">SUM(P46:P48)</f>
        <v>0</v>
      </c>
      <c r="Q45" s="142">
        <f t="shared" si="106"/>
        <v>0</v>
      </c>
      <c r="R45" s="143"/>
      <c r="S45" s="144">
        <f t="shared" ref="S45:T45" si="107">SUM(S46:S48)</f>
        <v>0</v>
      </c>
      <c r="T45" s="142">
        <f t="shared" si="107"/>
        <v>0</v>
      </c>
      <c r="U45" s="143"/>
      <c r="V45" s="144">
        <f t="shared" ref="V45:X45" si="108">SUM(V46:V48)</f>
        <v>0</v>
      </c>
      <c r="W45" s="144">
        <f t="shared" si="108"/>
        <v>0</v>
      </c>
      <c r="X45" s="144">
        <f t="shared" si="108"/>
        <v>0</v>
      </c>
      <c r="Y45" s="143">
        <f t="shared" si="79"/>
        <v>0</v>
      </c>
      <c r="Z45" s="143" t="e">
        <f t="shared" si="8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">
      <c r="A46" s="119" t="s">
        <v>76</v>
      </c>
      <c r="B46" s="120" t="s">
        <v>123</v>
      </c>
      <c r="C46" s="121" t="s">
        <v>124</v>
      </c>
      <c r="D46" s="122" t="s">
        <v>118</v>
      </c>
      <c r="E46" s="123"/>
      <c r="F46" s="124"/>
      <c r="G46" s="125">
        <f t="shared" ref="G46:G48" si="109">E46*F46</f>
        <v>0</v>
      </c>
      <c r="H46" s="123"/>
      <c r="I46" s="124"/>
      <c r="J46" s="125">
        <f t="shared" ref="J46:J48" si="110">H46*I46</f>
        <v>0</v>
      </c>
      <c r="K46" s="123"/>
      <c r="L46" s="124"/>
      <c r="M46" s="125">
        <f t="shared" ref="M46:M48" si="111">K46*L46</f>
        <v>0</v>
      </c>
      <c r="N46" s="123"/>
      <c r="O46" s="124"/>
      <c r="P46" s="125">
        <f t="shared" ref="P46:P48" si="112">N46*O46</f>
        <v>0</v>
      </c>
      <c r="Q46" s="123"/>
      <c r="R46" s="124"/>
      <c r="S46" s="125">
        <f t="shared" ref="S46:S48" si="113">Q46*R46</f>
        <v>0</v>
      </c>
      <c r="T46" s="123"/>
      <c r="U46" s="124"/>
      <c r="V46" s="125">
        <f t="shared" ref="V46:V48" si="114">T46*U46</f>
        <v>0</v>
      </c>
      <c r="W46" s="126">
        <f t="shared" ref="W46:W48" si="115">G46+M46+S46</f>
        <v>0</v>
      </c>
      <c r="X46" s="127">
        <f t="shared" ref="X46:X48" si="116">J46+P46+V46</f>
        <v>0</v>
      </c>
      <c r="Y46" s="127">
        <f t="shared" si="79"/>
        <v>0</v>
      </c>
      <c r="Z46" s="128" t="e">
        <f t="shared" si="80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">
      <c r="A47" s="119" t="s">
        <v>76</v>
      </c>
      <c r="B47" s="120" t="s">
        <v>125</v>
      </c>
      <c r="C47" s="121" t="s">
        <v>126</v>
      </c>
      <c r="D47" s="122" t="s">
        <v>118</v>
      </c>
      <c r="E47" s="123"/>
      <c r="F47" s="124"/>
      <c r="G47" s="125">
        <f t="shared" si="109"/>
        <v>0</v>
      </c>
      <c r="H47" s="123"/>
      <c r="I47" s="124"/>
      <c r="J47" s="125">
        <f t="shared" si="110"/>
        <v>0</v>
      </c>
      <c r="K47" s="123"/>
      <c r="L47" s="124"/>
      <c r="M47" s="125">
        <f t="shared" si="111"/>
        <v>0</v>
      </c>
      <c r="N47" s="123"/>
      <c r="O47" s="124"/>
      <c r="P47" s="125">
        <f t="shared" si="112"/>
        <v>0</v>
      </c>
      <c r="Q47" s="123"/>
      <c r="R47" s="124"/>
      <c r="S47" s="125">
        <f t="shared" si="113"/>
        <v>0</v>
      </c>
      <c r="T47" s="123"/>
      <c r="U47" s="124"/>
      <c r="V47" s="125">
        <f t="shared" si="114"/>
        <v>0</v>
      </c>
      <c r="W47" s="126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32" t="s">
        <v>76</v>
      </c>
      <c r="B48" s="133" t="s">
        <v>127</v>
      </c>
      <c r="C48" s="164" t="s">
        <v>124</v>
      </c>
      <c r="D48" s="134" t="s">
        <v>118</v>
      </c>
      <c r="E48" s="149"/>
      <c r="F48" s="150"/>
      <c r="G48" s="151">
        <f t="shared" si="109"/>
        <v>0</v>
      </c>
      <c r="H48" s="149"/>
      <c r="I48" s="150"/>
      <c r="J48" s="151">
        <f t="shared" si="110"/>
        <v>0</v>
      </c>
      <c r="K48" s="149"/>
      <c r="L48" s="150"/>
      <c r="M48" s="151">
        <f t="shared" si="111"/>
        <v>0</v>
      </c>
      <c r="N48" s="149"/>
      <c r="O48" s="150"/>
      <c r="P48" s="151">
        <f t="shared" si="112"/>
        <v>0</v>
      </c>
      <c r="Q48" s="149"/>
      <c r="R48" s="150"/>
      <c r="S48" s="151">
        <f t="shared" si="113"/>
        <v>0</v>
      </c>
      <c r="T48" s="149"/>
      <c r="U48" s="150"/>
      <c r="V48" s="151">
        <f t="shared" si="114"/>
        <v>0</v>
      </c>
      <c r="W48" s="138">
        <f t="shared" si="115"/>
        <v>0</v>
      </c>
      <c r="X48" s="127">
        <f t="shared" si="116"/>
        <v>0</v>
      </c>
      <c r="Y48" s="127">
        <f t="shared" si="79"/>
        <v>0</v>
      </c>
      <c r="Z48" s="128" t="e">
        <f t="shared" si="8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66" t="s">
        <v>128</v>
      </c>
      <c r="B49" s="167"/>
      <c r="C49" s="168"/>
      <c r="D49" s="169"/>
      <c r="E49" s="173">
        <f>E45+E41+E37</f>
        <v>0</v>
      </c>
      <c r="F49" s="189"/>
      <c r="G49" s="172">
        <f t="shared" ref="G49:H49" si="117">G45+G41+G37</f>
        <v>0</v>
      </c>
      <c r="H49" s="173">
        <f t="shared" si="117"/>
        <v>0</v>
      </c>
      <c r="I49" s="189"/>
      <c r="J49" s="172">
        <f t="shared" ref="J49:K49" si="118">J45+J41+J37</f>
        <v>0</v>
      </c>
      <c r="K49" s="190">
        <f t="shared" si="118"/>
        <v>0</v>
      </c>
      <c r="L49" s="189"/>
      <c r="M49" s="172">
        <f t="shared" ref="M49:N49" si="119">M45+M41+M37</f>
        <v>0</v>
      </c>
      <c r="N49" s="190">
        <f t="shared" si="119"/>
        <v>0</v>
      </c>
      <c r="O49" s="189"/>
      <c r="P49" s="172">
        <f t="shared" ref="P49:Q49" si="120">P45+P41+P37</f>
        <v>0</v>
      </c>
      <c r="Q49" s="190">
        <f t="shared" si="120"/>
        <v>0</v>
      </c>
      <c r="R49" s="189"/>
      <c r="S49" s="172">
        <f t="shared" ref="S49:T49" si="121">S45+S41+S37</f>
        <v>0</v>
      </c>
      <c r="T49" s="190">
        <f t="shared" si="121"/>
        <v>0</v>
      </c>
      <c r="U49" s="189"/>
      <c r="V49" s="172">
        <f t="shared" ref="V49:X49" si="122">V45+V41+V37</f>
        <v>0</v>
      </c>
      <c r="W49" s="191">
        <f t="shared" si="122"/>
        <v>0</v>
      </c>
      <c r="X49" s="191">
        <f t="shared" si="122"/>
        <v>0</v>
      </c>
      <c r="Y49" s="191">
        <f t="shared" si="79"/>
        <v>0</v>
      </c>
      <c r="Z49" s="191" t="e">
        <f t="shared" si="80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2">
      <c r="A50" s="178" t="s">
        <v>71</v>
      </c>
      <c r="B50" s="179">
        <v>3</v>
      </c>
      <c r="C50" s="180" t="s">
        <v>129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">
      <c r="A51" s="108" t="s">
        <v>73</v>
      </c>
      <c r="B51" s="155" t="s">
        <v>130</v>
      </c>
      <c r="C51" s="110" t="s">
        <v>131</v>
      </c>
      <c r="D51" s="111"/>
      <c r="E51" s="112">
        <f>SUM(E52:E80)</f>
        <v>40</v>
      </c>
      <c r="F51" s="113"/>
      <c r="G51" s="114">
        <f t="shared" ref="G51:H51" si="123">SUM(G52:G80)</f>
        <v>100266</v>
      </c>
      <c r="H51" s="112">
        <f t="shared" si="123"/>
        <v>40</v>
      </c>
      <c r="I51" s="113"/>
      <c r="J51" s="114">
        <f t="shared" ref="J51:K51" si="124">SUM(J52:J80)</f>
        <v>99840</v>
      </c>
      <c r="K51" s="112">
        <f t="shared" si="124"/>
        <v>0</v>
      </c>
      <c r="L51" s="113"/>
      <c r="M51" s="114">
        <f t="shared" ref="M51:N51" si="125">SUM(M52:M80)</f>
        <v>0</v>
      </c>
      <c r="N51" s="112">
        <f t="shared" si="125"/>
        <v>0</v>
      </c>
      <c r="O51" s="113"/>
      <c r="P51" s="114">
        <f t="shared" ref="P51:Q51" si="126">SUM(P52:P80)</f>
        <v>0</v>
      </c>
      <c r="Q51" s="112">
        <f t="shared" si="126"/>
        <v>0</v>
      </c>
      <c r="R51" s="113"/>
      <c r="S51" s="114">
        <f t="shared" ref="S51:T51" si="127">SUM(S52:S80)</f>
        <v>0</v>
      </c>
      <c r="T51" s="112">
        <f t="shared" si="127"/>
        <v>0</v>
      </c>
      <c r="U51" s="113"/>
      <c r="V51" s="114">
        <f t="shared" ref="V51:X51" si="128">SUM(V52:V80)</f>
        <v>0</v>
      </c>
      <c r="W51" s="114">
        <f t="shared" si="128"/>
        <v>100266</v>
      </c>
      <c r="X51" s="114">
        <f t="shared" si="128"/>
        <v>99840</v>
      </c>
      <c r="Y51" s="115">
        <f t="shared" ref="Y51:Y84" si="129">W51-X51</f>
        <v>426</v>
      </c>
      <c r="Z51" s="116">
        <f t="shared" ref="Z51:Z84" si="130">Y51/W51</f>
        <v>4.2486984620908382E-3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">
      <c r="A52" s="119" t="s">
        <v>76</v>
      </c>
      <c r="B52" s="120" t="s">
        <v>132</v>
      </c>
      <c r="C52" s="350" t="s">
        <v>384</v>
      </c>
      <c r="D52" s="122" t="s">
        <v>111</v>
      </c>
      <c r="E52" s="123">
        <v>1</v>
      </c>
      <c r="F52" s="124">
        <v>5370</v>
      </c>
      <c r="G52" s="125">
        <f t="shared" ref="G52:G80" si="131">E52*F52</f>
        <v>5370</v>
      </c>
      <c r="H52" s="123">
        <v>1</v>
      </c>
      <c r="I52" s="124">
        <v>5000</v>
      </c>
      <c r="J52" s="375">
        <f t="shared" ref="J52:J80" si="132">H52*I52</f>
        <v>5000</v>
      </c>
      <c r="K52" s="123"/>
      <c r="L52" s="124"/>
      <c r="M52" s="125">
        <f t="shared" ref="M52:M80" si="133">K52*L52</f>
        <v>0</v>
      </c>
      <c r="N52" s="123"/>
      <c r="O52" s="124"/>
      <c r="P52" s="125">
        <f t="shared" ref="P52:P80" si="134">N52*O52</f>
        <v>0</v>
      </c>
      <c r="Q52" s="123"/>
      <c r="R52" s="124"/>
      <c r="S52" s="125">
        <f t="shared" ref="S52:S80" si="135">Q52*R52</f>
        <v>0</v>
      </c>
      <c r="T52" s="123"/>
      <c r="U52" s="124"/>
      <c r="V52" s="125">
        <f t="shared" ref="V52:V80" si="136">T52*U52</f>
        <v>0</v>
      </c>
      <c r="W52" s="126">
        <f t="shared" ref="W52:W80" si="137">G52+M52+S52</f>
        <v>5370</v>
      </c>
      <c r="X52" s="127">
        <f t="shared" ref="X52:X80" si="138">J52+P52+V52</f>
        <v>5000</v>
      </c>
      <c r="Y52" s="127">
        <f t="shared" si="129"/>
        <v>370</v>
      </c>
      <c r="Z52" s="128">
        <f t="shared" si="130"/>
        <v>6.8901303538175043E-2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19" t="s">
        <v>76</v>
      </c>
      <c r="B53" s="205" t="s">
        <v>134</v>
      </c>
      <c r="C53" s="350" t="s">
        <v>385</v>
      </c>
      <c r="D53" s="122" t="s">
        <v>111</v>
      </c>
      <c r="E53" s="123">
        <v>1</v>
      </c>
      <c r="F53" s="124">
        <v>932</v>
      </c>
      <c r="G53" s="125">
        <f t="shared" si="131"/>
        <v>932</v>
      </c>
      <c r="H53" s="123">
        <v>1</v>
      </c>
      <c r="I53" s="124">
        <v>1100</v>
      </c>
      <c r="J53" s="375">
        <f t="shared" si="132"/>
        <v>1100</v>
      </c>
      <c r="K53" s="123"/>
      <c r="L53" s="124"/>
      <c r="M53" s="125"/>
      <c r="N53" s="123"/>
      <c r="O53" s="124"/>
      <c r="P53" s="125"/>
      <c r="Q53" s="123"/>
      <c r="R53" s="124"/>
      <c r="S53" s="125"/>
      <c r="T53" s="123"/>
      <c r="U53" s="124"/>
      <c r="V53" s="125"/>
      <c r="W53" s="126">
        <f t="shared" si="137"/>
        <v>932</v>
      </c>
      <c r="X53" s="127">
        <f t="shared" si="138"/>
        <v>1100</v>
      </c>
      <c r="Y53" s="127">
        <f t="shared" si="129"/>
        <v>-168</v>
      </c>
      <c r="Z53" s="128">
        <f t="shared" si="130"/>
        <v>-0.18025751072961374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19" t="s">
        <v>76</v>
      </c>
      <c r="B54" s="205" t="s">
        <v>136</v>
      </c>
      <c r="C54" s="350" t="s">
        <v>386</v>
      </c>
      <c r="D54" s="122" t="s">
        <v>111</v>
      </c>
      <c r="E54" s="123">
        <v>2</v>
      </c>
      <c r="F54" s="124">
        <v>305</v>
      </c>
      <c r="G54" s="125">
        <f t="shared" si="131"/>
        <v>610</v>
      </c>
      <c r="H54" s="123">
        <v>2</v>
      </c>
      <c r="I54" s="124">
        <v>310</v>
      </c>
      <c r="J54" s="375">
        <f t="shared" si="132"/>
        <v>620</v>
      </c>
      <c r="K54" s="123"/>
      <c r="L54" s="124"/>
      <c r="M54" s="125"/>
      <c r="N54" s="123"/>
      <c r="O54" s="124"/>
      <c r="P54" s="125"/>
      <c r="Q54" s="123"/>
      <c r="R54" s="124"/>
      <c r="S54" s="125"/>
      <c r="T54" s="123"/>
      <c r="U54" s="124"/>
      <c r="V54" s="125"/>
      <c r="W54" s="126">
        <f t="shared" si="137"/>
        <v>610</v>
      </c>
      <c r="X54" s="127">
        <f t="shared" si="138"/>
        <v>620</v>
      </c>
      <c r="Y54" s="127">
        <f t="shared" si="129"/>
        <v>-10</v>
      </c>
      <c r="Z54" s="128">
        <f t="shared" si="130"/>
        <v>-1.6393442622950821E-2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19" t="s">
        <v>76</v>
      </c>
      <c r="B55" s="205" t="s">
        <v>358</v>
      </c>
      <c r="C55" s="350" t="s">
        <v>387</v>
      </c>
      <c r="D55" s="122" t="s">
        <v>111</v>
      </c>
      <c r="E55" s="123">
        <v>1</v>
      </c>
      <c r="F55" s="124">
        <v>3520</v>
      </c>
      <c r="G55" s="125">
        <f t="shared" si="131"/>
        <v>3520</v>
      </c>
      <c r="H55" s="123">
        <v>1</v>
      </c>
      <c r="I55" s="124">
        <v>3300</v>
      </c>
      <c r="J55" s="375">
        <f t="shared" si="132"/>
        <v>3300</v>
      </c>
      <c r="K55" s="123"/>
      <c r="L55" s="124"/>
      <c r="M55" s="125"/>
      <c r="N55" s="123"/>
      <c r="O55" s="124"/>
      <c r="P55" s="125"/>
      <c r="Q55" s="123"/>
      <c r="R55" s="124"/>
      <c r="S55" s="125"/>
      <c r="T55" s="123"/>
      <c r="U55" s="124"/>
      <c r="V55" s="125"/>
      <c r="W55" s="126">
        <f t="shared" si="137"/>
        <v>3520</v>
      </c>
      <c r="X55" s="127">
        <f t="shared" si="138"/>
        <v>3300</v>
      </c>
      <c r="Y55" s="127">
        <f t="shared" si="129"/>
        <v>220</v>
      </c>
      <c r="Z55" s="128">
        <f t="shared" si="130"/>
        <v>6.25E-2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19" t="s">
        <v>76</v>
      </c>
      <c r="B56" s="205" t="s">
        <v>359</v>
      </c>
      <c r="C56" s="350" t="s">
        <v>388</v>
      </c>
      <c r="D56" s="122" t="s">
        <v>111</v>
      </c>
      <c r="E56" s="123">
        <v>4</v>
      </c>
      <c r="F56" s="124">
        <v>2913</v>
      </c>
      <c r="G56" s="125">
        <f t="shared" si="131"/>
        <v>11652</v>
      </c>
      <c r="H56" s="123">
        <v>4</v>
      </c>
      <c r="I56" s="124">
        <v>3500</v>
      </c>
      <c r="J56" s="375">
        <f t="shared" si="132"/>
        <v>14000</v>
      </c>
      <c r="K56" s="123"/>
      <c r="L56" s="124"/>
      <c r="M56" s="125"/>
      <c r="N56" s="123"/>
      <c r="O56" s="124"/>
      <c r="P56" s="125"/>
      <c r="Q56" s="123"/>
      <c r="R56" s="124"/>
      <c r="S56" s="125"/>
      <c r="T56" s="123"/>
      <c r="U56" s="124"/>
      <c r="V56" s="125"/>
      <c r="W56" s="126">
        <f t="shared" si="137"/>
        <v>11652</v>
      </c>
      <c r="X56" s="127">
        <f t="shared" si="138"/>
        <v>14000</v>
      </c>
      <c r="Y56" s="127">
        <f t="shared" si="129"/>
        <v>-2348</v>
      </c>
      <c r="Z56" s="128">
        <f t="shared" si="130"/>
        <v>-0.20151047030552696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19" t="s">
        <v>76</v>
      </c>
      <c r="B57" s="205" t="s">
        <v>360</v>
      </c>
      <c r="C57" s="350" t="s">
        <v>389</v>
      </c>
      <c r="D57" s="122" t="s">
        <v>111</v>
      </c>
      <c r="E57" s="123">
        <v>4</v>
      </c>
      <c r="F57" s="124">
        <v>1953</v>
      </c>
      <c r="G57" s="125">
        <f t="shared" si="131"/>
        <v>7812</v>
      </c>
      <c r="H57" s="123">
        <v>4</v>
      </c>
      <c r="I57" s="124">
        <v>2100</v>
      </c>
      <c r="J57" s="375">
        <f t="shared" si="132"/>
        <v>8400</v>
      </c>
      <c r="K57" s="123"/>
      <c r="L57" s="124"/>
      <c r="M57" s="125"/>
      <c r="N57" s="123"/>
      <c r="O57" s="124"/>
      <c r="P57" s="125"/>
      <c r="Q57" s="123"/>
      <c r="R57" s="124"/>
      <c r="S57" s="125"/>
      <c r="T57" s="123"/>
      <c r="U57" s="124"/>
      <c r="V57" s="125"/>
      <c r="W57" s="126">
        <f t="shared" si="137"/>
        <v>7812</v>
      </c>
      <c r="X57" s="127">
        <f t="shared" si="138"/>
        <v>8400</v>
      </c>
      <c r="Y57" s="127">
        <f t="shared" si="129"/>
        <v>-588</v>
      </c>
      <c r="Z57" s="128">
        <f t="shared" si="130"/>
        <v>-7.5268817204301078E-2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19" t="s">
        <v>76</v>
      </c>
      <c r="B58" s="205" t="s">
        <v>361</v>
      </c>
      <c r="C58" s="350" t="s">
        <v>390</v>
      </c>
      <c r="D58" s="122" t="s">
        <v>111</v>
      </c>
      <c r="E58" s="123">
        <v>1</v>
      </c>
      <c r="F58" s="124">
        <v>1114</v>
      </c>
      <c r="G58" s="125">
        <f t="shared" si="131"/>
        <v>1114</v>
      </c>
      <c r="H58" s="123">
        <v>1</v>
      </c>
      <c r="I58" s="124">
        <v>1000</v>
      </c>
      <c r="J58" s="375">
        <f t="shared" si="132"/>
        <v>1000</v>
      </c>
      <c r="K58" s="123"/>
      <c r="L58" s="124"/>
      <c r="M58" s="125"/>
      <c r="N58" s="123"/>
      <c r="O58" s="124"/>
      <c r="P58" s="125"/>
      <c r="Q58" s="123"/>
      <c r="R58" s="124"/>
      <c r="S58" s="125"/>
      <c r="T58" s="123"/>
      <c r="U58" s="124"/>
      <c r="V58" s="125"/>
      <c r="W58" s="126">
        <f t="shared" si="137"/>
        <v>1114</v>
      </c>
      <c r="X58" s="127">
        <f t="shared" si="138"/>
        <v>1000</v>
      </c>
      <c r="Y58" s="127">
        <f t="shared" si="129"/>
        <v>114</v>
      </c>
      <c r="Z58" s="128">
        <f t="shared" si="130"/>
        <v>0.10233393177737882</v>
      </c>
      <c r="AA58" s="129"/>
      <c r="AB58" s="131"/>
      <c r="AC58" s="131"/>
      <c r="AD58" s="131"/>
      <c r="AE58" s="131"/>
      <c r="AF58" s="131"/>
      <c r="AG58" s="131"/>
    </row>
    <row r="59" spans="1:33" ht="30" customHeight="1" x14ac:dyDescent="0.2">
      <c r="A59" s="119" t="s">
        <v>76</v>
      </c>
      <c r="B59" s="205" t="s">
        <v>362</v>
      </c>
      <c r="C59" s="350" t="s">
        <v>391</v>
      </c>
      <c r="D59" s="122" t="s">
        <v>111</v>
      </c>
      <c r="E59" s="123">
        <v>1</v>
      </c>
      <c r="F59" s="124">
        <v>5970</v>
      </c>
      <c r="G59" s="125">
        <f t="shared" si="131"/>
        <v>5970</v>
      </c>
      <c r="H59" s="123">
        <v>1</v>
      </c>
      <c r="I59" s="124">
        <v>5980</v>
      </c>
      <c r="J59" s="375">
        <f t="shared" si="132"/>
        <v>5980</v>
      </c>
      <c r="K59" s="123"/>
      <c r="L59" s="124"/>
      <c r="M59" s="125"/>
      <c r="N59" s="123"/>
      <c r="O59" s="124"/>
      <c r="P59" s="125"/>
      <c r="Q59" s="123"/>
      <c r="R59" s="124"/>
      <c r="S59" s="125"/>
      <c r="T59" s="123"/>
      <c r="U59" s="124"/>
      <c r="V59" s="125"/>
      <c r="W59" s="126">
        <f t="shared" si="137"/>
        <v>5970</v>
      </c>
      <c r="X59" s="127">
        <f t="shared" si="138"/>
        <v>5980</v>
      </c>
      <c r="Y59" s="127">
        <f t="shared" si="129"/>
        <v>-10</v>
      </c>
      <c r="Z59" s="128">
        <f t="shared" si="130"/>
        <v>-1.6750418760469012E-3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76</v>
      </c>
      <c r="B60" s="205" t="s">
        <v>363</v>
      </c>
      <c r="C60" s="350" t="s">
        <v>392</v>
      </c>
      <c r="D60" s="122" t="s">
        <v>111</v>
      </c>
      <c r="E60" s="123">
        <v>1</v>
      </c>
      <c r="F60" s="124">
        <v>2914</v>
      </c>
      <c r="G60" s="125">
        <f t="shared" si="131"/>
        <v>2914</v>
      </c>
      <c r="H60" s="123">
        <v>1</v>
      </c>
      <c r="I60" s="124">
        <v>1520</v>
      </c>
      <c r="J60" s="375">
        <f t="shared" si="132"/>
        <v>1520</v>
      </c>
      <c r="K60" s="123"/>
      <c r="L60" s="124"/>
      <c r="M60" s="125"/>
      <c r="N60" s="123"/>
      <c r="O60" s="124"/>
      <c r="P60" s="125"/>
      <c r="Q60" s="123"/>
      <c r="R60" s="124"/>
      <c r="S60" s="125"/>
      <c r="T60" s="123"/>
      <c r="U60" s="124"/>
      <c r="V60" s="125"/>
      <c r="W60" s="126">
        <f t="shared" si="137"/>
        <v>2914</v>
      </c>
      <c r="X60" s="127">
        <f t="shared" si="138"/>
        <v>1520</v>
      </c>
      <c r="Y60" s="127">
        <f t="shared" si="129"/>
        <v>1394</v>
      </c>
      <c r="Z60" s="128">
        <f t="shared" si="130"/>
        <v>0.47838023335621138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76</v>
      </c>
      <c r="B61" s="205" t="s">
        <v>364</v>
      </c>
      <c r="C61" s="350" t="s">
        <v>393</v>
      </c>
      <c r="D61" s="122" t="s">
        <v>111</v>
      </c>
      <c r="E61" s="123">
        <v>1</v>
      </c>
      <c r="F61" s="124">
        <v>3028</v>
      </c>
      <c r="G61" s="125">
        <f t="shared" si="131"/>
        <v>3028</v>
      </c>
      <c r="H61" s="123">
        <v>1</v>
      </c>
      <c r="I61" s="124">
        <v>3700</v>
      </c>
      <c r="J61" s="375">
        <f t="shared" si="132"/>
        <v>3700</v>
      </c>
      <c r="K61" s="123"/>
      <c r="L61" s="124"/>
      <c r="M61" s="125"/>
      <c r="N61" s="123"/>
      <c r="O61" s="124"/>
      <c r="P61" s="125"/>
      <c r="Q61" s="123"/>
      <c r="R61" s="124"/>
      <c r="S61" s="125"/>
      <c r="T61" s="123"/>
      <c r="U61" s="124"/>
      <c r="V61" s="125"/>
      <c r="W61" s="126">
        <f t="shared" si="137"/>
        <v>3028</v>
      </c>
      <c r="X61" s="127">
        <f t="shared" si="138"/>
        <v>3700</v>
      </c>
      <c r="Y61" s="127">
        <f t="shared" si="129"/>
        <v>-672</v>
      </c>
      <c r="Z61" s="128">
        <f t="shared" si="130"/>
        <v>-0.22192866578599735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19" t="s">
        <v>76</v>
      </c>
      <c r="B62" s="205" t="s">
        <v>365</v>
      </c>
      <c r="C62" s="350" t="s">
        <v>394</v>
      </c>
      <c r="D62" s="122" t="s">
        <v>111</v>
      </c>
      <c r="E62" s="123">
        <v>1</v>
      </c>
      <c r="F62" s="124">
        <v>5850</v>
      </c>
      <c r="G62" s="125">
        <f t="shared" si="131"/>
        <v>5850</v>
      </c>
      <c r="H62" s="123">
        <v>1</v>
      </c>
      <c r="I62" s="124">
        <v>5000</v>
      </c>
      <c r="J62" s="375">
        <f t="shared" si="132"/>
        <v>5000</v>
      </c>
      <c r="K62" s="123"/>
      <c r="L62" s="124"/>
      <c r="M62" s="125"/>
      <c r="N62" s="123"/>
      <c r="O62" s="124"/>
      <c r="P62" s="125"/>
      <c r="Q62" s="123"/>
      <c r="R62" s="124"/>
      <c r="S62" s="125"/>
      <c r="T62" s="123"/>
      <c r="U62" s="124"/>
      <c r="V62" s="125"/>
      <c r="W62" s="126">
        <f t="shared" si="137"/>
        <v>5850</v>
      </c>
      <c r="X62" s="127">
        <f t="shared" si="138"/>
        <v>5000</v>
      </c>
      <c r="Y62" s="127">
        <f t="shared" si="129"/>
        <v>850</v>
      </c>
      <c r="Z62" s="128">
        <f t="shared" si="130"/>
        <v>0.14529914529914531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19" t="s">
        <v>76</v>
      </c>
      <c r="B63" s="205" t="s">
        <v>366</v>
      </c>
      <c r="C63" s="350" t="s">
        <v>395</v>
      </c>
      <c r="D63" s="122" t="s">
        <v>111</v>
      </c>
      <c r="E63" s="123">
        <v>1</v>
      </c>
      <c r="F63" s="124">
        <v>4522</v>
      </c>
      <c r="G63" s="125">
        <f t="shared" si="131"/>
        <v>4522</v>
      </c>
      <c r="H63" s="123">
        <v>1</v>
      </c>
      <c r="I63" s="124">
        <v>5350</v>
      </c>
      <c r="J63" s="375">
        <f t="shared" si="132"/>
        <v>5350</v>
      </c>
      <c r="K63" s="123"/>
      <c r="L63" s="124"/>
      <c r="M63" s="125"/>
      <c r="N63" s="123"/>
      <c r="O63" s="124"/>
      <c r="P63" s="125"/>
      <c r="Q63" s="123"/>
      <c r="R63" s="124"/>
      <c r="S63" s="125"/>
      <c r="T63" s="123"/>
      <c r="U63" s="124"/>
      <c r="V63" s="125"/>
      <c r="W63" s="126">
        <f t="shared" si="137"/>
        <v>4522</v>
      </c>
      <c r="X63" s="127">
        <f t="shared" si="138"/>
        <v>5350</v>
      </c>
      <c r="Y63" s="127">
        <f t="shared" si="129"/>
        <v>-828</v>
      </c>
      <c r="Z63" s="128">
        <f t="shared" si="130"/>
        <v>-0.18310482087571872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76</v>
      </c>
      <c r="B64" s="205" t="s">
        <v>367</v>
      </c>
      <c r="C64" s="350" t="s">
        <v>396</v>
      </c>
      <c r="D64" s="122" t="s">
        <v>111</v>
      </c>
      <c r="E64" s="123">
        <v>2</v>
      </c>
      <c r="F64" s="124">
        <v>2512</v>
      </c>
      <c r="G64" s="125">
        <f t="shared" si="131"/>
        <v>5024</v>
      </c>
      <c r="H64" s="123">
        <v>2</v>
      </c>
      <c r="I64" s="124">
        <v>1800</v>
      </c>
      <c r="J64" s="375">
        <f t="shared" si="132"/>
        <v>3600</v>
      </c>
      <c r="K64" s="123"/>
      <c r="L64" s="124"/>
      <c r="M64" s="125"/>
      <c r="N64" s="123"/>
      <c r="O64" s="124"/>
      <c r="P64" s="125"/>
      <c r="Q64" s="123"/>
      <c r="R64" s="124"/>
      <c r="S64" s="125"/>
      <c r="T64" s="123"/>
      <c r="U64" s="124"/>
      <c r="V64" s="125"/>
      <c r="W64" s="126">
        <f t="shared" si="137"/>
        <v>5024</v>
      </c>
      <c r="X64" s="127">
        <f t="shared" si="138"/>
        <v>3600</v>
      </c>
      <c r="Y64" s="127">
        <f t="shared" si="129"/>
        <v>1424</v>
      </c>
      <c r="Z64" s="128">
        <f t="shared" si="130"/>
        <v>0.28343949044585987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76</v>
      </c>
      <c r="B65" s="205" t="s">
        <v>368</v>
      </c>
      <c r="C65" s="350" t="s">
        <v>397</v>
      </c>
      <c r="D65" s="122" t="s">
        <v>111</v>
      </c>
      <c r="E65" s="123">
        <v>1</v>
      </c>
      <c r="F65" s="124">
        <v>5980</v>
      </c>
      <c r="G65" s="125">
        <f t="shared" si="131"/>
        <v>5980</v>
      </c>
      <c r="H65" s="123">
        <v>1</v>
      </c>
      <c r="I65" s="124">
        <v>4900</v>
      </c>
      <c r="J65" s="375">
        <f t="shared" si="132"/>
        <v>4900</v>
      </c>
      <c r="K65" s="123"/>
      <c r="L65" s="124"/>
      <c r="M65" s="125"/>
      <c r="N65" s="123"/>
      <c r="O65" s="124"/>
      <c r="P65" s="125"/>
      <c r="Q65" s="123"/>
      <c r="R65" s="124"/>
      <c r="S65" s="125"/>
      <c r="T65" s="123"/>
      <c r="U65" s="124"/>
      <c r="V65" s="125"/>
      <c r="W65" s="126">
        <f t="shared" si="137"/>
        <v>5980</v>
      </c>
      <c r="X65" s="127">
        <f t="shared" si="138"/>
        <v>4900</v>
      </c>
      <c r="Y65" s="127">
        <f t="shared" si="129"/>
        <v>1080</v>
      </c>
      <c r="Z65" s="128">
        <f t="shared" si="130"/>
        <v>0.1806020066889632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19" t="s">
        <v>76</v>
      </c>
      <c r="B66" s="205" t="s">
        <v>369</v>
      </c>
      <c r="C66" s="350" t="s">
        <v>398</v>
      </c>
      <c r="D66" s="122" t="s">
        <v>111</v>
      </c>
      <c r="E66" s="123">
        <v>2</v>
      </c>
      <c r="F66" s="124">
        <v>612</v>
      </c>
      <c r="G66" s="125">
        <f t="shared" si="131"/>
        <v>1224</v>
      </c>
      <c r="H66" s="123">
        <v>2</v>
      </c>
      <c r="I66" s="124">
        <v>350</v>
      </c>
      <c r="J66" s="375">
        <f t="shared" si="132"/>
        <v>700</v>
      </c>
      <c r="K66" s="123"/>
      <c r="L66" s="124"/>
      <c r="M66" s="125"/>
      <c r="N66" s="123"/>
      <c r="O66" s="124"/>
      <c r="P66" s="125"/>
      <c r="Q66" s="123"/>
      <c r="R66" s="124"/>
      <c r="S66" s="125"/>
      <c r="T66" s="123"/>
      <c r="U66" s="124"/>
      <c r="V66" s="125"/>
      <c r="W66" s="126">
        <f t="shared" si="137"/>
        <v>1224</v>
      </c>
      <c r="X66" s="127">
        <f t="shared" si="138"/>
        <v>700</v>
      </c>
      <c r="Y66" s="127">
        <f t="shared" si="129"/>
        <v>524</v>
      </c>
      <c r="Z66" s="128">
        <f t="shared" si="130"/>
        <v>0.42810457516339867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19" t="s">
        <v>76</v>
      </c>
      <c r="B67" s="205" t="s">
        <v>370</v>
      </c>
      <c r="C67" s="350" t="s">
        <v>399</v>
      </c>
      <c r="D67" s="122" t="s">
        <v>111</v>
      </c>
      <c r="E67" s="123">
        <v>1</v>
      </c>
      <c r="F67" s="124">
        <v>891</v>
      </c>
      <c r="G67" s="125">
        <f t="shared" si="131"/>
        <v>891</v>
      </c>
      <c r="H67" s="123">
        <v>1</v>
      </c>
      <c r="I67" s="124">
        <v>650</v>
      </c>
      <c r="J67" s="375">
        <f t="shared" si="132"/>
        <v>650</v>
      </c>
      <c r="K67" s="123"/>
      <c r="L67" s="124"/>
      <c r="M67" s="125"/>
      <c r="N67" s="123"/>
      <c r="O67" s="124"/>
      <c r="P67" s="125"/>
      <c r="Q67" s="123"/>
      <c r="R67" s="124"/>
      <c r="S67" s="125"/>
      <c r="T67" s="123"/>
      <c r="U67" s="124"/>
      <c r="V67" s="125"/>
      <c r="W67" s="126">
        <f t="shared" si="137"/>
        <v>891</v>
      </c>
      <c r="X67" s="127">
        <f t="shared" si="138"/>
        <v>650</v>
      </c>
      <c r="Y67" s="127">
        <f t="shared" si="129"/>
        <v>241</v>
      </c>
      <c r="Z67" s="128">
        <f t="shared" si="130"/>
        <v>0.27048260381593714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76</v>
      </c>
      <c r="B68" s="205" t="s">
        <v>371</v>
      </c>
      <c r="C68" s="350" t="s">
        <v>400</v>
      </c>
      <c r="D68" s="122" t="s">
        <v>111</v>
      </c>
      <c r="E68" s="123">
        <v>3</v>
      </c>
      <c r="F68" s="124">
        <v>295</v>
      </c>
      <c r="G68" s="125">
        <f t="shared" si="131"/>
        <v>885</v>
      </c>
      <c r="H68" s="123">
        <v>3</v>
      </c>
      <c r="I68" s="124">
        <v>330</v>
      </c>
      <c r="J68" s="375">
        <f t="shared" si="132"/>
        <v>990</v>
      </c>
      <c r="K68" s="123"/>
      <c r="L68" s="124"/>
      <c r="M68" s="125"/>
      <c r="N68" s="123"/>
      <c r="O68" s="124"/>
      <c r="P68" s="125"/>
      <c r="Q68" s="123"/>
      <c r="R68" s="124"/>
      <c r="S68" s="125"/>
      <c r="T68" s="123"/>
      <c r="U68" s="124"/>
      <c r="V68" s="125"/>
      <c r="W68" s="126">
        <f t="shared" si="137"/>
        <v>885</v>
      </c>
      <c r="X68" s="127">
        <f t="shared" si="138"/>
        <v>990</v>
      </c>
      <c r="Y68" s="127">
        <f t="shared" si="129"/>
        <v>-105</v>
      </c>
      <c r="Z68" s="128">
        <f t="shared" si="130"/>
        <v>-0.11864406779661017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19" t="s">
        <v>76</v>
      </c>
      <c r="B69" s="205" t="s">
        <v>372</v>
      </c>
      <c r="C69" s="350" t="s">
        <v>401</v>
      </c>
      <c r="D69" s="122" t="s">
        <v>111</v>
      </c>
      <c r="E69" s="123">
        <v>1</v>
      </c>
      <c r="F69" s="124">
        <v>4600</v>
      </c>
      <c r="G69" s="125">
        <f t="shared" si="131"/>
        <v>4600</v>
      </c>
      <c r="H69" s="123">
        <v>1</v>
      </c>
      <c r="I69" s="124">
        <v>4950</v>
      </c>
      <c r="J69" s="375">
        <f t="shared" si="132"/>
        <v>4950</v>
      </c>
      <c r="K69" s="123"/>
      <c r="L69" s="124"/>
      <c r="M69" s="125"/>
      <c r="N69" s="123"/>
      <c r="O69" s="124"/>
      <c r="P69" s="125"/>
      <c r="Q69" s="123"/>
      <c r="R69" s="124"/>
      <c r="S69" s="125"/>
      <c r="T69" s="123"/>
      <c r="U69" s="124"/>
      <c r="V69" s="125"/>
      <c r="W69" s="126">
        <f t="shared" si="137"/>
        <v>4600</v>
      </c>
      <c r="X69" s="127">
        <f t="shared" si="138"/>
        <v>4950</v>
      </c>
      <c r="Y69" s="127">
        <f t="shared" si="129"/>
        <v>-350</v>
      </c>
      <c r="Z69" s="128">
        <f t="shared" si="130"/>
        <v>-7.6086956521739135E-2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19" t="s">
        <v>76</v>
      </c>
      <c r="B70" s="205" t="s">
        <v>373</v>
      </c>
      <c r="C70" s="350" t="s">
        <v>402</v>
      </c>
      <c r="D70" s="122" t="s">
        <v>111</v>
      </c>
      <c r="E70" s="123">
        <v>1</v>
      </c>
      <c r="F70" s="124">
        <v>5726</v>
      </c>
      <c r="G70" s="125">
        <f t="shared" si="131"/>
        <v>5726</v>
      </c>
      <c r="H70" s="123">
        <v>1</v>
      </c>
      <c r="I70" s="124">
        <v>5999</v>
      </c>
      <c r="J70" s="375">
        <f t="shared" si="132"/>
        <v>5999</v>
      </c>
      <c r="K70" s="123"/>
      <c r="L70" s="124"/>
      <c r="M70" s="125"/>
      <c r="N70" s="123"/>
      <c r="O70" s="124"/>
      <c r="P70" s="125"/>
      <c r="Q70" s="123"/>
      <c r="R70" s="124"/>
      <c r="S70" s="125"/>
      <c r="T70" s="123"/>
      <c r="U70" s="124"/>
      <c r="V70" s="125"/>
      <c r="W70" s="126">
        <f t="shared" si="137"/>
        <v>5726</v>
      </c>
      <c r="X70" s="127">
        <f t="shared" si="138"/>
        <v>5999</v>
      </c>
      <c r="Y70" s="127">
        <f t="shared" si="129"/>
        <v>-273</v>
      </c>
      <c r="Z70" s="128">
        <f t="shared" si="130"/>
        <v>-4.7677261613691929E-2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76</v>
      </c>
      <c r="B71" s="205" t="s">
        <v>374</v>
      </c>
      <c r="C71" s="350" t="s">
        <v>403</v>
      </c>
      <c r="D71" s="122" t="s">
        <v>111</v>
      </c>
      <c r="E71" s="123">
        <v>1</v>
      </c>
      <c r="F71" s="124">
        <v>5199</v>
      </c>
      <c r="G71" s="125">
        <f t="shared" si="131"/>
        <v>5199</v>
      </c>
      <c r="H71" s="123">
        <v>1</v>
      </c>
      <c r="I71" s="124">
        <v>4705</v>
      </c>
      <c r="J71" s="375">
        <f t="shared" si="132"/>
        <v>4705</v>
      </c>
      <c r="K71" s="123"/>
      <c r="L71" s="124"/>
      <c r="M71" s="125"/>
      <c r="N71" s="123"/>
      <c r="O71" s="124"/>
      <c r="P71" s="125"/>
      <c r="Q71" s="123"/>
      <c r="R71" s="124"/>
      <c r="S71" s="125"/>
      <c r="T71" s="123"/>
      <c r="U71" s="124"/>
      <c r="V71" s="125"/>
      <c r="W71" s="126">
        <f t="shared" si="137"/>
        <v>5199</v>
      </c>
      <c r="X71" s="127">
        <f t="shared" si="138"/>
        <v>4705</v>
      </c>
      <c r="Y71" s="127">
        <f t="shared" si="129"/>
        <v>494</v>
      </c>
      <c r="Z71" s="128">
        <f t="shared" si="130"/>
        <v>9.5018272744758603E-2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76</v>
      </c>
      <c r="B72" s="205" t="s">
        <v>375</v>
      </c>
      <c r="C72" s="350" t="s">
        <v>404</v>
      </c>
      <c r="D72" s="122" t="s">
        <v>111</v>
      </c>
      <c r="E72" s="123">
        <v>1</v>
      </c>
      <c r="F72" s="124">
        <v>5220</v>
      </c>
      <c r="G72" s="125">
        <f t="shared" si="131"/>
        <v>5220</v>
      </c>
      <c r="H72" s="123">
        <v>1</v>
      </c>
      <c r="I72" s="124">
        <v>5188</v>
      </c>
      <c r="J72" s="375">
        <f t="shared" si="132"/>
        <v>5188</v>
      </c>
      <c r="K72" s="123"/>
      <c r="L72" s="124"/>
      <c r="M72" s="125"/>
      <c r="N72" s="123"/>
      <c r="O72" s="124"/>
      <c r="P72" s="125"/>
      <c r="Q72" s="123"/>
      <c r="R72" s="124"/>
      <c r="S72" s="125"/>
      <c r="T72" s="123"/>
      <c r="U72" s="124"/>
      <c r="V72" s="125"/>
      <c r="W72" s="126">
        <f t="shared" si="137"/>
        <v>5220</v>
      </c>
      <c r="X72" s="127">
        <f t="shared" si="138"/>
        <v>5188</v>
      </c>
      <c r="Y72" s="127">
        <f t="shared" si="129"/>
        <v>32</v>
      </c>
      <c r="Z72" s="128">
        <f t="shared" si="130"/>
        <v>6.1302681992337167E-3</v>
      </c>
      <c r="AA72" s="129"/>
      <c r="AB72" s="131"/>
      <c r="AC72" s="131"/>
      <c r="AD72" s="131"/>
      <c r="AE72" s="131"/>
      <c r="AF72" s="131"/>
      <c r="AG72" s="131"/>
    </row>
    <row r="73" spans="1:33" ht="38.25" customHeight="1" x14ac:dyDescent="0.2">
      <c r="A73" s="119" t="s">
        <v>76</v>
      </c>
      <c r="B73" s="205" t="s">
        <v>376</v>
      </c>
      <c r="C73" s="351" t="s">
        <v>405</v>
      </c>
      <c r="D73" s="122" t="s">
        <v>111</v>
      </c>
      <c r="E73" s="123">
        <v>1</v>
      </c>
      <c r="F73" s="124">
        <v>3178</v>
      </c>
      <c r="G73" s="125">
        <f t="shared" si="131"/>
        <v>3178</v>
      </c>
      <c r="H73" s="123">
        <v>1</v>
      </c>
      <c r="I73" s="124">
        <v>2976</v>
      </c>
      <c r="J73" s="375">
        <f t="shared" si="132"/>
        <v>2976</v>
      </c>
      <c r="K73" s="123"/>
      <c r="L73" s="124"/>
      <c r="M73" s="125"/>
      <c r="N73" s="123"/>
      <c r="O73" s="124"/>
      <c r="P73" s="125"/>
      <c r="Q73" s="123"/>
      <c r="R73" s="124"/>
      <c r="S73" s="125"/>
      <c r="T73" s="123"/>
      <c r="U73" s="124"/>
      <c r="V73" s="125"/>
      <c r="W73" s="126">
        <f t="shared" si="137"/>
        <v>3178</v>
      </c>
      <c r="X73" s="127">
        <f t="shared" si="138"/>
        <v>2976</v>
      </c>
      <c r="Y73" s="127">
        <f t="shared" si="129"/>
        <v>202</v>
      </c>
      <c r="Z73" s="128">
        <f t="shared" si="130"/>
        <v>6.3561988672120831E-2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19" t="s">
        <v>76</v>
      </c>
      <c r="B74" s="205" t="s">
        <v>377</v>
      </c>
      <c r="C74" s="350" t="s">
        <v>406</v>
      </c>
      <c r="D74" s="122" t="s">
        <v>111</v>
      </c>
      <c r="E74" s="123">
        <v>1</v>
      </c>
      <c r="F74" s="124">
        <v>1920</v>
      </c>
      <c r="G74" s="125">
        <f t="shared" si="131"/>
        <v>1920</v>
      </c>
      <c r="H74" s="123">
        <v>1</v>
      </c>
      <c r="I74" s="124">
        <v>1800</v>
      </c>
      <c r="J74" s="375">
        <f t="shared" si="132"/>
        <v>1800</v>
      </c>
      <c r="K74" s="123"/>
      <c r="L74" s="124"/>
      <c r="M74" s="125"/>
      <c r="N74" s="123"/>
      <c r="O74" s="124"/>
      <c r="P74" s="125"/>
      <c r="Q74" s="123"/>
      <c r="R74" s="124"/>
      <c r="S74" s="125"/>
      <c r="T74" s="123"/>
      <c r="U74" s="124"/>
      <c r="V74" s="125"/>
      <c r="W74" s="126">
        <f t="shared" si="137"/>
        <v>1920</v>
      </c>
      <c r="X74" s="127">
        <f t="shared" si="138"/>
        <v>1800</v>
      </c>
      <c r="Y74" s="127">
        <f t="shared" si="129"/>
        <v>120</v>
      </c>
      <c r="Z74" s="128">
        <f t="shared" si="130"/>
        <v>6.25E-2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76</v>
      </c>
      <c r="B75" s="205" t="s">
        <v>378</v>
      </c>
      <c r="C75" s="350" t="s">
        <v>407</v>
      </c>
      <c r="D75" s="122" t="s">
        <v>111</v>
      </c>
      <c r="E75" s="123">
        <v>1</v>
      </c>
      <c r="F75" s="124">
        <v>2349</v>
      </c>
      <c r="G75" s="125">
        <f t="shared" si="131"/>
        <v>2349</v>
      </c>
      <c r="H75" s="123">
        <v>1</v>
      </c>
      <c r="I75" s="124">
        <v>1855</v>
      </c>
      <c r="J75" s="375">
        <f t="shared" si="132"/>
        <v>1855</v>
      </c>
      <c r="K75" s="123"/>
      <c r="L75" s="124"/>
      <c r="M75" s="125"/>
      <c r="N75" s="123"/>
      <c r="O75" s="124"/>
      <c r="P75" s="125"/>
      <c r="Q75" s="123"/>
      <c r="R75" s="124"/>
      <c r="S75" s="125"/>
      <c r="T75" s="123"/>
      <c r="U75" s="124"/>
      <c r="V75" s="125"/>
      <c r="W75" s="126">
        <f t="shared" si="137"/>
        <v>2349</v>
      </c>
      <c r="X75" s="127">
        <f t="shared" si="138"/>
        <v>1855</v>
      </c>
      <c r="Y75" s="127">
        <f t="shared" si="129"/>
        <v>494</v>
      </c>
      <c r="Z75" s="128">
        <f t="shared" si="130"/>
        <v>0.21030225627926777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76</v>
      </c>
      <c r="B76" s="205" t="s">
        <v>379</v>
      </c>
      <c r="C76" s="350" t="s">
        <v>408</v>
      </c>
      <c r="D76" s="122" t="s">
        <v>111</v>
      </c>
      <c r="E76" s="123">
        <v>1</v>
      </c>
      <c r="F76" s="124">
        <v>463</v>
      </c>
      <c r="G76" s="125">
        <f t="shared" si="131"/>
        <v>463</v>
      </c>
      <c r="H76" s="123">
        <v>1</v>
      </c>
      <c r="I76" s="124">
        <v>882</v>
      </c>
      <c r="J76" s="375">
        <f t="shared" si="132"/>
        <v>882</v>
      </c>
      <c r="K76" s="123"/>
      <c r="L76" s="124"/>
      <c r="M76" s="125"/>
      <c r="N76" s="123"/>
      <c r="O76" s="124"/>
      <c r="P76" s="125"/>
      <c r="Q76" s="123"/>
      <c r="R76" s="124"/>
      <c r="S76" s="125"/>
      <c r="T76" s="123"/>
      <c r="U76" s="124"/>
      <c r="V76" s="125"/>
      <c r="W76" s="126">
        <f t="shared" si="137"/>
        <v>463</v>
      </c>
      <c r="X76" s="127">
        <f t="shared" si="138"/>
        <v>882</v>
      </c>
      <c r="Y76" s="127">
        <f t="shared" si="129"/>
        <v>-419</v>
      </c>
      <c r="Z76" s="128">
        <f t="shared" si="130"/>
        <v>-0.90496760259179265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19" t="s">
        <v>76</v>
      </c>
      <c r="B77" s="205" t="s">
        <v>380</v>
      </c>
      <c r="C77" s="350" t="s">
        <v>409</v>
      </c>
      <c r="D77" s="122" t="s">
        <v>111</v>
      </c>
      <c r="E77" s="123">
        <v>1</v>
      </c>
      <c r="F77" s="124">
        <v>213</v>
      </c>
      <c r="G77" s="125">
        <f t="shared" si="131"/>
        <v>213</v>
      </c>
      <c r="H77" s="123">
        <v>1</v>
      </c>
      <c r="I77" s="124">
        <v>725</v>
      </c>
      <c r="J77" s="375">
        <f t="shared" si="132"/>
        <v>725</v>
      </c>
      <c r="K77" s="123"/>
      <c r="L77" s="124"/>
      <c r="M77" s="125"/>
      <c r="N77" s="123"/>
      <c r="O77" s="124"/>
      <c r="P77" s="125"/>
      <c r="Q77" s="123"/>
      <c r="R77" s="124"/>
      <c r="S77" s="125"/>
      <c r="T77" s="123"/>
      <c r="U77" s="124"/>
      <c r="V77" s="125"/>
      <c r="W77" s="126">
        <f t="shared" si="137"/>
        <v>213</v>
      </c>
      <c r="X77" s="127">
        <f t="shared" si="138"/>
        <v>725</v>
      </c>
      <c r="Y77" s="127">
        <f t="shared" si="129"/>
        <v>-512</v>
      </c>
      <c r="Z77" s="128">
        <f t="shared" si="130"/>
        <v>-2.403755868544601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19" t="s">
        <v>76</v>
      </c>
      <c r="B78" s="205" t="s">
        <v>381</v>
      </c>
      <c r="C78" s="350" t="s">
        <v>410</v>
      </c>
      <c r="D78" s="122" t="s">
        <v>111</v>
      </c>
      <c r="E78" s="123">
        <v>1</v>
      </c>
      <c r="F78" s="124">
        <v>2221</v>
      </c>
      <c r="G78" s="125">
        <f t="shared" si="131"/>
        <v>2221</v>
      </c>
      <c r="H78" s="123">
        <v>1</v>
      </c>
      <c r="I78" s="124">
        <v>3000</v>
      </c>
      <c r="J78" s="375">
        <f t="shared" si="132"/>
        <v>3000</v>
      </c>
      <c r="K78" s="123"/>
      <c r="L78" s="124"/>
      <c r="M78" s="125"/>
      <c r="N78" s="123"/>
      <c r="O78" s="124"/>
      <c r="P78" s="125"/>
      <c r="Q78" s="123"/>
      <c r="R78" s="124"/>
      <c r="S78" s="125"/>
      <c r="T78" s="123"/>
      <c r="U78" s="124"/>
      <c r="V78" s="125"/>
      <c r="W78" s="126">
        <f t="shared" si="137"/>
        <v>2221</v>
      </c>
      <c r="X78" s="127">
        <f t="shared" si="138"/>
        <v>3000</v>
      </c>
      <c r="Y78" s="127">
        <f t="shared" si="129"/>
        <v>-779</v>
      </c>
      <c r="Z78" s="128">
        <f t="shared" si="130"/>
        <v>-0.35074290859972984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76</v>
      </c>
      <c r="B79" s="205" t="s">
        <v>382</v>
      </c>
      <c r="C79" s="350" t="s">
        <v>411</v>
      </c>
      <c r="D79" s="122" t="s">
        <v>111</v>
      </c>
      <c r="E79" s="123">
        <v>1</v>
      </c>
      <c r="F79" s="124">
        <v>1567</v>
      </c>
      <c r="G79" s="125">
        <f t="shared" si="131"/>
        <v>1567</v>
      </c>
      <c r="H79" s="123">
        <v>1</v>
      </c>
      <c r="I79" s="124">
        <v>1600</v>
      </c>
      <c r="J79" s="375">
        <f t="shared" si="132"/>
        <v>1600</v>
      </c>
      <c r="K79" s="123"/>
      <c r="L79" s="124"/>
      <c r="M79" s="125">
        <f t="shared" si="133"/>
        <v>0</v>
      </c>
      <c r="N79" s="123"/>
      <c r="O79" s="124"/>
      <c r="P79" s="125">
        <f t="shared" si="134"/>
        <v>0</v>
      </c>
      <c r="Q79" s="123"/>
      <c r="R79" s="124"/>
      <c r="S79" s="125">
        <f t="shared" si="135"/>
        <v>0</v>
      </c>
      <c r="T79" s="123"/>
      <c r="U79" s="124"/>
      <c r="V79" s="125">
        <f t="shared" si="136"/>
        <v>0</v>
      </c>
      <c r="W79" s="126">
        <f t="shared" si="137"/>
        <v>1567</v>
      </c>
      <c r="X79" s="127">
        <f t="shared" si="138"/>
        <v>1600</v>
      </c>
      <c r="Y79" s="127">
        <f t="shared" si="129"/>
        <v>-33</v>
      </c>
      <c r="Z79" s="128">
        <f t="shared" si="130"/>
        <v>-2.1059349074664963E-2</v>
      </c>
      <c r="AA79" s="129"/>
      <c r="AB79" s="131"/>
      <c r="AC79" s="131"/>
      <c r="AD79" s="131"/>
      <c r="AE79" s="131"/>
      <c r="AF79" s="131"/>
      <c r="AG79" s="131"/>
    </row>
    <row r="80" spans="1:33" ht="30" customHeight="1" thickBot="1" x14ac:dyDescent="0.25">
      <c r="A80" s="119" t="s">
        <v>76</v>
      </c>
      <c r="B80" s="205" t="s">
        <v>383</v>
      </c>
      <c r="C80" s="350" t="s">
        <v>412</v>
      </c>
      <c r="D80" s="122" t="s">
        <v>111</v>
      </c>
      <c r="E80" s="123">
        <v>1</v>
      </c>
      <c r="F80" s="124">
        <v>312</v>
      </c>
      <c r="G80" s="125">
        <f t="shared" si="131"/>
        <v>312</v>
      </c>
      <c r="H80" s="123">
        <v>1</v>
      </c>
      <c r="I80" s="136">
        <v>350</v>
      </c>
      <c r="J80" s="375">
        <f t="shared" si="132"/>
        <v>350</v>
      </c>
      <c r="K80" s="135"/>
      <c r="L80" s="136"/>
      <c r="M80" s="137">
        <f t="shared" si="133"/>
        <v>0</v>
      </c>
      <c r="N80" s="135"/>
      <c r="O80" s="136"/>
      <c r="P80" s="137">
        <f t="shared" si="134"/>
        <v>0</v>
      </c>
      <c r="Q80" s="135"/>
      <c r="R80" s="136"/>
      <c r="S80" s="137">
        <f t="shared" si="135"/>
        <v>0</v>
      </c>
      <c r="T80" s="135"/>
      <c r="U80" s="136"/>
      <c r="V80" s="137">
        <f t="shared" si="136"/>
        <v>0</v>
      </c>
      <c r="W80" s="138">
        <f t="shared" si="137"/>
        <v>312</v>
      </c>
      <c r="X80" s="127">
        <f t="shared" si="138"/>
        <v>350</v>
      </c>
      <c r="Y80" s="127">
        <f t="shared" si="129"/>
        <v>-38</v>
      </c>
      <c r="Z80" s="128">
        <f t="shared" si="130"/>
        <v>-0.12179487179487179</v>
      </c>
      <c r="AA80" s="139"/>
      <c r="AB80" s="131"/>
      <c r="AC80" s="131"/>
      <c r="AD80" s="131"/>
      <c r="AE80" s="131"/>
      <c r="AF80" s="131"/>
      <c r="AG80" s="131"/>
    </row>
    <row r="81" spans="1:33" ht="47.25" customHeight="1" x14ac:dyDescent="0.2">
      <c r="A81" s="108" t="s">
        <v>73</v>
      </c>
      <c r="B81" s="155" t="s">
        <v>137</v>
      </c>
      <c r="C81" s="140" t="s">
        <v>138</v>
      </c>
      <c r="D81" s="141"/>
      <c r="E81" s="142"/>
      <c r="F81" s="143"/>
      <c r="G81" s="144"/>
      <c r="H81" s="142"/>
      <c r="I81" s="143"/>
      <c r="J81" s="144"/>
      <c r="K81" s="142">
        <f>SUM(K82:K83)</f>
        <v>0</v>
      </c>
      <c r="L81" s="143"/>
      <c r="M81" s="144">
        <f t="shared" ref="M81:N81" si="139">SUM(M82:M83)</f>
        <v>0</v>
      </c>
      <c r="N81" s="142">
        <f t="shared" si="139"/>
        <v>0</v>
      </c>
      <c r="O81" s="143"/>
      <c r="P81" s="144">
        <f t="shared" ref="P81:Q81" si="140">SUM(P82:P83)</f>
        <v>0</v>
      </c>
      <c r="Q81" s="142">
        <f t="shared" si="140"/>
        <v>0</v>
      </c>
      <c r="R81" s="143"/>
      <c r="S81" s="144">
        <f t="shared" ref="S81:T81" si="141">SUM(S82:S83)</f>
        <v>0</v>
      </c>
      <c r="T81" s="142">
        <f t="shared" si="141"/>
        <v>0</v>
      </c>
      <c r="U81" s="143"/>
      <c r="V81" s="144">
        <f t="shared" ref="V81:X81" si="142">SUM(V82:V83)</f>
        <v>0</v>
      </c>
      <c r="W81" s="144">
        <f t="shared" si="142"/>
        <v>0</v>
      </c>
      <c r="X81" s="144">
        <f t="shared" si="142"/>
        <v>0</v>
      </c>
      <c r="Y81" s="144">
        <f t="shared" si="129"/>
        <v>0</v>
      </c>
      <c r="Z81" s="144" t="e">
        <f t="shared" si="130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customHeight="1" x14ac:dyDescent="0.2">
      <c r="A82" s="119" t="s">
        <v>76</v>
      </c>
      <c r="B82" s="120" t="s">
        <v>139</v>
      </c>
      <c r="C82" s="187" t="s">
        <v>140</v>
      </c>
      <c r="D82" s="122" t="s">
        <v>141</v>
      </c>
      <c r="E82" s="469" t="s">
        <v>142</v>
      </c>
      <c r="F82" s="470"/>
      <c r="G82" s="471"/>
      <c r="H82" s="469" t="s">
        <v>142</v>
      </c>
      <c r="I82" s="470"/>
      <c r="J82" s="471"/>
      <c r="K82" s="123"/>
      <c r="L82" s="124"/>
      <c r="M82" s="125">
        <f t="shared" ref="M82:M83" si="143">K82*L82</f>
        <v>0</v>
      </c>
      <c r="N82" s="123"/>
      <c r="O82" s="124"/>
      <c r="P82" s="125">
        <f t="shared" ref="P82:P83" si="144">N82*O82</f>
        <v>0</v>
      </c>
      <c r="Q82" s="123"/>
      <c r="R82" s="124"/>
      <c r="S82" s="125">
        <f t="shared" ref="S82:S83" si="145">Q82*R82</f>
        <v>0</v>
      </c>
      <c r="T82" s="123"/>
      <c r="U82" s="124"/>
      <c r="V82" s="125">
        <f t="shared" ref="V82:V83" si="146">T82*U82</f>
        <v>0</v>
      </c>
      <c r="W82" s="138">
        <f t="shared" ref="W82:W83" si="147">G82+M82+S82</f>
        <v>0</v>
      </c>
      <c r="X82" s="127">
        <f t="shared" ref="X82:X83" si="148">J82+P82+V82</f>
        <v>0</v>
      </c>
      <c r="Y82" s="127">
        <f t="shared" si="129"/>
        <v>0</v>
      </c>
      <c r="Z82" s="128" t="e">
        <f t="shared" si="130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thickBot="1" x14ac:dyDescent="0.25">
      <c r="A83" s="132" t="s">
        <v>76</v>
      </c>
      <c r="B83" s="133" t="s">
        <v>143</v>
      </c>
      <c r="C83" s="163" t="s">
        <v>144</v>
      </c>
      <c r="D83" s="134" t="s">
        <v>141</v>
      </c>
      <c r="E83" s="427"/>
      <c r="F83" s="472"/>
      <c r="G83" s="428"/>
      <c r="H83" s="427"/>
      <c r="I83" s="472"/>
      <c r="J83" s="428"/>
      <c r="K83" s="149"/>
      <c r="L83" s="150"/>
      <c r="M83" s="151">
        <f t="shared" si="143"/>
        <v>0</v>
      </c>
      <c r="N83" s="149"/>
      <c r="O83" s="150"/>
      <c r="P83" s="151">
        <f t="shared" si="144"/>
        <v>0</v>
      </c>
      <c r="Q83" s="149"/>
      <c r="R83" s="150"/>
      <c r="S83" s="151">
        <f t="shared" si="145"/>
        <v>0</v>
      </c>
      <c r="T83" s="149"/>
      <c r="U83" s="150"/>
      <c r="V83" s="151">
        <f t="shared" si="146"/>
        <v>0</v>
      </c>
      <c r="W83" s="138">
        <f t="shared" si="147"/>
        <v>0</v>
      </c>
      <c r="X83" s="353">
        <f t="shared" si="148"/>
        <v>0</v>
      </c>
      <c r="Y83" s="165">
        <f t="shared" si="129"/>
        <v>0</v>
      </c>
      <c r="Z83" s="128" t="e">
        <f t="shared" si="130"/>
        <v>#DIV/0!</v>
      </c>
      <c r="AA83" s="152"/>
      <c r="AB83" s="131"/>
      <c r="AC83" s="131"/>
      <c r="AD83" s="131"/>
      <c r="AE83" s="131"/>
      <c r="AF83" s="131"/>
      <c r="AG83" s="131"/>
    </row>
    <row r="84" spans="1:33" ht="30" customHeight="1" thickBot="1" x14ac:dyDescent="0.25">
      <c r="A84" s="166" t="s">
        <v>145</v>
      </c>
      <c r="B84" s="167"/>
      <c r="C84" s="168"/>
      <c r="D84" s="169"/>
      <c r="E84" s="173">
        <f>E51</f>
        <v>40</v>
      </c>
      <c r="F84" s="189"/>
      <c r="G84" s="172">
        <f t="shared" ref="G84:H84" si="149">G51</f>
        <v>100266</v>
      </c>
      <c r="H84" s="173">
        <f t="shared" si="149"/>
        <v>40</v>
      </c>
      <c r="I84" s="189"/>
      <c r="J84" s="172">
        <f>J51</f>
        <v>99840</v>
      </c>
      <c r="K84" s="190">
        <f>K81+K51</f>
        <v>0</v>
      </c>
      <c r="L84" s="189"/>
      <c r="M84" s="172">
        <f t="shared" ref="M84:N84" si="150">M81+M51</f>
        <v>0</v>
      </c>
      <c r="N84" s="190">
        <f t="shared" si="150"/>
        <v>0</v>
      </c>
      <c r="O84" s="189"/>
      <c r="P84" s="172">
        <f t="shared" ref="P84:Q84" si="151">P81+P51</f>
        <v>0</v>
      </c>
      <c r="Q84" s="190">
        <f t="shared" si="151"/>
        <v>0</v>
      </c>
      <c r="R84" s="189"/>
      <c r="S84" s="172">
        <f t="shared" ref="S84:T84" si="152">S81+S51</f>
        <v>0</v>
      </c>
      <c r="T84" s="190">
        <f t="shared" si="152"/>
        <v>0</v>
      </c>
      <c r="U84" s="189"/>
      <c r="V84" s="172">
        <f t="shared" ref="V84:X84" si="153">V81+V51</f>
        <v>0</v>
      </c>
      <c r="W84" s="352">
        <f t="shared" si="153"/>
        <v>100266</v>
      </c>
      <c r="X84" s="355">
        <f t="shared" si="153"/>
        <v>99840</v>
      </c>
      <c r="Y84" s="355">
        <f t="shared" si="129"/>
        <v>426</v>
      </c>
      <c r="Z84" s="191">
        <f t="shared" si="130"/>
        <v>4.2486984620908382E-3</v>
      </c>
      <c r="AA84" s="177"/>
      <c r="AB84" s="131"/>
      <c r="AC84" s="131"/>
      <c r="AD84" s="131"/>
      <c r="AE84" s="7"/>
      <c r="AF84" s="7"/>
      <c r="AG84" s="7"/>
    </row>
    <row r="85" spans="1:33" ht="30" customHeight="1" thickBot="1" x14ac:dyDescent="0.25">
      <c r="A85" s="178" t="s">
        <v>71</v>
      </c>
      <c r="B85" s="179">
        <v>4</v>
      </c>
      <c r="C85" s="180" t="s">
        <v>146</v>
      </c>
      <c r="D85" s="181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354"/>
      <c r="Y85" s="182"/>
      <c r="Z85" s="106"/>
      <c r="AA85" s="107"/>
      <c r="AB85" s="7"/>
      <c r="AC85" s="7"/>
      <c r="AD85" s="7"/>
      <c r="AE85" s="7"/>
      <c r="AF85" s="7"/>
      <c r="AG85" s="7"/>
    </row>
    <row r="86" spans="1:33" ht="30" customHeight="1" x14ac:dyDescent="0.2">
      <c r="A86" s="108" t="s">
        <v>73</v>
      </c>
      <c r="B86" s="155" t="s">
        <v>147</v>
      </c>
      <c r="C86" s="192" t="s">
        <v>148</v>
      </c>
      <c r="D86" s="111"/>
      <c r="E86" s="112">
        <f>SUM(E87:E89)</f>
        <v>0</v>
      </c>
      <c r="F86" s="113"/>
      <c r="G86" s="114">
        <f t="shared" ref="G86:H86" si="154">SUM(G87:G89)</f>
        <v>0</v>
      </c>
      <c r="H86" s="112">
        <f t="shared" si="154"/>
        <v>0</v>
      </c>
      <c r="I86" s="113"/>
      <c r="J86" s="114">
        <f t="shared" ref="J86:K86" si="155">SUM(J87:J89)</f>
        <v>0</v>
      </c>
      <c r="K86" s="112">
        <f t="shared" si="155"/>
        <v>0</v>
      </c>
      <c r="L86" s="113"/>
      <c r="M86" s="114">
        <f t="shared" ref="M86:N86" si="156">SUM(M87:M89)</f>
        <v>0</v>
      </c>
      <c r="N86" s="112">
        <f t="shared" si="156"/>
        <v>0</v>
      </c>
      <c r="O86" s="113"/>
      <c r="P86" s="114">
        <f t="shared" ref="P86:Q86" si="157">SUM(P87:P89)</f>
        <v>0</v>
      </c>
      <c r="Q86" s="112">
        <f t="shared" si="157"/>
        <v>0</v>
      </c>
      <c r="R86" s="113"/>
      <c r="S86" s="114">
        <f t="shared" ref="S86:T86" si="158">SUM(S87:S89)</f>
        <v>0</v>
      </c>
      <c r="T86" s="112">
        <f t="shared" si="158"/>
        <v>0</v>
      </c>
      <c r="U86" s="113"/>
      <c r="V86" s="114">
        <f t="shared" ref="V86:X86" si="159">SUM(V87:V89)</f>
        <v>0</v>
      </c>
      <c r="W86" s="114">
        <f t="shared" si="159"/>
        <v>0</v>
      </c>
      <c r="X86" s="114">
        <f t="shared" si="159"/>
        <v>0</v>
      </c>
      <c r="Y86" s="193">
        <f t="shared" ref="Y86:Y106" si="160">W86-X86</f>
        <v>0</v>
      </c>
      <c r="Z86" s="116" t="e">
        <f t="shared" ref="Z86:Z106" si="161">Y86/W86</f>
        <v>#DIV/0!</v>
      </c>
      <c r="AA86" s="117"/>
      <c r="AB86" s="118"/>
      <c r="AC86" s="118"/>
      <c r="AD86" s="118"/>
      <c r="AE86" s="118"/>
      <c r="AF86" s="118"/>
      <c r="AG86" s="118"/>
    </row>
    <row r="87" spans="1:33" ht="30" customHeight="1" x14ac:dyDescent="0.2">
      <c r="A87" s="119" t="s">
        <v>76</v>
      </c>
      <c r="B87" s="120" t="s">
        <v>149</v>
      </c>
      <c r="C87" s="187" t="s">
        <v>150</v>
      </c>
      <c r="D87" s="194" t="s">
        <v>151</v>
      </c>
      <c r="E87" s="195"/>
      <c r="F87" s="196"/>
      <c r="G87" s="197">
        <f t="shared" ref="G87:G89" si="162">E87*F87</f>
        <v>0</v>
      </c>
      <c r="H87" s="195"/>
      <c r="I87" s="196"/>
      <c r="J87" s="197">
        <f t="shared" ref="J87:J89" si="163">H87*I87</f>
        <v>0</v>
      </c>
      <c r="K87" s="123"/>
      <c r="L87" s="196"/>
      <c r="M87" s="125">
        <f t="shared" ref="M87:M89" si="164">K87*L87</f>
        <v>0</v>
      </c>
      <c r="N87" s="123"/>
      <c r="O87" s="196"/>
      <c r="P87" s="125">
        <f t="shared" ref="P87:P89" si="165">N87*O87</f>
        <v>0</v>
      </c>
      <c r="Q87" s="123"/>
      <c r="R87" s="196"/>
      <c r="S87" s="125">
        <f t="shared" ref="S87:S89" si="166">Q87*R87</f>
        <v>0</v>
      </c>
      <c r="T87" s="123"/>
      <c r="U87" s="196"/>
      <c r="V87" s="125">
        <f t="shared" ref="V87:V89" si="167">T87*U87</f>
        <v>0</v>
      </c>
      <c r="W87" s="126">
        <f t="shared" ref="W87:W89" si="168">G87+M87+S87</f>
        <v>0</v>
      </c>
      <c r="X87" s="127">
        <f t="shared" ref="X87:X89" si="169">J87+P87+V87</f>
        <v>0</v>
      </c>
      <c r="Y87" s="127">
        <f t="shared" si="160"/>
        <v>0</v>
      </c>
      <c r="Z87" s="128" t="e">
        <f t="shared" si="161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19" t="s">
        <v>76</v>
      </c>
      <c r="B88" s="120" t="s">
        <v>152</v>
      </c>
      <c r="C88" s="187" t="s">
        <v>150</v>
      </c>
      <c r="D88" s="194" t="s">
        <v>151</v>
      </c>
      <c r="E88" s="195"/>
      <c r="F88" s="196"/>
      <c r="G88" s="197">
        <f t="shared" si="162"/>
        <v>0</v>
      </c>
      <c r="H88" s="195"/>
      <c r="I88" s="196"/>
      <c r="J88" s="197">
        <f t="shared" si="163"/>
        <v>0</v>
      </c>
      <c r="K88" s="123"/>
      <c r="L88" s="196"/>
      <c r="M88" s="125">
        <f t="shared" si="164"/>
        <v>0</v>
      </c>
      <c r="N88" s="123"/>
      <c r="O88" s="196"/>
      <c r="P88" s="125">
        <f t="shared" si="165"/>
        <v>0</v>
      </c>
      <c r="Q88" s="123"/>
      <c r="R88" s="196"/>
      <c r="S88" s="125">
        <f t="shared" si="166"/>
        <v>0</v>
      </c>
      <c r="T88" s="123"/>
      <c r="U88" s="196"/>
      <c r="V88" s="125">
        <f t="shared" si="167"/>
        <v>0</v>
      </c>
      <c r="W88" s="126">
        <f t="shared" si="168"/>
        <v>0</v>
      </c>
      <c r="X88" s="127">
        <f t="shared" si="169"/>
        <v>0</v>
      </c>
      <c r="Y88" s="127">
        <f t="shared" si="160"/>
        <v>0</v>
      </c>
      <c r="Z88" s="128" t="e">
        <f t="shared" si="161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47" t="s">
        <v>76</v>
      </c>
      <c r="B89" s="133" t="s">
        <v>153</v>
      </c>
      <c r="C89" s="163" t="s">
        <v>150</v>
      </c>
      <c r="D89" s="194" t="s">
        <v>151</v>
      </c>
      <c r="E89" s="198"/>
      <c r="F89" s="199"/>
      <c r="G89" s="200">
        <f t="shared" si="162"/>
        <v>0</v>
      </c>
      <c r="H89" s="198"/>
      <c r="I89" s="199"/>
      <c r="J89" s="200">
        <f t="shared" si="163"/>
        <v>0</v>
      </c>
      <c r="K89" s="135"/>
      <c r="L89" s="199"/>
      <c r="M89" s="137">
        <f t="shared" si="164"/>
        <v>0</v>
      </c>
      <c r="N89" s="135"/>
      <c r="O89" s="199"/>
      <c r="P89" s="137">
        <f t="shared" si="165"/>
        <v>0</v>
      </c>
      <c r="Q89" s="135"/>
      <c r="R89" s="199"/>
      <c r="S89" s="137">
        <f t="shared" si="166"/>
        <v>0</v>
      </c>
      <c r="T89" s="135"/>
      <c r="U89" s="199"/>
      <c r="V89" s="137">
        <f t="shared" si="167"/>
        <v>0</v>
      </c>
      <c r="W89" s="138">
        <f t="shared" si="168"/>
        <v>0</v>
      </c>
      <c r="X89" s="127">
        <f t="shared" si="169"/>
        <v>0</v>
      </c>
      <c r="Y89" s="127">
        <f t="shared" si="160"/>
        <v>0</v>
      </c>
      <c r="Z89" s="128" t="e">
        <f t="shared" si="161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08" t="s">
        <v>73</v>
      </c>
      <c r="B90" s="155" t="s">
        <v>154</v>
      </c>
      <c r="C90" s="153" t="s">
        <v>155</v>
      </c>
      <c r="D90" s="141"/>
      <c r="E90" s="142">
        <f>SUM(E91:E93)</f>
        <v>6</v>
      </c>
      <c r="F90" s="143"/>
      <c r="G90" s="144">
        <f t="shared" ref="G90:H90" si="170">SUM(G91:G93)</f>
        <v>3000</v>
      </c>
      <c r="H90" s="142">
        <f t="shared" si="170"/>
        <v>6</v>
      </c>
      <c r="I90" s="143"/>
      <c r="J90" s="144">
        <f t="shared" ref="J90:K90" si="171">SUM(J91:J93)</f>
        <v>3000</v>
      </c>
      <c r="K90" s="142">
        <f t="shared" si="171"/>
        <v>0</v>
      </c>
      <c r="L90" s="143"/>
      <c r="M90" s="144">
        <f t="shared" ref="M90:N90" si="172">SUM(M91:M93)</f>
        <v>0</v>
      </c>
      <c r="N90" s="142">
        <f t="shared" si="172"/>
        <v>0</v>
      </c>
      <c r="O90" s="143"/>
      <c r="P90" s="144">
        <f t="shared" ref="P90:Q90" si="173">SUM(P91:P93)</f>
        <v>0</v>
      </c>
      <c r="Q90" s="142">
        <f t="shared" si="173"/>
        <v>0</v>
      </c>
      <c r="R90" s="143"/>
      <c r="S90" s="144">
        <f t="shared" ref="S90:T90" si="174">SUM(S91:S93)</f>
        <v>0</v>
      </c>
      <c r="T90" s="142">
        <f t="shared" si="174"/>
        <v>0</v>
      </c>
      <c r="U90" s="143"/>
      <c r="V90" s="144">
        <f t="shared" ref="V90:X90" si="175">SUM(V91:V93)</f>
        <v>0</v>
      </c>
      <c r="W90" s="144">
        <f t="shared" si="175"/>
        <v>3000</v>
      </c>
      <c r="X90" s="144">
        <f t="shared" si="175"/>
        <v>3000</v>
      </c>
      <c r="Y90" s="144">
        <f t="shared" si="160"/>
        <v>0</v>
      </c>
      <c r="Z90" s="144">
        <f t="shared" si="161"/>
        <v>0</v>
      </c>
      <c r="AA90" s="146"/>
      <c r="AB90" s="118"/>
      <c r="AC90" s="118"/>
      <c r="AD90" s="118"/>
      <c r="AE90" s="118"/>
      <c r="AF90" s="118"/>
      <c r="AG90" s="118"/>
    </row>
    <row r="91" spans="1:33" ht="28.5" customHeight="1" x14ac:dyDescent="0.2">
      <c r="A91" s="119" t="s">
        <v>76</v>
      </c>
      <c r="B91" s="120" t="s">
        <v>156</v>
      </c>
      <c r="C91" s="356" t="s">
        <v>413</v>
      </c>
      <c r="D91" s="357" t="s">
        <v>157</v>
      </c>
      <c r="E91" s="358">
        <v>6</v>
      </c>
      <c r="F91" s="359">
        <v>500</v>
      </c>
      <c r="G91" s="125">
        <f t="shared" ref="G91:G93" si="176">E91*F91</f>
        <v>3000</v>
      </c>
      <c r="H91" s="123">
        <v>6</v>
      </c>
      <c r="I91" s="124">
        <v>500</v>
      </c>
      <c r="J91" s="375">
        <f t="shared" ref="J91:J93" si="177">H91*I91</f>
        <v>3000</v>
      </c>
      <c r="K91" s="123"/>
      <c r="L91" s="124"/>
      <c r="M91" s="125">
        <f t="shared" ref="M91:M93" si="178">K91*L91</f>
        <v>0</v>
      </c>
      <c r="N91" s="123"/>
      <c r="O91" s="124"/>
      <c r="P91" s="125">
        <f t="shared" ref="P91:P93" si="179">N91*O91</f>
        <v>0</v>
      </c>
      <c r="Q91" s="123"/>
      <c r="R91" s="124"/>
      <c r="S91" s="125">
        <f t="shared" ref="S91:S93" si="180">Q91*R91</f>
        <v>0</v>
      </c>
      <c r="T91" s="123"/>
      <c r="U91" s="124"/>
      <c r="V91" s="125">
        <f t="shared" ref="V91:V93" si="181">T91*U91</f>
        <v>0</v>
      </c>
      <c r="W91" s="126">
        <f t="shared" ref="W91:W93" si="182">G91+M91+S91</f>
        <v>3000</v>
      </c>
      <c r="X91" s="127">
        <f t="shared" ref="X91:X93" si="183">J91+P91+V91</f>
        <v>3000</v>
      </c>
      <c r="Y91" s="127">
        <f t="shared" si="160"/>
        <v>0</v>
      </c>
      <c r="Z91" s="128">
        <f t="shared" si="161"/>
        <v>0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76</v>
      </c>
      <c r="B92" s="120" t="s">
        <v>158</v>
      </c>
      <c r="C92" s="201" t="s">
        <v>133</v>
      </c>
      <c r="D92" s="202" t="s">
        <v>157</v>
      </c>
      <c r="E92" s="123"/>
      <c r="F92" s="124"/>
      <c r="G92" s="125">
        <f t="shared" si="176"/>
        <v>0</v>
      </c>
      <c r="H92" s="123"/>
      <c r="I92" s="124"/>
      <c r="J92" s="125">
        <f t="shared" si="177"/>
        <v>0</v>
      </c>
      <c r="K92" s="123"/>
      <c r="L92" s="124"/>
      <c r="M92" s="125">
        <f t="shared" si="178"/>
        <v>0</v>
      </c>
      <c r="N92" s="123"/>
      <c r="O92" s="124"/>
      <c r="P92" s="125">
        <f t="shared" si="179"/>
        <v>0</v>
      </c>
      <c r="Q92" s="123"/>
      <c r="R92" s="124"/>
      <c r="S92" s="125">
        <f t="shared" si="180"/>
        <v>0</v>
      </c>
      <c r="T92" s="123"/>
      <c r="U92" s="124"/>
      <c r="V92" s="125">
        <f t="shared" si="181"/>
        <v>0</v>
      </c>
      <c r="W92" s="126">
        <f t="shared" si="182"/>
        <v>0</v>
      </c>
      <c r="X92" s="127">
        <f t="shared" si="183"/>
        <v>0</v>
      </c>
      <c r="Y92" s="127">
        <f t="shared" si="160"/>
        <v>0</v>
      </c>
      <c r="Z92" s="128" t="e">
        <f t="shared" si="161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32" t="s">
        <v>76</v>
      </c>
      <c r="B93" s="154" t="s">
        <v>159</v>
      </c>
      <c r="C93" s="203" t="s">
        <v>135</v>
      </c>
      <c r="D93" s="202" t="s">
        <v>157</v>
      </c>
      <c r="E93" s="135"/>
      <c r="F93" s="136"/>
      <c r="G93" s="137">
        <f t="shared" si="176"/>
        <v>0</v>
      </c>
      <c r="H93" s="135"/>
      <c r="I93" s="136"/>
      <c r="J93" s="137">
        <f t="shared" si="177"/>
        <v>0</v>
      </c>
      <c r="K93" s="135"/>
      <c r="L93" s="136"/>
      <c r="M93" s="137">
        <f t="shared" si="178"/>
        <v>0</v>
      </c>
      <c r="N93" s="135"/>
      <c r="O93" s="136"/>
      <c r="P93" s="137">
        <f t="shared" si="179"/>
        <v>0</v>
      </c>
      <c r="Q93" s="135"/>
      <c r="R93" s="136"/>
      <c r="S93" s="137">
        <f t="shared" si="180"/>
        <v>0</v>
      </c>
      <c r="T93" s="135"/>
      <c r="U93" s="136"/>
      <c r="V93" s="137">
        <f t="shared" si="181"/>
        <v>0</v>
      </c>
      <c r="W93" s="138">
        <f t="shared" si="182"/>
        <v>0</v>
      </c>
      <c r="X93" s="127">
        <f t="shared" si="183"/>
        <v>0</v>
      </c>
      <c r="Y93" s="127">
        <f t="shared" si="160"/>
        <v>0</v>
      </c>
      <c r="Z93" s="128" t="e">
        <f t="shared" si="161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08" t="s">
        <v>73</v>
      </c>
      <c r="B94" s="155" t="s">
        <v>160</v>
      </c>
      <c r="C94" s="153" t="s">
        <v>161</v>
      </c>
      <c r="D94" s="141"/>
      <c r="E94" s="142">
        <f>SUM(E95:E97)</f>
        <v>0</v>
      </c>
      <c r="F94" s="143"/>
      <c r="G94" s="144">
        <f t="shared" ref="G94:H94" si="184">SUM(G95:G97)</f>
        <v>0</v>
      </c>
      <c r="H94" s="142">
        <f t="shared" si="184"/>
        <v>0</v>
      </c>
      <c r="I94" s="143"/>
      <c r="J94" s="144">
        <f t="shared" ref="J94:K94" si="185">SUM(J95:J97)</f>
        <v>0</v>
      </c>
      <c r="K94" s="142">
        <f t="shared" si="185"/>
        <v>0</v>
      </c>
      <c r="L94" s="143"/>
      <c r="M94" s="144">
        <f t="shared" ref="M94:N94" si="186">SUM(M95:M97)</f>
        <v>0</v>
      </c>
      <c r="N94" s="142">
        <f t="shared" si="186"/>
        <v>0</v>
      </c>
      <c r="O94" s="143"/>
      <c r="P94" s="144">
        <f t="shared" ref="P94:Q94" si="187">SUM(P95:P97)</f>
        <v>0</v>
      </c>
      <c r="Q94" s="142">
        <f t="shared" si="187"/>
        <v>0</v>
      </c>
      <c r="R94" s="143"/>
      <c r="S94" s="144">
        <f t="shared" ref="S94:T94" si="188">SUM(S95:S97)</f>
        <v>0</v>
      </c>
      <c r="T94" s="142">
        <f t="shared" si="188"/>
        <v>0</v>
      </c>
      <c r="U94" s="143"/>
      <c r="V94" s="144">
        <f t="shared" ref="V94:X94" si="189">SUM(V95:V97)</f>
        <v>0</v>
      </c>
      <c r="W94" s="144">
        <f t="shared" si="189"/>
        <v>0</v>
      </c>
      <c r="X94" s="144">
        <f t="shared" si="189"/>
        <v>0</v>
      </c>
      <c r="Y94" s="144">
        <f t="shared" si="160"/>
        <v>0</v>
      </c>
      <c r="Z94" s="144" t="e">
        <f t="shared" si="161"/>
        <v>#DIV/0!</v>
      </c>
      <c r="AA94" s="146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76</v>
      </c>
      <c r="B95" s="120" t="s">
        <v>162</v>
      </c>
      <c r="C95" s="201" t="s">
        <v>163</v>
      </c>
      <c r="D95" s="202" t="s">
        <v>164</v>
      </c>
      <c r="E95" s="123"/>
      <c r="F95" s="124"/>
      <c r="G95" s="125">
        <f t="shared" ref="G95:G97" si="190">E95*F95</f>
        <v>0</v>
      </c>
      <c r="H95" s="123"/>
      <c r="I95" s="124"/>
      <c r="J95" s="125">
        <f t="shared" ref="J95:J97" si="191">H95*I95</f>
        <v>0</v>
      </c>
      <c r="K95" s="123"/>
      <c r="L95" s="124"/>
      <c r="M95" s="125">
        <f t="shared" ref="M95:M97" si="192">K95*L95</f>
        <v>0</v>
      </c>
      <c r="N95" s="123"/>
      <c r="O95" s="124"/>
      <c r="P95" s="125">
        <f t="shared" ref="P95:P97" si="193">N95*O95</f>
        <v>0</v>
      </c>
      <c r="Q95" s="123"/>
      <c r="R95" s="124"/>
      <c r="S95" s="125">
        <f t="shared" ref="S95:S97" si="194">Q95*R95</f>
        <v>0</v>
      </c>
      <c r="T95" s="123"/>
      <c r="U95" s="124"/>
      <c r="V95" s="125">
        <f t="shared" ref="V95:V97" si="195">T95*U95</f>
        <v>0</v>
      </c>
      <c r="W95" s="126">
        <f t="shared" ref="W95:W97" si="196">G95+M95+S95</f>
        <v>0</v>
      </c>
      <c r="X95" s="127">
        <f t="shared" ref="X95:X97" si="197">J95+P95+V95</f>
        <v>0</v>
      </c>
      <c r="Y95" s="127">
        <f t="shared" si="160"/>
        <v>0</v>
      </c>
      <c r="Z95" s="128" t="e">
        <f t="shared" si="161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76</v>
      </c>
      <c r="B96" s="120" t="s">
        <v>165</v>
      </c>
      <c r="C96" s="201" t="s">
        <v>166</v>
      </c>
      <c r="D96" s="202" t="s">
        <v>164</v>
      </c>
      <c r="E96" s="123"/>
      <c r="F96" s="124"/>
      <c r="G96" s="125">
        <f t="shared" si="190"/>
        <v>0</v>
      </c>
      <c r="H96" s="123"/>
      <c r="I96" s="124"/>
      <c r="J96" s="125">
        <f t="shared" si="191"/>
        <v>0</v>
      </c>
      <c r="K96" s="123"/>
      <c r="L96" s="124"/>
      <c r="M96" s="125">
        <f t="shared" si="192"/>
        <v>0</v>
      </c>
      <c r="N96" s="123"/>
      <c r="O96" s="124"/>
      <c r="P96" s="125">
        <f t="shared" si="193"/>
        <v>0</v>
      </c>
      <c r="Q96" s="123"/>
      <c r="R96" s="124"/>
      <c r="S96" s="125">
        <f t="shared" si="194"/>
        <v>0</v>
      </c>
      <c r="T96" s="123"/>
      <c r="U96" s="124"/>
      <c r="V96" s="125">
        <f t="shared" si="195"/>
        <v>0</v>
      </c>
      <c r="W96" s="126">
        <f t="shared" si="196"/>
        <v>0</v>
      </c>
      <c r="X96" s="127">
        <f t="shared" si="197"/>
        <v>0</v>
      </c>
      <c r="Y96" s="127">
        <f t="shared" si="160"/>
        <v>0</v>
      </c>
      <c r="Z96" s="128" t="e">
        <f t="shared" si="161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76</v>
      </c>
      <c r="B97" s="154" t="s">
        <v>167</v>
      </c>
      <c r="C97" s="203" t="s">
        <v>168</v>
      </c>
      <c r="D97" s="204" t="s">
        <v>164</v>
      </c>
      <c r="E97" s="135"/>
      <c r="F97" s="136"/>
      <c r="G97" s="137">
        <f t="shared" si="190"/>
        <v>0</v>
      </c>
      <c r="H97" s="135"/>
      <c r="I97" s="136"/>
      <c r="J97" s="137">
        <f t="shared" si="191"/>
        <v>0</v>
      </c>
      <c r="K97" s="135"/>
      <c r="L97" s="136"/>
      <c r="M97" s="137">
        <f t="shared" si="192"/>
        <v>0</v>
      </c>
      <c r="N97" s="135"/>
      <c r="O97" s="136"/>
      <c r="P97" s="137">
        <f t="shared" si="193"/>
        <v>0</v>
      </c>
      <c r="Q97" s="135"/>
      <c r="R97" s="136"/>
      <c r="S97" s="137">
        <f t="shared" si="194"/>
        <v>0</v>
      </c>
      <c r="T97" s="135"/>
      <c r="U97" s="136"/>
      <c r="V97" s="137">
        <f t="shared" si="195"/>
        <v>0</v>
      </c>
      <c r="W97" s="138">
        <f t="shared" si="196"/>
        <v>0</v>
      </c>
      <c r="X97" s="127">
        <f t="shared" si="197"/>
        <v>0</v>
      </c>
      <c r="Y97" s="127">
        <f t="shared" si="160"/>
        <v>0</v>
      </c>
      <c r="Z97" s="128" t="e">
        <f t="shared" si="161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73</v>
      </c>
      <c r="B98" s="155" t="s">
        <v>169</v>
      </c>
      <c r="C98" s="153" t="s">
        <v>170</v>
      </c>
      <c r="D98" s="141"/>
      <c r="E98" s="142">
        <f>SUM(E99:E101)</f>
        <v>0</v>
      </c>
      <c r="F98" s="143"/>
      <c r="G98" s="144">
        <f t="shared" ref="G98:H98" si="198">SUM(G99:G101)</f>
        <v>0</v>
      </c>
      <c r="H98" s="142">
        <f t="shared" si="198"/>
        <v>0</v>
      </c>
      <c r="I98" s="143"/>
      <c r="J98" s="144">
        <f t="shared" ref="J98:K98" si="199">SUM(J99:J101)</f>
        <v>0</v>
      </c>
      <c r="K98" s="142">
        <f t="shared" si="199"/>
        <v>0</v>
      </c>
      <c r="L98" s="143"/>
      <c r="M98" s="144">
        <f t="shared" ref="M98:N98" si="200">SUM(M99:M101)</f>
        <v>0</v>
      </c>
      <c r="N98" s="142">
        <f t="shared" si="200"/>
        <v>0</v>
      </c>
      <c r="O98" s="143"/>
      <c r="P98" s="144">
        <f t="shared" ref="P98:Q98" si="201">SUM(P99:P101)</f>
        <v>0</v>
      </c>
      <c r="Q98" s="142">
        <f t="shared" si="201"/>
        <v>0</v>
      </c>
      <c r="R98" s="143"/>
      <c r="S98" s="144">
        <f t="shared" ref="S98:T98" si="202">SUM(S99:S101)</f>
        <v>0</v>
      </c>
      <c r="T98" s="142">
        <f t="shared" si="202"/>
        <v>0</v>
      </c>
      <c r="U98" s="143"/>
      <c r="V98" s="144">
        <f t="shared" ref="V98:X98" si="203">SUM(V99:V101)</f>
        <v>0</v>
      </c>
      <c r="W98" s="144">
        <f t="shared" si="203"/>
        <v>0</v>
      </c>
      <c r="X98" s="144">
        <f t="shared" si="203"/>
        <v>0</v>
      </c>
      <c r="Y98" s="144">
        <f t="shared" si="160"/>
        <v>0</v>
      </c>
      <c r="Z98" s="144" t="e">
        <f t="shared" si="161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">
      <c r="A99" s="119" t="s">
        <v>76</v>
      </c>
      <c r="B99" s="120" t="s">
        <v>171</v>
      </c>
      <c r="C99" s="187" t="s">
        <v>172</v>
      </c>
      <c r="D99" s="202" t="s">
        <v>111</v>
      </c>
      <c r="E99" s="123"/>
      <c r="F99" s="124"/>
      <c r="G99" s="125">
        <f t="shared" ref="G99:G101" si="204">E99*F99</f>
        <v>0</v>
      </c>
      <c r="H99" s="123"/>
      <c r="I99" s="124"/>
      <c r="J99" s="125">
        <f t="shared" ref="J99:J101" si="205">H99*I99</f>
        <v>0</v>
      </c>
      <c r="K99" s="123"/>
      <c r="L99" s="124"/>
      <c r="M99" s="125">
        <f t="shared" ref="M99:M101" si="206">K99*L99</f>
        <v>0</v>
      </c>
      <c r="N99" s="123"/>
      <c r="O99" s="124"/>
      <c r="P99" s="125">
        <f t="shared" ref="P99:P101" si="207">N99*O99</f>
        <v>0</v>
      </c>
      <c r="Q99" s="123"/>
      <c r="R99" s="124"/>
      <c r="S99" s="125">
        <f t="shared" ref="S99:S101" si="208">Q99*R99</f>
        <v>0</v>
      </c>
      <c r="T99" s="123"/>
      <c r="U99" s="124"/>
      <c r="V99" s="125">
        <f t="shared" ref="V99:V101" si="209">T99*U99</f>
        <v>0</v>
      </c>
      <c r="W99" s="126">
        <f t="shared" ref="W99:W101" si="210">G99+M99+S99</f>
        <v>0</v>
      </c>
      <c r="X99" s="127">
        <f t="shared" ref="X99:X101" si="211">J99+P99+V99</f>
        <v>0</v>
      </c>
      <c r="Y99" s="127">
        <f t="shared" si="160"/>
        <v>0</v>
      </c>
      <c r="Z99" s="128" t="e">
        <f t="shared" si="161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76</v>
      </c>
      <c r="B100" s="205" t="s">
        <v>173</v>
      </c>
      <c r="C100" s="187" t="s">
        <v>172</v>
      </c>
      <c r="D100" s="202" t="s">
        <v>111</v>
      </c>
      <c r="E100" s="123"/>
      <c r="F100" s="124"/>
      <c r="G100" s="125">
        <f t="shared" si="204"/>
        <v>0</v>
      </c>
      <c r="H100" s="123"/>
      <c r="I100" s="124"/>
      <c r="J100" s="125">
        <f t="shared" si="205"/>
        <v>0</v>
      </c>
      <c r="K100" s="123"/>
      <c r="L100" s="124"/>
      <c r="M100" s="125">
        <f t="shared" si="206"/>
        <v>0</v>
      </c>
      <c r="N100" s="123"/>
      <c r="O100" s="124"/>
      <c r="P100" s="125">
        <f t="shared" si="207"/>
        <v>0</v>
      </c>
      <c r="Q100" s="123"/>
      <c r="R100" s="124"/>
      <c r="S100" s="125">
        <f t="shared" si="208"/>
        <v>0</v>
      </c>
      <c r="T100" s="123"/>
      <c r="U100" s="124"/>
      <c r="V100" s="125">
        <f t="shared" si="209"/>
        <v>0</v>
      </c>
      <c r="W100" s="126">
        <f t="shared" si="210"/>
        <v>0</v>
      </c>
      <c r="X100" s="127">
        <f t="shared" si="211"/>
        <v>0</v>
      </c>
      <c r="Y100" s="127">
        <f t="shared" si="160"/>
        <v>0</v>
      </c>
      <c r="Z100" s="128" t="e">
        <f t="shared" si="161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76</v>
      </c>
      <c r="B101" s="206" t="s">
        <v>174</v>
      </c>
      <c r="C101" s="163" t="s">
        <v>172</v>
      </c>
      <c r="D101" s="204" t="s">
        <v>111</v>
      </c>
      <c r="E101" s="135"/>
      <c r="F101" s="136"/>
      <c r="G101" s="137">
        <f t="shared" si="204"/>
        <v>0</v>
      </c>
      <c r="H101" s="135"/>
      <c r="I101" s="136"/>
      <c r="J101" s="137">
        <f t="shared" si="205"/>
        <v>0</v>
      </c>
      <c r="K101" s="135"/>
      <c r="L101" s="136"/>
      <c r="M101" s="137">
        <f t="shared" si="206"/>
        <v>0</v>
      </c>
      <c r="N101" s="135"/>
      <c r="O101" s="136"/>
      <c r="P101" s="137">
        <f t="shared" si="207"/>
        <v>0</v>
      </c>
      <c r="Q101" s="135"/>
      <c r="R101" s="136"/>
      <c r="S101" s="137">
        <f t="shared" si="208"/>
        <v>0</v>
      </c>
      <c r="T101" s="135"/>
      <c r="U101" s="136"/>
      <c r="V101" s="137">
        <f t="shared" si="209"/>
        <v>0</v>
      </c>
      <c r="W101" s="138">
        <f t="shared" si="210"/>
        <v>0</v>
      </c>
      <c r="X101" s="127">
        <f t="shared" si="211"/>
        <v>0</v>
      </c>
      <c r="Y101" s="127">
        <f t="shared" si="160"/>
        <v>0</v>
      </c>
      <c r="Z101" s="128" t="e">
        <f t="shared" si="161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73</v>
      </c>
      <c r="B102" s="155" t="s">
        <v>175</v>
      </c>
      <c r="C102" s="153" t="s">
        <v>176</v>
      </c>
      <c r="D102" s="141"/>
      <c r="E102" s="142">
        <f>SUM(E103:E105)</f>
        <v>0</v>
      </c>
      <c r="F102" s="143"/>
      <c r="G102" s="144">
        <f t="shared" ref="G102:H102" si="212">SUM(G103:G105)</f>
        <v>0</v>
      </c>
      <c r="H102" s="142">
        <f t="shared" si="212"/>
        <v>0</v>
      </c>
      <c r="I102" s="143"/>
      <c r="J102" s="144">
        <f t="shared" ref="J102:K102" si="213">SUM(J103:J105)</f>
        <v>0</v>
      </c>
      <c r="K102" s="142">
        <f t="shared" si="213"/>
        <v>0</v>
      </c>
      <c r="L102" s="143"/>
      <c r="M102" s="144">
        <f t="shared" ref="M102:N102" si="214">SUM(M103:M105)</f>
        <v>0</v>
      </c>
      <c r="N102" s="142">
        <f t="shared" si="214"/>
        <v>0</v>
      </c>
      <c r="O102" s="143"/>
      <c r="P102" s="144">
        <f t="shared" ref="P102:Q102" si="215">SUM(P103:P105)</f>
        <v>0</v>
      </c>
      <c r="Q102" s="142">
        <f t="shared" si="215"/>
        <v>0</v>
      </c>
      <c r="R102" s="143"/>
      <c r="S102" s="144">
        <f t="shared" ref="S102:T102" si="216">SUM(S103:S105)</f>
        <v>0</v>
      </c>
      <c r="T102" s="142">
        <f t="shared" si="216"/>
        <v>0</v>
      </c>
      <c r="U102" s="143"/>
      <c r="V102" s="144">
        <f t="shared" ref="V102:X102" si="217">SUM(V103:V105)</f>
        <v>0</v>
      </c>
      <c r="W102" s="144">
        <f t="shared" si="217"/>
        <v>0</v>
      </c>
      <c r="X102" s="144">
        <f t="shared" si="217"/>
        <v>0</v>
      </c>
      <c r="Y102" s="144">
        <f t="shared" si="160"/>
        <v>0</v>
      </c>
      <c r="Z102" s="144" t="e">
        <f t="shared" si="161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76</v>
      </c>
      <c r="B103" s="120" t="s">
        <v>177</v>
      </c>
      <c r="C103" s="187" t="s">
        <v>172</v>
      </c>
      <c r="D103" s="202" t="s">
        <v>111</v>
      </c>
      <c r="E103" s="123"/>
      <c r="F103" s="124"/>
      <c r="G103" s="125">
        <f t="shared" ref="G103:G105" si="218">E103*F103</f>
        <v>0</v>
      </c>
      <c r="H103" s="123"/>
      <c r="I103" s="124"/>
      <c r="J103" s="125">
        <f t="shared" ref="J103:J105" si="219">H103*I103</f>
        <v>0</v>
      </c>
      <c r="K103" s="123"/>
      <c r="L103" s="124"/>
      <c r="M103" s="125">
        <f t="shared" ref="M103:M105" si="220">K103*L103</f>
        <v>0</v>
      </c>
      <c r="N103" s="123"/>
      <c r="O103" s="124"/>
      <c r="P103" s="125">
        <f t="shared" ref="P103:P105" si="221">N103*O103</f>
        <v>0</v>
      </c>
      <c r="Q103" s="123"/>
      <c r="R103" s="124"/>
      <c r="S103" s="125">
        <f t="shared" ref="S103:S105" si="222">Q103*R103</f>
        <v>0</v>
      </c>
      <c r="T103" s="123"/>
      <c r="U103" s="124"/>
      <c r="V103" s="125">
        <f t="shared" ref="V103:V105" si="223">T103*U103</f>
        <v>0</v>
      </c>
      <c r="W103" s="126">
        <f t="shared" ref="W103:W105" si="224">G103+M103+S103</f>
        <v>0</v>
      </c>
      <c r="X103" s="127">
        <f t="shared" ref="X103:X105" si="225">J103+P103+V103</f>
        <v>0</v>
      </c>
      <c r="Y103" s="127">
        <f t="shared" si="160"/>
        <v>0</v>
      </c>
      <c r="Z103" s="128" t="e">
        <f t="shared" si="161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76</v>
      </c>
      <c r="B104" s="120" t="s">
        <v>178</v>
      </c>
      <c r="C104" s="187" t="s">
        <v>172</v>
      </c>
      <c r="D104" s="202" t="s">
        <v>111</v>
      </c>
      <c r="E104" s="123"/>
      <c r="F104" s="124"/>
      <c r="G104" s="125">
        <f t="shared" si="218"/>
        <v>0</v>
      </c>
      <c r="H104" s="123"/>
      <c r="I104" s="124"/>
      <c r="J104" s="125">
        <f t="shared" si="219"/>
        <v>0</v>
      </c>
      <c r="K104" s="123"/>
      <c r="L104" s="124"/>
      <c r="M104" s="125">
        <f t="shared" si="220"/>
        <v>0</v>
      </c>
      <c r="N104" s="123"/>
      <c r="O104" s="124"/>
      <c r="P104" s="125">
        <f t="shared" si="221"/>
        <v>0</v>
      </c>
      <c r="Q104" s="123"/>
      <c r="R104" s="124"/>
      <c r="S104" s="125">
        <f t="shared" si="222"/>
        <v>0</v>
      </c>
      <c r="T104" s="123"/>
      <c r="U104" s="124"/>
      <c r="V104" s="125">
        <f t="shared" si="223"/>
        <v>0</v>
      </c>
      <c r="W104" s="126">
        <f t="shared" si="224"/>
        <v>0</v>
      </c>
      <c r="X104" s="127">
        <f t="shared" si="225"/>
        <v>0</v>
      </c>
      <c r="Y104" s="127">
        <f t="shared" si="160"/>
        <v>0</v>
      </c>
      <c r="Z104" s="128" t="e">
        <f t="shared" si="161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76</v>
      </c>
      <c r="B105" s="154" t="s">
        <v>179</v>
      </c>
      <c r="C105" s="163" t="s">
        <v>172</v>
      </c>
      <c r="D105" s="204" t="s">
        <v>111</v>
      </c>
      <c r="E105" s="135"/>
      <c r="F105" s="136"/>
      <c r="G105" s="137">
        <f t="shared" si="218"/>
        <v>0</v>
      </c>
      <c r="H105" s="135"/>
      <c r="I105" s="136"/>
      <c r="J105" s="137">
        <f t="shared" si="219"/>
        <v>0</v>
      </c>
      <c r="K105" s="135"/>
      <c r="L105" s="136"/>
      <c r="M105" s="137">
        <f t="shared" si="220"/>
        <v>0</v>
      </c>
      <c r="N105" s="135"/>
      <c r="O105" s="136"/>
      <c r="P105" s="137">
        <f t="shared" si="221"/>
        <v>0</v>
      </c>
      <c r="Q105" s="135"/>
      <c r="R105" s="136"/>
      <c r="S105" s="137">
        <f t="shared" si="222"/>
        <v>0</v>
      </c>
      <c r="T105" s="135"/>
      <c r="U105" s="136"/>
      <c r="V105" s="137">
        <f t="shared" si="223"/>
        <v>0</v>
      </c>
      <c r="W105" s="138">
        <f t="shared" si="224"/>
        <v>0</v>
      </c>
      <c r="X105" s="127">
        <f t="shared" si="225"/>
        <v>0</v>
      </c>
      <c r="Y105" s="165">
        <f t="shared" si="160"/>
        <v>0</v>
      </c>
      <c r="Z105" s="128" t="e">
        <f t="shared" si="161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66" t="s">
        <v>180</v>
      </c>
      <c r="B106" s="167"/>
      <c r="C106" s="168"/>
      <c r="D106" s="169"/>
      <c r="E106" s="173">
        <f>E102+E98+E94+E90+E86</f>
        <v>6</v>
      </c>
      <c r="F106" s="189"/>
      <c r="G106" s="172">
        <f t="shared" ref="G106:H106" si="226">G102+G98+G94+G90+G86</f>
        <v>3000</v>
      </c>
      <c r="H106" s="173">
        <f t="shared" si="226"/>
        <v>6</v>
      </c>
      <c r="I106" s="189"/>
      <c r="J106" s="172">
        <f t="shared" ref="J106:K106" si="227">J102+J98+J94+J90+J86</f>
        <v>3000</v>
      </c>
      <c r="K106" s="190">
        <f t="shared" si="227"/>
        <v>0</v>
      </c>
      <c r="L106" s="189"/>
      <c r="M106" s="172">
        <f t="shared" ref="M106:N106" si="228">M102+M98+M94+M90+M86</f>
        <v>0</v>
      </c>
      <c r="N106" s="190">
        <f t="shared" si="228"/>
        <v>0</v>
      </c>
      <c r="O106" s="189"/>
      <c r="P106" s="172">
        <f t="shared" ref="P106:Q106" si="229">P102+P98+P94+P90+P86</f>
        <v>0</v>
      </c>
      <c r="Q106" s="190">
        <f t="shared" si="229"/>
        <v>0</v>
      </c>
      <c r="R106" s="189"/>
      <c r="S106" s="172">
        <f t="shared" ref="S106:T106" si="230">S102+S98+S94+S90+S86</f>
        <v>0</v>
      </c>
      <c r="T106" s="190">
        <f t="shared" si="230"/>
        <v>0</v>
      </c>
      <c r="U106" s="189"/>
      <c r="V106" s="172">
        <f t="shared" ref="V106:X106" si="231">V102+V98+V94+V90+V86</f>
        <v>0</v>
      </c>
      <c r="W106" s="191">
        <f t="shared" si="231"/>
        <v>3000</v>
      </c>
      <c r="X106" s="207">
        <f t="shared" si="231"/>
        <v>3000</v>
      </c>
      <c r="Y106" s="208">
        <f t="shared" si="160"/>
        <v>0</v>
      </c>
      <c r="Z106" s="208">
        <f t="shared" si="161"/>
        <v>0</v>
      </c>
      <c r="AA106" s="177"/>
      <c r="AB106" s="7"/>
      <c r="AC106" s="7"/>
      <c r="AD106" s="7"/>
      <c r="AE106" s="7"/>
      <c r="AF106" s="7"/>
      <c r="AG106" s="7"/>
    </row>
    <row r="107" spans="1:33" ht="30" customHeight="1" x14ac:dyDescent="0.2">
      <c r="A107" s="209" t="s">
        <v>71</v>
      </c>
      <c r="B107" s="210">
        <v>5</v>
      </c>
      <c r="C107" s="211" t="s">
        <v>181</v>
      </c>
      <c r="D107" s="104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6"/>
      <c r="X107" s="106"/>
      <c r="Y107" s="212"/>
      <c r="Z107" s="106"/>
      <c r="AA107" s="107"/>
      <c r="AB107" s="7"/>
      <c r="AC107" s="7"/>
      <c r="AD107" s="7"/>
      <c r="AE107" s="7"/>
      <c r="AF107" s="7"/>
      <c r="AG107" s="7"/>
    </row>
    <row r="108" spans="1:33" ht="30" customHeight="1" x14ac:dyDescent="0.2">
      <c r="A108" s="108" t="s">
        <v>73</v>
      </c>
      <c r="B108" s="155" t="s">
        <v>182</v>
      </c>
      <c r="C108" s="140" t="s">
        <v>183</v>
      </c>
      <c r="D108" s="141"/>
      <c r="E108" s="142">
        <f>SUM(E109:E111)</f>
        <v>120</v>
      </c>
      <c r="F108" s="143"/>
      <c r="G108" s="144">
        <f t="shared" ref="G108:H108" si="232">SUM(G109:G111)</f>
        <v>12000</v>
      </c>
      <c r="H108" s="142">
        <f t="shared" si="232"/>
        <v>120</v>
      </c>
      <c r="I108" s="143"/>
      <c r="J108" s="144">
        <f t="shared" ref="J108:K108" si="233">SUM(J109:J111)</f>
        <v>12000</v>
      </c>
      <c r="K108" s="142">
        <f t="shared" si="233"/>
        <v>0</v>
      </c>
      <c r="L108" s="143"/>
      <c r="M108" s="144">
        <f t="shared" ref="M108:N108" si="234">SUM(M109:M111)</f>
        <v>0</v>
      </c>
      <c r="N108" s="142">
        <f t="shared" si="234"/>
        <v>0</v>
      </c>
      <c r="O108" s="143"/>
      <c r="P108" s="144">
        <f t="shared" ref="P108:Q108" si="235">SUM(P109:P111)</f>
        <v>0</v>
      </c>
      <c r="Q108" s="142">
        <f t="shared" si="235"/>
        <v>0</v>
      </c>
      <c r="R108" s="143"/>
      <c r="S108" s="144">
        <f t="shared" ref="S108:T108" si="236">SUM(S109:S111)</f>
        <v>0</v>
      </c>
      <c r="T108" s="142">
        <f t="shared" si="236"/>
        <v>0</v>
      </c>
      <c r="U108" s="143"/>
      <c r="V108" s="144">
        <f t="shared" ref="V108:X108" si="237">SUM(V109:V111)</f>
        <v>0</v>
      </c>
      <c r="W108" s="213">
        <f t="shared" si="237"/>
        <v>12000</v>
      </c>
      <c r="X108" s="213">
        <f t="shared" si="237"/>
        <v>12000</v>
      </c>
      <c r="Y108" s="213">
        <f t="shared" ref="Y108:Y120" si="238">W108-X108</f>
        <v>0</v>
      </c>
      <c r="Z108" s="116">
        <f t="shared" ref="Z108:Z120" si="239">Y108/W108</f>
        <v>0</v>
      </c>
      <c r="AA108" s="146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76</v>
      </c>
      <c r="B109" s="120" t="s">
        <v>184</v>
      </c>
      <c r="C109" s="360" t="s">
        <v>414</v>
      </c>
      <c r="D109" s="357" t="s">
        <v>186</v>
      </c>
      <c r="E109" s="358">
        <v>120</v>
      </c>
      <c r="F109" s="359">
        <v>100</v>
      </c>
      <c r="G109" s="125">
        <f t="shared" ref="G109:G111" si="240">E109*F109</f>
        <v>12000</v>
      </c>
      <c r="H109" s="123">
        <v>120</v>
      </c>
      <c r="I109" s="124">
        <v>100</v>
      </c>
      <c r="J109" s="375">
        <f t="shared" ref="J109:J111" si="241">H109*I109</f>
        <v>12000</v>
      </c>
      <c r="K109" s="123"/>
      <c r="L109" s="124"/>
      <c r="M109" s="125">
        <f t="shared" ref="M109:M111" si="242">K109*L109</f>
        <v>0</v>
      </c>
      <c r="N109" s="123"/>
      <c r="O109" s="124"/>
      <c r="P109" s="125">
        <f t="shared" ref="P109:P111" si="243">N109*O109</f>
        <v>0</v>
      </c>
      <c r="Q109" s="123"/>
      <c r="R109" s="124"/>
      <c r="S109" s="125">
        <f t="shared" ref="S109:S111" si="244">Q109*R109</f>
        <v>0</v>
      </c>
      <c r="T109" s="123"/>
      <c r="U109" s="124"/>
      <c r="V109" s="125">
        <f t="shared" ref="V109:V111" si="245">T109*U109</f>
        <v>0</v>
      </c>
      <c r="W109" s="126">
        <f t="shared" ref="W109:W111" si="246">G109+M109+S109</f>
        <v>12000</v>
      </c>
      <c r="X109" s="127">
        <f t="shared" ref="X109:X111" si="247">J109+P109+V109</f>
        <v>12000</v>
      </c>
      <c r="Y109" s="127">
        <f t="shared" si="238"/>
        <v>0</v>
      </c>
      <c r="Z109" s="128">
        <f t="shared" si="239"/>
        <v>0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76</v>
      </c>
      <c r="B110" s="120" t="s">
        <v>187</v>
      </c>
      <c r="C110" s="214" t="s">
        <v>185</v>
      </c>
      <c r="D110" s="202" t="s">
        <v>186</v>
      </c>
      <c r="E110" s="123"/>
      <c r="F110" s="124"/>
      <c r="G110" s="125">
        <f t="shared" si="240"/>
        <v>0</v>
      </c>
      <c r="H110" s="123"/>
      <c r="I110" s="124"/>
      <c r="J110" s="125">
        <f t="shared" si="241"/>
        <v>0</v>
      </c>
      <c r="K110" s="123"/>
      <c r="L110" s="124"/>
      <c r="M110" s="125">
        <f t="shared" si="242"/>
        <v>0</v>
      </c>
      <c r="N110" s="123"/>
      <c r="O110" s="124"/>
      <c r="P110" s="125">
        <f t="shared" si="243"/>
        <v>0</v>
      </c>
      <c r="Q110" s="123"/>
      <c r="R110" s="124"/>
      <c r="S110" s="125">
        <f t="shared" si="244"/>
        <v>0</v>
      </c>
      <c r="T110" s="123"/>
      <c r="U110" s="124"/>
      <c r="V110" s="125">
        <f t="shared" si="245"/>
        <v>0</v>
      </c>
      <c r="W110" s="126">
        <f t="shared" si="246"/>
        <v>0</v>
      </c>
      <c r="X110" s="127">
        <f t="shared" si="247"/>
        <v>0</v>
      </c>
      <c r="Y110" s="127">
        <f t="shared" si="238"/>
        <v>0</v>
      </c>
      <c r="Z110" s="128" t="e">
        <f t="shared" si="239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32" t="s">
        <v>76</v>
      </c>
      <c r="B111" s="133" t="s">
        <v>188</v>
      </c>
      <c r="C111" s="214" t="s">
        <v>185</v>
      </c>
      <c r="D111" s="204" t="s">
        <v>186</v>
      </c>
      <c r="E111" s="135"/>
      <c r="F111" s="136"/>
      <c r="G111" s="137">
        <f t="shared" si="240"/>
        <v>0</v>
      </c>
      <c r="H111" s="135"/>
      <c r="I111" s="136"/>
      <c r="J111" s="137">
        <f t="shared" si="241"/>
        <v>0</v>
      </c>
      <c r="K111" s="135"/>
      <c r="L111" s="136"/>
      <c r="M111" s="137">
        <f t="shared" si="242"/>
        <v>0</v>
      </c>
      <c r="N111" s="135"/>
      <c r="O111" s="136"/>
      <c r="P111" s="137">
        <f t="shared" si="243"/>
        <v>0</v>
      </c>
      <c r="Q111" s="135"/>
      <c r="R111" s="136"/>
      <c r="S111" s="137">
        <f t="shared" si="244"/>
        <v>0</v>
      </c>
      <c r="T111" s="135"/>
      <c r="U111" s="136"/>
      <c r="V111" s="137">
        <f t="shared" si="245"/>
        <v>0</v>
      </c>
      <c r="W111" s="138">
        <f t="shared" si="246"/>
        <v>0</v>
      </c>
      <c r="X111" s="127">
        <f t="shared" si="247"/>
        <v>0</v>
      </c>
      <c r="Y111" s="127">
        <f t="shared" si="238"/>
        <v>0</v>
      </c>
      <c r="Z111" s="128" t="e">
        <f t="shared" si="239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08" t="s">
        <v>73</v>
      </c>
      <c r="B112" s="155" t="s">
        <v>189</v>
      </c>
      <c r="C112" s="140" t="s">
        <v>190</v>
      </c>
      <c r="D112" s="215"/>
      <c r="E112" s="216">
        <f>SUM(E113:E115)</f>
        <v>0</v>
      </c>
      <c r="F112" s="143"/>
      <c r="G112" s="144">
        <f t="shared" ref="G112:H112" si="248">SUM(G113:G115)</f>
        <v>0</v>
      </c>
      <c r="H112" s="216">
        <f t="shared" si="248"/>
        <v>0</v>
      </c>
      <c r="I112" s="143"/>
      <c r="J112" s="144">
        <f t="shared" ref="J112:K112" si="249">SUM(J113:J115)</f>
        <v>0</v>
      </c>
      <c r="K112" s="216">
        <f t="shared" si="249"/>
        <v>0</v>
      </c>
      <c r="L112" s="143"/>
      <c r="M112" s="144">
        <f t="shared" ref="M112:N112" si="250">SUM(M113:M115)</f>
        <v>0</v>
      </c>
      <c r="N112" s="216">
        <f t="shared" si="250"/>
        <v>0</v>
      </c>
      <c r="O112" s="143"/>
      <c r="P112" s="144">
        <f t="shared" ref="P112:Q112" si="251">SUM(P113:P115)</f>
        <v>0</v>
      </c>
      <c r="Q112" s="216">
        <f t="shared" si="251"/>
        <v>0</v>
      </c>
      <c r="R112" s="143"/>
      <c r="S112" s="144">
        <f t="shared" ref="S112:T112" si="252">SUM(S113:S115)</f>
        <v>0</v>
      </c>
      <c r="T112" s="216">
        <f t="shared" si="252"/>
        <v>0</v>
      </c>
      <c r="U112" s="143"/>
      <c r="V112" s="144">
        <f t="shared" ref="V112:X112" si="253">SUM(V113:V115)</f>
        <v>0</v>
      </c>
      <c r="W112" s="213">
        <f t="shared" si="253"/>
        <v>0</v>
      </c>
      <c r="X112" s="213">
        <f t="shared" si="253"/>
        <v>0</v>
      </c>
      <c r="Y112" s="213">
        <f t="shared" si="238"/>
        <v>0</v>
      </c>
      <c r="Z112" s="213" t="e">
        <f t="shared" si="239"/>
        <v>#DIV/0!</v>
      </c>
      <c r="AA112" s="146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76</v>
      </c>
      <c r="B113" s="120" t="s">
        <v>191</v>
      </c>
      <c r="C113" s="214" t="s">
        <v>192</v>
      </c>
      <c r="D113" s="217" t="s">
        <v>111</v>
      </c>
      <c r="E113" s="123"/>
      <c r="F113" s="124"/>
      <c r="G113" s="125">
        <f t="shared" ref="G113:G115" si="254">E113*F113</f>
        <v>0</v>
      </c>
      <c r="H113" s="123"/>
      <c r="I113" s="124"/>
      <c r="J113" s="125">
        <f t="shared" ref="J113:J115" si="255">H113*I113</f>
        <v>0</v>
      </c>
      <c r="K113" s="123"/>
      <c r="L113" s="124"/>
      <c r="M113" s="125">
        <f t="shared" ref="M113:M115" si="256">K113*L113</f>
        <v>0</v>
      </c>
      <c r="N113" s="123"/>
      <c r="O113" s="124"/>
      <c r="P113" s="125">
        <f t="shared" ref="P113:P115" si="257">N113*O113</f>
        <v>0</v>
      </c>
      <c r="Q113" s="123"/>
      <c r="R113" s="124"/>
      <c r="S113" s="125">
        <f t="shared" ref="S113:S115" si="258">Q113*R113</f>
        <v>0</v>
      </c>
      <c r="T113" s="123"/>
      <c r="U113" s="124"/>
      <c r="V113" s="125">
        <f t="shared" ref="V113:V115" si="259">T113*U113</f>
        <v>0</v>
      </c>
      <c r="W113" s="126">
        <f t="shared" ref="W113:W115" si="260">G113+M113+S113</f>
        <v>0</v>
      </c>
      <c r="X113" s="127">
        <f t="shared" ref="X113:X115" si="261">J113+P113+V113</f>
        <v>0</v>
      </c>
      <c r="Y113" s="127">
        <f t="shared" si="238"/>
        <v>0</v>
      </c>
      <c r="Z113" s="128" t="e">
        <f t="shared" si="239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76</v>
      </c>
      <c r="B114" s="120" t="s">
        <v>193</v>
      </c>
      <c r="C114" s="187" t="s">
        <v>192</v>
      </c>
      <c r="D114" s="202" t="s">
        <v>111</v>
      </c>
      <c r="E114" s="123"/>
      <c r="F114" s="124"/>
      <c r="G114" s="125">
        <f t="shared" si="254"/>
        <v>0</v>
      </c>
      <c r="H114" s="123"/>
      <c r="I114" s="124"/>
      <c r="J114" s="125">
        <f t="shared" si="255"/>
        <v>0</v>
      </c>
      <c r="K114" s="123"/>
      <c r="L114" s="124"/>
      <c r="M114" s="125">
        <f t="shared" si="256"/>
        <v>0</v>
      </c>
      <c r="N114" s="123"/>
      <c r="O114" s="124"/>
      <c r="P114" s="125">
        <f t="shared" si="257"/>
        <v>0</v>
      </c>
      <c r="Q114" s="123"/>
      <c r="R114" s="124"/>
      <c r="S114" s="125">
        <f t="shared" si="258"/>
        <v>0</v>
      </c>
      <c r="T114" s="123"/>
      <c r="U114" s="124"/>
      <c r="V114" s="125">
        <f t="shared" si="259"/>
        <v>0</v>
      </c>
      <c r="W114" s="126">
        <f t="shared" si="260"/>
        <v>0</v>
      </c>
      <c r="X114" s="127">
        <f t="shared" si="261"/>
        <v>0</v>
      </c>
      <c r="Y114" s="127">
        <f t="shared" si="238"/>
        <v>0</v>
      </c>
      <c r="Z114" s="128" t="e">
        <f t="shared" si="239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32" t="s">
        <v>76</v>
      </c>
      <c r="B115" s="133" t="s">
        <v>194</v>
      </c>
      <c r="C115" s="163" t="s">
        <v>192</v>
      </c>
      <c r="D115" s="204" t="s">
        <v>111</v>
      </c>
      <c r="E115" s="135"/>
      <c r="F115" s="136"/>
      <c r="G115" s="137">
        <f t="shared" si="254"/>
        <v>0</v>
      </c>
      <c r="H115" s="135"/>
      <c r="I115" s="136"/>
      <c r="J115" s="137">
        <f t="shared" si="255"/>
        <v>0</v>
      </c>
      <c r="K115" s="135"/>
      <c r="L115" s="136"/>
      <c r="M115" s="137">
        <f t="shared" si="256"/>
        <v>0</v>
      </c>
      <c r="N115" s="135"/>
      <c r="O115" s="136"/>
      <c r="P115" s="137">
        <f t="shared" si="257"/>
        <v>0</v>
      </c>
      <c r="Q115" s="135"/>
      <c r="R115" s="136"/>
      <c r="S115" s="137">
        <f t="shared" si="258"/>
        <v>0</v>
      </c>
      <c r="T115" s="135"/>
      <c r="U115" s="136"/>
      <c r="V115" s="137">
        <f t="shared" si="259"/>
        <v>0</v>
      </c>
      <c r="W115" s="138">
        <f t="shared" si="260"/>
        <v>0</v>
      </c>
      <c r="X115" s="127">
        <f t="shared" si="261"/>
        <v>0</v>
      </c>
      <c r="Y115" s="127">
        <f t="shared" si="238"/>
        <v>0</v>
      </c>
      <c r="Z115" s="128" t="e">
        <f t="shared" si="239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08" t="s">
        <v>73</v>
      </c>
      <c r="B116" s="155" t="s">
        <v>195</v>
      </c>
      <c r="C116" s="218" t="s">
        <v>196</v>
      </c>
      <c r="D116" s="219"/>
      <c r="E116" s="216">
        <f>SUM(E117:E119)</f>
        <v>0</v>
      </c>
      <c r="F116" s="143"/>
      <c r="G116" s="144">
        <f t="shared" ref="G116:H116" si="262">SUM(G117:G119)</f>
        <v>0</v>
      </c>
      <c r="H116" s="216">
        <f t="shared" si="262"/>
        <v>0</v>
      </c>
      <c r="I116" s="143"/>
      <c r="J116" s="144">
        <f t="shared" ref="J116:K116" si="263">SUM(J117:J119)</f>
        <v>0</v>
      </c>
      <c r="K116" s="216">
        <f t="shared" si="263"/>
        <v>0</v>
      </c>
      <c r="L116" s="143"/>
      <c r="M116" s="144">
        <f t="shared" ref="M116:N116" si="264">SUM(M117:M119)</f>
        <v>0</v>
      </c>
      <c r="N116" s="216">
        <f t="shared" si="264"/>
        <v>0</v>
      </c>
      <c r="O116" s="143"/>
      <c r="P116" s="144">
        <f t="shared" ref="P116:Q116" si="265">SUM(P117:P119)</f>
        <v>0</v>
      </c>
      <c r="Q116" s="216">
        <f t="shared" si="265"/>
        <v>0</v>
      </c>
      <c r="R116" s="143"/>
      <c r="S116" s="144">
        <f t="shared" ref="S116:T116" si="266">SUM(S117:S119)</f>
        <v>0</v>
      </c>
      <c r="T116" s="216">
        <f t="shared" si="266"/>
        <v>0</v>
      </c>
      <c r="U116" s="143"/>
      <c r="V116" s="144">
        <f t="shared" ref="V116:X116" si="267">SUM(V117:V119)</f>
        <v>0</v>
      </c>
      <c r="W116" s="213">
        <f t="shared" si="267"/>
        <v>0</v>
      </c>
      <c r="X116" s="213">
        <f t="shared" si="267"/>
        <v>0</v>
      </c>
      <c r="Y116" s="213">
        <f t="shared" si="238"/>
        <v>0</v>
      </c>
      <c r="Z116" s="213" t="e">
        <f t="shared" si="239"/>
        <v>#DIV/0!</v>
      </c>
      <c r="AA116" s="146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19" t="s">
        <v>76</v>
      </c>
      <c r="B117" s="120" t="s">
        <v>197</v>
      </c>
      <c r="C117" s="220" t="s">
        <v>117</v>
      </c>
      <c r="D117" s="221" t="s">
        <v>118</v>
      </c>
      <c r="E117" s="123"/>
      <c r="F117" s="124"/>
      <c r="G117" s="125">
        <f t="shared" ref="G117:G119" si="268">E117*F117</f>
        <v>0</v>
      </c>
      <c r="H117" s="123"/>
      <c r="I117" s="124"/>
      <c r="J117" s="125">
        <f t="shared" ref="J117:J119" si="269">H117*I117</f>
        <v>0</v>
      </c>
      <c r="K117" s="123"/>
      <c r="L117" s="124"/>
      <c r="M117" s="125">
        <f t="shared" ref="M117:M119" si="270">K117*L117</f>
        <v>0</v>
      </c>
      <c r="N117" s="123"/>
      <c r="O117" s="124"/>
      <c r="P117" s="125">
        <f t="shared" ref="P117:P119" si="271">N117*O117</f>
        <v>0</v>
      </c>
      <c r="Q117" s="123"/>
      <c r="R117" s="124"/>
      <c r="S117" s="125">
        <f t="shared" ref="S117:S119" si="272">Q117*R117</f>
        <v>0</v>
      </c>
      <c r="T117" s="123"/>
      <c r="U117" s="124"/>
      <c r="V117" s="125">
        <f t="shared" ref="V117:V119" si="273">T117*U117</f>
        <v>0</v>
      </c>
      <c r="W117" s="126">
        <f t="shared" ref="W117:W119" si="274">G117+M117+S117</f>
        <v>0</v>
      </c>
      <c r="X117" s="127">
        <f t="shared" ref="X117:X119" si="275">J117+P117+V117</f>
        <v>0</v>
      </c>
      <c r="Y117" s="127">
        <f t="shared" si="238"/>
        <v>0</v>
      </c>
      <c r="Z117" s="128" t="e">
        <f t="shared" si="239"/>
        <v>#DIV/0!</v>
      </c>
      <c r="AA117" s="129"/>
      <c r="AB117" s="130"/>
      <c r="AC117" s="131"/>
      <c r="AD117" s="131"/>
      <c r="AE117" s="131"/>
      <c r="AF117" s="131"/>
      <c r="AG117" s="131"/>
    </row>
    <row r="118" spans="1:33" ht="30" customHeight="1" x14ac:dyDescent="0.2">
      <c r="A118" s="119" t="s">
        <v>76</v>
      </c>
      <c r="B118" s="120" t="s">
        <v>198</v>
      </c>
      <c r="C118" s="220" t="s">
        <v>117</v>
      </c>
      <c r="D118" s="221" t="s">
        <v>118</v>
      </c>
      <c r="E118" s="123"/>
      <c r="F118" s="124"/>
      <c r="G118" s="125">
        <f t="shared" si="268"/>
        <v>0</v>
      </c>
      <c r="H118" s="123"/>
      <c r="I118" s="124"/>
      <c r="J118" s="125">
        <f t="shared" si="269"/>
        <v>0</v>
      </c>
      <c r="K118" s="123"/>
      <c r="L118" s="124"/>
      <c r="M118" s="125">
        <f t="shared" si="270"/>
        <v>0</v>
      </c>
      <c r="N118" s="123"/>
      <c r="O118" s="124"/>
      <c r="P118" s="125">
        <f t="shared" si="271"/>
        <v>0</v>
      </c>
      <c r="Q118" s="123"/>
      <c r="R118" s="124"/>
      <c r="S118" s="125">
        <f t="shared" si="272"/>
        <v>0</v>
      </c>
      <c r="T118" s="123"/>
      <c r="U118" s="124"/>
      <c r="V118" s="125">
        <f t="shared" si="273"/>
        <v>0</v>
      </c>
      <c r="W118" s="126">
        <f t="shared" si="274"/>
        <v>0</v>
      </c>
      <c r="X118" s="127">
        <f t="shared" si="275"/>
        <v>0</v>
      </c>
      <c r="Y118" s="127">
        <f t="shared" si="238"/>
        <v>0</v>
      </c>
      <c r="Z118" s="128" t="e">
        <f t="shared" si="239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76</v>
      </c>
      <c r="B119" s="133" t="s">
        <v>199</v>
      </c>
      <c r="C119" s="222" t="s">
        <v>117</v>
      </c>
      <c r="D119" s="221" t="s">
        <v>118</v>
      </c>
      <c r="E119" s="149"/>
      <c r="F119" s="150"/>
      <c r="G119" s="151">
        <f t="shared" si="268"/>
        <v>0</v>
      </c>
      <c r="H119" s="149"/>
      <c r="I119" s="150"/>
      <c r="J119" s="151">
        <f t="shared" si="269"/>
        <v>0</v>
      </c>
      <c r="K119" s="149"/>
      <c r="L119" s="150"/>
      <c r="M119" s="151">
        <f t="shared" si="270"/>
        <v>0</v>
      </c>
      <c r="N119" s="149"/>
      <c r="O119" s="150"/>
      <c r="P119" s="151">
        <f t="shared" si="271"/>
        <v>0</v>
      </c>
      <c r="Q119" s="149"/>
      <c r="R119" s="150"/>
      <c r="S119" s="151">
        <f t="shared" si="272"/>
        <v>0</v>
      </c>
      <c r="T119" s="149"/>
      <c r="U119" s="150"/>
      <c r="V119" s="151">
        <f t="shared" si="273"/>
        <v>0</v>
      </c>
      <c r="W119" s="138">
        <f t="shared" si="274"/>
        <v>0</v>
      </c>
      <c r="X119" s="127">
        <f t="shared" si="275"/>
        <v>0</v>
      </c>
      <c r="Y119" s="127">
        <f t="shared" si="238"/>
        <v>0</v>
      </c>
      <c r="Z119" s="128" t="e">
        <f t="shared" si="239"/>
        <v>#DIV/0!</v>
      </c>
      <c r="AA119" s="152"/>
      <c r="AB119" s="131"/>
      <c r="AC119" s="131"/>
      <c r="AD119" s="131"/>
      <c r="AE119" s="131"/>
      <c r="AF119" s="131"/>
      <c r="AG119" s="131"/>
    </row>
    <row r="120" spans="1:33" ht="39.75" customHeight="1" x14ac:dyDescent="0.2">
      <c r="A120" s="473" t="s">
        <v>200</v>
      </c>
      <c r="B120" s="438"/>
      <c r="C120" s="438"/>
      <c r="D120" s="439"/>
      <c r="E120" s="189"/>
      <c r="F120" s="189"/>
      <c r="G120" s="172">
        <f>G108+G112+G116</f>
        <v>12000</v>
      </c>
      <c r="H120" s="189"/>
      <c r="I120" s="189"/>
      <c r="J120" s="172">
        <f>J108+J112+J116</f>
        <v>12000</v>
      </c>
      <c r="K120" s="189"/>
      <c r="L120" s="189"/>
      <c r="M120" s="172">
        <f>M108+M112+M116</f>
        <v>0</v>
      </c>
      <c r="N120" s="189"/>
      <c r="O120" s="189"/>
      <c r="P120" s="172">
        <f>P108+P112+P116</f>
        <v>0</v>
      </c>
      <c r="Q120" s="189"/>
      <c r="R120" s="189"/>
      <c r="S120" s="172">
        <f>S108+S112+S116</f>
        <v>0</v>
      </c>
      <c r="T120" s="189"/>
      <c r="U120" s="189"/>
      <c r="V120" s="172">
        <f t="shared" ref="V120:X120" si="276">V108+V112+V116</f>
        <v>0</v>
      </c>
      <c r="W120" s="191">
        <f t="shared" si="276"/>
        <v>12000</v>
      </c>
      <c r="X120" s="191">
        <f t="shared" si="276"/>
        <v>12000</v>
      </c>
      <c r="Y120" s="191">
        <f t="shared" si="238"/>
        <v>0</v>
      </c>
      <c r="Z120" s="191">
        <f t="shared" si="239"/>
        <v>0</v>
      </c>
      <c r="AA120" s="177"/>
      <c r="AB120" s="5"/>
      <c r="AC120" s="7"/>
      <c r="AD120" s="7"/>
      <c r="AE120" s="7"/>
      <c r="AF120" s="7"/>
      <c r="AG120" s="7"/>
    </row>
    <row r="121" spans="1:33" ht="30" customHeight="1" x14ac:dyDescent="0.2">
      <c r="A121" s="178" t="s">
        <v>71</v>
      </c>
      <c r="B121" s="179">
        <v>6</v>
      </c>
      <c r="C121" s="180" t="s">
        <v>201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6"/>
      <c r="X121" s="106"/>
      <c r="Y121" s="212"/>
      <c r="Z121" s="106"/>
      <c r="AA121" s="107"/>
      <c r="AB121" s="7"/>
      <c r="AC121" s="7"/>
      <c r="AD121" s="7"/>
      <c r="AE121" s="7"/>
      <c r="AF121" s="7"/>
      <c r="AG121" s="7"/>
    </row>
    <row r="122" spans="1:33" ht="30" customHeight="1" thickBot="1" x14ac:dyDescent="0.25">
      <c r="A122" s="108" t="s">
        <v>73</v>
      </c>
      <c r="B122" s="155" t="s">
        <v>202</v>
      </c>
      <c r="C122" s="223" t="s">
        <v>203</v>
      </c>
      <c r="D122" s="367"/>
      <c r="E122" s="112">
        <f>SUM(E123:E131)</f>
        <v>265</v>
      </c>
      <c r="F122" s="113"/>
      <c r="G122" s="114">
        <f>SUM(G123:G131)</f>
        <v>12065</v>
      </c>
      <c r="H122" s="112">
        <f>SUM(H123:H131)</f>
        <v>355</v>
      </c>
      <c r="I122" s="113"/>
      <c r="J122" s="114">
        <f>SUM(J123:J131)</f>
        <v>12812.7</v>
      </c>
      <c r="K122" s="112">
        <f>SUM(K123:K131)</f>
        <v>0</v>
      </c>
      <c r="L122" s="113"/>
      <c r="M122" s="114">
        <f>SUM(M123:M131)</f>
        <v>0</v>
      </c>
      <c r="N122" s="112">
        <f>SUM(N123:N131)</f>
        <v>0</v>
      </c>
      <c r="O122" s="113"/>
      <c r="P122" s="114">
        <f>SUM(P123:P131)</f>
        <v>0</v>
      </c>
      <c r="Q122" s="112">
        <f>SUM(Q123:Q131)</f>
        <v>0</v>
      </c>
      <c r="R122" s="113"/>
      <c r="S122" s="114">
        <f>SUM(S123:S131)</f>
        <v>0</v>
      </c>
      <c r="T122" s="112">
        <f>SUM(T123:T131)</f>
        <v>0</v>
      </c>
      <c r="U122" s="113"/>
      <c r="V122" s="114">
        <f>SUM(V123:V131)</f>
        <v>0</v>
      </c>
      <c r="W122" s="114">
        <f>SUM(W123:W131)</f>
        <v>12065</v>
      </c>
      <c r="X122" s="114">
        <f>SUM(X123:X131)</f>
        <v>12812.7</v>
      </c>
      <c r="Y122" s="114">
        <f t="shared" ref="Y122:Y140" si="277">W122-X122</f>
        <v>-747.70000000000073</v>
      </c>
      <c r="Z122" s="116">
        <f t="shared" ref="Z122:Z140" si="278">Y122/W122</f>
        <v>-6.1972648155822686E-2</v>
      </c>
      <c r="AA122" s="117"/>
      <c r="AB122" s="118"/>
      <c r="AC122" s="118"/>
      <c r="AD122" s="118"/>
      <c r="AE122" s="118"/>
      <c r="AF122" s="118"/>
      <c r="AG122" s="118"/>
    </row>
    <row r="123" spans="1:33" ht="30" customHeight="1" x14ac:dyDescent="0.2">
      <c r="A123" s="119" t="s">
        <v>76</v>
      </c>
      <c r="B123" s="120" t="s">
        <v>204</v>
      </c>
      <c r="C123" s="350" t="s">
        <v>421</v>
      </c>
      <c r="D123" s="369" t="s">
        <v>111</v>
      </c>
      <c r="E123" s="362">
        <v>7</v>
      </c>
      <c r="F123" s="359">
        <v>105</v>
      </c>
      <c r="G123" s="125">
        <f t="shared" ref="G123:G131" si="279">E123*F123</f>
        <v>735</v>
      </c>
      <c r="H123" s="362">
        <v>7</v>
      </c>
      <c r="I123" s="124">
        <v>95</v>
      </c>
      <c r="J123" s="375">
        <f t="shared" ref="J123:J131" si="280">H123*I123</f>
        <v>665</v>
      </c>
      <c r="K123" s="123"/>
      <c r="L123" s="124"/>
      <c r="M123" s="125">
        <f t="shared" ref="M123" si="281">K123*L123</f>
        <v>0</v>
      </c>
      <c r="N123" s="123"/>
      <c r="O123" s="124"/>
      <c r="P123" s="125">
        <f t="shared" ref="P123" si="282">N123*O123</f>
        <v>0</v>
      </c>
      <c r="Q123" s="123"/>
      <c r="R123" s="124"/>
      <c r="S123" s="125">
        <f t="shared" ref="S123" si="283">Q123*R123</f>
        <v>0</v>
      </c>
      <c r="T123" s="123"/>
      <c r="U123" s="124"/>
      <c r="V123" s="125">
        <f t="shared" ref="V123" si="284">T123*U123</f>
        <v>0</v>
      </c>
      <c r="W123" s="126">
        <f t="shared" ref="W123:W131" si="285">G123+M123+S123</f>
        <v>735</v>
      </c>
      <c r="X123" s="127">
        <f t="shared" ref="X123:X131" si="286">J123+P123+V123</f>
        <v>665</v>
      </c>
      <c r="Y123" s="127">
        <f t="shared" si="277"/>
        <v>70</v>
      </c>
      <c r="Z123" s="128">
        <f t="shared" si="278"/>
        <v>9.5238095238095233E-2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76</v>
      </c>
      <c r="B124" s="205" t="s">
        <v>206</v>
      </c>
      <c r="C124" s="350" t="s">
        <v>422</v>
      </c>
      <c r="D124" s="370" t="s">
        <v>111</v>
      </c>
      <c r="E124" s="362">
        <v>50</v>
      </c>
      <c r="F124" s="359">
        <v>40</v>
      </c>
      <c r="G124" s="125">
        <f t="shared" si="279"/>
        <v>2000</v>
      </c>
      <c r="H124" s="362">
        <v>50</v>
      </c>
      <c r="I124" s="124">
        <v>40</v>
      </c>
      <c r="J124" s="375">
        <f t="shared" si="280"/>
        <v>2000</v>
      </c>
      <c r="K124" s="123"/>
      <c r="L124" s="124"/>
      <c r="M124" s="125"/>
      <c r="N124" s="123"/>
      <c r="O124" s="124"/>
      <c r="P124" s="125"/>
      <c r="Q124" s="123"/>
      <c r="R124" s="124"/>
      <c r="S124" s="125"/>
      <c r="T124" s="123"/>
      <c r="U124" s="124"/>
      <c r="V124" s="125"/>
      <c r="W124" s="126">
        <f t="shared" si="285"/>
        <v>2000</v>
      </c>
      <c r="X124" s="127">
        <f t="shared" si="286"/>
        <v>2000</v>
      </c>
      <c r="Y124" s="127">
        <f t="shared" si="277"/>
        <v>0</v>
      </c>
      <c r="Z124" s="128">
        <f t="shared" si="278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76</v>
      </c>
      <c r="B125" s="205" t="s">
        <v>207</v>
      </c>
      <c r="C125" s="361" t="s">
        <v>423</v>
      </c>
      <c r="D125" s="370" t="s">
        <v>111</v>
      </c>
      <c r="E125" s="363">
        <v>50</v>
      </c>
      <c r="F125" s="364">
        <v>6</v>
      </c>
      <c r="G125" s="125">
        <f t="shared" si="279"/>
        <v>300</v>
      </c>
      <c r="H125" s="363">
        <v>50</v>
      </c>
      <c r="I125" s="124">
        <v>6</v>
      </c>
      <c r="J125" s="375">
        <f t="shared" si="280"/>
        <v>300</v>
      </c>
      <c r="K125" s="123"/>
      <c r="L125" s="124"/>
      <c r="M125" s="125"/>
      <c r="N125" s="123"/>
      <c r="O125" s="124"/>
      <c r="P125" s="125"/>
      <c r="Q125" s="123"/>
      <c r="R125" s="124"/>
      <c r="S125" s="125"/>
      <c r="T125" s="123"/>
      <c r="U125" s="124"/>
      <c r="V125" s="125"/>
      <c r="W125" s="126">
        <f t="shared" si="285"/>
        <v>300</v>
      </c>
      <c r="X125" s="127">
        <f t="shared" si="286"/>
        <v>300</v>
      </c>
      <c r="Y125" s="127">
        <f t="shared" si="277"/>
        <v>0</v>
      </c>
      <c r="Z125" s="128">
        <f t="shared" si="278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76</v>
      </c>
      <c r="B126" s="205" t="s">
        <v>415</v>
      </c>
      <c r="C126" s="361" t="s">
        <v>430</v>
      </c>
      <c r="D126" s="370" t="s">
        <v>111</v>
      </c>
      <c r="E126" s="365">
        <v>20</v>
      </c>
      <c r="F126" s="366">
        <v>45</v>
      </c>
      <c r="G126" s="125">
        <f t="shared" si="279"/>
        <v>900</v>
      </c>
      <c r="H126" s="365">
        <v>20</v>
      </c>
      <c r="I126" s="124">
        <v>45</v>
      </c>
      <c r="J126" s="375">
        <f t="shared" si="280"/>
        <v>900</v>
      </c>
      <c r="K126" s="123"/>
      <c r="L126" s="124"/>
      <c r="M126" s="125"/>
      <c r="N126" s="123"/>
      <c r="O126" s="124"/>
      <c r="P126" s="125"/>
      <c r="Q126" s="123"/>
      <c r="R126" s="124"/>
      <c r="S126" s="125"/>
      <c r="T126" s="123"/>
      <c r="U126" s="124"/>
      <c r="V126" s="125"/>
      <c r="W126" s="126">
        <f t="shared" si="285"/>
        <v>900</v>
      </c>
      <c r="X126" s="127">
        <f t="shared" si="286"/>
        <v>900</v>
      </c>
      <c r="Y126" s="127">
        <f t="shared" si="277"/>
        <v>0</v>
      </c>
      <c r="Z126" s="128">
        <f t="shared" si="278"/>
        <v>0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76</v>
      </c>
      <c r="B127" s="205" t="s">
        <v>416</v>
      </c>
      <c r="C127" s="361" t="s">
        <v>424</v>
      </c>
      <c r="D127" s="370" t="s">
        <v>111</v>
      </c>
      <c r="E127" s="365">
        <v>8</v>
      </c>
      <c r="F127" s="366">
        <v>95</v>
      </c>
      <c r="G127" s="125">
        <f t="shared" si="279"/>
        <v>760</v>
      </c>
      <c r="H127" s="365">
        <v>8</v>
      </c>
      <c r="I127" s="124">
        <v>95</v>
      </c>
      <c r="J127" s="375">
        <f t="shared" si="280"/>
        <v>760</v>
      </c>
      <c r="K127" s="123"/>
      <c r="L127" s="124"/>
      <c r="M127" s="125"/>
      <c r="N127" s="123"/>
      <c r="O127" s="124"/>
      <c r="P127" s="125"/>
      <c r="Q127" s="123"/>
      <c r="R127" s="124"/>
      <c r="S127" s="125"/>
      <c r="T127" s="123"/>
      <c r="U127" s="124"/>
      <c r="V127" s="125"/>
      <c r="W127" s="126">
        <f t="shared" si="285"/>
        <v>760</v>
      </c>
      <c r="X127" s="127">
        <f t="shared" si="286"/>
        <v>760</v>
      </c>
      <c r="Y127" s="127">
        <f t="shared" si="277"/>
        <v>0</v>
      </c>
      <c r="Z127" s="128">
        <f t="shared" si="278"/>
        <v>0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76</v>
      </c>
      <c r="B128" s="205" t="s">
        <v>417</v>
      </c>
      <c r="C128" s="361" t="s">
        <v>425</v>
      </c>
      <c r="D128" s="370" t="s">
        <v>111</v>
      </c>
      <c r="E128" s="365">
        <v>20</v>
      </c>
      <c r="F128" s="366">
        <v>22</v>
      </c>
      <c r="G128" s="125">
        <f t="shared" si="279"/>
        <v>440</v>
      </c>
      <c r="H128" s="365">
        <v>20</v>
      </c>
      <c r="I128" s="124">
        <v>22</v>
      </c>
      <c r="J128" s="375">
        <f t="shared" si="280"/>
        <v>440</v>
      </c>
      <c r="K128" s="123"/>
      <c r="L128" s="124"/>
      <c r="M128" s="125"/>
      <c r="N128" s="123"/>
      <c r="O128" s="124"/>
      <c r="P128" s="125"/>
      <c r="Q128" s="123"/>
      <c r="R128" s="124"/>
      <c r="S128" s="125"/>
      <c r="T128" s="123"/>
      <c r="U128" s="124"/>
      <c r="V128" s="125"/>
      <c r="W128" s="126">
        <f t="shared" si="285"/>
        <v>440</v>
      </c>
      <c r="X128" s="127">
        <f t="shared" si="286"/>
        <v>440</v>
      </c>
      <c r="Y128" s="127">
        <f t="shared" si="277"/>
        <v>0</v>
      </c>
      <c r="Z128" s="128">
        <f t="shared" si="278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19" t="s">
        <v>76</v>
      </c>
      <c r="B129" s="205" t="s">
        <v>418</v>
      </c>
      <c r="C129" s="361" t="s">
        <v>426</v>
      </c>
      <c r="D129" s="370" t="s">
        <v>429</v>
      </c>
      <c r="E129" s="372">
        <v>10</v>
      </c>
      <c r="F129" s="373">
        <v>23</v>
      </c>
      <c r="G129" s="125">
        <f t="shared" si="279"/>
        <v>230</v>
      </c>
      <c r="H129" s="374">
        <v>100</v>
      </c>
      <c r="I129" s="124">
        <v>2.2999999999999998</v>
      </c>
      <c r="J129" s="375">
        <f t="shared" si="280"/>
        <v>229.99999999999997</v>
      </c>
      <c r="K129" s="123"/>
      <c r="L129" s="124"/>
      <c r="M129" s="125"/>
      <c r="N129" s="123"/>
      <c r="O129" s="124"/>
      <c r="P129" s="125"/>
      <c r="Q129" s="123"/>
      <c r="R129" s="124"/>
      <c r="S129" s="125"/>
      <c r="T129" s="123"/>
      <c r="U129" s="124"/>
      <c r="V129" s="125"/>
      <c r="W129" s="126">
        <f t="shared" si="285"/>
        <v>230</v>
      </c>
      <c r="X129" s="127">
        <f t="shared" si="286"/>
        <v>229.99999999999997</v>
      </c>
      <c r="Y129" s="127">
        <f t="shared" si="277"/>
        <v>0</v>
      </c>
      <c r="Z129" s="128">
        <f t="shared" si="278"/>
        <v>0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76</v>
      </c>
      <c r="B130" s="205" t="s">
        <v>419</v>
      </c>
      <c r="C130" s="361" t="s">
        <v>427</v>
      </c>
      <c r="D130" s="370" t="s">
        <v>111</v>
      </c>
      <c r="E130" s="363">
        <v>50</v>
      </c>
      <c r="F130" s="364">
        <v>87</v>
      </c>
      <c r="G130" s="125">
        <f t="shared" si="279"/>
        <v>4350</v>
      </c>
      <c r="H130" s="363">
        <v>50</v>
      </c>
      <c r="I130" s="124">
        <v>101.85</v>
      </c>
      <c r="J130" s="375">
        <f>H130*I130+0.2</f>
        <v>5092.7</v>
      </c>
      <c r="K130" s="123"/>
      <c r="L130" s="124"/>
      <c r="M130" s="125"/>
      <c r="N130" s="123"/>
      <c r="O130" s="124"/>
      <c r="P130" s="125"/>
      <c r="Q130" s="123"/>
      <c r="R130" s="124"/>
      <c r="S130" s="125"/>
      <c r="T130" s="123"/>
      <c r="U130" s="124"/>
      <c r="V130" s="125"/>
      <c r="W130" s="126">
        <f t="shared" si="285"/>
        <v>4350</v>
      </c>
      <c r="X130" s="127">
        <f t="shared" si="286"/>
        <v>5092.7</v>
      </c>
      <c r="Y130" s="127">
        <f t="shared" si="277"/>
        <v>-742.69999999999982</v>
      </c>
      <c r="Z130" s="128">
        <f t="shared" si="278"/>
        <v>-0.170735632183908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thickBot="1" x14ac:dyDescent="0.25">
      <c r="A131" s="119" t="s">
        <v>76</v>
      </c>
      <c r="B131" s="205" t="s">
        <v>420</v>
      </c>
      <c r="C131" s="361" t="s">
        <v>428</v>
      </c>
      <c r="D131" s="371" t="s">
        <v>431</v>
      </c>
      <c r="E131" s="365">
        <v>50</v>
      </c>
      <c r="F131" s="366">
        <v>47</v>
      </c>
      <c r="G131" s="125">
        <f t="shared" si="279"/>
        <v>2350</v>
      </c>
      <c r="H131" s="365">
        <v>50</v>
      </c>
      <c r="I131" s="124">
        <v>48.5</v>
      </c>
      <c r="J131" s="375">
        <f t="shared" si="280"/>
        <v>2425</v>
      </c>
      <c r="K131" s="123"/>
      <c r="L131" s="124"/>
      <c r="M131" s="125"/>
      <c r="N131" s="123"/>
      <c r="O131" s="124"/>
      <c r="P131" s="125"/>
      <c r="Q131" s="123"/>
      <c r="R131" s="124"/>
      <c r="S131" s="125"/>
      <c r="T131" s="123"/>
      <c r="U131" s="124"/>
      <c r="V131" s="125"/>
      <c r="W131" s="126">
        <f t="shared" si="285"/>
        <v>2350</v>
      </c>
      <c r="X131" s="127">
        <f t="shared" si="286"/>
        <v>2425</v>
      </c>
      <c r="Y131" s="127">
        <f t="shared" si="277"/>
        <v>-75</v>
      </c>
      <c r="Z131" s="128">
        <f t="shared" si="278"/>
        <v>-3.1914893617021274E-2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08" t="s">
        <v>71</v>
      </c>
      <c r="B132" s="155" t="s">
        <v>208</v>
      </c>
      <c r="C132" s="224" t="s">
        <v>209</v>
      </c>
      <c r="D132" s="368"/>
      <c r="E132" s="142">
        <f>SUM(E133:E135)</f>
        <v>1</v>
      </c>
      <c r="F132" s="143"/>
      <c r="G132" s="144">
        <f t="shared" ref="G132:H132" si="287">SUM(G133:G135)</f>
        <v>600</v>
      </c>
      <c r="H132" s="142">
        <f t="shared" si="287"/>
        <v>1</v>
      </c>
      <c r="I132" s="143"/>
      <c r="J132" s="144">
        <f t="shared" ref="J132:K132" si="288">SUM(J133:J135)</f>
        <v>605</v>
      </c>
      <c r="K132" s="142">
        <f t="shared" si="288"/>
        <v>0</v>
      </c>
      <c r="L132" s="143"/>
      <c r="M132" s="144">
        <f t="shared" ref="M132:N132" si="289">SUM(M133:M135)</f>
        <v>0</v>
      </c>
      <c r="N132" s="142">
        <f t="shared" si="289"/>
        <v>0</v>
      </c>
      <c r="O132" s="143"/>
      <c r="P132" s="144">
        <f t="shared" ref="P132:Q132" si="290">SUM(P133:P135)</f>
        <v>0</v>
      </c>
      <c r="Q132" s="142">
        <f t="shared" si="290"/>
        <v>0</v>
      </c>
      <c r="R132" s="143"/>
      <c r="S132" s="144">
        <f t="shared" ref="S132:T132" si="291">SUM(S133:S135)</f>
        <v>0</v>
      </c>
      <c r="T132" s="142">
        <f t="shared" si="291"/>
        <v>0</v>
      </c>
      <c r="U132" s="143"/>
      <c r="V132" s="144">
        <f t="shared" ref="V132:X132" si="292">SUM(V133:V135)</f>
        <v>0</v>
      </c>
      <c r="W132" s="144">
        <f t="shared" si="292"/>
        <v>600</v>
      </c>
      <c r="X132" s="144">
        <f t="shared" si="292"/>
        <v>605</v>
      </c>
      <c r="Y132" s="144">
        <f t="shared" si="277"/>
        <v>-5</v>
      </c>
      <c r="Z132" s="144">
        <f t="shared" si="278"/>
        <v>-8.3333333333333332E-3</v>
      </c>
      <c r="AA132" s="146"/>
      <c r="AB132" s="118"/>
      <c r="AC132" s="118"/>
      <c r="AD132" s="118"/>
      <c r="AE132" s="118"/>
      <c r="AF132" s="118"/>
      <c r="AG132" s="118"/>
    </row>
    <row r="133" spans="1:33" ht="30" customHeight="1" x14ac:dyDescent="0.2">
      <c r="A133" s="119" t="s">
        <v>76</v>
      </c>
      <c r="B133" s="120" t="s">
        <v>210</v>
      </c>
      <c r="C133" s="350" t="s">
        <v>432</v>
      </c>
      <c r="D133" s="122" t="s">
        <v>111</v>
      </c>
      <c r="E133" s="123">
        <v>1</v>
      </c>
      <c r="F133" s="124">
        <v>600</v>
      </c>
      <c r="G133" s="125">
        <f t="shared" ref="G133:G135" si="293">E133*F133</f>
        <v>600</v>
      </c>
      <c r="H133" s="123">
        <v>1</v>
      </c>
      <c r="I133" s="124">
        <v>605</v>
      </c>
      <c r="J133" s="375">
        <f t="shared" ref="J133:J135" si="294">H133*I133</f>
        <v>605</v>
      </c>
      <c r="K133" s="123"/>
      <c r="L133" s="124"/>
      <c r="M133" s="125">
        <f t="shared" ref="M133:M135" si="295">K133*L133</f>
        <v>0</v>
      </c>
      <c r="N133" s="123"/>
      <c r="O133" s="124"/>
      <c r="P133" s="125">
        <f t="shared" ref="P133:P135" si="296">N133*O133</f>
        <v>0</v>
      </c>
      <c r="Q133" s="123"/>
      <c r="R133" s="124"/>
      <c r="S133" s="125">
        <f t="shared" ref="S133:S135" si="297">Q133*R133</f>
        <v>0</v>
      </c>
      <c r="T133" s="123"/>
      <c r="U133" s="124"/>
      <c r="V133" s="125">
        <f t="shared" ref="V133:V135" si="298">T133*U133</f>
        <v>0</v>
      </c>
      <c r="W133" s="126">
        <f t="shared" ref="W133:W135" si="299">G133+M133+S133</f>
        <v>600</v>
      </c>
      <c r="X133" s="127">
        <f t="shared" ref="X133:X135" si="300">J133+P133+V133</f>
        <v>605</v>
      </c>
      <c r="Y133" s="127">
        <f t="shared" si="277"/>
        <v>-5</v>
      </c>
      <c r="Z133" s="128">
        <f t="shared" si="278"/>
        <v>-8.3333333333333332E-3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76</v>
      </c>
      <c r="B134" s="120" t="s">
        <v>211</v>
      </c>
      <c r="C134" s="187" t="s">
        <v>205</v>
      </c>
      <c r="D134" s="122" t="s">
        <v>111</v>
      </c>
      <c r="E134" s="123"/>
      <c r="F134" s="124"/>
      <c r="G134" s="125">
        <f t="shared" si="293"/>
        <v>0</v>
      </c>
      <c r="H134" s="123"/>
      <c r="I134" s="124"/>
      <c r="J134" s="125">
        <f t="shared" si="294"/>
        <v>0</v>
      </c>
      <c r="K134" s="123"/>
      <c r="L134" s="124"/>
      <c r="M134" s="125">
        <f t="shared" si="295"/>
        <v>0</v>
      </c>
      <c r="N134" s="123"/>
      <c r="O134" s="124"/>
      <c r="P134" s="125">
        <f t="shared" si="296"/>
        <v>0</v>
      </c>
      <c r="Q134" s="123"/>
      <c r="R134" s="124"/>
      <c r="S134" s="125">
        <f t="shared" si="297"/>
        <v>0</v>
      </c>
      <c r="T134" s="123"/>
      <c r="U134" s="124"/>
      <c r="V134" s="125">
        <f t="shared" si="298"/>
        <v>0</v>
      </c>
      <c r="W134" s="126">
        <f t="shared" si="299"/>
        <v>0</v>
      </c>
      <c r="X134" s="127">
        <f t="shared" si="300"/>
        <v>0</v>
      </c>
      <c r="Y134" s="127">
        <f t="shared" si="277"/>
        <v>0</v>
      </c>
      <c r="Z134" s="128" t="e">
        <f t="shared" si="278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76</v>
      </c>
      <c r="B135" s="133" t="s">
        <v>212</v>
      </c>
      <c r="C135" s="163" t="s">
        <v>205</v>
      </c>
      <c r="D135" s="134" t="s">
        <v>111</v>
      </c>
      <c r="E135" s="135"/>
      <c r="F135" s="136"/>
      <c r="G135" s="137">
        <f t="shared" si="293"/>
        <v>0</v>
      </c>
      <c r="H135" s="135"/>
      <c r="I135" s="136"/>
      <c r="J135" s="137">
        <f t="shared" si="294"/>
        <v>0</v>
      </c>
      <c r="K135" s="135"/>
      <c r="L135" s="136"/>
      <c r="M135" s="137">
        <f t="shared" si="295"/>
        <v>0</v>
      </c>
      <c r="N135" s="135"/>
      <c r="O135" s="136"/>
      <c r="P135" s="137">
        <f t="shared" si="296"/>
        <v>0</v>
      </c>
      <c r="Q135" s="135"/>
      <c r="R135" s="136"/>
      <c r="S135" s="137">
        <f t="shared" si="297"/>
        <v>0</v>
      </c>
      <c r="T135" s="135"/>
      <c r="U135" s="136"/>
      <c r="V135" s="137">
        <f t="shared" si="298"/>
        <v>0</v>
      </c>
      <c r="W135" s="138">
        <f t="shared" si="299"/>
        <v>0</v>
      </c>
      <c r="X135" s="127">
        <f t="shared" si="300"/>
        <v>0</v>
      </c>
      <c r="Y135" s="127">
        <f t="shared" si="277"/>
        <v>0</v>
      </c>
      <c r="Z135" s="128" t="e">
        <f t="shared" si="278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08" t="s">
        <v>71</v>
      </c>
      <c r="B136" s="155" t="s">
        <v>213</v>
      </c>
      <c r="C136" s="224" t="s">
        <v>214</v>
      </c>
      <c r="D136" s="141"/>
      <c r="E136" s="142">
        <f>SUM(E137:E139)</f>
        <v>0</v>
      </c>
      <c r="F136" s="143"/>
      <c r="G136" s="144">
        <f t="shared" ref="G136:H136" si="301">SUM(G137:G139)</f>
        <v>0</v>
      </c>
      <c r="H136" s="142">
        <f t="shared" si="301"/>
        <v>0</v>
      </c>
      <c r="I136" s="143"/>
      <c r="J136" s="144">
        <f t="shared" ref="J136:K136" si="302">SUM(J137:J139)</f>
        <v>0</v>
      </c>
      <c r="K136" s="142">
        <f t="shared" si="302"/>
        <v>0</v>
      </c>
      <c r="L136" s="143"/>
      <c r="M136" s="144">
        <f t="shared" ref="M136:N136" si="303">SUM(M137:M139)</f>
        <v>0</v>
      </c>
      <c r="N136" s="142">
        <f t="shared" si="303"/>
        <v>0</v>
      </c>
      <c r="O136" s="143"/>
      <c r="P136" s="144">
        <f t="shared" ref="P136:Q136" si="304">SUM(P137:P139)</f>
        <v>0</v>
      </c>
      <c r="Q136" s="142">
        <f t="shared" si="304"/>
        <v>0</v>
      </c>
      <c r="R136" s="143"/>
      <c r="S136" s="144">
        <f t="shared" ref="S136:T136" si="305">SUM(S137:S139)</f>
        <v>0</v>
      </c>
      <c r="T136" s="142">
        <f t="shared" si="305"/>
        <v>0</v>
      </c>
      <c r="U136" s="143"/>
      <c r="V136" s="144">
        <f t="shared" ref="V136:X136" si="306">SUM(V137:V139)</f>
        <v>0</v>
      </c>
      <c r="W136" s="144">
        <f t="shared" si="306"/>
        <v>0</v>
      </c>
      <c r="X136" s="144">
        <f t="shared" si="306"/>
        <v>0</v>
      </c>
      <c r="Y136" s="144">
        <f t="shared" si="277"/>
        <v>0</v>
      </c>
      <c r="Z136" s="144" t="e">
        <f t="shared" si="278"/>
        <v>#DIV/0!</v>
      </c>
      <c r="AA136" s="146"/>
      <c r="AB136" s="118"/>
      <c r="AC136" s="118"/>
      <c r="AD136" s="118"/>
      <c r="AE136" s="118"/>
      <c r="AF136" s="118"/>
      <c r="AG136" s="118"/>
    </row>
    <row r="137" spans="1:33" ht="30" customHeight="1" x14ac:dyDescent="0.2">
      <c r="A137" s="119" t="s">
        <v>76</v>
      </c>
      <c r="B137" s="120" t="s">
        <v>215</v>
      </c>
      <c r="C137" s="187" t="s">
        <v>205</v>
      </c>
      <c r="D137" s="122" t="s">
        <v>111</v>
      </c>
      <c r="E137" s="123"/>
      <c r="F137" s="124"/>
      <c r="G137" s="125">
        <f t="shared" ref="G137:G139" si="307">E137*F137</f>
        <v>0</v>
      </c>
      <c r="H137" s="123"/>
      <c r="I137" s="124"/>
      <c r="J137" s="125">
        <f t="shared" ref="J137:J139" si="308">H137*I137</f>
        <v>0</v>
      </c>
      <c r="K137" s="123"/>
      <c r="L137" s="124"/>
      <c r="M137" s="125">
        <f t="shared" ref="M137:M139" si="309">K137*L137</f>
        <v>0</v>
      </c>
      <c r="N137" s="123"/>
      <c r="O137" s="124"/>
      <c r="P137" s="125">
        <f t="shared" ref="P137:P139" si="310">N137*O137</f>
        <v>0</v>
      </c>
      <c r="Q137" s="123"/>
      <c r="R137" s="124"/>
      <c r="S137" s="125">
        <f t="shared" ref="S137:S139" si="311">Q137*R137</f>
        <v>0</v>
      </c>
      <c r="T137" s="123"/>
      <c r="U137" s="124"/>
      <c r="V137" s="125">
        <f t="shared" ref="V137:V139" si="312">T137*U137</f>
        <v>0</v>
      </c>
      <c r="W137" s="126">
        <f t="shared" ref="W137:W139" si="313">G137+M137+S137</f>
        <v>0</v>
      </c>
      <c r="X137" s="127">
        <f t="shared" ref="X137:X139" si="314">J137+P137+V137</f>
        <v>0</v>
      </c>
      <c r="Y137" s="127">
        <f t="shared" si="277"/>
        <v>0</v>
      </c>
      <c r="Z137" s="128" t="e">
        <f t="shared" si="278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76</v>
      </c>
      <c r="B138" s="120" t="s">
        <v>216</v>
      </c>
      <c r="C138" s="187" t="s">
        <v>205</v>
      </c>
      <c r="D138" s="122" t="s">
        <v>111</v>
      </c>
      <c r="E138" s="123"/>
      <c r="F138" s="124"/>
      <c r="G138" s="125">
        <f t="shared" si="307"/>
        <v>0</v>
      </c>
      <c r="H138" s="123"/>
      <c r="I138" s="124"/>
      <c r="J138" s="125">
        <f t="shared" si="308"/>
        <v>0</v>
      </c>
      <c r="K138" s="123"/>
      <c r="L138" s="124"/>
      <c r="M138" s="125">
        <f t="shared" si="309"/>
        <v>0</v>
      </c>
      <c r="N138" s="123"/>
      <c r="O138" s="124"/>
      <c r="P138" s="125">
        <f t="shared" si="310"/>
        <v>0</v>
      </c>
      <c r="Q138" s="123"/>
      <c r="R138" s="124"/>
      <c r="S138" s="125">
        <f t="shared" si="311"/>
        <v>0</v>
      </c>
      <c r="T138" s="123"/>
      <c r="U138" s="124"/>
      <c r="V138" s="125">
        <f t="shared" si="312"/>
        <v>0</v>
      </c>
      <c r="W138" s="126">
        <f t="shared" si="313"/>
        <v>0</v>
      </c>
      <c r="X138" s="127">
        <f t="shared" si="314"/>
        <v>0</v>
      </c>
      <c r="Y138" s="127">
        <f t="shared" si="277"/>
        <v>0</v>
      </c>
      <c r="Z138" s="128" t="e">
        <f t="shared" si="278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32" t="s">
        <v>76</v>
      </c>
      <c r="B139" s="133" t="s">
        <v>217</v>
      </c>
      <c r="C139" s="163" t="s">
        <v>205</v>
      </c>
      <c r="D139" s="134" t="s">
        <v>111</v>
      </c>
      <c r="E139" s="149"/>
      <c r="F139" s="150"/>
      <c r="G139" s="151">
        <f t="shared" si="307"/>
        <v>0</v>
      </c>
      <c r="H139" s="149"/>
      <c r="I139" s="150"/>
      <c r="J139" s="151">
        <f t="shared" si="308"/>
        <v>0</v>
      </c>
      <c r="K139" s="149"/>
      <c r="L139" s="150"/>
      <c r="M139" s="151">
        <f t="shared" si="309"/>
        <v>0</v>
      </c>
      <c r="N139" s="149"/>
      <c r="O139" s="150"/>
      <c r="P139" s="151">
        <f t="shared" si="310"/>
        <v>0</v>
      </c>
      <c r="Q139" s="149"/>
      <c r="R139" s="150"/>
      <c r="S139" s="151">
        <f t="shared" si="311"/>
        <v>0</v>
      </c>
      <c r="T139" s="149"/>
      <c r="U139" s="150"/>
      <c r="V139" s="151">
        <f t="shared" si="312"/>
        <v>0</v>
      </c>
      <c r="W139" s="138">
        <f t="shared" si="313"/>
        <v>0</v>
      </c>
      <c r="X139" s="165">
        <f t="shared" si="314"/>
        <v>0</v>
      </c>
      <c r="Y139" s="165">
        <f t="shared" si="277"/>
        <v>0</v>
      </c>
      <c r="Z139" s="225" t="e">
        <f t="shared" si="278"/>
        <v>#DIV/0!</v>
      </c>
      <c r="AA139" s="13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66" t="s">
        <v>218</v>
      </c>
      <c r="B140" s="167"/>
      <c r="C140" s="168"/>
      <c r="D140" s="169"/>
      <c r="E140" s="173">
        <f>E136+E132+E122</f>
        <v>266</v>
      </c>
      <c r="F140" s="189"/>
      <c r="G140" s="172">
        <f>G136+G132+G122</f>
        <v>12665</v>
      </c>
      <c r="H140" s="173">
        <f>H136+H132+H122</f>
        <v>356</v>
      </c>
      <c r="I140" s="189"/>
      <c r="J140" s="172">
        <f>J136+J132+J122</f>
        <v>13417.7</v>
      </c>
      <c r="K140" s="190">
        <f>K136+K132+K122</f>
        <v>0</v>
      </c>
      <c r="L140" s="189"/>
      <c r="M140" s="172">
        <f>M136+M132+M122</f>
        <v>0</v>
      </c>
      <c r="N140" s="190">
        <f>N136+N132+N122</f>
        <v>0</v>
      </c>
      <c r="O140" s="189"/>
      <c r="P140" s="172">
        <f>P136+P132+P122</f>
        <v>0</v>
      </c>
      <c r="Q140" s="190">
        <f>Q136+Q132+Q122</f>
        <v>0</v>
      </c>
      <c r="R140" s="189"/>
      <c r="S140" s="172">
        <f>S136+S132+S122</f>
        <v>0</v>
      </c>
      <c r="T140" s="190">
        <f>T136+T132+T122</f>
        <v>0</v>
      </c>
      <c r="U140" s="189"/>
      <c r="V140" s="174">
        <f>V136+V132+V122</f>
        <v>0</v>
      </c>
      <c r="W140" s="226">
        <f>W136+W132+W122</f>
        <v>12665</v>
      </c>
      <c r="X140" s="227">
        <f>X136+X132+X122</f>
        <v>13417.7</v>
      </c>
      <c r="Y140" s="227">
        <f t="shared" si="277"/>
        <v>-752.70000000000073</v>
      </c>
      <c r="Z140" s="227">
        <f t="shared" si="278"/>
        <v>-5.9431504145282331E-2</v>
      </c>
      <c r="AA140" s="228"/>
      <c r="AB140" s="7"/>
      <c r="AC140" s="7"/>
      <c r="AD140" s="7"/>
      <c r="AE140" s="7"/>
      <c r="AF140" s="7"/>
      <c r="AG140" s="7"/>
    </row>
    <row r="141" spans="1:33" ht="30" customHeight="1" x14ac:dyDescent="0.2">
      <c r="A141" s="178" t="s">
        <v>71</v>
      </c>
      <c r="B141" s="210">
        <v>7</v>
      </c>
      <c r="C141" s="180" t="s">
        <v>219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29"/>
      <c r="X141" s="229"/>
      <c r="Y141" s="182"/>
      <c r="Z141" s="229"/>
      <c r="AA141" s="230"/>
      <c r="AB141" s="7"/>
      <c r="AC141" s="7"/>
      <c r="AD141" s="7"/>
      <c r="AE141" s="7"/>
      <c r="AF141" s="7"/>
      <c r="AG141" s="7"/>
    </row>
    <row r="142" spans="1:33" ht="30" customHeight="1" x14ac:dyDescent="0.2">
      <c r="A142" s="119" t="s">
        <v>76</v>
      </c>
      <c r="B142" s="120" t="s">
        <v>220</v>
      </c>
      <c r="C142" s="187" t="s">
        <v>221</v>
      </c>
      <c r="D142" s="122" t="s">
        <v>111</v>
      </c>
      <c r="E142" s="123"/>
      <c r="F142" s="124"/>
      <c r="G142" s="125">
        <f t="shared" ref="G142:G152" si="315">E142*F142</f>
        <v>0</v>
      </c>
      <c r="H142" s="123"/>
      <c r="I142" s="124"/>
      <c r="J142" s="125">
        <f t="shared" ref="J142:J152" si="316">H142*I142</f>
        <v>0</v>
      </c>
      <c r="K142" s="123"/>
      <c r="L142" s="124"/>
      <c r="M142" s="125">
        <f t="shared" ref="M142:M152" si="317">K142*L142</f>
        <v>0</v>
      </c>
      <c r="N142" s="123"/>
      <c r="O142" s="124"/>
      <c r="P142" s="125">
        <f t="shared" ref="P142:P152" si="318">N142*O142</f>
        <v>0</v>
      </c>
      <c r="Q142" s="123"/>
      <c r="R142" s="124"/>
      <c r="S142" s="125">
        <f t="shared" ref="S142:S152" si="319">Q142*R142</f>
        <v>0</v>
      </c>
      <c r="T142" s="123"/>
      <c r="U142" s="124"/>
      <c r="V142" s="231">
        <f t="shared" ref="V142:V152" si="320">T142*U142</f>
        <v>0</v>
      </c>
      <c r="W142" s="232">
        <f t="shared" ref="W142:W152" si="321">G142+M142+S142</f>
        <v>0</v>
      </c>
      <c r="X142" s="233">
        <f t="shared" ref="X142:X152" si="322">J142+P142+V142</f>
        <v>0</v>
      </c>
      <c r="Y142" s="233">
        <f t="shared" ref="Y142:Y153" si="323">W142-X142</f>
        <v>0</v>
      </c>
      <c r="Z142" s="234" t="e">
        <f t="shared" ref="Z142:Z153" si="324">Y142/W142</f>
        <v>#DIV/0!</v>
      </c>
      <c r="AA142" s="235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76</v>
      </c>
      <c r="B143" s="120" t="s">
        <v>222</v>
      </c>
      <c r="C143" s="187" t="s">
        <v>223</v>
      </c>
      <c r="D143" s="122" t="s">
        <v>111</v>
      </c>
      <c r="E143" s="123"/>
      <c r="F143" s="124"/>
      <c r="G143" s="125">
        <f t="shared" si="315"/>
        <v>0</v>
      </c>
      <c r="H143" s="123"/>
      <c r="I143" s="124"/>
      <c r="J143" s="125">
        <f t="shared" si="316"/>
        <v>0</v>
      </c>
      <c r="K143" s="123"/>
      <c r="L143" s="124"/>
      <c r="M143" s="125">
        <f t="shared" si="317"/>
        <v>0</v>
      </c>
      <c r="N143" s="123"/>
      <c r="O143" s="124"/>
      <c r="P143" s="125">
        <f t="shared" si="318"/>
        <v>0</v>
      </c>
      <c r="Q143" s="123"/>
      <c r="R143" s="124"/>
      <c r="S143" s="125">
        <f t="shared" si="319"/>
        <v>0</v>
      </c>
      <c r="T143" s="123"/>
      <c r="U143" s="124"/>
      <c r="V143" s="231">
        <f t="shared" si="320"/>
        <v>0</v>
      </c>
      <c r="W143" s="236">
        <f t="shared" si="321"/>
        <v>0</v>
      </c>
      <c r="X143" s="127">
        <f t="shared" si="322"/>
        <v>0</v>
      </c>
      <c r="Y143" s="127">
        <f t="shared" si="323"/>
        <v>0</v>
      </c>
      <c r="Z143" s="128" t="e">
        <f t="shared" si="324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19" t="s">
        <v>76</v>
      </c>
      <c r="B144" s="120" t="s">
        <v>224</v>
      </c>
      <c r="C144" s="187" t="s">
        <v>225</v>
      </c>
      <c r="D144" s="122" t="s">
        <v>111</v>
      </c>
      <c r="E144" s="123"/>
      <c r="F144" s="124"/>
      <c r="G144" s="125">
        <f t="shared" si="315"/>
        <v>0</v>
      </c>
      <c r="H144" s="123"/>
      <c r="I144" s="124"/>
      <c r="J144" s="125">
        <f t="shared" si="316"/>
        <v>0</v>
      </c>
      <c r="K144" s="123"/>
      <c r="L144" s="124"/>
      <c r="M144" s="125">
        <f t="shared" si="317"/>
        <v>0</v>
      </c>
      <c r="N144" s="123"/>
      <c r="O144" s="124"/>
      <c r="P144" s="125">
        <f t="shared" si="318"/>
        <v>0</v>
      </c>
      <c r="Q144" s="123"/>
      <c r="R144" s="124"/>
      <c r="S144" s="125">
        <f t="shared" si="319"/>
        <v>0</v>
      </c>
      <c r="T144" s="123"/>
      <c r="U144" s="124"/>
      <c r="V144" s="231">
        <f t="shared" si="320"/>
        <v>0</v>
      </c>
      <c r="W144" s="236">
        <f t="shared" si="321"/>
        <v>0</v>
      </c>
      <c r="X144" s="127">
        <f t="shared" si="322"/>
        <v>0</v>
      </c>
      <c r="Y144" s="127">
        <f t="shared" si="323"/>
        <v>0</v>
      </c>
      <c r="Z144" s="128" t="e">
        <f t="shared" si="324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19" t="s">
        <v>76</v>
      </c>
      <c r="B145" s="120" t="s">
        <v>226</v>
      </c>
      <c r="C145" s="187" t="s">
        <v>227</v>
      </c>
      <c r="D145" s="122" t="s">
        <v>111</v>
      </c>
      <c r="E145" s="123"/>
      <c r="F145" s="124"/>
      <c r="G145" s="125">
        <f t="shared" si="315"/>
        <v>0</v>
      </c>
      <c r="H145" s="123"/>
      <c r="I145" s="124"/>
      <c r="J145" s="375">
        <f t="shared" si="316"/>
        <v>0</v>
      </c>
      <c r="K145" s="123"/>
      <c r="L145" s="124"/>
      <c r="M145" s="125">
        <f t="shared" si="317"/>
        <v>0</v>
      </c>
      <c r="N145" s="123"/>
      <c r="O145" s="124"/>
      <c r="P145" s="125">
        <f t="shared" si="318"/>
        <v>0</v>
      </c>
      <c r="Q145" s="123"/>
      <c r="R145" s="124"/>
      <c r="S145" s="125">
        <f t="shared" si="319"/>
        <v>0</v>
      </c>
      <c r="T145" s="123"/>
      <c r="U145" s="124"/>
      <c r="V145" s="231">
        <f t="shared" si="320"/>
        <v>0</v>
      </c>
      <c r="W145" s="236">
        <f t="shared" si="321"/>
        <v>0</v>
      </c>
      <c r="X145" s="127">
        <f t="shared" si="322"/>
        <v>0</v>
      </c>
      <c r="Y145" s="127">
        <f t="shared" si="323"/>
        <v>0</v>
      </c>
      <c r="Z145" s="128" t="e">
        <f t="shared" si="324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119" t="s">
        <v>76</v>
      </c>
      <c r="B146" s="120" t="s">
        <v>228</v>
      </c>
      <c r="C146" s="187" t="s">
        <v>229</v>
      </c>
      <c r="D146" s="122" t="s">
        <v>111</v>
      </c>
      <c r="E146" s="123">
        <v>500</v>
      </c>
      <c r="F146" s="124">
        <v>2</v>
      </c>
      <c r="G146" s="125">
        <f t="shared" si="315"/>
        <v>1000</v>
      </c>
      <c r="H146" s="123">
        <v>500</v>
      </c>
      <c r="I146" s="124">
        <v>2</v>
      </c>
      <c r="J146" s="375">
        <f t="shared" si="316"/>
        <v>1000</v>
      </c>
      <c r="K146" s="123"/>
      <c r="L146" s="124"/>
      <c r="M146" s="125">
        <f t="shared" si="317"/>
        <v>0</v>
      </c>
      <c r="N146" s="123"/>
      <c r="O146" s="124"/>
      <c r="P146" s="125">
        <f t="shared" si="318"/>
        <v>0</v>
      </c>
      <c r="Q146" s="123"/>
      <c r="R146" s="124"/>
      <c r="S146" s="125">
        <f t="shared" si="319"/>
        <v>0</v>
      </c>
      <c r="T146" s="123"/>
      <c r="U146" s="124"/>
      <c r="V146" s="231">
        <f t="shared" si="320"/>
        <v>0</v>
      </c>
      <c r="W146" s="236">
        <f t="shared" si="321"/>
        <v>1000</v>
      </c>
      <c r="X146" s="127">
        <f t="shared" si="322"/>
        <v>1000</v>
      </c>
      <c r="Y146" s="127">
        <f t="shared" si="323"/>
        <v>0</v>
      </c>
      <c r="Z146" s="128">
        <f t="shared" si="324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">
      <c r="A147" s="119" t="s">
        <v>76</v>
      </c>
      <c r="B147" s="120" t="s">
        <v>230</v>
      </c>
      <c r="C147" s="187" t="s">
        <v>231</v>
      </c>
      <c r="D147" s="122" t="s">
        <v>111</v>
      </c>
      <c r="E147" s="123"/>
      <c r="F147" s="124"/>
      <c r="G147" s="125">
        <f t="shared" si="315"/>
        <v>0</v>
      </c>
      <c r="H147" s="123"/>
      <c r="I147" s="124"/>
      <c r="J147" s="375">
        <f t="shared" si="316"/>
        <v>0</v>
      </c>
      <c r="K147" s="123"/>
      <c r="L147" s="124"/>
      <c r="M147" s="125">
        <f t="shared" si="317"/>
        <v>0</v>
      </c>
      <c r="N147" s="123"/>
      <c r="O147" s="124"/>
      <c r="P147" s="125">
        <f t="shared" si="318"/>
        <v>0</v>
      </c>
      <c r="Q147" s="123"/>
      <c r="R147" s="124"/>
      <c r="S147" s="125">
        <f t="shared" si="319"/>
        <v>0</v>
      </c>
      <c r="T147" s="123"/>
      <c r="U147" s="124"/>
      <c r="V147" s="231">
        <f t="shared" si="320"/>
        <v>0</v>
      </c>
      <c r="W147" s="236">
        <f t="shared" si="321"/>
        <v>0</v>
      </c>
      <c r="X147" s="127">
        <f t="shared" si="322"/>
        <v>0</v>
      </c>
      <c r="Y147" s="127">
        <f t="shared" si="323"/>
        <v>0</v>
      </c>
      <c r="Z147" s="128" t="e">
        <f t="shared" si="324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">
      <c r="A148" s="119" t="s">
        <v>76</v>
      </c>
      <c r="B148" s="120" t="s">
        <v>232</v>
      </c>
      <c r="C148" s="350" t="s">
        <v>433</v>
      </c>
      <c r="D148" s="122" t="s">
        <v>111</v>
      </c>
      <c r="E148" s="123">
        <v>1</v>
      </c>
      <c r="F148" s="124">
        <v>3500</v>
      </c>
      <c r="G148" s="125">
        <f t="shared" si="315"/>
        <v>3500</v>
      </c>
      <c r="H148" s="123">
        <v>1</v>
      </c>
      <c r="I148" s="124">
        <v>3500</v>
      </c>
      <c r="J148" s="375">
        <f t="shared" si="316"/>
        <v>3500</v>
      </c>
      <c r="K148" s="123"/>
      <c r="L148" s="124"/>
      <c r="M148" s="125">
        <f t="shared" si="317"/>
        <v>0</v>
      </c>
      <c r="N148" s="123"/>
      <c r="O148" s="124"/>
      <c r="P148" s="125">
        <f t="shared" si="318"/>
        <v>0</v>
      </c>
      <c r="Q148" s="123"/>
      <c r="R148" s="124"/>
      <c r="S148" s="125">
        <f t="shared" si="319"/>
        <v>0</v>
      </c>
      <c r="T148" s="123"/>
      <c r="U148" s="124"/>
      <c r="V148" s="231">
        <f t="shared" si="320"/>
        <v>0</v>
      </c>
      <c r="W148" s="236">
        <f t="shared" si="321"/>
        <v>3500</v>
      </c>
      <c r="X148" s="127">
        <f t="shared" si="322"/>
        <v>3500</v>
      </c>
      <c r="Y148" s="127">
        <f t="shared" si="323"/>
        <v>0</v>
      </c>
      <c r="Z148" s="128">
        <f t="shared" si="324"/>
        <v>0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76</v>
      </c>
      <c r="B149" s="120" t="s">
        <v>233</v>
      </c>
      <c r="C149" s="350" t="s">
        <v>234</v>
      </c>
      <c r="D149" s="122" t="s">
        <v>111</v>
      </c>
      <c r="E149" s="123"/>
      <c r="F149" s="124"/>
      <c r="G149" s="125">
        <f t="shared" si="315"/>
        <v>0</v>
      </c>
      <c r="H149" s="123"/>
      <c r="I149" s="124"/>
      <c r="J149" s="375">
        <f t="shared" si="316"/>
        <v>0</v>
      </c>
      <c r="K149" s="123"/>
      <c r="L149" s="124"/>
      <c r="M149" s="125">
        <f t="shared" si="317"/>
        <v>0</v>
      </c>
      <c r="N149" s="123"/>
      <c r="O149" s="124"/>
      <c r="P149" s="125">
        <f t="shared" si="318"/>
        <v>0</v>
      </c>
      <c r="Q149" s="123"/>
      <c r="R149" s="124"/>
      <c r="S149" s="125">
        <f t="shared" si="319"/>
        <v>0</v>
      </c>
      <c r="T149" s="123"/>
      <c r="U149" s="124"/>
      <c r="V149" s="231">
        <f t="shared" si="320"/>
        <v>0</v>
      </c>
      <c r="W149" s="236">
        <f t="shared" si="321"/>
        <v>0</v>
      </c>
      <c r="X149" s="127">
        <f t="shared" si="322"/>
        <v>0</v>
      </c>
      <c r="Y149" s="127">
        <f t="shared" si="323"/>
        <v>0</v>
      </c>
      <c r="Z149" s="128" t="e">
        <f t="shared" si="324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32" t="s">
        <v>76</v>
      </c>
      <c r="B150" s="120" t="s">
        <v>235</v>
      </c>
      <c r="C150" s="361" t="s">
        <v>236</v>
      </c>
      <c r="D150" s="122" t="s">
        <v>111</v>
      </c>
      <c r="E150" s="135"/>
      <c r="F150" s="136"/>
      <c r="G150" s="125">
        <f t="shared" si="315"/>
        <v>0</v>
      </c>
      <c r="H150" s="135"/>
      <c r="I150" s="136"/>
      <c r="J150" s="375">
        <f t="shared" si="316"/>
        <v>0</v>
      </c>
      <c r="K150" s="123"/>
      <c r="L150" s="124"/>
      <c r="M150" s="125">
        <f t="shared" si="317"/>
        <v>0</v>
      </c>
      <c r="N150" s="123"/>
      <c r="O150" s="124"/>
      <c r="P150" s="125">
        <f t="shared" si="318"/>
        <v>0</v>
      </c>
      <c r="Q150" s="123"/>
      <c r="R150" s="124"/>
      <c r="S150" s="125">
        <f t="shared" si="319"/>
        <v>0</v>
      </c>
      <c r="T150" s="123"/>
      <c r="U150" s="124"/>
      <c r="V150" s="231">
        <f t="shared" si="320"/>
        <v>0</v>
      </c>
      <c r="W150" s="236">
        <f t="shared" si="321"/>
        <v>0</v>
      </c>
      <c r="X150" s="127">
        <f t="shared" si="322"/>
        <v>0</v>
      </c>
      <c r="Y150" s="127">
        <f t="shared" si="323"/>
        <v>0</v>
      </c>
      <c r="Z150" s="128" t="e">
        <f t="shared" si="324"/>
        <v>#DIV/0!</v>
      </c>
      <c r="AA150" s="13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76</v>
      </c>
      <c r="B151" s="120" t="s">
        <v>237</v>
      </c>
      <c r="C151" s="361" t="s">
        <v>434</v>
      </c>
      <c r="D151" s="134" t="s">
        <v>111</v>
      </c>
      <c r="E151" s="123">
        <v>50</v>
      </c>
      <c r="F151" s="124">
        <v>70</v>
      </c>
      <c r="G151" s="125">
        <f t="shared" si="315"/>
        <v>3500</v>
      </c>
      <c r="H151" s="123">
        <v>50</v>
      </c>
      <c r="I151" s="124">
        <v>50</v>
      </c>
      <c r="J151" s="375">
        <f t="shared" si="316"/>
        <v>2500</v>
      </c>
      <c r="K151" s="123"/>
      <c r="L151" s="124"/>
      <c r="M151" s="125">
        <f t="shared" si="317"/>
        <v>0</v>
      </c>
      <c r="N151" s="123"/>
      <c r="O151" s="124"/>
      <c r="P151" s="125">
        <f t="shared" si="318"/>
        <v>0</v>
      </c>
      <c r="Q151" s="123"/>
      <c r="R151" s="124"/>
      <c r="S151" s="125">
        <f t="shared" si="319"/>
        <v>0</v>
      </c>
      <c r="T151" s="123"/>
      <c r="U151" s="124"/>
      <c r="V151" s="231">
        <f t="shared" si="320"/>
        <v>0</v>
      </c>
      <c r="W151" s="236">
        <f t="shared" si="321"/>
        <v>3500</v>
      </c>
      <c r="X151" s="127">
        <f t="shared" si="322"/>
        <v>2500</v>
      </c>
      <c r="Y151" s="127">
        <f t="shared" si="323"/>
        <v>1000</v>
      </c>
      <c r="Z151" s="128">
        <f t="shared" si="324"/>
        <v>0.2857142857142857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76</v>
      </c>
      <c r="B152" s="120" t="s">
        <v>238</v>
      </c>
      <c r="C152" s="237" t="s">
        <v>239</v>
      </c>
      <c r="D152" s="134"/>
      <c r="E152" s="135"/>
      <c r="F152" s="136">
        <v>0.22</v>
      </c>
      <c r="G152" s="137">
        <f t="shared" si="315"/>
        <v>0</v>
      </c>
      <c r="H152" s="135"/>
      <c r="I152" s="136">
        <v>0.22</v>
      </c>
      <c r="J152" s="137">
        <f t="shared" si="316"/>
        <v>0</v>
      </c>
      <c r="K152" s="135"/>
      <c r="L152" s="136">
        <v>0.22</v>
      </c>
      <c r="M152" s="137">
        <f t="shared" si="317"/>
        <v>0</v>
      </c>
      <c r="N152" s="135"/>
      <c r="O152" s="136">
        <v>0.22</v>
      </c>
      <c r="P152" s="137">
        <f t="shared" si="318"/>
        <v>0</v>
      </c>
      <c r="Q152" s="135"/>
      <c r="R152" s="136">
        <v>0.22</v>
      </c>
      <c r="S152" s="137">
        <f t="shared" si="319"/>
        <v>0</v>
      </c>
      <c r="T152" s="135"/>
      <c r="U152" s="136">
        <v>0.22</v>
      </c>
      <c r="V152" s="238">
        <f t="shared" si="320"/>
        <v>0</v>
      </c>
      <c r="W152" s="239">
        <f t="shared" si="321"/>
        <v>0</v>
      </c>
      <c r="X152" s="240">
        <f t="shared" si="322"/>
        <v>0</v>
      </c>
      <c r="Y152" s="240">
        <f t="shared" si="323"/>
        <v>0</v>
      </c>
      <c r="Z152" s="241" t="e">
        <f t="shared" si="324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">
      <c r="A153" s="166" t="s">
        <v>240</v>
      </c>
      <c r="B153" s="242"/>
      <c r="C153" s="168"/>
      <c r="D153" s="169"/>
      <c r="E153" s="173">
        <f>SUM(E142:E151)</f>
        <v>551</v>
      </c>
      <c r="F153" s="189"/>
      <c r="G153" s="172">
        <f>SUM(G142:G152)</f>
        <v>8000</v>
      </c>
      <c r="H153" s="173">
        <f>SUM(H142:H151)</f>
        <v>551</v>
      </c>
      <c r="I153" s="189"/>
      <c r="J153" s="172">
        <f>SUM(J142:J152)</f>
        <v>7000</v>
      </c>
      <c r="K153" s="190">
        <f>SUM(K142:K151)</f>
        <v>0</v>
      </c>
      <c r="L153" s="189"/>
      <c r="M153" s="172">
        <f>SUM(M142:M152)</f>
        <v>0</v>
      </c>
      <c r="N153" s="190">
        <f>SUM(N142:N151)</f>
        <v>0</v>
      </c>
      <c r="O153" s="189"/>
      <c r="P153" s="172">
        <f>SUM(P142:P152)</f>
        <v>0</v>
      </c>
      <c r="Q153" s="190">
        <f>SUM(Q142:Q151)</f>
        <v>0</v>
      </c>
      <c r="R153" s="189"/>
      <c r="S153" s="172">
        <f>SUM(S142:S152)</f>
        <v>0</v>
      </c>
      <c r="T153" s="190">
        <f>SUM(T142:T151)</f>
        <v>0</v>
      </c>
      <c r="U153" s="189"/>
      <c r="V153" s="174">
        <f t="shared" ref="V153:X153" si="325">SUM(V142:V152)</f>
        <v>0</v>
      </c>
      <c r="W153" s="226">
        <f t="shared" si="325"/>
        <v>8000</v>
      </c>
      <c r="X153" s="227">
        <f t="shared" si="325"/>
        <v>7000</v>
      </c>
      <c r="Y153" s="227">
        <f t="shared" si="323"/>
        <v>1000</v>
      </c>
      <c r="Z153" s="227">
        <f t="shared" si="324"/>
        <v>0.125</v>
      </c>
      <c r="AA153" s="228"/>
      <c r="AB153" s="7"/>
      <c r="AC153" s="7"/>
      <c r="AD153" s="7"/>
      <c r="AE153" s="7"/>
      <c r="AF153" s="7"/>
      <c r="AG153" s="7"/>
    </row>
    <row r="154" spans="1:33" ht="30" customHeight="1" x14ac:dyDescent="0.2">
      <c r="A154" s="243" t="s">
        <v>71</v>
      </c>
      <c r="B154" s="210">
        <v>8</v>
      </c>
      <c r="C154" s="244" t="s">
        <v>241</v>
      </c>
      <c r="D154" s="181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9"/>
      <c r="X154" s="229"/>
      <c r="Y154" s="182"/>
      <c r="Z154" s="229"/>
      <c r="AA154" s="230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76</v>
      </c>
      <c r="B155" s="120" t="s">
        <v>242</v>
      </c>
      <c r="C155" s="187" t="s">
        <v>243</v>
      </c>
      <c r="D155" s="122" t="s">
        <v>244</v>
      </c>
      <c r="E155" s="123"/>
      <c r="F155" s="124"/>
      <c r="G155" s="125">
        <f t="shared" ref="G155:G160" si="326">E155*F155</f>
        <v>0</v>
      </c>
      <c r="H155" s="123"/>
      <c r="I155" s="124"/>
      <c r="J155" s="125">
        <f t="shared" ref="J155:J160" si="327">H155*I155</f>
        <v>0</v>
      </c>
      <c r="K155" s="123"/>
      <c r="L155" s="124"/>
      <c r="M155" s="125">
        <f t="shared" ref="M155:M160" si="328">K155*L155</f>
        <v>0</v>
      </c>
      <c r="N155" s="123"/>
      <c r="O155" s="124"/>
      <c r="P155" s="125">
        <f t="shared" ref="P155:P160" si="329">N155*O155</f>
        <v>0</v>
      </c>
      <c r="Q155" s="123"/>
      <c r="R155" s="124"/>
      <c r="S155" s="125">
        <f t="shared" ref="S155:S160" si="330">Q155*R155</f>
        <v>0</v>
      </c>
      <c r="T155" s="123"/>
      <c r="U155" s="124"/>
      <c r="V155" s="231">
        <f t="shared" ref="V155:V160" si="331">T155*U155</f>
        <v>0</v>
      </c>
      <c r="W155" s="232">
        <f t="shared" ref="W155:W160" si="332">G155+M155+S155</f>
        <v>0</v>
      </c>
      <c r="X155" s="233">
        <f t="shared" ref="X155:X160" si="333">J155+P155+V155</f>
        <v>0</v>
      </c>
      <c r="Y155" s="233">
        <f t="shared" ref="Y155:Y161" si="334">W155-X155</f>
        <v>0</v>
      </c>
      <c r="Z155" s="234" t="e">
        <f t="shared" ref="Z155:Z161" si="335">Y155/W155</f>
        <v>#DIV/0!</v>
      </c>
      <c r="AA155" s="235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76</v>
      </c>
      <c r="B156" s="120" t="s">
        <v>245</v>
      </c>
      <c r="C156" s="187" t="s">
        <v>246</v>
      </c>
      <c r="D156" s="122" t="s">
        <v>244</v>
      </c>
      <c r="E156" s="123"/>
      <c r="F156" s="124"/>
      <c r="G156" s="125">
        <f t="shared" si="326"/>
        <v>0</v>
      </c>
      <c r="H156" s="123"/>
      <c r="I156" s="124"/>
      <c r="J156" s="125">
        <f t="shared" si="327"/>
        <v>0</v>
      </c>
      <c r="K156" s="123"/>
      <c r="L156" s="124"/>
      <c r="M156" s="125">
        <f t="shared" si="328"/>
        <v>0</v>
      </c>
      <c r="N156" s="123"/>
      <c r="O156" s="124"/>
      <c r="P156" s="125">
        <f t="shared" si="329"/>
        <v>0</v>
      </c>
      <c r="Q156" s="123"/>
      <c r="R156" s="124"/>
      <c r="S156" s="125">
        <f t="shared" si="330"/>
        <v>0</v>
      </c>
      <c r="T156" s="123"/>
      <c r="U156" s="124"/>
      <c r="V156" s="231">
        <f t="shared" si="331"/>
        <v>0</v>
      </c>
      <c r="W156" s="236">
        <f t="shared" si="332"/>
        <v>0</v>
      </c>
      <c r="X156" s="127">
        <f t="shared" si="333"/>
        <v>0</v>
      </c>
      <c r="Y156" s="127">
        <f t="shared" si="334"/>
        <v>0</v>
      </c>
      <c r="Z156" s="128" t="e">
        <f t="shared" si="335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76</v>
      </c>
      <c r="B157" s="120" t="s">
        <v>247</v>
      </c>
      <c r="C157" s="187" t="s">
        <v>248</v>
      </c>
      <c r="D157" s="122" t="s">
        <v>249</v>
      </c>
      <c r="E157" s="245"/>
      <c r="F157" s="246"/>
      <c r="G157" s="125">
        <f t="shared" si="326"/>
        <v>0</v>
      </c>
      <c r="H157" s="245"/>
      <c r="I157" s="246"/>
      <c r="J157" s="125">
        <f t="shared" si="327"/>
        <v>0</v>
      </c>
      <c r="K157" s="123"/>
      <c r="L157" s="124"/>
      <c r="M157" s="125">
        <f t="shared" si="328"/>
        <v>0</v>
      </c>
      <c r="N157" s="123"/>
      <c r="O157" s="124"/>
      <c r="P157" s="125">
        <f t="shared" si="329"/>
        <v>0</v>
      </c>
      <c r="Q157" s="123"/>
      <c r="R157" s="124"/>
      <c r="S157" s="125">
        <f t="shared" si="330"/>
        <v>0</v>
      </c>
      <c r="T157" s="123"/>
      <c r="U157" s="124"/>
      <c r="V157" s="231">
        <f t="shared" si="331"/>
        <v>0</v>
      </c>
      <c r="W157" s="247">
        <f t="shared" si="332"/>
        <v>0</v>
      </c>
      <c r="X157" s="127">
        <f t="shared" si="333"/>
        <v>0</v>
      </c>
      <c r="Y157" s="127">
        <f t="shared" si="334"/>
        <v>0</v>
      </c>
      <c r="Z157" s="128" t="e">
        <f t="shared" si="335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76</v>
      </c>
      <c r="B158" s="120" t="s">
        <v>250</v>
      </c>
      <c r="C158" s="187" t="s">
        <v>251</v>
      </c>
      <c r="D158" s="122" t="s">
        <v>249</v>
      </c>
      <c r="E158" s="123"/>
      <c r="F158" s="124"/>
      <c r="G158" s="125">
        <f t="shared" si="326"/>
        <v>0</v>
      </c>
      <c r="H158" s="123"/>
      <c r="I158" s="124"/>
      <c r="J158" s="125">
        <f t="shared" si="327"/>
        <v>0</v>
      </c>
      <c r="K158" s="245"/>
      <c r="L158" s="246"/>
      <c r="M158" s="125">
        <f t="shared" si="328"/>
        <v>0</v>
      </c>
      <c r="N158" s="245"/>
      <c r="O158" s="246"/>
      <c r="P158" s="125">
        <f t="shared" si="329"/>
        <v>0</v>
      </c>
      <c r="Q158" s="245"/>
      <c r="R158" s="246"/>
      <c r="S158" s="125">
        <f t="shared" si="330"/>
        <v>0</v>
      </c>
      <c r="T158" s="245"/>
      <c r="U158" s="246"/>
      <c r="V158" s="231">
        <f t="shared" si="331"/>
        <v>0</v>
      </c>
      <c r="W158" s="247">
        <f t="shared" si="332"/>
        <v>0</v>
      </c>
      <c r="X158" s="127">
        <f t="shared" si="333"/>
        <v>0</v>
      </c>
      <c r="Y158" s="127">
        <f t="shared" si="334"/>
        <v>0</v>
      </c>
      <c r="Z158" s="128" t="e">
        <f t="shared" si="335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76</v>
      </c>
      <c r="B159" s="120" t="s">
        <v>252</v>
      </c>
      <c r="C159" s="187" t="s">
        <v>253</v>
      </c>
      <c r="D159" s="122" t="s">
        <v>249</v>
      </c>
      <c r="E159" s="123"/>
      <c r="F159" s="124"/>
      <c r="G159" s="125">
        <f t="shared" si="326"/>
        <v>0</v>
      </c>
      <c r="H159" s="123"/>
      <c r="I159" s="124"/>
      <c r="J159" s="125">
        <f t="shared" si="327"/>
        <v>0</v>
      </c>
      <c r="K159" s="123"/>
      <c r="L159" s="124"/>
      <c r="M159" s="125">
        <f t="shared" si="328"/>
        <v>0</v>
      </c>
      <c r="N159" s="123"/>
      <c r="O159" s="124"/>
      <c r="P159" s="125">
        <f t="shared" si="329"/>
        <v>0</v>
      </c>
      <c r="Q159" s="123"/>
      <c r="R159" s="124"/>
      <c r="S159" s="125">
        <f t="shared" si="330"/>
        <v>0</v>
      </c>
      <c r="T159" s="123"/>
      <c r="U159" s="124"/>
      <c r="V159" s="231">
        <f t="shared" si="331"/>
        <v>0</v>
      </c>
      <c r="W159" s="236">
        <f t="shared" si="332"/>
        <v>0</v>
      </c>
      <c r="X159" s="127">
        <f t="shared" si="333"/>
        <v>0</v>
      </c>
      <c r="Y159" s="127">
        <f t="shared" si="334"/>
        <v>0</v>
      </c>
      <c r="Z159" s="128" t="e">
        <f t="shared" si="335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32" t="s">
        <v>76</v>
      </c>
      <c r="B160" s="154" t="s">
        <v>254</v>
      </c>
      <c r="C160" s="164" t="s">
        <v>255</v>
      </c>
      <c r="D160" s="134"/>
      <c r="E160" s="135"/>
      <c r="F160" s="136">
        <v>0.22</v>
      </c>
      <c r="G160" s="137">
        <f t="shared" si="326"/>
        <v>0</v>
      </c>
      <c r="H160" s="135"/>
      <c r="I160" s="136">
        <v>0.22</v>
      </c>
      <c r="J160" s="137">
        <f t="shared" si="327"/>
        <v>0</v>
      </c>
      <c r="K160" s="135"/>
      <c r="L160" s="136">
        <v>0.22</v>
      </c>
      <c r="M160" s="137">
        <f t="shared" si="328"/>
        <v>0</v>
      </c>
      <c r="N160" s="135"/>
      <c r="O160" s="136">
        <v>0.22</v>
      </c>
      <c r="P160" s="137">
        <f t="shared" si="329"/>
        <v>0</v>
      </c>
      <c r="Q160" s="135"/>
      <c r="R160" s="136">
        <v>0.22</v>
      </c>
      <c r="S160" s="137">
        <f t="shared" si="330"/>
        <v>0</v>
      </c>
      <c r="T160" s="135"/>
      <c r="U160" s="136">
        <v>0.22</v>
      </c>
      <c r="V160" s="238">
        <f t="shared" si="331"/>
        <v>0</v>
      </c>
      <c r="W160" s="239">
        <f t="shared" si="332"/>
        <v>0</v>
      </c>
      <c r="X160" s="240">
        <f t="shared" si="333"/>
        <v>0</v>
      </c>
      <c r="Y160" s="240">
        <f t="shared" si="334"/>
        <v>0</v>
      </c>
      <c r="Z160" s="241" t="e">
        <f t="shared" si="335"/>
        <v>#DIV/0!</v>
      </c>
      <c r="AA160" s="152"/>
      <c r="AB160" s="7"/>
      <c r="AC160" s="7"/>
      <c r="AD160" s="7"/>
      <c r="AE160" s="7"/>
      <c r="AF160" s="7"/>
      <c r="AG160" s="7"/>
    </row>
    <row r="161" spans="1:33" ht="30" customHeight="1" x14ac:dyDescent="0.2">
      <c r="A161" s="166" t="s">
        <v>256</v>
      </c>
      <c r="B161" s="248"/>
      <c r="C161" s="168"/>
      <c r="D161" s="169"/>
      <c r="E161" s="173">
        <f>SUM(E155:E159)</f>
        <v>0</v>
      </c>
      <c r="F161" s="189"/>
      <c r="G161" s="173">
        <f>SUM(G155:G160)</f>
        <v>0</v>
      </c>
      <c r="H161" s="173">
        <f>SUM(H155:H159)</f>
        <v>0</v>
      </c>
      <c r="I161" s="189"/>
      <c r="J161" s="173">
        <f>SUM(J155:J160)</f>
        <v>0</v>
      </c>
      <c r="K161" s="173">
        <f>SUM(K155:K159)</f>
        <v>0</v>
      </c>
      <c r="L161" s="189"/>
      <c r="M161" s="173">
        <f>SUM(M155:M160)</f>
        <v>0</v>
      </c>
      <c r="N161" s="173">
        <f>SUM(N155:N159)</f>
        <v>0</v>
      </c>
      <c r="O161" s="189"/>
      <c r="P161" s="173">
        <f>SUM(P155:P160)</f>
        <v>0</v>
      </c>
      <c r="Q161" s="173">
        <f>SUM(Q155:Q159)</f>
        <v>0</v>
      </c>
      <c r="R161" s="189"/>
      <c r="S161" s="173">
        <f>SUM(S155:S160)</f>
        <v>0</v>
      </c>
      <c r="T161" s="173">
        <f>SUM(T155:T159)</f>
        <v>0</v>
      </c>
      <c r="U161" s="189"/>
      <c r="V161" s="249">
        <f t="shared" ref="V161:X161" si="336">SUM(V155:V160)</f>
        <v>0</v>
      </c>
      <c r="W161" s="226">
        <f t="shared" si="336"/>
        <v>0</v>
      </c>
      <c r="X161" s="227">
        <f t="shared" si="336"/>
        <v>0</v>
      </c>
      <c r="Y161" s="227">
        <f t="shared" si="334"/>
        <v>0</v>
      </c>
      <c r="Z161" s="227" t="e">
        <f t="shared" si="335"/>
        <v>#DIV/0!</v>
      </c>
      <c r="AA161" s="228"/>
      <c r="AB161" s="7"/>
      <c r="AC161" s="7"/>
      <c r="AD161" s="7"/>
      <c r="AE161" s="7"/>
      <c r="AF161" s="7"/>
      <c r="AG161" s="7"/>
    </row>
    <row r="162" spans="1:33" ht="30" customHeight="1" x14ac:dyDescent="0.2">
      <c r="A162" s="178" t="s">
        <v>71</v>
      </c>
      <c r="B162" s="179">
        <v>9</v>
      </c>
      <c r="C162" s="180" t="s">
        <v>257</v>
      </c>
      <c r="D162" s="181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50"/>
      <c r="X162" s="250"/>
      <c r="Y162" s="212"/>
      <c r="Z162" s="250"/>
      <c r="AA162" s="251"/>
      <c r="AB162" s="7"/>
      <c r="AC162" s="7"/>
      <c r="AD162" s="7"/>
      <c r="AE162" s="7"/>
      <c r="AF162" s="7"/>
      <c r="AG162" s="7"/>
    </row>
    <row r="163" spans="1:33" ht="30" customHeight="1" x14ac:dyDescent="0.2">
      <c r="A163" s="252" t="s">
        <v>76</v>
      </c>
      <c r="B163" s="253">
        <v>43839</v>
      </c>
      <c r="C163" s="254" t="s">
        <v>258</v>
      </c>
      <c r="D163" s="255"/>
      <c r="E163" s="256"/>
      <c r="F163" s="257"/>
      <c r="G163" s="258">
        <f t="shared" ref="G163:G168" si="337">E163*F163</f>
        <v>0</v>
      </c>
      <c r="H163" s="256"/>
      <c r="I163" s="257"/>
      <c r="J163" s="258">
        <f t="shared" ref="J163:J168" si="338">H163*I163</f>
        <v>0</v>
      </c>
      <c r="K163" s="259"/>
      <c r="L163" s="257"/>
      <c r="M163" s="258">
        <f t="shared" ref="M163:M168" si="339">K163*L163</f>
        <v>0</v>
      </c>
      <c r="N163" s="259"/>
      <c r="O163" s="257"/>
      <c r="P163" s="258">
        <f t="shared" ref="P163:P168" si="340">N163*O163</f>
        <v>0</v>
      </c>
      <c r="Q163" s="259"/>
      <c r="R163" s="257"/>
      <c r="S163" s="258">
        <f t="shared" ref="S163:S168" si="341">Q163*R163</f>
        <v>0</v>
      </c>
      <c r="T163" s="259"/>
      <c r="U163" s="257"/>
      <c r="V163" s="258">
        <f t="shared" ref="V163:V168" si="342">T163*U163</f>
        <v>0</v>
      </c>
      <c r="W163" s="233">
        <f t="shared" ref="W163:W168" si="343">G163+M163+S163</f>
        <v>0</v>
      </c>
      <c r="X163" s="127">
        <f t="shared" ref="X163:X168" si="344">J163+P163+V163</f>
        <v>0</v>
      </c>
      <c r="Y163" s="127">
        <f t="shared" ref="Y163:Y169" si="345">W163-X163</f>
        <v>0</v>
      </c>
      <c r="Z163" s="128" t="e">
        <f t="shared" ref="Z163:Z169" si="346">Y163/W163</f>
        <v>#DIV/0!</v>
      </c>
      <c r="AA163" s="235"/>
      <c r="AB163" s="130"/>
      <c r="AC163" s="131"/>
      <c r="AD163" s="131"/>
      <c r="AE163" s="131"/>
      <c r="AF163" s="131"/>
      <c r="AG163" s="131"/>
    </row>
    <row r="164" spans="1:33" ht="30" customHeight="1" x14ac:dyDescent="0.2">
      <c r="A164" s="119" t="s">
        <v>76</v>
      </c>
      <c r="B164" s="260">
        <v>43870</v>
      </c>
      <c r="C164" s="187" t="s">
        <v>259</v>
      </c>
      <c r="D164" s="261"/>
      <c r="E164" s="262"/>
      <c r="F164" s="124"/>
      <c r="G164" s="125">
        <f t="shared" si="337"/>
        <v>0</v>
      </c>
      <c r="H164" s="262"/>
      <c r="I164" s="124"/>
      <c r="J164" s="125">
        <f t="shared" si="338"/>
        <v>0</v>
      </c>
      <c r="K164" s="123"/>
      <c r="L164" s="124"/>
      <c r="M164" s="125">
        <f t="shared" si="339"/>
        <v>0</v>
      </c>
      <c r="N164" s="123"/>
      <c r="O164" s="124"/>
      <c r="P164" s="125">
        <f t="shared" si="340"/>
        <v>0</v>
      </c>
      <c r="Q164" s="123"/>
      <c r="R164" s="124"/>
      <c r="S164" s="125">
        <f t="shared" si="341"/>
        <v>0</v>
      </c>
      <c r="T164" s="123"/>
      <c r="U164" s="124"/>
      <c r="V164" s="125">
        <f t="shared" si="342"/>
        <v>0</v>
      </c>
      <c r="W164" s="126">
        <f t="shared" si="343"/>
        <v>0</v>
      </c>
      <c r="X164" s="127">
        <f t="shared" si="344"/>
        <v>0</v>
      </c>
      <c r="Y164" s="127">
        <f t="shared" si="345"/>
        <v>0</v>
      </c>
      <c r="Z164" s="128" t="e">
        <f t="shared" si="346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19" t="s">
        <v>76</v>
      </c>
      <c r="B165" s="260">
        <v>43899</v>
      </c>
      <c r="C165" s="187" t="s">
        <v>260</v>
      </c>
      <c r="D165" s="261"/>
      <c r="E165" s="262"/>
      <c r="F165" s="124"/>
      <c r="G165" s="125">
        <f t="shared" si="337"/>
        <v>0</v>
      </c>
      <c r="H165" s="262"/>
      <c r="I165" s="124"/>
      <c r="J165" s="125">
        <f t="shared" si="338"/>
        <v>0</v>
      </c>
      <c r="K165" s="123"/>
      <c r="L165" s="124"/>
      <c r="M165" s="125">
        <f t="shared" si="339"/>
        <v>0</v>
      </c>
      <c r="N165" s="123"/>
      <c r="O165" s="124"/>
      <c r="P165" s="125">
        <f t="shared" si="340"/>
        <v>0</v>
      </c>
      <c r="Q165" s="123"/>
      <c r="R165" s="124"/>
      <c r="S165" s="125">
        <f t="shared" si="341"/>
        <v>0</v>
      </c>
      <c r="T165" s="123"/>
      <c r="U165" s="124"/>
      <c r="V165" s="125">
        <f t="shared" si="342"/>
        <v>0</v>
      </c>
      <c r="W165" s="126">
        <f t="shared" si="343"/>
        <v>0</v>
      </c>
      <c r="X165" s="127">
        <f t="shared" si="344"/>
        <v>0</v>
      </c>
      <c r="Y165" s="127">
        <f t="shared" si="345"/>
        <v>0</v>
      </c>
      <c r="Z165" s="128" t="e">
        <f t="shared" si="346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19" t="s">
        <v>76</v>
      </c>
      <c r="B166" s="260">
        <v>43930</v>
      </c>
      <c r="C166" s="187" t="s">
        <v>261</v>
      </c>
      <c r="D166" s="261"/>
      <c r="E166" s="262"/>
      <c r="F166" s="124"/>
      <c r="G166" s="125">
        <f t="shared" si="337"/>
        <v>0</v>
      </c>
      <c r="H166" s="262"/>
      <c r="I166" s="124"/>
      <c r="J166" s="125">
        <f t="shared" si="338"/>
        <v>0</v>
      </c>
      <c r="K166" s="123"/>
      <c r="L166" s="124"/>
      <c r="M166" s="125">
        <f t="shared" si="339"/>
        <v>0</v>
      </c>
      <c r="N166" s="123"/>
      <c r="O166" s="124"/>
      <c r="P166" s="125">
        <f t="shared" si="340"/>
        <v>0</v>
      </c>
      <c r="Q166" s="123"/>
      <c r="R166" s="124"/>
      <c r="S166" s="125">
        <f t="shared" si="341"/>
        <v>0</v>
      </c>
      <c r="T166" s="123"/>
      <c r="U166" s="124"/>
      <c r="V166" s="125">
        <f t="shared" si="342"/>
        <v>0</v>
      </c>
      <c r="W166" s="126">
        <f t="shared" si="343"/>
        <v>0</v>
      </c>
      <c r="X166" s="127">
        <f t="shared" si="344"/>
        <v>0</v>
      </c>
      <c r="Y166" s="127">
        <f t="shared" si="345"/>
        <v>0</v>
      </c>
      <c r="Z166" s="128" t="e">
        <f t="shared" si="346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32" t="s">
        <v>76</v>
      </c>
      <c r="B167" s="260">
        <v>43960</v>
      </c>
      <c r="C167" s="163" t="s">
        <v>262</v>
      </c>
      <c r="D167" s="263"/>
      <c r="E167" s="264"/>
      <c r="F167" s="136"/>
      <c r="G167" s="137">
        <f t="shared" si="337"/>
        <v>0</v>
      </c>
      <c r="H167" s="264"/>
      <c r="I167" s="136"/>
      <c r="J167" s="137">
        <f t="shared" si="338"/>
        <v>0</v>
      </c>
      <c r="K167" s="135"/>
      <c r="L167" s="136"/>
      <c r="M167" s="137">
        <f t="shared" si="339"/>
        <v>0</v>
      </c>
      <c r="N167" s="135"/>
      <c r="O167" s="136"/>
      <c r="P167" s="137">
        <f t="shared" si="340"/>
        <v>0</v>
      </c>
      <c r="Q167" s="135"/>
      <c r="R167" s="136"/>
      <c r="S167" s="137">
        <f t="shared" si="341"/>
        <v>0</v>
      </c>
      <c r="T167" s="135"/>
      <c r="U167" s="136"/>
      <c r="V167" s="137">
        <f t="shared" si="342"/>
        <v>0</v>
      </c>
      <c r="W167" s="138">
        <f t="shared" si="343"/>
        <v>0</v>
      </c>
      <c r="X167" s="127">
        <f t="shared" si="344"/>
        <v>0</v>
      </c>
      <c r="Y167" s="127">
        <f t="shared" si="345"/>
        <v>0</v>
      </c>
      <c r="Z167" s="128" t="e">
        <f t="shared" si="346"/>
        <v>#DIV/0!</v>
      </c>
      <c r="AA167" s="139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76</v>
      </c>
      <c r="B168" s="260">
        <v>43991</v>
      </c>
      <c r="C168" s="237" t="s">
        <v>263</v>
      </c>
      <c r="D168" s="148"/>
      <c r="E168" s="135"/>
      <c r="F168" s="136">
        <v>0.22</v>
      </c>
      <c r="G168" s="137">
        <f t="shared" si="337"/>
        <v>0</v>
      </c>
      <c r="H168" s="135"/>
      <c r="I168" s="136">
        <v>0.22</v>
      </c>
      <c r="J168" s="137">
        <f t="shared" si="338"/>
        <v>0</v>
      </c>
      <c r="K168" s="135"/>
      <c r="L168" s="136">
        <v>0.22</v>
      </c>
      <c r="M168" s="137">
        <f t="shared" si="339"/>
        <v>0</v>
      </c>
      <c r="N168" s="135"/>
      <c r="O168" s="136">
        <v>0.22</v>
      </c>
      <c r="P168" s="137">
        <f t="shared" si="340"/>
        <v>0</v>
      </c>
      <c r="Q168" s="135"/>
      <c r="R168" s="136">
        <v>0.22</v>
      </c>
      <c r="S168" s="137">
        <f t="shared" si="341"/>
        <v>0</v>
      </c>
      <c r="T168" s="135"/>
      <c r="U168" s="136">
        <v>0.22</v>
      </c>
      <c r="V168" s="137">
        <f t="shared" si="342"/>
        <v>0</v>
      </c>
      <c r="W168" s="138">
        <f t="shared" si="343"/>
        <v>0</v>
      </c>
      <c r="X168" s="165">
        <f t="shared" si="344"/>
        <v>0</v>
      </c>
      <c r="Y168" s="165">
        <f t="shared" si="345"/>
        <v>0</v>
      </c>
      <c r="Z168" s="225" t="e">
        <f t="shared" si="346"/>
        <v>#DIV/0!</v>
      </c>
      <c r="AA168" s="139"/>
      <c r="AB168" s="7"/>
      <c r="AC168" s="7"/>
      <c r="AD168" s="7"/>
      <c r="AE168" s="7"/>
      <c r="AF168" s="7"/>
      <c r="AG168" s="7"/>
    </row>
    <row r="169" spans="1:33" ht="30" customHeight="1" x14ac:dyDescent="0.2">
      <c r="A169" s="166" t="s">
        <v>264</v>
      </c>
      <c r="B169" s="167"/>
      <c r="C169" s="168"/>
      <c r="D169" s="169"/>
      <c r="E169" s="173">
        <f>SUM(E163:E167)</f>
        <v>0</v>
      </c>
      <c r="F169" s="189"/>
      <c r="G169" s="172">
        <f>SUM(G163:G168)</f>
        <v>0</v>
      </c>
      <c r="H169" s="173">
        <f>SUM(H163:H167)</f>
        <v>0</v>
      </c>
      <c r="I169" s="189"/>
      <c r="J169" s="172">
        <f>SUM(J163:J168)</f>
        <v>0</v>
      </c>
      <c r="K169" s="190">
        <f>SUM(K163:K167)</f>
        <v>0</v>
      </c>
      <c r="L169" s="189"/>
      <c r="M169" s="172">
        <f>SUM(M163:M168)</f>
        <v>0</v>
      </c>
      <c r="N169" s="190">
        <f>SUM(N163:N167)</f>
        <v>0</v>
      </c>
      <c r="O169" s="189"/>
      <c r="P169" s="172">
        <f>SUM(P163:P168)</f>
        <v>0</v>
      </c>
      <c r="Q169" s="190">
        <f>SUM(Q163:Q167)</f>
        <v>0</v>
      </c>
      <c r="R169" s="189"/>
      <c r="S169" s="172">
        <f>SUM(S163:S168)</f>
        <v>0</v>
      </c>
      <c r="T169" s="190">
        <f>SUM(T163:T167)</f>
        <v>0</v>
      </c>
      <c r="U169" s="189"/>
      <c r="V169" s="174">
        <f t="shared" ref="V169:X169" si="347">SUM(V163:V168)</f>
        <v>0</v>
      </c>
      <c r="W169" s="226">
        <f t="shared" si="347"/>
        <v>0</v>
      </c>
      <c r="X169" s="227">
        <f t="shared" si="347"/>
        <v>0</v>
      </c>
      <c r="Y169" s="227">
        <f t="shared" si="345"/>
        <v>0</v>
      </c>
      <c r="Z169" s="227" t="e">
        <f t="shared" si="346"/>
        <v>#DIV/0!</v>
      </c>
      <c r="AA169" s="228"/>
      <c r="AB169" s="7"/>
      <c r="AC169" s="7"/>
      <c r="AD169" s="7"/>
      <c r="AE169" s="7"/>
      <c r="AF169" s="7"/>
      <c r="AG169" s="7"/>
    </row>
    <row r="170" spans="1:33" ht="30" customHeight="1" x14ac:dyDescent="0.2">
      <c r="A170" s="178" t="s">
        <v>71</v>
      </c>
      <c r="B170" s="210">
        <v>10</v>
      </c>
      <c r="C170" s="265" t="s">
        <v>265</v>
      </c>
      <c r="D170" s="181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229"/>
      <c r="X170" s="229"/>
      <c r="Y170" s="182"/>
      <c r="Z170" s="229"/>
      <c r="AA170" s="230"/>
      <c r="AB170" s="7"/>
      <c r="AC170" s="7"/>
      <c r="AD170" s="7"/>
      <c r="AE170" s="7"/>
      <c r="AF170" s="7"/>
      <c r="AG170" s="7"/>
    </row>
    <row r="171" spans="1:33" ht="30" customHeight="1" x14ac:dyDescent="0.2">
      <c r="A171" s="119" t="s">
        <v>76</v>
      </c>
      <c r="B171" s="260">
        <v>43840</v>
      </c>
      <c r="C171" s="266" t="s">
        <v>266</v>
      </c>
      <c r="D171" s="255"/>
      <c r="E171" s="267"/>
      <c r="F171" s="160"/>
      <c r="G171" s="161">
        <f t="shared" ref="G171:G175" si="348">E171*F171</f>
        <v>0</v>
      </c>
      <c r="H171" s="267"/>
      <c r="I171" s="160"/>
      <c r="J171" s="161">
        <f t="shared" ref="J171:J175" si="349">H171*I171</f>
        <v>0</v>
      </c>
      <c r="K171" s="159"/>
      <c r="L171" s="160"/>
      <c r="M171" s="161">
        <f t="shared" ref="M171:M175" si="350">K171*L171</f>
        <v>0</v>
      </c>
      <c r="N171" s="159"/>
      <c r="O171" s="160"/>
      <c r="P171" s="161">
        <f t="shared" ref="P171:P175" si="351">N171*O171</f>
        <v>0</v>
      </c>
      <c r="Q171" s="159"/>
      <c r="R171" s="160"/>
      <c r="S171" s="161">
        <f t="shared" ref="S171:S175" si="352">Q171*R171</f>
        <v>0</v>
      </c>
      <c r="T171" s="159"/>
      <c r="U171" s="160"/>
      <c r="V171" s="268">
        <f t="shared" ref="V171:V175" si="353">T171*U171</f>
        <v>0</v>
      </c>
      <c r="W171" s="269">
        <f t="shared" ref="W171:W175" si="354">G171+M171+S171</f>
        <v>0</v>
      </c>
      <c r="X171" s="233">
        <f t="shared" ref="X171:X175" si="355">J171+P171+V171</f>
        <v>0</v>
      </c>
      <c r="Y171" s="233">
        <f t="shared" ref="Y171:Y176" si="356">W171-X171</f>
        <v>0</v>
      </c>
      <c r="Z171" s="234" t="e">
        <f t="shared" ref="Z171:Z176" si="357">Y171/W171</f>
        <v>#DIV/0!</v>
      </c>
      <c r="AA171" s="270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76</v>
      </c>
      <c r="B172" s="260">
        <v>43871</v>
      </c>
      <c r="C172" s="266" t="s">
        <v>266</v>
      </c>
      <c r="D172" s="261"/>
      <c r="E172" s="262"/>
      <c r="F172" s="124"/>
      <c r="G172" s="125">
        <f t="shared" si="348"/>
        <v>0</v>
      </c>
      <c r="H172" s="262"/>
      <c r="I172" s="124"/>
      <c r="J172" s="125">
        <f t="shared" si="349"/>
        <v>0</v>
      </c>
      <c r="K172" s="123"/>
      <c r="L172" s="124"/>
      <c r="M172" s="125">
        <f t="shared" si="350"/>
        <v>0</v>
      </c>
      <c r="N172" s="123"/>
      <c r="O172" s="124"/>
      <c r="P172" s="125">
        <f t="shared" si="351"/>
        <v>0</v>
      </c>
      <c r="Q172" s="123"/>
      <c r="R172" s="124"/>
      <c r="S172" s="125">
        <f t="shared" si="352"/>
        <v>0</v>
      </c>
      <c r="T172" s="123"/>
      <c r="U172" s="124"/>
      <c r="V172" s="231">
        <f t="shared" si="353"/>
        <v>0</v>
      </c>
      <c r="W172" s="236">
        <f t="shared" si="354"/>
        <v>0</v>
      </c>
      <c r="X172" s="127">
        <f t="shared" si="355"/>
        <v>0</v>
      </c>
      <c r="Y172" s="127">
        <f t="shared" si="356"/>
        <v>0</v>
      </c>
      <c r="Z172" s="128" t="e">
        <f t="shared" si="357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76</v>
      </c>
      <c r="B173" s="260">
        <v>43900</v>
      </c>
      <c r="C173" s="266" t="s">
        <v>266</v>
      </c>
      <c r="D173" s="261"/>
      <c r="E173" s="262"/>
      <c r="F173" s="124"/>
      <c r="G173" s="125">
        <f t="shared" si="348"/>
        <v>0</v>
      </c>
      <c r="H173" s="262"/>
      <c r="I173" s="124"/>
      <c r="J173" s="125">
        <f t="shared" si="349"/>
        <v>0</v>
      </c>
      <c r="K173" s="123"/>
      <c r="L173" s="124"/>
      <c r="M173" s="125">
        <f t="shared" si="350"/>
        <v>0</v>
      </c>
      <c r="N173" s="123"/>
      <c r="O173" s="124"/>
      <c r="P173" s="125">
        <f t="shared" si="351"/>
        <v>0</v>
      </c>
      <c r="Q173" s="123"/>
      <c r="R173" s="124"/>
      <c r="S173" s="125">
        <f t="shared" si="352"/>
        <v>0</v>
      </c>
      <c r="T173" s="123"/>
      <c r="U173" s="124"/>
      <c r="V173" s="231">
        <f t="shared" si="353"/>
        <v>0</v>
      </c>
      <c r="W173" s="236">
        <f t="shared" si="354"/>
        <v>0</v>
      </c>
      <c r="X173" s="127">
        <f t="shared" si="355"/>
        <v>0</v>
      </c>
      <c r="Y173" s="127">
        <f t="shared" si="356"/>
        <v>0</v>
      </c>
      <c r="Z173" s="128" t="e">
        <f t="shared" si="357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32" t="s">
        <v>76</v>
      </c>
      <c r="B174" s="271">
        <v>43931</v>
      </c>
      <c r="C174" s="163" t="s">
        <v>267</v>
      </c>
      <c r="D174" s="263" t="s">
        <v>79</v>
      </c>
      <c r="E174" s="264"/>
      <c r="F174" s="136"/>
      <c r="G174" s="125">
        <f t="shared" si="348"/>
        <v>0</v>
      </c>
      <c r="H174" s="264"/>
      <c r="I174" s="136"/>
      <c r="J174" s="125">
        <f t="shared" si="349"/>
        <v>0</v>
      </c>
      <c r="K174" s="135"/>
      <c r="L174" s="136"/>
      <c r="M174" s="137">
        <f t="shared" si="350"/>
        <v>0</v>
      </c>
      <c r="N174" s="135"/>
      <c r="O174" s="136"/>
      <c r="P174" s="137">
        <f t="shared" si="351"/>
        <v>0</v>
      </c>
      <c r="Q174" s="135"/>
      <c r="R174" s="136"/>
      <c r="S174" s="137">
        <f t="shared" si="352"/>
        <v>0</v>
      </c>
      <c r="T174" s="135"/>
      <c r="U174" s="136"/>
      <c r="V174" s="238">
        <f t="shared" si="353"/>
        <v>0</v>
      </c>
      <c r="W174" s="272">
        <f t="shared" si="354"/>
        <v>0</v>
      </c>
      <c r="X174" s="127">
        <f t="shared" si="355"/>
        <v>0</v>
      </c>
      <c r="Y174" s="127">
        <f t="shared" si="356"/>
        <v>0</v>
      </c>
      <c r="Z174" s="128" t="e">
        <f t="shared" si="357"/>
        <v>#DIV/0!</v>
      </c>
      <c r="AA174" s="22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32" t="s">
        <v>76</v>
      </c>
      <c r="B175" s="273">
        <v>43961</v>
      </c>
      <c r="C175" s="237" t="s">
        <v>268</v>
      </c>
      <c r="D175" s="274"/>
      <c r="E175" s="135"/>
      <c r="F175" s="136">
        <v>0.22</v>
      </c>
      <c r="G175" s="137">
        <f t="shared" si="348"/>
        <v>0</v>
      </c>
      <c r="H175" s="135"/>
      <c r="I175" s="136">
        <v>0.22</v>
      </c>
      <c r="J175" s="137">
        <f t="shared" si="349"/>
        <v>0</v>
      </c>
      <c r="K175" s="135"/>
      <c r="L175" s="136">
        <v>0.22</v>
      </c>
      <c r="M175" s="137">
        <f t="shared" si="350"/>
        <v>0</v>
      </c>
      <c r="N175" s="135"/>
      <c r="O175" s="136">
        <v>0.22</v>
      </c>
      <c r="P175" s="137">
        <f t="shared" si="351"/>
        <v>0</v>
      </c>
      <c r="Q175" s="135"/>
      <c r="R175" s="136">
        <v>0.22</v>
      </c>
      <c r="S175" s="137">
        <f t="shared" si="352"/>
        <v>0</v>
      </c>
      <c r="T175" s="135"/>
      <c r="U175" s="136">
        <v>0.22</v>
      </c>
      <c r="V175" s="238">
        <f t="shared" si="353"/>
        <v>0</v>
      </c>
      <c r="W175" s="239">
        <f t="shared" si="354"/>
        <v>0</v>
      </c>
      <c r="X175" s="240">
        <f t="shared" si="355"/>
        <v>0</v>
      </c>
      <c r="Y175" s="240">
        <f t="shared" si="356"/>
        <v>0</v>
      </c>
      <c r="Z175" s="241" t="e">
        <f t="shared" si="357"/>
        <v>#DIV/0!</v>
      </c>
      <c r="AA175" s="275"/>
      <c r="AB175" s="7"/>
      <c r="AC175" s="7"/>
      <c r="AD175" s="7"/>
      <c r="AE175" s="7"/>
      <c r="AF175" s="7"/>
      <c r="AG175" s="7"/>
    </row>
    <row r="176" spans="1:33" ht="30" customHeight="1" x14ac:dyDescent="0.2">
      <c r="A176" s="166" t="s">
        <v>269</v>
      </c>
      <c r="B176" s="167"/>
      <c r="C176" s="168"/>
      <c r="D176" s="169"/>
      <c r="E176" s="173">
        <f>SUM(E171:E174)</f>
        <v>0</v>
      </c>
      <c r="F176" s="189"/>
      <c r="G176" s="172">
        <f>SUM(G171:G175)</f>
        <v>0</v>
      </c>
      <c r="H176" s="173">
        <f>SUM(H171:H174)</f>
        <v>0</v>
      </c>
      <c r="I176" s="189"/>
      <c r="J176" s="172">
        <f>SUM(J171:J175)</f>
        <v>0</v>
      </c>
      <c r="K176" s="190">
        <f>SUM(K171:K174)</f>
        <v>0</v>
      </c>
      <c r="L176" s="189"/>
      <c r="M176" s="172">
        <f>SUM(M171:M175)</f>
        <v>0</v>
      </c>
      <c r="N176" s="190">
        <f>SUM(N171:N174)</f>
        <v>0</v>
      </c>
      <c r="O176" s="189"/>
      <c r="P176" s="172">
        <f>SUM(P171:P175)</f>
        <v>0</v>
      </c>
      <c r="Q176" s="190">
        <f>SUM(Q171:Q174)</f>
        <v>0</v>
      </c>
      <c r="R176" s="189"/>
      <c r="S176" s="172">
        <f>SUM(S171:S175)</f>
        <v>0</v>
      </c>
      <c r="T176" s="190">
        <f>SUM(T171:T174)</f>
        <v>0</v>
      </c>
      <c r="U176" s="189"/>
      <c r="V176" s="174">
        <f t="shared" ref="V176:X176" si="358">SUM(V171:V175)</f>
        <v>0</v>
      </c>
      <c r="W176" s="226">
        <f t="shared" si="358"/>
        <v>0</v>
      </c>
      <c r="X176" s="227">
        <f t="shared" si="358"/>
        <v>0</v>
      </c>
      <c r="Y176" s="227">
        <f t="shared" si="356"/>
        <v>0</v>
      </c>
      <c r="Z176" s="227" t="e">
        <f t="shared" si="357"/>
        <v>#DIV/0!</v>
      </c>
      <c r="AA176" s="228"/>
      <c r="AB176" s="7"/>
      <c r="AC176" s="7"/>
      <c r="AD176" s="7"/>
      <c r="AE176" s="7"/>
      <c r="AF176" s="7"/>
      <c r="AG176" s="7"/>
    </row>
    <row r="177" spans="1:33" ht="30" customHeight="1" x14ac:dyDescent="0.2">
      <c r="A177" s="178" t="s">
        <v>71</v>
      </c>
      <c r="B177" s="210">
        <v>11</v>
      </c>
      <c r="C177" s="180" t="s">
        <v>270</v>
      </c>
      <c r="D177" s="181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229"/>
      <c r="X177" s="229"/>
      <c r="Y177" s="182"/>
      <c r="Z177" s="229"/>
      <c r="AA177" s="230"/>
      <c r="AB177" s="7"/>
      <c r="AC177" s="7"/>
      <c r="AD177" s="7"/>
      <c r="AE177" s="7"/>
      <c r="AF177" s="7"/>
      <c r="AG177" s="7"/>
    </row>
    <row r="178" spans="1:33" ht="30" customHeight="1" x14ac:dyDescent="0.2">
      <c r="A178" s="276" t="s">
        <v>76</v>
      </c>
      <c r="B178" s="260">
        <v>43841</v>
      </c>
      <c r="C178" s="266" t="s">
        <v>271</v>
      </c>
      <c r="D178" s="158" t="s">
        <v>111</v>
      </c>
      <c r="E178" s="159"/>
      <c r="F178" s="160"/>
      <c r="G178" s="161">
        <f t="shared" ref="G178:G179" si="359">E178*F178</f>
        <v>0</v>
      </c>
      <c r="H178" s="159"/>
      <c r="I178" s="160"/>
      <c r="J178" s="161">
        <f t="shared" ref="J178:J179" si="360">H178*I178</f>
        <v>0</v>
      </c>
      <c r="K178" s="159"/>
      <c r="L178" s="160"/>
      <c r="M178" s="161">
        <f t="shared" ref="M178:M179" si="361">K178*L178</f>
        <v>0</v>
      </c>
      <c r="N178" s="159"/>
      <c r="O178" s="160"/>
      <c r="P178" s="161">
        <f t="shared" ref="P178:P179" si="362">N178*O178</f>
        <v>0</v>
      </c>
      <c r="Q178" s="159"/>
      <c r="R178" s="160"/>
      <c r="S178" s="161">
        <f t="shared" ref="S178:S179" si="363">Q178*R178</f>
        <v>0</v>
      </c>
      <c r="T178" s="159"/>
      <c r="U178" s="160"/>
      <c r="V178" s="268">
        <f t="shared" ref="V178:V179" si="364">T178*U178</f>
        <v>0</v>
      </c>
      <c r="W178" s="269">
        <f t="shared" ref="W178:W179" si="365">G178+M178+S178</f>
        <v>0</v>
      </c>
      <c r="X178" s="233">
        <f t="shared" ref="X178:X179" si="366">J178+P178+V178</f>
        <v>0</v>
      </c>
      <c r="Y178" s="233">
        <f t="shared" ref="Y178:Y180" si="367">W178-X178</f>
        <v>0</v>
      </c>
      <c r="Z178" s="234" t="e">
        <f t="shared" ref="Z178:Z180" si="368">Y178/W178</f>
        <v>#DIV/0!</v>
      </c>
      <c r="AA178" s="270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277" t="s">
        <v>76</v>
      </c>
      <c r="B179" s="260">
        <v>43872</v>
      </c>
      <c r="C179" s="163" t="s">
        <v>271</v>
      </c>
      <c r="D179" s="134" t="s">
        <v>111</v>
      </c>
      <c r="E179" s="135"/>
      <c r="F179" s="136"/>
      <c r="G179" s="125">
        <f t="shared" si="359"/>
        <v>0</v>
      </c>
      <c r="H179" s="135"/>
      <c r="I179" s="136"/>
      <c r="J179" s="125">
        <f t="shared" si="360"/>
        <v>0</v>
      </c>
      <c r="K179" s="135"/>
      <c r="L179" s="136"/>
      <c r="M179" s="137">
        <f t="shared" si="361"/>
        <v>0</v>
      </c>
      <c r="N179" s="135"/>
      <c r="O179" s="136"/>
      <c r="P179" s="137">
        <f t="shared" si="362"/>
        <v>0</v>
      </c>
      <c r="Q179" s="135"/>
      <c r="R179" s="136"/>
      <c r="S179" s="137">
        <f t="shared" si="363"/>
        <v>0</v>
      </c>
      <c r="T179" s="135"/>
      <c r="U179" s="136"/>
      <c r="V179" s="238">
        <f t="shared" si="364"/>
        <v>0</v>
      </c>
      <c r="W179" s="278">
        <f t="shared" si="365"/>
        <v>0</v>
      </c>
      <c r="X179" s="240">
        <f t="shared" si="366"/>
        <v>0</v>
      </c>
      <c r="Y179" s="240">
        <f t="shared" si="367"/>
        <v>0</v>
      </c>
      <c r="Z179" s="241" t="e">
        <f t="shared" si="368"/>
        <v>#DIV/0!</v>
      </c>
      <c r="AA179" s="275"/>
      <c r="AB179" s="130"/>
      <c r="AC179" s="131"/>
      <c r="AD179" s="131"/>
      <c r="AE179" s="131"/>
      <c r="AF179" s="131"/>
      <c r="AG179" s="131"/>
    </row>
    <row r="180" spans="1:33" ht="30" customHeight="1" x14ac:dyDescent="0.2">
      <c r="A180" s="463" t="s">
        <v>272</v>
      </c>
      <c r="B180" s="464"/>
      <c r="C180" s="464"/>
      <c r="D180" s="465"/>
      <c r="E180" s="173">
        <f>SUM(E178:E179)</f>
        <v>0</v>
      </c>
      <c r="F180" s="189"/>
      <c r="G180" s="172">
        <f t="shared" ref="G180:H180" si="369">SUM(G178:G179)</f>
        <v>0</v>
      </c>
      <c r="H180" s="173">
        <f t="shared" si="369"/>
        <v>0</v>
      </c>
      <c r="I180" s="189"/>
      <c r="J180" s="172">
        <f t="shared" ref="J180:K180" si="370">SUM(J178:J179)</f>
        <v>0</v>
      </c>
      <c r="K180" s="190">
        <f t="shared" si="370"/>
        <v>0</v>
      </c>
      <c r="L180" s="189"/>
      <c r="M180" s="172">
        <f t="shared" ref="M180:N180" si="371">SUM(M178:M179)</f>
        <v>0</v>
      </c>
      <c r="N180" s="190">
        <f t="shared" si="371"/>
        <v>0</v>
      </c>
      <c r="O180" s="189"/>
      <c r="P180" s="172">
        <f t="shared" ref="P180:Q180" si="372">SUM(P178:P179)</f>
        <v>0</v>
      </c>
      <c r="Q180" s="190">
        <f t="shared" si="372"/>
        <v>0</v>
      </c>
      <c r="R180" s="189"/>
      <c r="S180" s="172">
        <f t="shared" ref="S180:T180" si="373">SUM(S178:S179)</f>
        <v>0</v>
      </c>
      <c r="T180" s="190">
        <f t="shared" si="373"/>
        <v>0</v>
      </c>
      <c r="U180" s="189"/>
      <c r="V180" s="174">
        <f t="shared" ref="V180:X180" si="374">SUM(V178:V179)</f>
        <v>0</v>
      </c>
      <c r="W180" s="226">
        <f t="shared" si="374"/>
        <v>0</v>
      </c>
      <c r="X180" s="227">
        <f t="shared" si="374"/>
        <v>0</v>
      </c>
      <c r="Y180" s="227">
        <f t="shared" si="367"/>
        <v>0</v>
      </c>
      <c r="Z180" s="227" t="e">
        <f t="shared" si="368"/>
        <v>#DIV/0!</v>
      </c>
      <c r="AA180" s="228"/>
      <c r="AB180" s="7"/>
      <c r="AC180" s="7"/>
      <c r="AD180" s="7"/>
      <c r="AE180" s="7"/>
      <c r="AF180" s="7"/>
      <c r="AG180" s="7"/>
    </row>
    <row r="181" spans="1:33" ht="30" customHeight="1" x14ac:dyDescent="0.2">
      <c r="A181" s="209" t="s">
        <v>71</v>
      </c>
      <c r="B181" s="210">
        <v>12</v>
      </c>
      <c r="C181" s="211" t="s">
        <v>273</v>
      </c>
      <c r="D181" s="279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229"/>
      <c r="X181" s="229"/>
      <c r="Y181" s="182"/>
      <c r="Z181" s="229"/>
      <c r="AA181" s="230"/>
      <c r="AB181" s="7"/>
      <c r="AC181" s="7"/>
      <c r="AD181" s="7"/>
      <c r="AE181" s="7"/>
      <c r="AF181" s="7"/>
      <c r="AG181" s="7"/>
    </row>
    <row r="182" spans="1:33" ht="30" customHeight="1" x14ac:dyDescent="0.2">
      <c r="A182" s="156" t="s">
        <v>76</v>
      </c>
      <c r="B182" s="280">
        <v>43842</v>
      </c>
      <c r="C182" s="281" t="s">
        <v>274</v>
      </c>
      <c r="D182" s="255" t="s">
        <v>275</v>
      </c>
      <c r="E182" s="267"/>
      <c r="F182" s="160"/>
      <c r="G182" s="161">
        <f t="shared" ref="G182:G185" si="375">E182*F182</f>
        <v>0</v>
      </c>
      <c r="H182" s="267"/>
      <c r="I182" s="160"/>
      <c r="J182" s="161">
        <f t="shared" ref="J182:J185" si="376">H182*I182</f>
        <v>0</v>
      </c>
      <c r="K182" s="159"/>
      <c r="L182" s="160"/>
      <c r="M182" s="161">
        <f t="shared" ref="M182:M185" si="377">K182*L182</f>
        <v>0</v>
      </c>
      <c r="N182" s="159"/>
      <c r="O182" s="160"/>
      <c r="P182" s="161">
        <f t="shared" ref="P182:P185" si="378">N182*O182</f>
        <v>0</v>
      </c>
      <c r="Q182" s="159"/>
      <c r="R182" s="160"/>
      <c r="S182" s="161">
        <f t="shared" ref="S182:S185" si="379">Q182*R182</f>
        <v>0</v>
      </c>
      <c r="T182" s="159"/>
      <c r="U182" s="160"/>
      <c r="V182" s="268">
        <f t="shared" ref="V182:V185" si="380">T182*U182</f>
        <v>0</v>
      </c>
      <c r="W182" s="269">
        <f t="shared" ref="W182:W185" si="381">G182+M182+S182</f>
        <v>0</v>
      </c>
      <c r="X182" s="233">
        <f t="shared" ref="X182:X185" si="382">J182+P182+V182</f>
        <v>0</v>
      </c>
      <c r="Y182" s="233">
        <f t="shared" ref="Y182:Y186" si="383">W182-X182</f>
        <v>0</v>
      </c>
      <c r="Z182" s="234" t="e">
        <f t="shared" ref="Z182:Z186" si="384">Y182/W182</f>
        <v>#DIV/0!</v>
      </c>
      <c r="AA182" s="282"/>
      <c r="AB182" s="130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76</v>
      </c>
      <c r="B183" s="260">
        <v>43873</v>
      </c>
      <c r="C183" s="187" t="s">
        <v>276</v>
      </c>
      <c r="D183" s="261" t="s">
        <v>244</v>
      </c>
      <c r="E183" s="262"/>
      <c r="F183" s="124"/>
      <c r="G183" s="125">
        <f t="shared" si="375"/>
        <v>0</v>
      </c>
      <c r="H183" s="262"/>
      <c r="I183" s="124"/>
      <c r="J183" s="125">
        <f t="shared" si="376"/>
        <v>0</v>
      </c>
      <c r="K183" s="123"/>
      <c r="L183" s="124"/>
      <c r="M183" s="125">
        <f t="shared" si="377"/>
        <v>0</v>
      </c>
      <c r="N183" s="123"/>
      <c r="O183" s="124"/>
      <c r="P183" s="125">
        <f t="shared" si="378"/>
        <v>0</v>
      </c>
      <c r="Q183" s="123"/>
      <c r="R183" s="124"/>
      <c r="S183" s="125">
        <f t="shared" si="379"/>
        <v>0</v>
      </c>
      <c r="T183" s="123"/>
      <c r="U183" s="124"/>
      <c r="V183" s="231">
        <f t="shared" si="380"/>
        <v>0</v>
      </c>
      <c r="W183" s="283">
        <f t="shared" si="381"/>
        <v>0</v>
      </c>
      <c r="X183" s="127">
        <f t="shared" si="382"/>
        <v>0</v>
      </c>
      <c r="Y183" s="127">
        <f t="shared" si="383"/>
        <v>0</v>
      </c>
      <c r="Z183" s="128" t="e">
        <f t="shared" si="384"/>
        <v>#DIV/0!</v>
      </c>
      <c r="AA183" s="284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32" t="s">
        <v>76</v>
      </c>
      <c r="B184" s="271">
        <v>43902</v>
      </c>
      <c r="C184" s="163" t="s">
        <v>277</v>
      </c>
      <c r="D184" s="263" t="s">
        <v>244</v>
      </c>
      <c r="E184" s="264"/>
      <c r="F184" s="136"/>
      <c r="G184" s="137">
        <f t="shared" si="375"/>
        <v>0</v>
      </c>
      <c r="H184" s="264"/>
      <c r="I184" s="136"/>
      <c r="J184" s="137">
        <f t="shared" si="376"/>
        <v>0</v>
      </c>
      <c r="K184" s="135"/>
      <c r="L184" s="136"/>
      <c r="M184" s="137">
        <f t="shared" si="377"/>
        <v>0</v>
      </c>
      <c r="N184" s="135"/>
      <c r="O184" s="136"/>
      <c r="P184" s="137">
        <f t="shared" si="378"/>
        <v>0</v>
      </c>
      <c r="Q184" s="135"/>
      <c r="R184" s="136"/>
      <c r="S184" s="137">
        <f t="shared" si="379"/>
        <v>0</v>
      </c>
      <c r="T184" s="135"/>
      <c r="U184" s="136"/>
      <c r="V184" s="238">
        <f t="shared" si="380"/>
        <v>0</v>
      </c>
      <c r="W184" s="272">
        <f t="shared" si="381"/>
        <v>0</v>
      </c>
      <c r="X184" s="127">
        <f t="shared" si="382"/>
        <v>0</v>
      </c>
      <c r="Y184" s="127">
        <f t="shared" si="383"/>
        <v>0</v>
      </c>
      <c r="Z184" s="128" t="e">
        <f t="shared" si="384"/>
        <v>#DIV/0!</v>
      </c>
      <c r="AA184" s="285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32" t="s">
        <v>76</v>
      </c>
      <c r="B185" s="271">
        <v>43933</v>
      </c>
      <c r="C185" s="237" t="s">
        <v>278</v>
      </c>
      <c r="D185" s="274"/>
      <c r="E185" s="264"/>
      <c r="F185" s="136">
        <v>0.22</v>
      </c>
      <c r="G185" s="137">
        <f t="shared" si="375"/>
        <v>0</v>
      </c>
      <c r="H185" s="264"/>
      <c r="I185" s="136">
        <v>0.22</v>
      </c>
      <c r="J185" s="137">
        <f t="shared" si="376"/>
        <v>0</v>
      </c>
      <c r="K185" s="135"/>
      <c r="L185" s="136">
        <v>0.22</v>
      </c>
      <c r="M185" s="137">
        <f t="shared" si="377"/>
        <v>0</v>
      </c>
      <c r="N185" s="135"/>
      <c r="O185" s="136">
        <v>0.22</v>
      </c>
      <c r="P185" s="137">
        <f t="shared" si="378"/>
        <v>0</v>
      </c>
      <c r="Q185" s="135"/>
      <c r="R185" s="136">
        <v>0.22</v>
      </c>
      <c r="S185" s="137">
        <f t="shared" si="379"/>
        <v>0</v>
      </c>
      <c r="T185" s="135"/>
      <c r="U185" s="136">
        <v>0.22</v>
      </c>
      <c r="V185" s="238">
        <f t="shared" si="380"/>
        <v>0</v>
      </c>
      <c r="W185" s="239">
        <f t="shared" si="381"/>
        <v>0</v>
      </c>
      <c r="X185" s="240">
        <f t="shared" si="382"/>
        <v>0</v>
      </c>
      <c r="Y185" s="240">
        <f t="shared" si="383"/>
        <v>0</v>
      </c>
      <c r="Z185" s="241" t="e">
        <f t="shared" si="384"/>
        <v>#DIV/0!</v>
      </c>
      <c r="AA185" s="152"/>
      <c r="AB185" s="7"/>
      <c r="AC185" s="7"/>
      <c r="AD185" s="7"/>
      <c r="AE185" s="7"/>
      <c r="AF185" s="7"/>
      <c r="AG185" s="7"/>
    </row>
    <row r="186" spans="1:33" ht="30" customHeight="1" x14ac:dyDescent="0.2">
      <c r="A186" s="166" t="s">
        <v>279</v>
      </c>
      <c r="B186" s="167"/>
      <c r="C186" s="168"/>
      <c r="D186" s="286"/>
      <c r="E186" s="173">
        <f>SUM(E182:E184)</f>
        <v>0</v>
      </c>
      <c r="F186" s="189"/>
      <c r="G186" s="172">
        <f>SUM(G182:G185)</f>
        <v>0</v>
      </c>
      <c r="H186" s="173">
        <f>SUM(H182:H184)</f>
        <v>0</v>
      </c>
      <c r="I186" s="189"/>
      <c r="J186" s="172">
        <f>SUM(J182:J185)</f>
        <v>0</v>
      </c>
      <c r="K186" s="190">
        <f>SUM(K182:K184)</f>
        <v>0</v>
      </c>
      <c r="L186" s="189"/>
      <c r="M186" s="172">
        <f>SUM(M182:M185)</f>
        <v>0</v>
      </c>
      <c r="N186" s="190">
        <f>SUM(N182:N184)</f>
        <v>0</v>
      </c>
      <c r="O186" s="189"/>
      <c r="P186" s="172">
        <f>SUM(P182:P185)</f>
        <v>0</v>
      </c>
      <c r="Q186" s="190">
        <f>SUM(Q182:Q184)</f>
        <v>0</v>
      </c>
      <c r="R186" s="189"/>
      <c r="S186" s="172">
        <f>SUM(S182:S185)</f>
        <v>0</v>
      </c>
      <c r="T186" s="190">
        <f>SUM(T182:T184)</f>
        <v>0</v>
      </c>
      <c r="U186" s="189"/>
      <c r="V186" s="174">
        <f t="shared" ref="V186:X186" si="385">SUM(V182:V185)</f>
        <v>0</v>
      </c>
      <c r="W186" s="226">
        <f t="shared" si="385"/>
        <v>0</v>
      </c>
      <c r="X186" s="227">
        <f t="shared" si="385"/>
        <v>0</v>
      </c>
      <c r="Y186" s="227">
        <f t="shared" si="383"/>
        <v>0</v>
      </c>
      <c r="Z186" s="227" t="e">
        <f t="shared" si="384"/>
        <v>#DIV/0!</v>
      </c>
      <c r="AA186" s="228"/>
      <c r="AB186" s="7"/>
      <c r="AC186" s="7"/>
      <c r="AD186" s="7"/>
      <c r="AE186" s="7"/>
      <c r="AF186" s="7"/>
      <c r="AG186" s="7"/>
    </row>
    <row r="187" spans="1:33" ht="30" customHeight="1" x14ac:dyDescent="0.2">
      <c r="A187" s="209" t="s">
        <v>71</v>
      </c>
      <c r="B187" s="287">
        <v>13</v>
      </c>
      <c r="C187" s="211" t="s">
        <v>280</v>
      </c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229"/>
      <c r="X187" s="229"/>
      <c r="Y187" s="182"/>
      <c r="Z187" s="229"/>
      <c r="AA187" s="230"/>
      <c r="AB187" s="6"/>
      <c r="AC187" s="7"/>
      <c r="AD187" s="7"/>
      <c r="AE187" s="7"/>
      <c r="AF187" s="7"/>
      <c r="AG187" s="7"/>
    </row>
    <row r="188" spans="1:33" ht="30" customHeight="1" x14ac:dyDescent="0.2">
      <c r="A188" s="108" t="s">
        <v>73</v>
      </c>
      <c r="B188" s="288" t="s">
        <v>281</v>
      </c>
      <c r="C188" s="289" t="s">
        <v>282</v>
      </c>
      <c r="D188" s="141"/>
      <c r="E188" s="142">
        <f>SUM(E189:E191)</f>
        <v>0</v>
      </c>
      <c r="F188" s="143"/>
      <c r="G188" s="144">
        <f>SUM(G189:G192)</f>
        <v>0</v>
      </c>
      <c r="H188" s="142">
        <f>SUM(H189:H191)</f>
        <v>0</v>
      </c>
      <c r="I188" s="143"/>
      <c r="J188" s="144">
        <f>SUM(J189:J192)</f>
        <v>0</v>
      </c>
      <c r="K188" s="142">
        <f>SUM(K189:K191)</f>
        <v>0</v>
      </c>
      <c r="L188" s="143"/>
      <c r="M188" s="144">
        <f>SUM(M189:M192)</f>
        <v>0</v>
      </c>
      <c r="N188" s="142">
        <f>SUM(N189:N191)</f>
        <v>0</v>
      </c>
      <c r="O188" s="143"/>
      <c r="P188" s="144">
        <f>SUM(P189:P192)</f>
        <v>0</v>
      </c>
      <c r="Q188" s="142">
        <f>SUM(Q189:Q191)</f>
        <v>0</v>
      </c>
      <c r="R188" s="143"/>
      <c r="S188" s="144">
        <f>SUM(S189:S192)</f>
        <v>0</v>
      </c>
      <c r="T188" s="142">
        <f>SUM(T189:T191)</f>
        <v>0</v>
      </c>
      <c r="U188" s="143"/>
      <c r="V188" s="290">
        <f t="shared" ref="V188:X188" si="386">SUM(V189:V192)</f>
        <v>0</v>
      </c>
      <c r="W188" s="291">
        <f t="shared" si="386"/>
        <v>0</v>
      </c>
      <c r="X188" s="144">
        <f t="shared" si="386"/>
        <v>0</v>
      </c>
      <c r="Y188" s="144">
        <f t="shared" ref="Y188:Y211" si="387">W188-X188</f>
        <v>0</v>
      </c>
      <c r="Z188" s="144" t="e">
        <f t="shared" ref="Z188:Z212" si="388">Y188/W188</f>
        <v>#DIV/0!</v>
      </c>
      <c r="AA188" s="146"/>
      <c r="AB188" s="118"/>
      <c r="AC188" s="118"/>
      <c r="AD188" s="118"/>
      <c r="AE188" s="118"/>
      <c r="AF188" s="118"/>
      <c r="AG188" s="118"/>
    </row>
    <row r="189" spans="1:33" ht="30" customHeight="1" x14ac:dyDescent="0.2">
      <c r="A189" s="119" t="s">
        <v>76</v>
      </c>
      <c r="B189" s="120" t="s">
        <v>283</v>
      </c>
      <c r="C189" s="292" t="s">
        <v>284</v>
      </c>
      <c r="D189" s="122" t="s">
        <v>141</v>
      </c>
      <c r="E189" s="123"/>
      <c r="F189" s="124"/>
      <c r="G189" s="125">
        <f t="shared" ref="G189:G192" si="389">E189*F189</f>
        <v>0</v>
      </c>
      <c r="H189" s="123"/>
      <c r="I189" s="124"/>
      <c r="J189" s="125">
        <f t="shared" ref="J189:J192" si="390">H189*I189</f>
        <v>0</v>
      </c>
      <c r="K189" s="123"/>
      <c r="L189" s="124"/>
      <c r="M189" s="125">
        <f t="shared" ref="M189:M192" si="391">K189*L189</f>
        <v>0</v>
      </c>
      <c r="N189" s="123"/>
      <c r="O189" s="124"/>
      <c r="P189" s="125">
        <f t="shared" ref="P189:P192" si="392">N189*O189</f>
        <v>0</v>
      </c>
      <c r="Q189" s="123"/>
      <c r="R189" s="124"/>
      <c r="S189" s="125">
        <f t="shared" ref="S189:S192" si="393">Q189*R189</f>
        <v>0</v>
      </c>
      <c r="T189" s="123"/>
      <c r="U189" s="124"/>
      <c r="V189" s="231">
        <f t="shared" ref="V189:V192" si="394">T189*U189</f>
        <v>0</v>
      </c>
      <c r="W189" s="236">
        <f t="shared" ref="W189:W192" si="395">G189+M189+S189</f>
        <v>0</v>
      </c>
      <c r="X189" s="127">
        <f t="shared" ref="X189:X192" si="396">J189+P189+V189</f>
        <v>0</v>
      </c>
      <c r="Y189" s="127">
        <f t="shared" si="387"/>
        <v>0</v>
      </c>
      <c r="Z189" s="128" t="e">
        <f t="shared" si="388"/>
        <v>#DIV/0!</v>
      </c>
      <c r="AA189" s="129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76</v>
      </c>
      <c r="B190" s="120" t="s">
        <v>285</v>
      </c>
      <c r="C190" s="293" t="s">
        <v>286</v>
      </c>
      <c r="D190" s="122" t="s">
        <v>141</v>
      </c>
      <c r="E190" s="123"/>
      <c r="F190" s="124"/>
      <c r="G190" s="125">
        <f t="shared" si="389"/>
        <v>0</v>
      </c>
      <c r="H190" s="123"/>
      <c r="I190" s="124"/>
      <c r="J190" s="125">
        <f t="shared" si="390"/>
        <v>0</v>
      </c>
      <c r="K190" s="123"/>
      <c r="L190" s="124"/>
      <c r="M190" s="125">
        <f t="shared" si="391"/>
        <v>0</v>
      </c>
      <c r="N190" s="123"/>
      <c r="O190" s="124"/>
      <c r="P190" s="125">
        <f t="shared" si="392"/>
        <v>0</v>
      </c>
      <c r="Q190" s="123"/>
      <c r="R190" s="124"/>
      <c r="S190" s="125">
        <f t="shared" si="393"/>
        <v>0</v>
      </c>
      <c r="T190" s="123"/>
      <c r="U190" s="124"/>
      <c r="V190" s="231">
        <f t="shared" si="394"/>
        <v>0</v>
      </c>
      <c r="W190" s="236">
        <f t="shared" si="395"/>
        <v>0</v>
      </c>
      <c r="X190" s="127">
        <f t="shared" si="396"/>
        <v>0</v>
      </c>
      <c r="Y190" s="127">
        <f t="shared" si="387"/>
        <v>0</v>
      </c>
      <c r="Z190" s="128" t="e">
        <f t="shared" si="388"/>
        <v>#DIV/0!</v>
      </c>
      <c r="AA190" s="129"/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19" t="s">
        <v>76</v>
      </c>
      <c r="B191" s="120" t="s">
        <v>287</v>
      </c>
      <c r="C191" s="293" t="s">
        <v>288</v>
      </c>
      <c r="D191" s="122" t="s">
        <v>141</v>
      </c>
      <c r="E191" s="123"/>
      <c r="F191" s="124"/>
      <c r="G191" s="125">
        <f t="shared" si="389"/>
        <v>0</v>
      </c>
      <c r="H191" s="123"/>
      <c r="I191" s="124"/>
      <c r="J191" s="125">
        <f t="shared" si="390"/>
        <v>0</v>
      </c>
      <c r="K191" s="123"/>
      <c r="L191" s="124"/>
      <c r="M191" s="125">
        <f t="shared" si="391"/>
        <v>0</v>
      </c>
      <c r="N191" s="123"/>
      <c r="O191" s="124"/>
      <c r="P191" s="125">
        <f t="shared" si="392"/>
        <v>0</v>
      </c>
      <c r="Q191" s="123"/>
      <c r="R191" s="124"/>
      <c r="S191" s="125">
        <f t="shared" si="393"/>
        <v>0</v>
      </c>
      <c r="T191" s="123"/>
      <c r="U191" s="124"/>
      <c r="V191" s="231">
        <f t="shared" si="394"/>
        <v>0</v>
      </c>
      <c r="W191" s="236">
        <f t="shared" si="395"/>
        <v>0</v>
      </c>
      <c r="X191" s="127">
        <f t="shared" si="396"/>
        <v>0</v>
      </c>
      <c r="Y191" s="127">
        <f t="shared" si="387"/>
        <v>0</v>
      </c>
      <c r="Z191" s="128" t="e">
        <f t="shared" si="388"/>
        <v>#DIV/0!</v>
      </c>
      <c r="AA191" s="129"/>
      <c r="AB191" s="131"/>
      <c r="AC191" s="131"/>
      <c r="AD191" s="131"/>
      <c r="AE191" s="131"/>
      <c r="AF191" s="131"/>
      <c r="AG191" s="131"/>
    </row>
    <row r="192" spans="1:33" ht="30" customHeight="1" x14ac:dyDescent="0.2">
      <c r="A192" s="147" t="s">
        <v>76</v>
      </c>
      <c r="B192" s="154" t="s">
        <v>289</v>
      </c>
      <c r="C192" s="293" t="s">
        <v>290</v>
      </c>
      <c r="D192" s="148"/>
      <c r="E192" s="149"/>
      <c r="F192" s="150">
        <v>0.22</v>
      </c>
      <c r="G192" s="151">
        <f t="shared" si="389"/>
        <v>0</v>
      </c>
      <c r="H192" s="149"/>
      <c r="I192" s="150">
        <v>0.22</v>
      </c>
      <c r="J192" s="151">
        <f t="shared" si="390"/>
        <v>0</v>
      </c>
      <c r="K192" s="149"/>
      <c r="L192" s="150">
        <v>0.22</v>
      </c>
      <c r="M192" s="151">
        <f t="shared" si="391"/>
        <v>0</v>
      </c>
      <c r="N192" s="149"/>
      <c r="O192" s="150">
        <v>0.22</v>
      </c>
      <c r="P192" s="151">
        <f t="shared" si="392"/>
        <v>0</v>
      </c>
      <c r="Q192" s="149"/>
      <c r="R192" s="150">
        <v>0.22</v>
      </c>
      <c r="S192" s="151">
        <f t="shared" si="393"/>
        <v>0</v>
      </c>
      <c r="T192" s="149"/>
      <c r="U192" s="150">
        <v>0.22</v>
      </c>
      <c r="V192" s="294">
        <f t="shared" si="394"/>
        <v>0</v>
      </c>
      <c r="W192" s="239">
        <f t="shared" si="395"/>
        <v>0</v>
      </c>
      <c r="X192" s="240">
        <f t="shared" si="396"/>
        <v>0</v>
      </c>
      <c r="Y192" s="240">
        <f t="shared" si="387"/>
        <v>0</v>
      </c>
      <c r="Z192" s="241" t="e">
        <f t="shared" si="388"/>
        <v>#DIV/0!</v>
      </c>
      <c r="AA192" s="152"/>
      <c r="AB192" s="131"/>
      <c r="AC192" s="131"/>
      <c r="AD192" s="131"/>
      <c r="AE192" s="131"/>
      <c r="AF192" s="131"/>
      <c r="AG192" s="131"/>
    </row>
    <row r="193" spans="1:33" ht="30" customHeight="1" x14ac:dyDescent="0.2">
      <c r="A193" s="295" t="s">
        <v>73</v>
      </c>
      <c r="B193" s="296" t="s">
        <v>291</v>
      </c>
      <c r="C193" s="224" t="s">
        <v>292</v>
      </c>
      <c r="D193" s="111"/>
      <c r="E193" s="112">
        <f>SUM(E194:E196)</f>
        <v>0</v>
      </c>
      <c r="F193" s="113"/>
      <c r="G193" s="114">
        <f>SUM(G194:G197)</f>
        <v>0</v>
      </c>
      <c r="H193" s="112">
        <f>SUM(H194:H196)</f>
        <v>0</v>
      </c>
      <c r="I193" s="113"/>
      <c r="J193" s="114">
        <f>SUM(J194:J197)</f>
        <v>0</v>
      </c>
      <c r="K193" s="112">
        <f>SUM(K194:K196)</f>
        <v>0</v>
      </c>
      <c r="L193" s="113"/>
      <c r="M193" s="114">
        <f>SUM(M194:M197)</f>
        <v>0</v>
      </c>
      <c r="N193" s="112">
        <f>SUM(N194:N196)</f>
        <v>0</v>
      </c>
      <c r="O193" s="113"/>
      <c r="P193" s="114">
        <f>SUM(P194:P197)</f>
        <v>0</v>
      </c>
      <c r="Q193" s="112">
        <f>SUM(Q194:Q196)</f>
        <v>0</v>
      </c>
      <c r="R193" s="113"/>
      <c r="S193" s="114">
        <f>SUM(S194:S197)</f>
        <v>0</v>
      </c>
      <c r="T193" s="112">
        <f>SUM(T194:T196)</f>
        <v>0</v>
      </c>
      <c r="U193" s="113"/>
      <c r="V193" s="114">
        <f t="shared" ref="V193:X193" si="397">SUM(V194:V197)</f>
        <v>0</v>
      </c>
      <c r="W193" s="114">
        <f t="shared" si="397"/>
        <v>0</v>
      </c>
      <c r="X193" s="114">
        <f t="shared" si="397"/>
        <v>0</v>
      </c>
      <c r="Y193" s="114">
        <f t="shared" si="387"/>
        <v>0</v>
      </c>
      <c r="Z193" s="114" t="e">
        <f t="shared" si="388"/>
        <v>#DIV/0!</v>
      </c>
      <c r="AA193" s="114"/>
      <c r="AB193" s="118"/>
      <c r="AC193" s="118"/>
      <c r="AD193" s="118"/>
      <c r="AE193" s="118"/>
      <c r="AF193" s="118"/>
      <c r="AG193" s="118"/>
    </row>
    <row r="194" spans="1:33" ht="30" customHeight="1" x14ac:dyDescent="0.2">
      <c r="A194" s="119" t="s">
        <v>76</v>
      </c>
      <c r="B194" s="120" t="s">
        <v>293</v>
      </c>
      <c r="C194" s="187" t="s">
        <v>294</v>
      </c>
      <c r="D194" s="122"/>
      <c r="E194" s="123"/>
      <c r="F194" s="124"/>
      <c r="G194" s="125">
        <f t="shared" ref="G194:G197" si="398">E194*F194</f>
        <v>0</v>
      </c>
      <c r="H194" s="123"/>
      <c r="I194" s="124"/>
      <c r="J194" s="125">
        <f t="shared" ref="J194:J197" si="399">H194*I194</f>
        <v>0</v>
      </c>
      <c r="K194" s="123"/>
      <c r="L194" s="124"/>
      <c r="M194" s="125">
        <f t="shared" ref="M194:M197" si="400">K194*L194</f>
        <v>0</v>
      </c>
      <c r="N194" s="123"/>
      <c r="O194" s="124"/>
      <c r="P194" s="125">
        <f t="shared" ref="P194:P197" si="401">N194*O194</f>
        <v>0</v>
      </c>
      <c r="Q194" s="123"/>
      <c r="R194" s="124"/>
      <c r="S194" s="125">
        <f t="shared" ref="S194:S197" si="402">Q194*R194</f>
        <v>0</v>
      </c>
      <c r="T194" s="123"/>
      <c r="U194" s="124"/>
      <c r="V194" s="125">
        <f t="shared" ref="V194:V197" si="403">T194*U194</f>
        <v>0</v>
      </c>
      <c r="W194" s="126">
        <f t="shared" ref="W194:W197" si="404">G194+M194+S194</f>
        <v>0</v>
      </c>
      <c r="X194" s="127">
        <f t="shared" ref="X194:X197" si="405">J194+P194+V194</f>
        <v>0</v>
      </c>
      <c r="Y194" s="127">
        <f t="shared" si="387"/>
        <v>0</v>
      </c>
      <c r="Z194" s="128" t="e">
        <f t="shared" si="388"/>
        <v>#DIV/0!</v>
      </c>
      <c r="AA194" s="129"/>
      <c r="AB194" s="131"/>
      <c r="AC194" s="131"/>
      <c r="AD194" s="131"/>
      <c r="AE194" s="131"/>
      <c r="AF194" s="131"/>
      <c r="AG194" s="131"/>
    </row>
    <row r="195" spans="1:33" ht="30" customHeight="1" x14ac:dyDescent="0.2">
      <c r="A195" s="119" t="s">
        <v>76</v>
      </c>
      <c r="B195" s="120" t="s">
        <v>295</v>
      </c>
      <c r="C195" s="187" t="s">
        <v>294</v>
      </c>
      <c r="D195" s="122"/>
      <c r="E195" s="123"/>
      <c r="F195" s="124"/>
      <c r="G195" s="125">
        <f t="shared" si="398"/>
        <v>0</v>
      </c>
      <c r="H195" s="123"/>
      <c r="I195" s="124"/>
      <c r="J195" s="125">
        <f t="shared" si="399"/>
        <v>0</v>
      </c>
      <c r="K195" s="123"/>
      <c r="L195" s="124"/>
      <c r="M195" s="125">
        <f t="shared" si="400"/>
        <v>0</v>
      </c>
      <c r="N195" s="123"/>
      <c r="O195" s="124"/>
      <c r="P195" s="125">
        <f t="shared" si="401"/>
        <v>0</v>
      </c>
      <c r="Q195" s="123"/>
      <c r="R195" s="124"/>
      <c r="S195" s="125">
        <f t="shared" si="402"/>
        <v>0</v>
      </c>
      <c r="T195" s="123"/>
      <c r="U195" s="124"/>
      <c r="V195" s="125">
        <f t="shared" si="403"/>
        <v>0</v>
      </c>
      <c r="W195" s="126">
        <f t="shared" si="404"/>
        <v>0</v>
      </c>
      <c r="X195" s="127">
        <f t="shared" si="405"/>
        <v>0</v>
      </c>
      <c r="Y195" s="127">
        <f t="shared" si="387"/>
        <v>0</v>
      </c>
      <c r="Z195" s="128" t="e">
        <f t="shared" si="388"/>
        <v>#DIV/0!</v>
      </c>
      <c r="AA195" s="129"/>
      <c r="AB195" s="131"/>
      <c r="AC195" s="131"/>
      <c r="AD195" s="131"/>
      <c r="AE195" s="131"/>
      <c r="AF195" s="131"/>
      <c r="AG195" s="131"/>
    </row>
    <row r="196" spans="1:33" ht="30" customHeight="1" x14ac:dyDescent="0.2">
      <c r="A196" s="132" t="s">
        <v>76</v>
      </c>
      <c r="B196" s="133" t="s">
        <v>296</v>
      </c>
      <c r="C196" s="187" t="s">
        <v>294</v>
      </c>
      <c r="D196" s="134"/>
      <c r="E196" s="135"/>
      <c r="F196" s="136"/>
      <c r="G196" s="137">
        <f t="shared" si="398"/>
        <v>0</v>
      </c>
      <c r="H196" s="135"/>
      <c r="I196" s="136"/>
      <c r="J196" s="137">
        <f t="shared" si="399"/>
        <v>0</v>
      </c>
      <c r="K196" s="135"/>
      <c r="L196" s="136"/>
      <c r="M196" s="137">
        <f t="shared" si="400"/>
        <v>0</v>
      </c>
      <c r="N196" s="135"/>
      <c r="O196" s="136"/>
      <c r="P196" s="137">
        <f t="shared" si="401"/>
        <v>0</v>
      </c>
      <c r="Q196" s="135"/>
      <c r="R196" s="136"/>
      <c r="S196" s="137">
        <f t="shared" si="402"/>
        <v>0</v>
      </c>
      <c r="T196" s="135"/>
      <c r="U196" s="136"/>
      <c r="V196" s="137">
        <f t="shared" si="403"/>
        <v>0</v>
      </c>
      <c r="W196" s="138">
        <f t="shared" si="404"/>
        <v>0</v>
      </c>
      <c r="X196" s="127">
        <f t="shared" si="405"/>
        <v>0</v>
      </c>
      <c r="Y196" s="127">
        <f t="shared" si="387"/>
        <v>0</v>
      </c>
      <c r="Z196" s="128" t="e">
        <f t="shared" si="388"/>
        <v>#DIV/0!</v>
      </c>
      <c r="AA196" s="139"/>
      <c r="AB196" s="131"/>
      <c r="AC196" s="131"/>
      <c r="AD196" s="131"/>
      <c r="AE196" s="131"/>
      <c r="AF196" s="131"/>
      <c r="AG196" s="131"/>
    </row>
    <row r="197" spans="1:33" ht="30" customHeight="1" x14ac:dyDescent="0.2">
      <c r="A197" s="132" t="s">
        <v>76</v>
      </c>
      <c r="B197" s="133" t="s">
        <v>297</v>
      </c>
      <c r="C197" s="188" t="s">
        <v>298</v>
      </c>
      <c r="D197" s="148"/>
      <c r="E197" s="135"/>
      <c r="F197" s="136">
        <v>0.22</v>
      </c>
      <c r="G197" s="137">
        <f t="shared" si="398"/>
        <v>0</v>
      </c>
      <c r="H197" s="135"/>
      <c r="I197" s="136">
        <v>0.22</v>
      </c>
      <c r="J197" s="137">
        <f t="shared" si="399"/>
        <v>0</v>
      </c>
      <c r="K197" s="135"/>
      <c r="L197" s="136">
        <v>0.22</v>
      </c>
      <c r="M197" s="137">
        <f t="shared" si="400"/>
        <v>0</v>
      </c>
      <c r="N197" s="135"/>
      <c r="O197" s="136">
        <v>0.22</v>
      </c>
      <c r="P197" s="137">
        <f t="shared" si="401"/>
        <v>0</v>
      </c>
      <c r="Q197" s="135"/>
      <c r="R197" s="136">
        <v>0.22</v>
      </c>
      <c r="S197" s="137">
        <f t="shared" si="402"/>
        <v>0</v>
      </c>
      <c r="T197" s="135"/>
      <c r="U197" s="136">
        <v>0.22</v>
      </c>
      <c r="V197" s="137">
        <f t="shared" si="403"/>
        <v>0</v>
      </c>
      <c r="W197" s="138">
        <f t="shared" si="404"/>
        <v>0</v>
      </c>
      <c r="X197" s="127">
        <f t="shared" si="405"/>
        <v>0</v>
      </c>
      <c r="Y197" s="127">
        <f t="shared" si="387"/>
        <v>0</v>
      </c>
      <c r="Z197" s="128" t="e">
        <f t="shared" si="388"/>
        <v>#DIV/0!</v>
      </c>
      <c r="AA197" s="152"/>
      <c r="AB197" s="131"/>
      <c r="AC197" s="131"/>
      <c r="AD197" s="131"/>
      <c r="AE197" s="131"/>
      <c r="AF197" s="131"/>
      <c r="AG197" s="131"/>
    </row>
    <row r="198" spans="1:33" ht="30" customHeight="1" x14ac:dyDescent="0.2">
      <c r="A198" s="108" t="s">
        <v>73</v>
      </c>
      <c r="B198" s="155" t="s">
        <v>299</v>
      </c>
      <c r="C198" s="224" t="s">
        <v>300</v>
      </c>
      <c r="D198" s="141"/>
      <c r="E198" s="142">
        <f>SUM(E199:E201)</f>
        <v>0</v>
      </c>
      <c r="F198" s="143"/>
      <c r="G198" s="144">
        <f t="shared" ref="G198:H198" si="406">SUM(G199:G201)</f>
        <v>0</v>
      </c>
      <c r="H198" s="142">
        <f t="shared" si="406"/>
        <v>0</v>
      </c>
      <c r="I198" s="143"/>
      <c r="J198" s="144">
        <f t="shared" ref="J198:K198" si="407">SUM(J199:J201)</f>
        <v>0</v>
      </c>
      <c r="K198" s="142">
        <f t="shared" si="407"/>
        <v>0</v>
      </c>
      <c r="L198" s="143"/>
      <c r="M198" s="144">
        <f t="shared" ref="M198:N198" si="408">SUM(M199:M201)</f>
        <v>0</v>
      </c>
      <c r="N198" s="142">
        <f t="shared" si="408"/>
        <v>0</v>
      </c>
      <c r="O198" s="143"/>
      <c r="P198" s="144">
        <f t="shared" ref="P198:Q198" si="409">SUM(P199:P201)</f>
        <v>0</v>
      </c>
      <c r="Q198" s="142">
        <f t="shared" si="409"/>
        <v>0</v>
      </c>
      <c r="R198" s="143"/>
      <c r="S198" s="144">
        <f t="shared" ref="S198:T198" si="410">SUM(S199:S201)</f>
        <v>0</v>
      </c>
      <c r="T198" s="142">
        <f t="shared" si="410"/>
        <v>0</v>
      </c>
      <c r="U198" s="143"/>
      <c r="V198" s="144">
        <f t="shared" ref="V198:X198" si="411">SUM(V199:V201)</f>
        <v>0</v>
      </c>
      <c r="W198" s="144">
        <f t="shared" si="411"/>
        <v>0</v>
      </c>
      <c r="X198" s="144">
        <f t="shared" si="411"/>
        <v>0</v>
      </c>
      <c r="Y198" s="144">
        <f t="shared" si="387"/>
        <v>0</v>
      </c>
      <c r="Z198" s="144" t="e">
        <f t="shared" si="388"/>
        <v>#DIV/0!</v>
      </c>
      <c r="AA198" s="297"/>
      <c r="AB198" s="118"/>
      <c r="AC198" s="118"/>
      <c r="AD198" s="118"/>
      <c r="AE198" s="118"/>
      <c r="AF198" s="118"/>
      <c r="AG198" s="118"/>
    </row>
    <row r="199" spans="1:33" ht="30" customHeight="1" x14ac:dyDescent="0.2">
      <c r="A199" s="119" t="s">
        <v>76</v>
      </c>
      <c r="B199" s="120" t="s">
        <v>301</v>
      </c>
      <c r="C199" s="187" t="s">
        <v>302</v>
      </c>
      <c r="D199" s="122"/>
      <c r="E199" s="123"/>
      <c r="F199" s="124"/>
      <c r="G199" s="125">
        <f t="shared" ref="G199:G201" si="412">E199*F199</f>
        <v>0</v>
      </c>
      <c r="H199" s="123"/>
      <c r="I199" s="124"/>
      <c r="J199" s="125">
        <f t="shared" ref="J199:J201" si="413">H199*I199</f>
        <v>0</v>
      </c>
      <c r="K199" s="123"/>
      <c r="L199" s="124"/>
      <c r="M199" s="125">
        <f t="shared" ref="M199:M201" si="414">K199*L199</f>
        <v>0</v>
      </c>
      <c r="N199" s="123"/>
      <c r="O199" s="124"/>
      <c r="P199" s="125">
        <f t="shared" ref="P199:P201" si="415">N199*O199</f>
        <v>0</v>
      </c>
      <c r="Q199" s="123"/>
      <c r="R199" s="124"/>
      <c r="S199" s="125">
        <f t="shared" ref="S199:S201" si="416">Q199*R199</f>
        <v>0</v>
      </c>
      <c r="T199" s="123"/>
      <c r="U199" s="124"/>
      <c r="V199" s="125">
        <f t="shared" ref="V199:V201" si="417">T199*U199</f>
        <v>0</v>
      </c>
      <c r="W199" s="126">
        <f t="shared" ref="W199:W201" si="418">G199+M199+S199</f>
        <v>0</v>
      </c>
      <c r="X199" s="127">
        <f t="shared" ref="X199:X201" si="419">J199+P199+V199</f>
        <v>0</v>
      </c>
      <c r="Y199" s="127">
        <f t="shared" si="387"/>
        <v>0</v>
      </c>
      <c r="Z199" s="128" t="e">
        <f t="shared" si="388"/>
        <v>#DIV/0!</v>
      </c>
      <c r="AA199" s="284"/>
      <c r="AB199" s="131"/>
      <c r="AC199" s="131"/>
      <c r="AD199" s="131"/>
      <c r="AE199" s="131"/>
      <c r="AF199" s="131"/>
      <c r="AG199" s="131"/>
    </row>
    <row r="200" spans="1:33" ht="30" customHeight="1" x14ac:dyDescent="0.2">
      <c r="A200" s="119" t="s">
        <v>76</v>
      </c>
      <c r="B200" s="120" t="s">
        <v>303</v>
      </c>
      <c r="C200" s="187" t="s">
        <v>302</v>
      </c>
      <c r="D200" s="122"/>
      <c r="E200" s="123"/>
      <c r="F200" s="124"/>
      <c r="G200" s="125">
        <f t="shared" si="412"/>
        <v>0</v>
      </c>
      <c r="H200" s="123"/>
      <c r="I200" s="124"/>
      <c r="J200" s="125">
        <f t="shared" si="413"/>
        <v>0</v>
      </c>
      <c r="K200" s="123"/>
      <c r="L200" s="124"/>
      <c r="M200" s="125">
        <f t="shared" si="414"/>
        <v>0</v>
      </c>
      <c r="N200" s="123"/>
      <c r="O200" s="124"/>
      <c r="P200" s="125">
        <f t="shared" si="415"/>
        <v>0</v>
      </c>
      <c r="Q200" s="123"/>
      <c r="R200" s="124"/>
      <c r="S200" s="125">
        <f t="shared" si="416"/>
        <v>0</v>
      </c>
      <c r="T200" s="123"/>
      <c r="U200" s="124"/>
      <c r="V200" s="125">
        <f t="shared" si="417"/>
        <v>0</v>
      </c>
      <c r="W200" s="126">
        <f t="shared" si="418"/>
        <v>0</v>
      </c>
      <c r="X200" s="127">
        <f t="shared" si="419"/>
        <v>0</v>
      </c>
      <c r="Y200" s="127">
        <f t="shared" si="387"/>
        <v>0</v>
      </c>
      <c r="Z200" s="128" t="e">
        <f t="shared" si="388"/>
        <v>#DIV/0!</v>
      </c>
      <c r="AA200" s="284"/>
      <c r="AB200" s="131"/>
      <c r="AC200" s="131"/>
      <c r="AD200" s="131"/>
      <c r="AE200" s="131"/>
      <c r="AF200" s="131"/>
      <c r="AG200" s="131"/>
    </row>
    <row r="201" spans="1:33" ht="30" customHeight="1" x14ac:dyDescent="0.2">
      <c r="A201" s="132" t="s">
        <v>76</v>
      </c>
      <c r="B201" s="133" t="s">
        <v>304</v>
      </c>
      <c r="C201" s="163" t="s">
        <v>302</v>
      </c>
      <c r="D201" s="134"/>
      <c r="E201" s="135"/>
      <c r="F201" s="136"/>
      <c r="G201" s="137">
        <f t="shared" si="412"/>
        <v>0</v>
      </c>
      <c r="H201" s="135"/>
      <c r="I201" s="136"/>
      <c r="J201" s="137">
        <f t="shared" si="413"/>
        <v>0</v>
      </c>
      <c r="K201" s="135"/>
      <c r="L201" s="136"/>
      <c r="M201" s="137">
        <f t="shared" si="414"/>
        <v>0</v>
      </c>
      <c r="N201" s="135"/>
      <c r="O201" s="136"/>
      <c r="P201" s="137">
        <f t="shared" si="415"/>
        <v>0</v>
      </c>
      <c r="Q201" s="135"/>
      <c r="R201" s="136"/>
      <c r="S201" s="137">
        <f t="shared" si="416"/>
        <v>0</v>
      </c>
      <c r="T201" s="135"/>
      <c r="U201" s="136"/>
      <c r="V201" s="137">
        <f t="shared" si="417"/>
        <v>0</v>
      </c>
      <c r="W201" s="138">
        <f t="shared" si="418"/>
        <v>0</v>
      </c>
      <c r="X201" s="127">
        <f t="shared" si="419"/>
        <v>0</v>
      </c>
      <c r="Y201" s="127">
        <f t="shared" si="387"/>
        <v>0</v>
      </c>
      <c r="Z201" s="128" t="e">
        <f t="shared" si="388"/>
        <v>#DIV/0!</v>
      </c>
      <c r="AA201" s="285"/>
      <c r="AB201" s="131"/>
      <c r="AC201" s="131"/>
      <c r="AD201" s="131"/>
      <c r="AE201" s="131"/>
      <c r="AF201" s="131"/>
      <c r="AG201" s="131"/>
    </row>
    <row r="202" spans="1:33" ht="30" customHeight="1" x14ac:dyDescent="0.2">
      <c r="A202" s="108" t="s">
        <v>73</v>
      </c>
      <c r="B202" s="155" t="s">
        <v>305</v>
      </c>
      <c r="C202" s="298" t="s">
        <v>280</v>
      </c>
      <c r="D202" s="141"/>
      <c r="E202" s="142">
        <f>SUM(E203:E209)</f>
        <v>0</v>
      </c>
      <c r="F202" s="143"/>
      <c r="G202" s="144">
        <f>SUM(G203:G210)</f>
        <v>0</v>
      </c>
      <c r="H202" s="142">
        <f>SUM(H203:H209)</f>
        <v>0</v>
      </c>
      <c r="I202" s="143"/>
      <c r="J202" s="144">
        <f>SUM(J203:J210)</f>
        <v>0</v>
      </c>
      <c r="K202" s="142">
        <f>SUM(K203:K209)</f>
        <v>0</v>
      </c>
      <c r="L202" s="143"/>
      <c r="M202" s="144">
        <f>SUM(M203:M210)</f>
        <v>0</v>
      </c>
      <c r="N202" s="142">
        <f>SUM(N203:N209)</f>
        <v>0</v>
      </c>
      <c r="O202" s="143"/>
      <c r="P202" s="144">
        <f>SUM(P203:P210)</f>
        <v>0</v>
      </c>
      <c r="Q202" s="142">
        <f>SUM(Q203:Q209)</f>
        <v>0</v>
      </c>
      <c r="R202" s="143"/>
      <c r="S202" s="144">
        <f>SUM(S203:S210)</f>
        <v>0</v>
      </c>
      <c r="T202" s="142">
        <f>SUM(T203:T209)</f>
        <v>0</v>
      </c>
      <c r="U202" s="143"/>
      <c r="V202" s="144">
        <f t="shared" ref="V202:X202" si="420">SUM(V203:V210)</f>
        <v>0</v>
      </c>
      <c r="W202" s="144">
        <f t="shared" si="420"/>
        <v>0</v>
      </c>
      <c r="X202" s="144">
        <f t="shared" si="420"/>
        <v>0</v>
      </c>
      <c r="Y202" s="144">
        <f t="shared" si="387"/>
        <v>0</v>
      </c>
      <c r="Z202" s="144" t="e">
        <f t="shared" si="388"/>
        <v>#DIV/0!</v>
      </c>
      <c r="AA202" s="297"/>
      <c r="AB202" s="118"/>
      <c r="AC202" s="118"/>
      <c r="AD202" s="118"/>
      <c r="AE202" s="118"/>
      <c r="AF202" s="118"/>
      <c r="AG202" s="118"/>
    </row>
    <row r="203" spans="1:33" ht="30" customHeight="1" x14ac:dyDescent="0.2">
      <c r="A203" s="119" t="s">
        <v>76</v>
      </c>
      <c r="B203" s="120" t="s">
        <v>306</v>
      </c>
      <c r="C203" s="187" t="s">
        <v>307</v>
      </c>
      <c r="D203" s="122"/>
      <c r="E203" s="123"/>
      <c r="F203" s="124"/>
      <c r="G203" s="125">
        <f t="shared" ref="G203:G210" si="421">E203*F203</f>
        <v>0</v>
      </c>
      <c r="H203" s="123"/>
      <c r="I203" s="124"/>
      <c r="J203" s="125">
        <f t="shared" ref="J203:J210" si="422">H203*I203</f>
        <v>0</v>
      </c>
      <c r="K203" s="123"/>
      <c r="L203" s="124"/>
      <c r="M203" s="125">
        <f t="shared" ref="M203:M210" si="423">K203*L203</f>
        <v>0</v>
      </c>
      <c r="N203" s="123"/>
      <c r="O203" s="124"/>
      <c r="P203" s="125">
        <f t="shared" ref="P203:P210" si="424">N203*O203</f>
        <v>0</v>
      </c>
      <c r="Q203" s="123"/>
      <c r="R203" s="124"/>
      <c r="S203" s="125">
        <f t="shared" ref="S203:S210" si="425">Q203*R203</f>
        <v>0</v>
      </c>
      <c r="T203" s="123"/>
      <c r="U203" s="124"/>
      <c r="V203" s="125">
        <f t="shared" ref="V203:V210" si="426">T203*U203</f>
        <v>0</v>
      </c>
      <c r="W203" s="126">
        <f t="shared" ref="W203:W210" si="427">G203+M203+S203</f>
        <v>0</v>
      </c>
      <c r="X203" s="127">
        <f t="shared" ref="X203:X210" si="428">J203+P203+V203</f>
        <v>0</v>
      </c>
      <c r="Y203" s="127">
        <f t="shared" si="387"/>
        <v>0</v>
      </c>
      <c r="Z203" s="128" t="e">
        <f t="shared" si="388"/>
        <v>#DIV/0!</v>
      </c>
      <c r="AA203" s="284"/>
      <c r="AB203" s="131"/>
      <c r="AC203" s="131"/>
      <c r="AD203" s="131"/>
      <c r="AE203" s="131"/>
      <c r="AF203" s="131"/>
      <c r="AG203" s="131"/>
    </row>
    <row r="204" spans="1:33" ht="30" customHeight="1" x14ac:dyDescent="0.2">
      <c r="A204" s="119" t="s">
        <v>76</v>
      </c>
      <c r="B204" s="120" t="s">
        <v>308</v>
      </c>
      <c r="C204" s="187" t="s">
        <v>309</v>
      </c>
      <c r="D204" s="122"/>
      <c r="E204" s="123"/>
      <c r="F204" s="124"/>
      <c r="G204" s="125">
        <f t="shared" si="421"/>
        <v>0</v>
      </c>
      <c r="H204" s="123"/>
      <c r="I204" s="124"/>
      <c r="J204" s="125">
        <f t="shared" si="422"/>
        <v>0</v>
      </c>
      <c r="K204" s="123"/>
      <c r="L204" s="124"/>
      <c r="M204" s="125">
        <f t="shared" si="423"/>
        <v>0</v>
      </c>
      <c r="N204" s="123"/>
      <c r="O204" s="124"/>
      <c r="P204" s="125">
        <f t="shared" si="424"/>
        <v>0</v>
      </c>
      <c r="Q204" s="123"/>
      <c r="R204" s="124"/>
      <c r="S204" s="125">
        <f t="shared" si="425"/>
        <v>0</v>
      </c>
      <c r="T204" s="123"/>
      <c r="U204" s="124"/>
      <c r="V204" s="125">
        <f t="shared" si="426"/>
        <v>0</v>
      </c>
      <c r="W204" s="138">
        <f t="shared" si="427"/>
        <v>0</v>
      </c>
      <c r="X204" s="127">
        <f t="shared" si="428"/>
        <v>0</v>
      </c>
      <c r="Y204" s="127">
        <f t="shared" si="387"/>
        <v>0</v>
      </c>
      <c r="Z204" s="128" t="e">
        <f t="shared" si="388"/>
        <v>#DIV/0!</v>
      </c>
      <c r="AA204" s="284"/>
      <c r="AB204" s="131"/>
      <c r="AC204" s="131"/>
      <c r="AD204" s="131"/>
      <c r="AE204" s="131"/>
      <c r="AF204" s="131"/>
      <c r="AG204" s="131"/>
    </row>
    <row r="205" spans="1:33" ht="30" customHeight="1" x14ac:dyDescent="0.2">
      <c r="A205" s="119" t="s">
        <v>76</v>
      </c>
      <c r="B205" s="120" t="s">
        <v>310</v>
      </c>
      <c r="C205" s="187" t="s">
        <v>311</v>
      </c>
      <c r="D205" s="122"/>
      <c r="E205" s="123"/>
      <c r="F205" s="124"/>
      <c r="G205" s="125">
        <f t="shared" si="421"/>
        <v>0</v>
      </c>
      <c r="H205" s="123"/>
      <c r="I205" s="124"/>
      <c r="J205" s="125">
        <f t="shared" si="422"/>
        <v>0</v>
      </c>
      <c r="K205" s="123"/>
      <c r="L205" s="124"/>
      <c r="M205" s="125">
        <f t="shared" si="423"/>
        <v>0</v>
      </c>
      <c r="N205" s="123"/>
      <c r="O205" s="124"/>
      <c r="P205" s="125">
        <f t="shared" si="424"/>
        <v>0</v>
      </c>
      <c r="Q205" s="123"/>
      <c r="R205" s="124"/>
      <c r="S205" s="125">
        <f t="shared" si="425"/>
        <v>0</v>
      </c>
      <c r="T205" s="123"/>
      <c r="U205" s="124"/>
      <c r="V205" s="125">
        <f t="shared" si="426"/>
        <v>0</v>
      </c>
      <c r="W205" s="138">
        <f t="shared" si="427"/>
        <v>0</v>
      </c>
      <c r="X205" s="127">
        <f t="shared" si="428"/>
        <v>0</v>
      </c>
      <c r="Y205" s="127">
        <f t="shared" si="387"/>
        <v>0</v>
      </c>
      <c r="Z205" s="128" t="e">
        <f t="shared" si="388"/>
        <v>#DIV/0!</v>
      </c>
      <c r="AA205" s="284"/>
      <c r="AB205" s="131"/>
      <c r="AC205" s="131"/>
      <c r="AD205" s="131"/>
      <c r="AE205" s="131"/>
      <c r="AF205" s="131"/>
      <c r="AG205" s="131"/>
    </row>
    <row r="206" spans="1:33" ht="30" customHeight="1" x14ac:dyDescent="0.2">
      <c r="A206" s="119" t="s">
        <v>76</v>
      </c>
      <c r="B206" s="120" t="s">
        <v>312</v>
      </c>
      <c r="C206" s="187" t="s">
        <v>313</v>
      </c>
      <c r="D206" s="122"/>
      <c r="E206" s="123"/>
      <c r="F206" s="124"/>
      <c r="G206" s="125">
        <f t="shared" si="421"/>
        <v>0</v>
      </c>
      <c r="H206" s="123"/>
      <c r="I206" s="124"/>
      <c r="J206" s="125">
        <f t="shared" si="422"/>
        <v>0</v>
      </c>
      <c r="K206" s="123"/>
      <c r="L206" s="124"/>
      <c r="M206" s="125">
        <f t="shared" si="423"/>
        <v>0</v>
      </c>
      <c r="N206" s="123"/>
      <c r="O206" s="124"/>
      <c r="P206" s="125">
        <f t="shared" si="424"/>
        <v>0</v>
      </c>
      <c r="Q206" s="123"/>
      <c r="R206" s="124"/>
      <c r="S206" s="125">
        <f t="shared" si="425"/>
        <v>0</v>
      </c>
      <c r="T206" s="123"/>
      <c r="U206" s="124"/>
      <c r="V206" s="125">
        <f t="shared" si="426"/>
        <v>0</v>
      </c>
      <c r="W206" s="138">
        <f t="shared" si="427"/>
        <v>0</v>
      </c>
      <c r="X206" s="127">
        <f t="shared" si="428"/>
        <v>0</v>
      </c>
      <c r="Y206" s="127">
        <f t="shared" si="387"/>
        <v>0</v>
      </c>
      <c r="Z206" s="128" t="e">
        <f t="shared" si="388"/>
        <v>#DIV/0!</v>
      </c>
      <c r="AA206" s="284"/>
      <c r="AB206" s="131"/>
      <c r="AC206" s="131"/>
      <c r="AD206" s="131"/>
      <c r="AE206" s="131"/>
      <c r="AF206" s="131"/>
      <c r="AG206" s="131"/>
    </row>
    <row r="207" spans="1:33" ht="30" customHeight="1" x14ac:dyDescent="0.2">
      <c r="A207" s="119" t="s">
        <v>76</v>
      </c>
      <c r="B207" s="120" t="s">
        <v>314</v>
      </c>
      <c r="C207" s="163" t="s">
        <v>315</v>
      </c>
      <c r="D207" s="122"/>
      <c r="E207" s="123"/>
      <c r="F207" s="124"/>
      <c r="G207" s="125">
        <f t="shared" si="421"/>
        <v>0</v>
      </c>
      <c r="H207" s="123"/>
      <c r="I207" s="124"/>
      <c r="J207" s="125">
        <f t="shared" si="422"/>
        <v>0</v>
      </c>
      <c r="K207" s="123"/>
      <c r="L207" s="124"/>
      <c r="M207" s="125">
        <f t="shared" si="423"/>
        <v>0</v>
      </c>
      <c r="N207" s="123"/>
      <c r="O207" s="124"/>
      <c r="P207" s="125">
        <f t="shared" si="424"/>
        <v>0</v>
      </c>
      <c r="Q207" s="123"/>
      <c r="R207" s="124"/>
      <c r="S207" s="125">
        <f t="shared" si="425"/>
        <v>0</v>
      </c>
      <c r="T207" s="123"/>
      <c r="U207" s="124"/>
      <c r="V207" s="125">
        <f t="shared" si="426"/>
        <v>0</v>
      </c>
      <c r="W207" s="138">
        <f t="shared" si="427"/>
        <v>0</v>
      </c>
      <c r="X207" s="127">
        <f t="shared" si="428"/>
        <v>0</v>
      </c>
      <c r="Y207" s="127">
        <f t="shared" si="387"/>
        <v>0</v>
      </c>
      <c r="Z207" s="128" t="e">
        <f t="shared" si="388"/>
        <v>#DIV/0!</v>
      </c>
      <c r="AA207" s="284"/>
      <c r="AB207" s="130"/>
      <c r="AC207" s="131"/>
      <c r="AD207" s="131"/>
      <c r="AE207" s="131"/>
      <c r="AF207" s="131"/>
      <c r="AG207" s="131"/>
    </row>
    <row r="208" spans="1:33" ht="30" customHeight="1" x14ac:dyDescent="0.2">
      <c r="A208" s="119" t="s">
        <v>76</v>
      </c>
      <c r="B208" s="120" t="s">
        <v>316</v>
      </c>
      <c r="C208" s="163" t="s">
        <v>315</v>
      </c>
      <c r="D208" s="122"/>
      <c r="E208" s="123"/>
      <c r="F208" s="124"/>
      <c r="G208" s="125">
        <f t="shared" si="421"/>
        <v>0</v>
      </c>
      <c r="H208" s="123"/>
      <c r="I208" s="124"/>
      <c r="J208" s="125">
        <f t="shared" si="422"/>
        <v>0</v>
      </c>
      <c r="K208" s="123"/>
      <c r="L208" s="124"/>
      <c r="M208" s="125">
        <f t="shared" si="423"/>
        <v>0</v>
      </c>
      <c r="N208" s="123"/>
      <c r="O208" s="124"/>
      <c r="P208" s="125">
        <f t="shared" si="424"/>
        <v>0</v>
      </c>
      <c r="Q208" s="123"/>
      <c r="R208" s="124"/>
      <c r="S208" s="125">
        <f t="shared" si="425"/>
        <v>0</v>
      </c>
      <c r="T208" s="123"/>
      <c r="U208" s="124"/>
      <c r="V208" s="125">
        <f t="shared" si="426"/>
        <v>0</v>
      </c>
      <c r="W208" s="138">
        <f t="shared" si="427"/>
        <v>0</v>
      </c>
      <c r="X208" s="127">
        <f t="shared" si="428"/>
        <v>0</v>
      </c>
      <c r="Y208" s="127">
        <f t="shared" si="387"/>
        <v>0</v>
      </c>
      <c r="Z208" s="128" t="e">
        <f t="shared" si="388"/>
        <v>#DIV/0!</v>
      </c>
      <c r="AA208" s="284"/>
      <c r="AB208" s="131"/>
      <c r="AC208" s="131"/>
      <c r="AD208" s="131"/>
      <c r="AE208" s="131"/>
      <c r="AF208" s="131"/>
      <c r="AG208" s="131"/>
    </row>
    <row r="209" spans="1:33" ht="30" customHeight="1" x14ac:dyDescent="0.2">
      <c r="A209" s="132" t="s">
        <v>76</v>
      </c>
      <c r="B209" s="133" t="s">
        <v>317</v>
      </c>
      <c r="C209" s="163" t="s">
        <v>315</v>
      </c>
      <c r="D209" s="134"/>
      <c r="E209" s="135"/>
      <c r="F209" s="136"/>
      <c r="G209" s="137">
        <f t="shared" si="421"/>
        <v>0</v>
      </c>
      <c r="H209" s="135"/>
      <c r="I209" s="136"/>
      <c r="J209" s="137">
        <f t="shared" si="422"/>
        <v>0</v>
      </c>
      <c r="K209" s="135"/>
      <c r="L209" s="136"/>
      <c r="M209" s="137">
        <f t="shared" si="423"/>
        <v>0</v>
      </c>
      <c r="N209" s="135"/>
      <c r="O209" s="136"/>
      <c r="P209" s="137">
        <f t="shared" si="424"/>
        <v>0</v>
      </c>
      <c r="Q209" s="135"/>
      <c r="R209" s="136"/>
      <c r="S209" s="137">
        <f t="shared" si="425"/>
        <v>0</v>
      </c>
      <c r="T209" s="135"/>
      <c r="U209" s="136"/>
      <c r="V209" s="137">
        <f t="shared" si="426"/>
        <v>0</v>
      </c>
      <c r="W209" s="138">
        <f t="shared" si="427"/>
        <v>0</v>
      </c>
      <c r="X209" s="127">
        <f t="shared" si="428"/>
        <v>0</v>
      </c>
      <c r="Y209" s="127">
        <f t="shared" si="387"/>
        <v>0</v>
      </c>
      <c r="Z209" s="128" t="e">
        <f t="shared" si="388"/>
        <v>#DIV/0!</v>
      </c>
      <c r="AA209" s="285"/>
      <c r="AB209" s="131"/>
      <c r="AC209" s="131"/>
      <c r="AD209" s="131"/>
      <c r="AE209" s="131"/>
      <c r="AF209" s="131"/>
      <c r="AG209" s="131"/>
    </row>
    <row r="210" spans="1:33" ht="30" customHeight="1" x14ac:dyDescent="0.2">
      <c r="A210" s="132" t="s">
        <v>76</v>
      </c>
      <c r="B210" s="154" t="s">
        <v>318</v>
      </c>
      <c r="C210" s="188" t="s">
        <v>319</v>
      </c>
      <c r="D210" s="148"/>
      <c r="E210" s="135"/>
      <c r="F210" s="136">
        <v>0.22</v>
      </c>
      <c r="G210" s="137">
        <f t="shared" si="421"/>
        <v>0</v>
      </c>
      <c r="H210" s="135"/>
      <c r="I210" s="136">
        <v>0.22</v>
      </c>
      <c r="J210" s="137">
        <f t="shared" si="422"/>
        <v>0</v>
      </c>
      <c r="K210" s="135"/>
      <c r="L210" s="136">
        <v>0.22</v>
      </c>
      <c r="M210" s="137">
        <f t="shared" si="423"/>
        <v>0</v>
      </c>
      <c r="N210" s="135"/>
      <c r="O210" s="136">
        <v>0.22</v>
      </c>
      <c r="P210" s="137">
        <f t="shared" si="424"/>
        <v>0</v>
      </c>
      <c r="Q210" s="135"/>
      <c r="R210" s="136">
        <v>0.22</v>
      </c>
      <c r="S210" s="137">
        <f t="shared" si="425"/>
        <v>0</v>
      </c>
      <c r="T210" s="135"/>
      <c r="U210" s="136">
        <v>0.22</v>
      </c>
      <c r="V210" s="137">
        <f t="shared" si="426"/>
        <v>0</v>
      </c>
      <c r="W210" s="138">
        <f t="shared" si="427"/>
        <v>0</v>
      </c>
      <c r="X210" s="127">
        <f t="shared" si="428"/>
        <v>0</v>
      </c>
      <c r="Y210" s="127">
        <f t="shared" si="387"/>
        <v>0</v>
      </c>
      <c r="Z210" s="128" t="e">
        <f t="shared" si="388"/>
        <v>#DIV/0!</v>
      </c>
      <c r="AA210" s="152"/>
      <c r="AB210" s="7"/>
      <c r="AC210" s="7"/>
      <c r="AD210" s="7"/>
      <c r="AE210" s="7"/>
      <c r="AF210" s="7"/>
      <c r="AG210" s="7"/>
    </row>
    <row r="211" spans="1:33" ht="30" customHeight="1" x14ac:dyDescent="0.2">
      <c r="A211" s="299" t="s">
        <v>320</v>
      </c>
      <c r="B211" s="300"/>
      <c r="C211" s="301"/>
      <c r="D211" s="302"/>
      <c r="E211" s="173">
        <f>E202+E198+E193+E188</f>
        <v>0</v>
      </c>
      <c r="F211" s="189"/>
      <c r="G211" s="303">
        <f t="shared" ref="G211:H211" si="429">G202+G198+G193+G188</f>
        <v>0</v>
      </c>
      <c r="H211" s="173">
        <f t="shared" si="429"/>
        <v>0</v>
      </c>
      <c r="I211" s="189"/>
      <c r="J211" s="303">
        <f t="shared" ref="J211:K211" si="430">J202+J198+J193+J188</f>
        <v>0</v>
      </c>
      <c r="K211" s="173">
        <f t="shared" si="430"/>
        <v>0</v>
      </c>
      <c r="L211" s="189"/>
      <c r="M211" s="303">
        <f t="shared" ref="M211:N211" si="431">M202+M198+M193+M188</f>
        <v>0</v>
      </c>
      <c r="N211" s="173">
        <f t="shared" si="431"/>
        <v>0</v>
      </c>
      <c r="O211" s="189"/>
      <c r="P211" s="303">
        <f t="shared" ref="P211:Q211" si="432">P202+P198+P193+P188</f>
        <v>0</v>
      </c>
      <c r="Q211" s="173">
        <f t="shared" si="432"/>
        <v>0</v>
      </c>
      <c r="R211" s="189"/>
      <c r="S211" s="303">
        <f t="shared" ref="S211:T211" si="433">S202+S198+S193+S188</f>
        <v>0</v>
      </c>
      <c r="T211" s="173">
        <f t="shared" si="433"/>
        <v>0</v>
      </c>
      <c r="U211" s="189"/>
      <c r="V211" s="303">
        <f>V202+V198+V193+V188</f>
        <v>0</v>
      </c>
      <c r="W211" s="227">
        <f t="shared" ref="W211:X211" si="434">W202+W188+W198+W193</f>
        <v>0</v>
      </c>
      <c r="X211" s="227">
        <f t="shared" si="434"/>
        <v>0</v>
      </c>
      <c r="Y211" s="227">
        <f t="shared" si="387"/>
        <v>0</v>
      </c>
      <c r="Z211" s="227" t="e">
        <f t="shared" si="388"/>
        <v>#DIV/0!</v>
      </c>
      <c r="AA211" s="228"/>
      <c r="AB211" s="7"/>
      <c r="AC211" s="7"/>
      <c r="AD211" s="7"/>
      <c r="AE211" s="7"/>
      <c r="AF211" s="7"/>
      <c r="AG211" s="7"/>
    </row>
    <row r="212" spans="1:33" ht="30" customHeight="1" x14ac:dyDescent="0.2">
      <c r="A212" s="304" t="s">
        <v>321</v>
      </c>
      <c r="B212" s="305"/>
      <c r="C212" s="306"/>
      <c r="D212" s="307"/>
      <c r="E212" s="308"/>
      <c r="F212" s="309"/>
      <c r="G212" s="310">
        <f>G35+G49+G84+G106+G120+G140+G153+G161+G169+G176+G180+G186+G211</f>
        <v>216323</v>
      </c>
      <c r="H212" s="308"/>
      <c r="I212" s="309"/>
      <c r="J212" s="310">
        <f>J35+J49+J84+J106+J120+J140+J153+J161+J169+J176+J180+J186+J211</f>
        <v>216323</v>
      </c>
      <c r="K212" s="308"/>
      <c r="L212" s="309"/>
      <c r="M212" s="310">
        <f>M35+M49+M84+M106+M120+M140+M153+M161+M169+M176+M180+M186+M211</f>
        <v>0</v>
      </c>
      <c r="N212" s="308"/>
      <c r="O212" s="309"/>
      <c r="P212" s="310">
        <f>P35+P49+P84+P106+P120+P140+P153+P161+P169+P176+P180+P186+P211</f>
        <v>0</v>
      </c>
      <c r="Q212" s="308"/>
      <c r="R212" s="309"/>
      <c r="S212" s="310">
        <f>S35+S49+S84+S106+S120+S140+S153+S161+S169+S176+S180+S186+S211</f>
        <v>0</v>
      </c>
      <c r="T212" s="308"/>
      <c r="U212" s="309"/>
      <c r="V212" s="310">
        <f>V35+V49+V84+V106+V120+V140+V153+V161+V169+V176+V180+V186+V211</f>
        <v>0</v>
      </c>
      <c r="W212" s="310">
        <f>W35+W49+W84+W106+W120+W140+W153+W161+W169+W176+W180+W186+W211</f>
        <v>216323</v>
      </c>
      <c r="X212" s="310">
        <f>X35+X49+X84+X106+X120+X140+X153+X161+X169+X176+X180+X186+X211</f>
        <v>216323</v>
      </c>
      <c r="Y212" s="310">
        <f>Y35+Y49+Y84+Y106+Y120+Y140+Y153+Y161+Y169+Y176+Y180+Y186+Y211</f>
        <v>-3.637978807091713E-12</v>
      </c>
      <c r="Z212" s="311">
        <f t="shared" si="388"/>
        <v>-1.6817346315887415E-17</v>
      </c>
      <c r="AA212" s="312"/>
      <c r="AB212" s="7"/>
      <c r="AC212" s="7"/>
      <c r="AD212" s="7"/>
      <c r="AE212" s="7"/>
      <c r="AF212" s="7"/>
      <c r="AG212" s="7"/>
    </row>
    <row r="213" spans="1:33" ht="15" customHeight="1" x14ac:dyDescent="0.2">
      <c r="A213" s="466"/>
      <c r="B213" s="424"/>
      <c r="C213" s="424"/>
      <c r="D213" s="74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313"/>
      <c r="X213" s="313"/>
      <c r="Y213" s="313"/>
      <c r="Z213" s="313"/>
      <c r="AA213" s="83"/>
      <c r="AB213" s="7"/>
      <c r="AC213" s="7"/>
      <c r="AD213" s="7"/>
      <c r="AE213" s="7"/>
      <c r="AF213" s="7"/>
      <c r="AG213" s="7"/>
    </row>
    <row r="214" spans="1:33" ht="30" customHeight="1" x14ac:dyDescent="0.2">
      <c r="A214" s="467" t="s">
        <v>322</v>
      </c>
      <c r="B214" s="438"/>
      <c r="C214" s="468"/>
      <c r="D214" s="314"/>
      <c r="E214" s="308"/>
      <c r="F214" s="309"/>
      <c r="G214" s="315">
        <f>Фінансування!C27-'Кошторис  витрат'!G212</f>
        <v>0</v>
      </c>
      <c r="H214" s="308"/>
      <c r="I214" s="309"/>
      <c r="J214" s="315">
        <f>Фінансування!C28-'Кошторис  витрат'!J212</f>
        <v>0</v>
      </c>
      <c r="K214" s="308"/>
      <c r="L214" s="309"/>
      <c r="M214" s="315">
        <f>Фінансування!J27-'Кошторис  витрат'!M212</f>
        <v>0</v>
      </c>
      <c r="N214" s="308"/>
      <c r="O214" s="309"/>
      <c r="P214" s="315">
        <f>Фінансування!J28-'Кошторис  витрат'!P212</f>
        <v>0</v>
      </c>
      <c r="Q214" s="308"/>
      <c r="R214" s="309"/>
      <c r="S214" s="315">
        <f>Фінансування!L27-'Кошторис  витрат'!S212</f>
        <v>0</v>
      </c>
      <c r="T214" s="308"/>
      <c r="U214" s="309"/>
      <c r="V214" s="315">
        <f>Фінансування!L28-'Кошторис  витрат'!V212</f>
        <v>0</v>
      </c>
      <c r="W214" s="316">
        <f>Фінансування!N27-'Кошторис  витрат'!W212</f>
        <v>0</v>
      </c>
      <c r="X214" s="316">
        <f>Фінансування!N28-'Кошторис  витрат'!X212</f>
        <v>0</v>
      </c>
      <c r="Y214" s="316"/>
      <c r="Z214" s="316"/>
      <c r="AA214" s="317"/>
      <c r="AB214" s="7"/>
      <c r="AC214" s="7"/>
      <c r="AD214" s="7"/>
      <c r="AE214" s="7"/>
      <c r="AF214" s="7"/>
      <c r="AG214" s="7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1"/>
      <c r="X217" s="71"/>
      <c r="Y217" s="71"/>
      <c r="Z217" s="7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320"/>
      <c r="B218" s="321"/>
      <c r="C218" s="322" t="s">
        <v>437</v>
      </c>
      <c r="D218" s="319"/>
      <c r="E218" s="323"/>
      <c r="F218" s="323"/>
      <c r="G218" s="70"/>
      <c r="H218" s="323" t="s">
        <v>438</v>
      </c>
      <c r="I218" s="320"/>
      <c r="J218" s="323"/>
      <c r="K218" s="324"/>
      <c r="L218" s="2"/>
      <c r="M218" s="70"/>
      <c r="N218" s="324"/>
      <c r="O218" s="2"/>
      <c r="P218" s="70"/>
      <c r="Q218" s="70"/>
      <c r="R218" s="70"/>
      <c r="S218" s="70"/>
      <c r="T218" s="70"/>
      <c r="U218" s="70"/>
      <c r="V218" s="70"/>
      <c r="W218" s="71"/>
      <c r="X218" s="71"/>
      <c r="Y218" s="71"/>
      <c r="Z218" s="71"/>
      <c r="AA218" s="2"/>
      <c r="AB218" s="1"/>
      <c r="AC218" s="2"/>
      <c r="AD218" s="1"/>
      <c r="AE218" s="1"/>
      <c r="AF218" s="1"/>
      <c r="AG218" s="1"/>
    </row>
    <row r="219" spans="1:33" ht="15.75" customHeight="1" x14ac:dyDescent="0.2">
      <c r="A219" s="325"/>
      <c r="B219" s="326"/>
      <c r="C219" s="327" t="s">
        <v>323</v>
      </c>
      <c r="D219" s="328"/>
      <c r="E219" s="329" t="s">
        <v>324</v>
      </c>
      <c r="F219" s="329"/>
      <c r="G219" s="330"/>
      <c r="H219" s="331"/>
      <c r="I219" s="332" t="s">
        <v>325</v>
      </c>
      <c r="J219" s="330"/>
      <c r="K219" s="331"/>
      <c r="L219" s="332"/>
      <c r="M219" s="330"/>
      <c r="N219" s="331"/>
      <c r="O219" s="332"/>
      <c r="P219" s="330"/>
      <c r="Q219" s="330"/>
      <c r="R219" s="330"/>
      <c r="S219" s="330"/>
      <c r="T219" s="330"/>
      <c r="U219" s="330"/>
      <c r="V219" s="330"/>
      <c r="W219" s="333"/>
      <c r="X219" s="333"/>
      <c r="Y219" s="333"/>
      <c r="Z219" s="333"/>
      <c r="AA219" s="334"/>
      <c r="AB219" s="335"/>
      <c r="AC219" s="334"/>
      <c r="AD219" s="335"/>
      <c r="AE219" s="335"/>
      <c r="AF219" s="335"/>
      <c r="AG219" s="335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1"/>
      <c r="X220" s="71"/>
      <c r="Y220" s="71"/>
      <c r="Z220" s="7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8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8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8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6"/>
      <c r="X387" s="336"/>
      <c r="Y387" s="336"/>
      <c r="Z387" s="336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8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6"/>
      <c r="X388" s="336"/>
      <c r="Y388" s="336"/>
      <c r="Z388" s="336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8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6"/>
      <c r="X389" s="336"/>
      <c r="Y389" s="336"/>
      <c r="Z389" s="336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8"/>
      <c r="C390" s="2"/>
      <c r="D390" s="31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6"/>
      <c r="X390" s="336"/>
      <c r="Y390" s="336"/>
      <c r="Z390" s="336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8"/>
      <c r="C391" s="2"/>
      <c r="D391" s="319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6"/>
      <c r="X391" s="336"/>
      <c r="Y391" s="336"/>
      <c r="Z391" s="336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8"/>
      <c r="C392" s="2"/>
      <c r="D392" s="319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6"/>
      <c r="X392" s="336"/>
      <c r="Y392" s="336"/>
      <c r="Z392" s="336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8"/>
      <c r="C393" s="2"/>
      <c r="D393" s="319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6"/>
      <c r="X393" s="336"/>
      <c r="Y393" s="336"/>
      <c r="Z393" s="336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8"/>
      <c r="C394" s="2"/>
      <c r="D394" s="319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6"/>
      <c r="X394" s="336"/>
      <c r="Y394" s="336"/>
      <c r="Z394" s="336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8"/>
      <c r="C395" s="2"/>
      <c r="D395" s="319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6"/>
      <c r="X395" s="336"/>
      <c r="Y395" s="336"/>
      <c r="Z395" s="336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8"/>
      <c r="C396" s="2"/>
      <c r="D396" s="319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6"/>
      <c r="X396" s="336"/>
      <c r="Y396" s="336"/>
      <c r="Z396" s="336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8"/>
      <c r="C397" s="2"/>
      <c r="D397" s="319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6"/>
      <c r="X397" s="336"/>
      <c r="Y397" s="336"/>
      <c r="Z397" s="336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8"/>
      <c r="C398" s="2"/>
      <c r="D398" s="319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6"/>
      <c r="X398" s="336"/>
      <c r="Y398" s="336"/>
      <c r="Z398" s="336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8"/>
      <c r="C399" s="2"/>
      <c r="D399" s="319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6"/>
      <c r="X399" s="336"/>
      <c r="Y399" s="336"/>
      <c r="Z399" s="336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8"/>
      <c r="C400" s="2"/>
      <c r="D400" s="319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6"/>
      <c r="X400" s="336"/>
      <c r="Y400" s="336"/>
      <c r="Z400" s="336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8"/>
      <c r="C401" s="2"/>
      <c r="D401" s="319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6"/>
      <c r="X401" s="336"/>
      <c r="Y401" s="336"/>
      <c r="Z401" s="336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8"/>
      <c r="C402" s="2"/>
      <c r="D402" s="319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6"/>
      <c r="X402" s="336"/>
      <c r="Y402" s="336"/>
      <c r="Z402" s="336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8"/>
      <c r="C403" s="2"/>
      <c r="D403" s="319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6"/>
      <c r="X403" s="336"/>
      <c r="Y403" s="336"/>
      <c r="Z403" s="336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8"/>
      <c r="C404" s="2"/>
      <c r="D404" s="319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6"/>
      <c r="X404" s="336"/>
      <c r="Y404" s="336"/>
      <c r="Z404" s="336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8"/>
      <c r="C405" s="2"/>
      <c r="D405" s="319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6"/>
      <c r="X405" s="336"/>
      <c r="Y405" s="336"/>
      <c r="Z405" s="336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8"/>
      <c r="C406" s="2"/>
      <c r="D406" s="319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6"/>
      <c r="X406" s="336"/>
      <c r="Y406" s="336"/>
      <c r="Z406" s="336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8"/>
      <c r="C407" s="2"/>
      <c r="D407" s="319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6"/>
      <c r="X407" s="336"/>
      <c r="Y407" s="336"/>
      <c r="Z407" s="336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8"/>
      <c r="C408" s="2"/>
      <c r="D408" s="319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6"/>
      <c r="X408" s="336"/>
      <c r="Y408" s="336"/>
      <c r="Z408" s="336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8"/>
      <c r="C409" s="2"/>
      <c r="D409" s="319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6"/>
      <c r="X409" s="336"/>
      <c r="Y409" s="336"/>
      <c r="Z409" s="336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318"/>
      <c r="C410" s="2"/>
      <c r="D410" s="319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6"/>
      <c r="X410" s="336"/>
      <c r="Y410" s="336"/>
      <c r="Z410" s="336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318"/>
      <c r="C411" s="2"/>
      <c r="D411" s="319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6"/>
      <c r="X411" s="336"/>
      <c r="Y411" s="336"/>
      <c r="Z411" s="336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318"/>
      <c r="C412" s="2"/>
      <c r="D412" s="319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6"/>
      <c r="X412" s="336"/>
      <c r="Y412" s="336"/>
      <c r="Z412" s="336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318"/>
      <c r="C413" s="2"/>
      <c r="D413" s="319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6"/>
      <c r="X413" s="336"/>
      <c r="Y413" s="336"/>
      <c r="Z413" s="336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318"/>
      <c r="C414" s="2"/>
      <c r="D414" s="319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6"/>
      <c r="X414" s="336"/>
      <c r="Y414" s="336"/>
      <c r="Z414" s="336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319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36"/>
      <c r="X415" s="336"/>
      <c r="Y415" s="336"/>
      <c r="Z415" s="336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319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36"/>
      <c r="X416" s="336"/>
      <c r="Y416" s="336"/>
      <c r="Z416" s="336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319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36"/>
      <c r="X417" s="336"/>
      <c r="Y417" s="336"/>
      <c r="Z417" s="336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319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36"/>
      <c r="X418" s="336"/>
      <c r="Y418" s="336"/>
      <c r="Z418" s="336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319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36"/>
      <c r="X419" s="336"/>
      <c r="Y419" s="336"/>
      <c r="Z419" s="336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33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33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33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</sheetData>
  <mergeCells count="28">
    <mergeCell ref="X8:X9"/>
    <mergeCell ref="Y8:Z8"/>
    <mergeCell ref="A180:D180"/>
    <mergeCell ref="A213:C213"/>
    <mergeCell ref="A214:C214"/>
    <mergeCell ref="K8:M8"/>
    <mergeCell ref="N8:P8"/>
    <mergeCell ref="E8:G8"/>
    <mergeCell ref="H8:J8"/>
    <mergeCell ref="E82:G83"/>
    <mergeCell ref="H82:J83"/>
    <mergeCell ref="A120:D120"/>
    <mergeCell ref="K7:P7"/>
    <mergeCell ref="C2:D2"/>
    <mergeCell ref="AA14:AA18"/>
    <mergeCell ref="AA28:AA30"/>
    <mergeCell ref="A1:E1"/>
    <mergeCell ref="A7:A9"/>
    <mergeCell ref="B7:B9"/>
    <mergeCell ref="C7:C9"/>
    <mergeCell ref="D7:D9"/>
    <mergeCell ref="E7:J7"/>
    <mergeCell ref="Q7:V7"/>
    <mergeCell ref="W7:Z7"/>
    <mergeCell ref="AA7:AA9"/>
    <mergeCell ref="Q8:S8"/>
    <mergeCell ref="T8:V8"/>
    <mergeCell ref="W8:W9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4"/>
  <sheetViews>
    <sheetView topLeftCell="B64" workbookViewId="0">
      <selection activeCell="I17" sqref="I17"/>
    </sheetView>
  </sheetViews>
  <sheetFormatPr defaultColWidth="12.625" defaultRowHeight="15" customHeight="1" x14ac:dyDescent="0.25"/>
  <cols>
    <col min="1" max="1" width="16.875" style="382" hidden="1" customWidth="1"/>
    <col min="2" max="2" width="9" style="417" customWidth="1"/>
    <col min="3" max="3" width="30.875" style="382" customWidth="1"/>
    <col min="4" max="4" width="13.125" style="379" customWidth="1"/>
    <col min="5" max="5" width="19.5" style="382" customWidth="1"/>
    <col min="6" max="6" width="13" style="379" customWidth="1"/>
    <col min="7" max="7" width="19.625" style="382" customWidth="1"/>
    <col min="8" max="8" width="16.625" style="382" customWidth="1"/>
    <col min="9" max="9" width="13.75" style="379" customWidth="1"/>
    <col min="10" max="10" width="19.625" style="382" customWidth="1"/>
    <col min="11" max="12" width="7.625" style="382" customWidth="1"/>
    <col min="13" max="13" width="10.875" style="382" customWidth="1"/>
    <col min="14" max="22" width="7.625" style="382" customWidth="1"/>
    <col min="23" max="16384" width="12.625" style="382"/>
  </cols>
  <sheetData>
    <row r="1" spans="1:22" ht="15.75" customHeight="1" x14ac:dyDescent="0.25">
      <c r="A1" s="376"/>
      <c r="B1" s="415"/>
      <c r="C1" s="376"/>
      <c r="D1" s="378"/>
      <c r="E1" s="376"/>
      <c r="F1" s="378"/>
      <c r="G1" s="376"/>
      <c r="H1" s="376"/>
      <c r="J1" s="380" t="s">
        <v>326</v>
      </c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</row>
    <row r="2" spans="1:22" ht="40.5" customHeight="1" x14ac:dyDescent="0.25">
      <c r="A2" s="376"/>
      <c r="B2" s="415"/>
      <c r="C2" s="376"/>
      <c r="D2" s="378"/>
      <c r="E2" s="376"/>
      <c r="F2" s="378"/>
      <c r="G2" s="376"/>
      <c r="H2" s="481" t="s">
        <v>444</v>
      </c>
      <c r="I2" s="482"/>
      <c r="J2" s="482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</row>
    <row r="3" spans="1:22" ht="15.75" customHeight="1" x14ac:dyDescent="0.25">
      <c r="A3" s="376"/>
      <c r="B3" s="415"/>
      <c r="C3" s="376"/>
      <c r="D3" s="378"/>
      <c r="E3" s="376"/>
      <c r="F3" s="378"/>
      <c r="G3" s="376"/>
      <c r="H3" s="376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</row>
    <row r="4" spans="1:22" ht="15.75" customHeight="1" x14ac:dyDescent="0.25">
      <c r="A4" s="376"/>
      <c r="B4" s="483" t="s">
        <v>327</v>
      </c>
      <c r="C4" s="482"/>
      <c r="D4" s="482"/>
      <c r="E4" s="482"/>
      <c r="F4" s="482"/>
      <c r="G4" s="482"/>
      <c r="H4" s="482"/>
      <c r="I4" s="482"/>
      <c r="J4" s="482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</row>
    <row r="5" spans="1:22" ht="15.75" customHeight="1" x14ac:dyDescent="0.25">
      <c r="A5" s="376"/>
      <c r="B5" s="483" t="s">
        <v>445</v>
      </c>
      <c r="C5" s="482"/>
      <c r="D5" s="482"/>
      <c r="E5" s="482"/>
      <c r="F5" s="482"/>
      <c r="G5" s="482"/>
      <c r="H5" s="482"/>
      <c r="I5" s="482"/>
      <c r="J5" s="482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</row>
    <row r="6" spans="1:22" ht="20.25" customHeight="1" x14ac:dyDescent="0.25">
      <c r="A6" s="376"/>
      <c r="B6" s="484" t="s">
        <v>328</v>
      </c>
      <c r="C6" s="482"/>
      <c r="D6" s="482"/>
      <c r="E6" s="482"/>
      <c r="F6" s="482"/>
      <c r="G6" s="482"/>
      <c r="H6" s="482"/>
      <c r="I6" s="482"/>
      <c r="J6" s="482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</row>
    <row r="7" spans="1:22" ht="15.75" customHeight="1" x14ac:dyDescent="0.25">
      <c r="A7" s="376"/>
      <c r="B7" s="483" t="s">
        <v>446</v>
      </c>
      <c r="C7" s="482"/>
      <c r="D7" s="482"/>
      <c r="E7" s="482"/>
      <c r="F7" s="482"/>
      <c r="G7" s="482"/>
      <c r="H7" s="482"/>
      <c r="I7" s="482"/>
      <c r="J7" s="482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</row>
    <row r="8" spans="1:22" ht="15.75" customHeight="1" x14ac:dyDescent="0.25">
      <c r="A8" s="376"/>
      <c r="B8" s="415"/>
      <c r="C8" s="376"/>
      <c r="D8" s="378"/>
      <c r="E8" s="376"/>
      <c r="F8" s="378"/>
      <c r="G8" s="376"/>
      <c r="H8" s="376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</row>
    <row r="9" spans="1:22" ht="21" customHeight="1" x14ac:dyDescent="0.25">
      <c r="A9" s="383"/>
      <c r="B9" s="485" t="s">
        <v>329</v>
      </c>
      <c r="C9" s="486"/>
      <c r="D9" s="487"/>
      <c r="E9" s="488" t="s">
        <v>330</v>
      </c>
      <c r="F9" s="489"/>
      <c r="G9" s="489"/>
      <c r="H9" s="489"/>
      <c r="I9" s="489"/>
      <c r="J9" s="490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</row>
    <row r="10" spans="1:22" ht="66" customHeight="1" x14ac:dyDescent="0.25">
      <c r="A10" s="384" t="s">
        <v>331</v>
      </c>
      <c r="B10" s="418" t="s">
        <v>332</v>
      </c>
      <c r="C10" s="419" t="s">
        <v>47</v>
      </c>
      <c r="D10" s="420" t="s">
        <v>333</v>
      </c>
      <c r="E10" s="386" t="s">
        <v>334</v>
      </c>
      <c r="F10" s="385" t="s">
        <v>333</v>
      </c>
      <c r="G10" s="386" t="s">
        <v>447</v>
      </c>
      <c r="H10" s="386" t="s">
        <v>448</v>
      </c>
      <c r="I10" s="386" t="s">
        <v>337</v>
      </c>
      <c r="J10" s="386" t="s">
        <v>338</v>
      </c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</row>
    <row r="11" spans="1:22" ht="58.5" customHeight="1" x14ac:dyDescent="0.25">
      <c r="A11" s="387"/>
      <c r="B11" s="388" t="s">
        <v>74</v>
      </c>
      <c r="C11" s="389" t="s">
        <v>449</v>
      </c>
      <c r="D11" s="390">
        <v>12000</v>
      </c>
      <c r="E11" s="391" t="s">
        <v>450</v>
      </c>
      <c r="F11" s="390">
        <v>12000</v>
      </c>
      <c r="G11" s="391" t="s">
        <v>451</v>
      </c>
      <c r="H11" s="391" t="s">
        <v>452</v>
      </c>
      <c r="I11" s="392"/>
      <c r="J11" s="391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</row>
    <row r="12" spans="1:22" ht="57.75" customHeight="1" x14ac:dyDescent="0.25">
      <c r="A12" s="387"/>
      <c r="B12" s="388" t="s">
        <v>74</v>
      </c>
      <c r="C12" s="389" t="s">
        <v>449</v>
      </c>
      <c r="D12" s="390">
        <v>13000</v>
      </c>
      <c r="E12" s="391" t="s">
        <v>453</v>
      </c>
      <c r="F12" s="390">
        <v>13000</v>
      </c>
      <c r="G12" s="391" t="s">
        <v>451</v>
      </c>
      <c r="H12" s="391" t="s">
        <v>452</v>
      </c>
      <c r="I12" s="392"/>
      <c r="J12" s="391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</row>
    <row r="13" spans="1:22" ht="62.25" customHeight="1" x14ac:dyDescent="0.25">
      <c r="A13" s="387"/>
      <c r="B13" s="388" t="s">
        <v>74</v>
      </c>
      <c r="C13" s="389" t="s">
        <v>449</v>
      </c>
      <c r="D13" s="390">
        <v>6000</v>
      </c>
      <c r="E13" s="390" t="s">
        <v>454</v>
      </c>
      <c r="F13" s="390">
        <v>6000</v>
      </c>
      <c r="G13" s="391" t="s">
        <v>455</v>
      </c>
      <c r="H13" s="391" t="s">
        <v>452</v>
      </c>
      <c r="I13" s="392"/>
      <c r="J13" s="391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</row>
    <row r="14" spans="1:22" ht="57.75" customHeight="1" x14ac:dyDescent="0.25">
      <c r="A14" s="387"/>
      <c r="B14" s="388" t="s">
        <v>74</v>
      </c>
      <c r="C14" s="389" t="s">
        <v>449</v>
      </c>
      <c r="D14" s="390">
        <v>13000</v>
      </c>
      <c r="E14" s="391" t="s">
        <v>456</v>
      </c>
      <c r="F14" s="390">
        <v>13000</v>
      </c>
      <c r="G14" s="391" t="s">
        <v>455</v>
      </c>
      <c r="H14" s="391" t="s">
        <v>452</v>
      </c>
      <c r="I14" s="392"/>
      <c r="J14" s="391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</row>
    <row r="15" spans="1:22" ht="57" customHeight="1" x14ac:dyDescent="0.25">
      <c r="A15" s="387"/>
      <c r="B15" s="388" t="s">
        <v>74</v>
      </c>
      <c r="C15" s="389" t="s">
        <v>449</v>
      </c>
      <c r="D15" s="390">
        <v>4500</v>
      </c>
      <c r="E15" s="391" t="s">
        <v>457</v>
      </c>
      <c r="F15" s="390">
        <v>4500</v>
      </c>
      <c r="G15" s="391" t="s">
        <v>455</v>
      </c>
      <c r="H15" s="391" t="s">
        <v>452</v>
      </c>
      <c r="I15" s="392"/>
      <c r="J15" s="391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</row>
    <row r="16" spans="1:22" ht="120.75" customHeight="1" x14ac:dyDescent="0.25">
      <c r="A16" s="394" t="s">
        <v>458</v>
      </c>
      <c r="B16" s="388" t="s">
        <v>82</v>
      </c>
      <c r="C16" s="395" t="s">
        <v>459</v>
      </c>
      <c r="D16" s="396">
        <v>4600</v>
      </c>
      <c r="E16" s="397" t="s">
        <v>460</v>
      </c>
      <c r="F16" s="396">
        <v>4600</v>
      </c>
      <c r="G16" s="397" t="s">
        <v>461</v>
      </c>
      <c r="H16" s="397" t="s">
        <v>462</v>
      </c>
      <c r="I16" s="396">
        <v>4600</v>
      </c>
      <c r="J16" s="397" t="s">
        <v>463</v>
      </c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</row>
    <row r="17" spans="1:22" ht="110.25" x14ac:dyDescent="0.25">
      <c r="A17" s="394"/>
      <c r="B17" s="388" t="s">
        <v>82</v>
      </c>
      <c r="C17" s="395" t="s">
        <v>459</v>
      </c>
      <c r="D17" s="396">
        <v>7500</v>
      </c>
      <c r="E17" s="397" t="s">
        <v>464</v>
      </c>
      <c r="F17" s="396">
        <v>7500</v>
      </c>
      <c r="G17" s="397" t="s">
        <v>465</v>
      </c>
      <c r="H17" s="397" t="s">
        <v>462</v>
      </c>
      <c r="I17" s="396">
        <v>7500</v>
      </c>
      <c r="J17" s="397" t="s">
        <v>466</v>
      </c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</row>
    <row r="18" spans="1:22" ht="79.5" customHeight="1" x14ac:dyDescent="0.25">
      <c r="A18" s="394"/>
      <c r="B18" s="398" t="s">
        <v>95</v>
      </c>
      <c r="C18" s="399" t="s">
        <v>467</v>
      </c>
      <c r="D18" s="396">
        <v>8903.2999999999993</v>
      </c>
      <c r="E18" s="397" t="s">
        <v>468</v>
      </c>
      <c r="F18" s="396">
        <v>8903.2999999999993</v>
      </c>
      <c r="G18" s="397" t="s">
        <v>469</v>
      </c>
      <c r="H18" s="397" t="s">
        <v>469</v>
      </c>
      <c r="I18" s="396"/>
      <c r="J18" s="397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</row>
    <row r="19" spans="1:22" ht="60.75" customHeight="1" x14ac:dyDescent="0.25">
      <c r="A19" s="394"/>
      <c r="B19" s="398" t="s">
        <v>99</v>
      </c>
      <c r="C19" s="400" t="s">
        <v>470</v>
      </c>
      <c r="D19" s="396">
        <v>2662</v>
      </c>
      <c r="E19" s="397" t="s">
        <v>468</v>
      </c>
      <c r="F19" s="396">
        <v>2662</v>
      </c>
      <c r="G19" s="397"/>
      <c r="H19" s="397"/>
      <c r="I19" s="396">
        <v>2662</v>
      </c>
      <c r="J19" s="397" t="s">
        <v>471</v>
      </c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</row>
    <row r="20" spans="1:22" ht="55.5" customHeight="1" x14ac:dyDescent="0.25">
      <c r="A20" s="394"/>
      <c r="B20" s="398" t="s">
        <v>102</v>
      </c>
      <c r="C20" s="399" t="s">
        <v>354</v>
      </c>
      <c r="D20" s="396">
        <v>5400</v>
      </c>
      <c r="E20" s="397" t="s">
        <v>472</v>
      </c>
      <c r="F20" s="396">
        <v>5400</v>
      </c>
      <c r="G20" s="397" t="s">
        <v>473</v>
      </c>
      <c r="H20" s="397" t="s">
        <v>474</v>
      </c>
      <c r="I20" s="396">
        <v>5400</v>
      </c>
      <c r="J20" s="397" t="s">
        <v>475</v>
      </c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</row>
    <row r="21" spans="1:22" ht="54" customHeight="1" x14ac:dyDescent="0.25">
      <c r="A21" s="394"/>
      <c r="B21" s="398" t="s">
        <v>103</v>
      </c>
      <c r="C21" s="399" t="s">
        <v>355</v>
      </c>
      <c r="D21" s="396">
        <v>3500</v>
      </c>
      <c r="E21" s="397" t="s">
        <v>472</v>
      </c>
      <c r="F21" s="396">
        <v>3500</v>
      </c>
      <c r="G21" s="397" t="s">
        <v>476</v>
      </c>
      <c r="H21" s="397" t="s">
        <v>477</v>
      </c>
      <c r="I21" s="396">
        <v>3500</v>
      </c>
      <c r="J21" s="397" t="s">
        <v>478</v>
      </c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</row>
    <row r="22" spans="1:22" ht="126" x14ac:dyDescent="0.25">
      <c r="A22" s="394"/>
      <c r="B22" s="398" t="s">
        <v>132</v>
      </c>
      <c r="C22" s="399" t="s">
        <v>384</v>
      </c>
      <c r="D22" s="401">
        <v>5000</v>
      </c>
      <c r="E22" s="397" t="s">
        <v>479</v>
      </c>
      <c r="F22" s="396">
        <v>5000</v>
      </c>
      <c r="G22" s="397" t="s">
        <v>480</v>
      </c>
      <c r="H22" s="397" t="s">
        <v>481</v>
      </c>
      <c r="I22" s="396">
        <v>5000</v>
      </c>
      <c r="J22" s="397" t="s">
        <v>482</v>
      </c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</row>
    <row r="23" spans="1:22" ht="126" x14ac:dyDescent="0.25">
      <c r="A23" s="394"/>
      <c r="B23" s="398" t="s">
        <v>134</v>
      </c>
      <c r="C23" s="399" t="s">
        <v>385</v>
      </c>
      <c r="D23" s="401">
        <v>1100</v>
      </c>
      <c r="E23" s="397" t="s">
        <v>479</v>
      </c>
      <c r="F23" s="396">
        <v>1100</v>
      </c>
      <c r="G23" s="397" t="s">
        <v>483</v>
      </c>
      <c r="H23" s="397" t="s">
        <v>484</v>
      </c>
      <c r="I23" s="396">
        <v>1100</v>
      </c>
      <c r="J23" s="397" t="s">
        <v>485</v>
      </c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</row>
    <row r="24" spans="1:22" ht="94.5" x14ac:dyDescent="0.25">
      <c r="A24" s="394"/>
      <c r="B24" s="398" t="s">
        <v>136</v>
      </c>
      <c r="C24" s="399" t="s">
        <v>386</v>
      </c>
      <c r="D24" s="401">
        <v>620</v>
      </c>
      <c r="E24" s="397" t="s">
        <v>479</v>
      </c>
      <c r="F24" s="396">
        <v>620</v>
      </c>
      <c r="G24" s="397" t="s">
        <v>486</v>
      </c>
      <c r="H24" s="397" t="s">
        <v>487</v>
      </c>
      <c r="I24" s="396">
        <v>620</v>
      </c>
      <c r="J24" s="397" t="s">
        <v>488</v>
      </c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</row>
    <row r="25" spans="1:22" ht="126" x14ac:dyDescent="0.25">
      <c r="A25" s="394"/>
      <c r="B25" s="398" t="s">
        <v>358</v>
      </c>
      <c r="C25" s="399" t="s">
        <v>387</v>
      </c>
      <c r="D25" s="401">
        <v>3300</v>
      </c>
      <c r="E25" s="397" t="s">
        <v>479</v>
      </c>
      <c r="F25" s="396">
        <v>3300</v>
      </c>
      <c r="G25" s="397" t="s">
        <v>489</v>
      </c>
      <c r="H25" s="397" t="s">
        <v>490</v>
      </c>
      <c r="I25" s="396">
        <v>3300</v>
      </c>
      <c r="J25" s="397" t="s">
        <v>491</v>
      </c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</row>
    <row r="26" spans="1:22" ht="126" x14ac:dyDescent="0.25">
      <c r="A26" s="394"/>
      <c r="B26" s="398" t="s">
        <v>359</v>
      </c>
      <c r="C26" s="399" t="s">
        <v>388</v>
      </c>
      <c r="D26" s="401">
        <v>14000</v>
      </c>
      <c r="E26" s="397" t="s">
        <v>479</v>
      </c>
      <c r="F26" s="396">
        <v>14000</v>
      </c>
      <c r="G26" s="397" t="s">
        <v>492</v>
      </c>
      <c r="H26" s="397" t="s">
        <v>493</v>
      </c>
      <c r="I26" s="396">
        <v>14000</v>
      </c>
      <c r="J26" s="397" t="s">
        <v>494</v>
      </c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</row>
    <row r="27" spans="1:22" ht="126" x14ac:dyDescent="0.25">
      <c r="A27" s="394"/>
      <c r="B27" s="398" t="s">
        <v>360</v>
      </c>
      <c r="C27" s="399" t="s">
        <v>389</v>
      </c>
      <c r="D27" s="401">
        <v>8400</v>
      </c>
      <c r="E27" s="397" t="s">
        <v>479</v>
      </c>
      <c r="F27" s="396">
        <v>8400</v>
      </c>
      <c r="G27" s="397" t="s">
        <v>495</v>
      </c>
      <c r="H27" s="397" t="s">
        <v>496</v>
      </c>
      <c r="I27" s="396">
        <v>8400</v>
      </c>
      <c r="J27" s="397" t="s">
        <v>497</v>
      </c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</row>
    <row r="28" spans="1:22" ht="126" x14ac:dyDescent="0.25">
      <c r="A28" s="394"/>
      <c r="B28" s="398" t="s">
        <v>361</v>
      </c>
      <c r="C28" s="399" t="s">
        <v>390</v>
      </c>
      <c r="D28" s="401">
        <v>1000</v>
      </c>
      <c r="E28" s="397" t="s">
        <v>479</v>
      </c>
      <c r="F28" s="396">
        <v>1000</v>
      </c>
      <c r="G28" s="397" t="s">
        <v>498</v>
      </c>
      <c r="H28" s="397" t="s">
        <v>499</v>
      </c>
      <c r="I28" s="396">
        <v>1000</v>
      </c>
      <c r="J28" s="397" t="s">
        <v>500</v>
      </c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</row>
    <row r="29" spans="1:22" ht="126" x14ac:dyDescent="0.25">
      <c r="A29" s="394"/>
      <c r="B29" s="398" t="s">
        <v>362</v>
      </c>
      <c r="C29" s="399" t="s">
        <v>391</v>
      </c>
      <c r="D29" s="401">
        <v>5980</v>
      </c>
      <c r="E29" s="397" t="s">
        <v>479</v>
      </c>
      <c r="F29" s="396">
        <v>5980</v>
      </c>
      <c r="G29" s="397" t="s">
        <v>498</v>
      </c>
      <c r="H29" s="397" t="s">
        <v>499</v>
      </c>
      <c r="I29" s="396">
        <v>5980</v>
      </c>
      <c r="J29" s="397" t="s">
        <v>500</v>
      </c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</row>
    <row r="30" spans="1:22" ht="126" x14ac:dyDescent="0.25">
      <c r="A30" s="394"/>
      <c r="B30" s="398" t="s">
        <v>363</v>
      </c>
      <c r="C30" s="399" t="s">
        <v>392</v>
      </c>
      <c r="D30" s="401">
        <v>1520</v>
      </c>
      <c r="E30" s="397" t="s">
        <v>479</v>
      </c>
      <c r="F30" s="396">
        <v>1520</v>
      </c>
      <c r="G30" s="397" t="s">
        <v>498</v>
      </c>
      <c r="H30" s="397" t="s">
        <v>499</v>
      </c>
      <c r="I30" s="396">
        <v>1520</v>
      </c>
      <c r="J30" s="397" t="s">
        <v>500</v>
      </c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</row>
    <row r="31" spans="1:22" ht="126" x14ac:dyDescent="0.25">
      <c r="A31" s="394"/>
      <c r="B31" s="398" t="s">
        <v>364</v>
      </c>
      <c r="C31" s="399" t="s">
        <v>393</v>
      </c>
      <c r="D31" s="401">
        <v>3700</v>
      </c>
      <c r="E31" s="397" t="s">
        <v>479</v>
      </c>
      <c r="F31" s="396">
        <v>3700</v>
      </c>
      <c r="G31" s="397" t="s">
        <v>498</v>
      </c>
      <c r="H31" s="397" t="s">
        <v>499</v>
      </c>
      <c r="I31" s="396">
        <v>3700</v>
      </c>
      <c r="J31" s="397" t="s">
        <v>500</v>
      </c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</row>
    <row r="32" spans="1:22" ht="126" x14ac:dyDescent="0.25">
      <c r="A32" s="394"/>
      <c r="B32" s="398" t="s">
        <v>365</v>
      </c>
      <c r="C32" s="399" t="s">
        <v>394</v>
      </c>
      <c r="D32" s="401">
        <v>5000</v>
      </c>
      <c r="E32" s="397" t="s">
        <v>479</v>
      </c>
      <c r="F32" s="396">
        <v>5000</v>
      </c>
      <c r="G32" s="397" t="s">
        <v>501</v>
      </c>
      <c r="H32" s="397" t="s">
        <v>502</v>
      </c>
      <c r="I32" s="396">
        <v>5000</v>
      </c>
      <c r="J32" s="397" t="s">
        <v>503</v>
      </c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</row>
    <row r="33" spans="1:22" ht="126" x14ac:dyDescent="0.25">
      <c r="A33" s="394"/>
      <c r="B33" s="398" t="s">
        <v>366</v>
      </c>
      <c r="C33" s="399" t="s">
        <v>395</v>
      </c>
      <c r="D33" s="401">
        <v>5350</v>
      </c>
      <c r="E33" s="397" t="s">
        <v>479</v>
      </c>
      <c r="F33" s="396">
        <v>5350</v>
      </c>
      <c r="G33" s="397" t="s">
        <v>498</v>
      </c>
      <c r="H33" s="397" t="s">
        <v>499</v>
      </c>
      <c r="I33" s="396">
        <v>5350</v>
      </c>
      <c r="J33" s="397" t="s">
        <v>500</v>
      </c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</row>
    <row r="34" spans="1:22" ht="126" x14ac:dyDescent="0.25">
      <c r="A34" s="394"/>
      <c r="B34" s="398" t="s">
        <v>367</v>
      </c>
      <c r="C34" s="399" t="s">
        <v>396</v>
      </c>
      <c r="D34" s="401">
        <v>3600</v>
      </c>
      <c r="E34" s="397" t="s">
        <v>479</v>
      </c>
      <c r="F34" s="396">
        <v>3600</v>
      </c>
      <c r="G34" s="397" t="s">
        <v>504</v>
      </c>
      <c r="H34" s="397" t="s">
        <v>505</v>
      </c>
      <c r="I34" s="396">
        <v>3600</v>
      </c>
      <c r="J34" s="397" t="s">
        <v>503</v>
      </c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</row>
    <row r="35" spans="1:22" ht="126" x14ac:dyDescent="0.25">
      <c r="A35" s="394"/>
      <c r="B35" s="398" t="s">
        <v>368</v>
      </c>
      <c r="C35" s="399" t="s">
        <v>397</v>
      </c>
      <c r="D35" s="401">
        <v>4900</v>
      </c>
      <c r="E35" s="397" t="s">
        <v>479</v>
      </c>
      <c r="F35" s="396">
        <v>4900</v>
      </c>
      <c r="G35" s="397" t="s">
        <v>506</v>
      </c>
      <c r="H35" s="397" t="s">
        <v>507</v>
      </c>
      <c r="I35" s="396">
        <v>4900</v>
      </c>
      <c r="J35" s="397" t="s">
        <v>508</v>
      </c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</row>
    <row r="36" spans="1:22" ht="94.5" x14ac:dyDescent="0.25">
      <c r="A36" s="394"/>
      <c r="B36" s="398" t="s">
        <v>369</v>
      </c>
      <c r="C36" s="399" t="s">
        <v>398</v>
      </c>
      <c r="D36" s="401">
        <v>700</v>
      </c>
      <c r="E36" s="397" t="s">
        <v>479</v>
      </c>
      <c r="F36" s="396">
        <v>700</v>
      </c>
      <c r="G36" s="397" t="s">
        <v>509</v>
      </c>
      <c r="H36" s="397" t="s">
        <v>510</v>
      </c>
      <c r="I36" s="396">
        <v>700</v>
      </c>
      <c r="J36" s="397" t="s">
        <v>511</v>
      </c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</row>
    <row r="37" spans="1:22" ht="156" customHeight="1" x14ac:dyDescent="0.25">
      <c r="A37" s="394"/>
      <c r="B37" s="398" t="s">
        <v>370</v>
      </c>
      <c r="C37" s="399" t="s">
        <v>399</v>
      </c>
      <c r="D37" s="401">
        <v>650</v>
      </c>
      <c r="E37" s="397" t="s">
        <v>479</v>
      </c>
      <c r="F37" s="396">
        <v>650</v>
      </c>
      <c r="G37" s="397" t="s">
        <v>512</v>
      </c>
      <c r="H37" s="397" t="s">
        <v>513</v>
      </c>
      <c r="I37" s="396">
        <v>650</v>
      </c>
      <c r="J37" s="397" t="s">
        <v>514</v>
      </c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</row>
    <row r="38" spans="1:22" ht="94.5" x14ac:dyDescent="0.25">
      <c r="A38" s="394"/>
      <c r="B38" s="398" t="s">
        <v>371</v>
      </c>
      <c r="C38" s="399" t="s">
        <v>400</v>
      </c>
      <c r="D38" s="401">
        <v>990</v>
      </c>
      <c r="E38" s="397" t="s">
        <v>479</v>
      </c>
      <c r="F38" s="396">
        <v>990</v>
      </c>
      <c r="G38" s="397" t="s">
        <v>515</v>
      </c>
      <c r="H38" s="397" t="s">
        <v>516</v>
      </c>
      <c r="I38" s="396">
        <v>990</v>
      </c>
      <c r="J38" s="397" t="s">
        <v>517</v>
      </c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</row>
    <row r="39" spans="1:22" ht="126" x14ac:dyDescent="0.25">
      <c r="A39" s="394"/>
      <c r="B39" s="398" t="s">
        <v>372</v>
      </c>
      <c r="C39" s="399" t="s">
        <v>401</v>
      </c>
      <c r="D39" s="401">
        <v>4950</v>
      </c>
      <c r="E39" s="397" t="s">
        <v>479</v>
      </c>
      <c r="F39" s="401">
        <v>4950</v>
      </c>
      <c r="G39" s="397" t="s">
        <v>518</v>
      </c>
      <c r="H39" s="397" t="s">
        <v>519</v>
      </c>
      <c r="I39" s="401">
        <v>4950</v>
      </c>
      <c r="J39" s="397" t="s">
        <v>520</v>
      </c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</row>
    <row r="40" spans="1:22" ht="126" x14ac:dyDescent="0.25">
      <c r="A40" s="394"/>
      <c r="B40" s="398" t="s">
        <v>373</v>
      </c>
      <c r="C40" s="399" t="s">
        <v>402</v>
      </c>
      <c r="D40" s="401">
        <v>5999</v>
      </c>
      <c r="E40" s="397" t="s">
        <v>479</v>
      </c>
      <c r="F40" s="401">
        <v>5999</v>
      </c>
      <c r="G40" s="397" t="s">
        <v>518</v>
      </c>
      <c r="H40" s="397" t="s">
        <v>519</v>
      </c>
      <c r="I40" s="401">
        <v>5999</v>
      </c>
      <c r="J40" s="397" t="s">
        <v>520</v>
      </c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</row>
    <row r="41" spans="1:22" ht="126" x14ac:dyDescent="0.25">
      <c r="A41" s="394"/>
      <c r="B41" s="398" t="s">
        <v>374</v>
      </c>
      <c r="C41" s="399" t="s">
        <v>403</v>
      </c>
      <c r="D41" s="401">
        <v>4705</v>
      </c>
      <c r="E41" s="397" t="s">
        <v>479</v>
      </c>
      <c r="F41" s="401">
        <v>4705</v>
      </c>
      <c r="G41" s="397" t="s">
        <v>518</v>
      </c>
      <c r="H41" s="397" t="s">
        <v>519</v>
      </c>
      <c r="I41" s="401">
        <v>4705</v>
      </c>
      <c r="J41" s="397" t="s">
        <v>520</v>
      </c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</row>
    <row r="42" spans="1:22" ht="126" x14ac:dyDescent="0.25">
      <c r="A42" s="394"/>
      <c r="B42" s="398" t="s">
        <v>375</v>
      </c>
      <c r="C42" s="399" t="s">
        <v>404</v>
      </c>
      <c r="D42" s="401">
        <v>5188</v>
      </c>
      <c r="E42" s="397" t="s">
        <v>479</v>
      </c>
      <c r="F42" s="401">
        <v>5188</v>
      </c>
      <c r="G42" s="397" t="s">
        <v>518</v>
      </c>
      <c r="H42" s="397" t="s">
        <v>519</v>
      </c>
      <c r="I42" s="401">
        <v>5188</v>
      </c>
      <c r="J42" s="397" t="s">
        <v>520</v>
      </c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</row>
    <row r="43" spans="1:22" ht="126" x14ac:dyDescent="0.25">
      <c r="A43" s="394"/>
      <c r="B43" s="398" t="s">
        <v>376</v>
      </c>
      <c r="C43" s="402" t="s">
        <v>405</v>
      </c>
      <c r="D43" s="401">
        <v>2976</v>
      </c>
      <c r="E43" s="397" t="s">
        <v>479</v>
      </c>
      <c r="F43" s="401">
        <v>2976</v>
      </c>
      <c r="G43" s="397" t="s">
        <v>518</v>
      </c>
      <c r="H43" s="397" t="s">
        <v>519</v>
      </c>
      <c r="I43" s="401">
        <v>2976</v>
      </c>
      <c r="J43" s="397" t="s">
        <v>520</v>
      </c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</row>
    <row r="44" spans="1:22" ht="126" x14ac:dyDescent="0.25">
      <c r="A44" s="394"/>
      <c r="B44" s="398" t="s">
        <v>377</v>
      </c>
      <c r="C44" s="399" t="s">
        <v>406</v>
      </c>
      <c r="D44" s="401">
        <v>1800</v>
      </c>
      <c r="E44" s="397" t="s">
        <v>479</v>
      </c>
      <c r="F44" s="401">
        <v>1800</v>
      </c>
      <c r="G44" s="397" t="s">
        <v>518</v>
      </c>
      <c r="H44" s="397" t="s">
        <v>519</v>
      </c>
      <c r="I44" s="401">
        <v>1800</v>
      </c>
      <c r="J44" s="397" t="s">
        <v>520</v>
      </c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</row>
    <row r="45" spans="1:22" ht="126" x14ac:dyDescent="0.25">
      <c r="A45" s="394"/>
      <c r="B45" s="398" t="s">
        <v>378</v>
      </c>
      <c r="C45" s="399" t="s">
        <v>407</v>
      </c>
      <c r="D45" s="401">
        <v>1855</v>
      </c>
      <c r="E45" s="397" t="s">
        <v>479</v>
      </c>
      <c r="F45" s="401">
        <v>1855</v>
      </c>
      <c r="G45" s="397" t="s">
        <v>518</v>
      </c>
      <c r="H45" s="397" t="s">
        <v>519</v>
      </c>
      <c r="I45" s="401">
        <v>1855</v>
      </c>
      <c r="J45" s="397" t="s">
        <v>520</v>
      </c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</row>
    <row r="46" spans="1:22" ht="126" x14ac:dyDescent="0.25">
      <c r="A46" s="394"/>
      <c r="B46" s="398" t="s">
        <v>379</v>
      </c>
      <c r="C46" s="399" t="s">
        <v>408</v>
      </c>
      <c r="D46" s="401">
        <v>882</v>
      </c>
      <c r="E46" s="397" t="s">
        <v>479</v>
      </c>
      <c r="F46" s="401">
        <v>882</v>
      </c>
      <c r="G46" s="397" t="s">
        <v>518</v>
      </c>
      <c r="H46" s="397" t="s">
        <v>519</v>
      </c>
      <c r="I46" s="401">
        <v>882</v>
      </c>
      <c r="J46" s="397" t="s">
        <v>520</v>
      </c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</row>
    <row r="47" spans="1:22" ht="126" x14ac:dyDescent="0.25">
      <c r="A47" s="394"/>
      <c r="B47" s="398" t="s">
        <v>380</v>
      </c>
      <c r="C47" s="399" t="s">
        <v>409</v>
      </c>
      <c r="D47" s="401">
        <v>725</v>
      </c>
      <c r="E47" s="397" t="s">
        <v>479</v>
      </c>
      <c r="F47" s="401">
        <v>725</v>
      </c>
      <c r="G47" s="397" t="s">
        <v>518</v>
      </c>
      <c r="H47" s="397" t="s">
        <v>519</v>
      </c>
      <c r="I47" s="401">
        <v>725</v>
      </c>
      <c r="J47" s="397" t="s">
        <v>520</v>
      </c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</row>
    <row r="48" spans="1:22" ht="123" customHeight="1" x14ac:dyDescent="0.25">
      <c r="A48" s="394"/>
      <c r="B48" s="398" t="s">
        <v>381</v>
      </c>
      <c r="C48" s="399" t="s">
        <v>410</v>
      </c>
      <c r="D48" s="401">
        <v>3000</v>
      </c>
      <c r="E48" s="397" t="s">
        <v>479</v>
      </c>
      <c r="F48" s="396">
        <v>3000</v>
      </c>
      <c r="G48" s="397" t="s">
        <v>521</v>
      </c>
      <c r="H48" s="397" t="s">
        <v>522</v>
      </c>
      <c r="I48" s="396">
        <v>3000</v>
      </c>
      <c r="J48" s="397" t="s">
        <v>523</v>
      </c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</row>
    <row r="49" spans="1:22" ht="126" x14ac:dyDescent="0.25">
      <c r="A49" s="394"/>
      <c r="B49" s="398" t="s">
        <v>382</v>
      </c>
      <c r="C49" s="399" t="s">
        <v>411</v>
      </c>
      <c r="D49" s="401">
        <v>1600</v>
      </c>
      <c r="E49" s="397" t="s">
        <v>479</v>
      </c>
      <c r="F49" s="396">
        <v>1600</v>
      </c>
      <c r="G49" s="397" t="s">
        <v>524</v>
      </c>
      <c r="H49" s="397" t="s">
        <v>525</v>
      </c>
      <c r="I49" s="396">
        <v>1600</v>
      </c>
      <c r="J49" s="397" t="s">
        <v>526</v>
      </c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</row>
    <row r="50" spans="1:22" ht="94.5" x14ac:dyDescent="0.25">
      <c r="A50" s="394"/>
      <c r="B50" s="398" t="s">
        <v>383</v>
      </c>
      <c r="C50" s="399" t="s">
        <v>412</v>
      </c>
      <c r="D50" s="403">
        <v>350</v>
      </c>
      <c r="E50" s="397" t="s">
        <v>479</v>
      </c>
      <c r="F50" s="396">
        <v>350</v>
      </c>
      <c r="G50" s="397" t="s">
        <v>527</v>
      </c>
      <c r="H50" s="397" t="s">
        <v>528</v>
      </c>
      <c r="I50" s="396">
        <v>350</v>
      </c>
      <c r="J50" s="397" t="s">
        <v>529</v>
      </c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</row>
    <row r="51" spans="1:22" ht="94.5" x14ac:dyDescent="0.25">
      <c r="A51" s="394"/>
      <c r="B51" s="398" t="s">
        <v>156</v>
      </c>
      <c r="C51" s="404" t="s">
        <v>413</v>
      </c>
      <c r="D51" s="403">
        <v>3000</v>
      </c>
      <c r="E51" s="397" t="s">
        <v>530</v>
      </c>
      <c r="F51" s="396">
        <v>3000</v>
      </c>
      <c r="G51" s="397" t="s">
        <v>531</v>
      </c>
      <c r="H51" s="397" t="s">
        <v>532</v>
      </c>
      <c r="I51" s="396">
        <v>3000</v>
      </c>
      <c r="J51" s="397" t="s">
        <v>533</v>
      </c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</row>
    <row r="52" spans="1:22" ht="110.25" x14ac:dyDescent="0.25">
      <c r="A52" s="394"/>
      <c r="B52" s="388" t="s">
        <v>534</v>
      </c>
      <c r="C52" s="395" t="s">
        <v>414</v>
      </c>
      <c r="D52" s="396">
        <v>12000</v>
      </c>
      <c r="E52" s="397" t="s">
        <v>535</v>
      </c>
      <c r="F52" s="396">
        <v>6000</v>
      </c>
      <c r="G52" s="397" t="s">
        <v>536</v>
      </c>
      <c r="H52" s="397" t="s">
        <v>537</v>
      </c>
      <c r="I52" s="396">
        <v>6000</v>
      </c>
      <c r="J52" s="397" t="s">
        <v>538</v>
      </c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</row>
    <row r="53" spans="1:22" ht="110.25" x14ac:dyDescent="0.25">
      <c r="A53" s="394"/>
      <c r="B53" s="388" t="s">
        <v>534</v>
      </c>
      <c r="C53" s="395" t="s">
        <v>414</v>
      </c>
      <c r="D53" s="396"/>
      <c r="E53" s="397" t="s">
        <v>535</v>
      </c>
      <c r="F53" s="396">
        <v>6000</v>
      </c>
      <c r="G53" s="397" t="s">
        <v>539</v>
      </c>
      <c r="H53" s="397" t="s">
        <v>540</v>
      </c>
      <c r="I53" s="396">
        <v>6000</v>
      </c>
      <c r="J53" s="397" t="s">
        <v>541</v>
      </c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</row>
    <row r="54" spans="1:22" ht="81.75" customHeight="1" x14ac:dyDescent="0.25">
      <c r="A54" s="394"/>
      <c r="B54" s="398" t="s">
        <v>204</v>
      </c>
      <c r="C54" s="399" t="s">
        <v>421</v>
      </c>
      <c r="D54" s="405">
        <v>665</v>
      </c>
      <c r="E54" s="397" t="s">
        <v>542</v>
      </c>
      <c r="F54" s="405">
        <v>665</v>
      </c>
      <c r="G54" s="395" t="s">
        <v>543</v>
      </c>
      <c r="H54" s="397" t="s">
        <v>544</v>
      </c>
      <c r="I54" s="405">
        <v>665</v>
      </c>
      <c r="J54" s="397" t="s">
        <v>545</v>
      </c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</row>
    <row r="55" spans="1:22" ht="94.5" x14ac:dyDescent="0.25">
      <c r="A55" s="394"/>
      <c r="B55" s="398" t="s">
        <v>206</v>
      </c>
      <c r="C55" s="399" t="s">
        <v>422</v>
      </c>
      <c r="D55" s="405">
        <v>2000</v>
      </c>
      <c r="E55" s="397" t="s">
        <v>542</v>
      </c>
      <c r="F55" s="405">
        <v>2000</v>
      </c>
      <c r="G55" s="395" t="s">
        <v>543</v>
      </c>
      <c r="H55" s="397" t="s">
        <v>544</v>
      </c>
      <c r="I55" s="405">
        <v>2000</v>
      </c>
      <c r="J55" s="397" t="s">
        <v>545</v>
      </c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</row>
    <row r="56" spans="1:22" ht="94.5" x14ac:dyDescent="0.25">
      <c r="A56" s="394"/>
      <c r="B56" s="398" t="s">
        <v>207</v>
      </c>
      <c r="C56" s="400" t="s">
        <v>423</v>
      </c>
      <c r="D56" s="405">
        <v>300</v>
      </c>
      <c r="E56" s="397" t="s">
        <v>542</v>
      </c>
      <c r="F56" s="405">
        <v>300</v>
      </c>
      <c r="G56" s="395" t="s">
        <v>543</v>
      </c>
      <c r="H56" s="397" t="s">
        <v>544</v>
      </c>
      <c r="I56" s="405">
        <v>300</v>
      </c>
      <c r="J56" s="397" t="s">
        <v>545</v>
      </c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</row>
    <row r="57" spans="1:22" ht="63" x14ac:dyDescent="0.25">
      <c r="A57" s="394"/>
      <c r="B57" s="398" t="s">
        <v>415</v>
      </c>
      <c r="C57" s="400" t="s">
        <v>430</v>
      </c>
      <c r="D57" s="405">
        <v>900</v>
      </c>
      <c r="E57" s="397" t="s">
        <v>542</v>
      </c>
      <c r="F57" s="405">
        <v>900</v>
      </c>
      <c r="G57" s="395" t="s">
        <v>546</v>
      </c>
      <c r="H57" s="397" t="s">
        <v>547</v>
      </c>
      <c r="I57" s="405">
        <v>900</v>
      </c>
      <c r="J57" s="397" t="s">
        <v>548</v>
      </c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</row>
    <row r="58" spans="1:22" ht="94.5" x14ac:dyDescent="0.25">
      <c r="A58" s="394"/>
      <c r="B58" s="398" t="s">
        <v>416</v>
      </c>
      <c r="C58" s="400" t="s">
        <v>424</v>
      </c>
      <c r="D58" s="405">
        <v>760</v>
      </c>
      <c r="E58" s="397" t="s">
        <v>542</v>
      </c>
      <c r="F58" s="405">
        <v>760</v>
      </c>
      <c r="G58" s="395" t="s">
        <v>543</v>
      </c>
      <c r="H58" s="397" t="s">
        <v>544</v>
      </c>
      <c r="I58" s="405">
        <v>760</v>
      </c>
      <c r="J58" s="397" t="s">
        <v>545</v>
      </c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</row>
    <row r="59" spans="1:22" ht="94.5" x14ac:dyDescent="0.25">
      <c r="A59" s="394"/>
      <c r="B59" s="398" t="s">
        <v>417</v>
      </c>
      <c r="C59" s="400" t="s">
        <v>425</v>
      </c>
      <c r="D59" s="405">
        <v>440</v>
      </c>
      <c r="E59" s="397" t="s">
        <v>542</v>
      </c>
      <c r="F59" s="405">
        <v>440</v>
      </c>
      <c r="G59" s="395" t="s">
        <v>543</v>
      </c>
      <c r="H59" s="397" t="s">
        <v>544</v>
      </c>
      <c r="I59" s="405">
        <v>440</v>
      </c>
      <c r="J59" s="397" t="s">
        <v>545</v>
      </c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</row>
    <row r="60" spans="1:22" ht="94.5" x14ac:dyDescent="0.25">
      <c r="A60" s="394"/>
      <c r="B60" s="398" t="s">
        <v>418</v>
      </c>
      <c r="C60" s="400" t="s">
        <v>426</v>
      </c>
      <c r="D60" s="405">
        <v>229.99999999999997</v>
      </c>
      <c r="E60" s="397" t="s">
        <v>542</v>
      </c>
      <c r="F60" s="405">
        <v>229.99999999999997</v>
      </c>
      <c r="G60" s="395" t="s">
        <v>543</v>
      </c>
      <c r="H60" s="397" t="s">
        <v>544</v>
      </c>
      <c r="I60" s="405">
        <v>229.99999999999997</v>
      </c>
      <c r="J60" s="397" t="s">
        <v>545</v>
      </c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</row>
    <row r="61" spans="1:22" ht="117.75" customHeight="1" x14ac:dyDescent="0.25">
      <c r="A61" s="394"/>
      <c r="B61" s="398" t="s">
        <v>419</v>
      </c>
      <c r="C61" s="400" t="s">
        <v>427</v>
      </c>
      <c r="D61" s="405">
        <v>5092.7</v>
      </c>
      <c r="E61" s="397" t="s">
        <v>542</v>
      </c>
      <c r="F61" s="405">
        <v>5092.7</v>
      </c>
      <c r="G61" s="395" t="s">
        <v>549</v>
      </c>
      <c r="H61" s="397" t="s">
        <v>550</v>
      </c>
      <c r="I61" s="405">
        <v>5092.7</v>
      </c>
      <c r="J61" s="397" t="s">
        <v>551</v>
      </c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</row>
    <row r="62" spans="1:22" ht="54" customHeight="1" x14ac:dyDescent="0.25">
      <c r="A62" s="394"/>
      <c r="B62" s="398" t="s">
        <v>420</v>
      </c>
      <c r="C62" s="400" t="s">
        <v>428</v>
      </c>
      <c r="D62" s="405">
        <v>2425</v>
      </c>
      <c r="E62" s="397" t="s">
        <v>552</v>
      </c>
      <c r="F62" s="405">
        <v>2425</v>
      </c>
      <c r="G62" s="395" t="s">
        <v>553</v>
      </c>
      <c r="H62" s="397" t="s">
        <v>554</v>
      </c>
      <c r="I62" s="405">
        <v>2425</v>
      </c>
      <c r="J62" s="397" t="s">
        <v>555</v>
      </c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</row>
    <row r="63" spans="1:22" ht="130.5" customHeight="1" x14ac:dyDescent="0.25">
      <c r="A63" s="394"/>
      <c r="B63" s="398" t="s">
        <v>210</v>
      </c>
      <c r="C63" s="399" t="s">
        <v>432</v>
      </c>
      <c r="D63" s="396">
        <v>605</v>
      </c>
      <c r="E63" s="397" t="s">
        <v>542</v>
      </c>
      <c r="F63" s="406">
        <v>605</v>
      </c>
      <c r="G63" s="395" t="s">
        <v>556</v>
      </c>
      <c r="H63" s="397" t="s">
        <v>557</v>
      </c>
      <c r="I63" s="396">
        <v>605</v>
      </c>
      <c r="J63" s="397" t="s">
        <v>558</v>
      </c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</row>
    <row r="64" spans="1:22" ht="108.75" customHeight="1" x14ac:dyDescent="0.25">
      <c r="A64" s="394"/>
      <c r="B64" s="398" t="s">
        <v>228</v>
      </c>
      <c r="C64" s="399" t="s">
        <v>229</v>
      </c>
      <c r="D64" s="396">
        <v>1000</v>
      </c>
      <c r="E64" s="397" t="s">
        <v>559</v>
      </c>
      <c r="F64" s="396">
        <v>1000</v>
      </c>
      <c r="G64" s="395" t="s">
        <v>560</v>
      </c>
      <c r="H64" s="397" t="s">
        <v>561</v>
      </c>
      <c r="I64" s="396">
        <v>1000</v>
      </c>
      <c r="J64" s="397" t="s">
        <v>562</v>
      </c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</row>
    <row r="65" spans="1:22" ht="95.25" customHeight="1" x14ac:dyDescent="0.25">
      <c r="A65" s="394"/>
      <c r="B65" s="398" t="s">
        <v>232</v>
      </c>
      <c r="C65" s="399" t="s">
        <v>433</v>
      </c>
      <c r="D65" s="396">
        <v>3500</v>
      </c>
      <c r="E65" s="397" t="s">
        <v>563</v>
      </c>
      <c r="F65" s="396">
        <v>3500</v>
      </c>
      <c r="G65" s="395" t="s">
        <v>564</v>
      </c>
      <c r="H65" s="397" t="s">
        <v>565</v>
      </c>
      <c r="I65" s="396">
        <v>3500</v>
      </c>
      <c r="J65" s="397" t="s">
        <v>566</v>
      </c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</row>
    <row r="66" spans="1:22" ht="114" customHeight="1" x14ac:dyDescent="0.25">
      <c r="A66" s="394"/>
      <c r="B66" s="398" t="s">
        <v>237</v>
      </c>
      <c r="C66" s="400" t="s">
        <v>434</v>
      </c>
      <c r="D66" s="396">
        <v>2500</v>
      </c>
      <c r="E66" s="397" t="s">
        <v>567</v>
      </c>
      <c r="F66" s="396">
        <v>2500</v>
      </c>
      <c r="G66" s="395" t="s">
        <v>568</v>
      </c>
      <c r="H66" s="397" t="s">
        <v>573</v>
      </c>
      <c r="I66" s="396">
        <v>2500</v>
      </c>
      <c r="J66" s="397" t="s">
        <v>569</v>
      </c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</row>
    <row r="67" spans="1:22" ht="15.75" customHeight="1" x14ac:dyDescent="0.25">
      <c r="A67" s="394"/>
      <c r="B67" s="388"/>
      <c r="C67" s="395"/>
      <c r="D67" s="396"/>
      <c r="E67" s="397"/>
      <c r="F67" s="396"/>
      <c r="G67" s="397"/>
      <c r="H67" s="397"/>
      <c r="I67" s="396"/>
      <c r="J67" s="397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</row>
    <row r="68" spans="1:22" ht="15.75" customHeight="1" x14ac:dyDescent="0.25">
      <c r="A68" s="394"/>
      <c r="B68" s="407"/>
      <c r="C68" s="408"/>
      <c r="D68" s="396"/>
      <c r="E68" s="397"/>
      <c r="F68" s="396"/>
      <c r="G68" s="397"/>
      <c r="H68" s="397"/>
      <c r="I68" s="396"/>
      <c r="J68" s="397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</row>
    <row r="69" spans="1:22" ht="30" customHeight="1" x14ac:dyDescent="0.25">
      <c r="A69" s="409"/>
      <c r="B69" s="476" t="s">
        <v>339</v>
      </c>
      <c r="C69" s="477"/>
      <c r="D69" s="410">
        <f>SUM(D11:D68)</f>
        <v>216323</v>
      </c>
      <c r="E69" s="411"/>
      <c r="F69" s="385">
        <f>SUM(F11:F68)</f>
        <v>216323</v>
      </c>
      <c r="G69" s="411"/>
      <c r="H69" s="411"/>
      <c r="I69" s="385">
        <f>SUM(I11:I68)</f>
        <v>158919.70000000001</v>
      </c>
      <c r="J69" s="412"/>
      <c r="K69" s="413"/>
      <c r="L69" s="413"/>
      <c r="M69" s="414"/>
      <c r="N69" s="413"/>
      <c r="O69" s="413"/>
      <c r="P69" s="413"/>
      <c r="Q69" s="413"/>
      <c r="R69" s="413"/>
      <c r="S69" s="413"/>
      <c r="T69" s="413"/>
      <c r="U69" s="413"/>
      <c r="V69" s="413"/>
    </row>
    <row r="70" spans="1:22" ht="15.75" customHeight="1" x14ac:dyDescent="0.25">
      <c r="A70" s="376"/>
      <c r="B70" s="478" t="s">
        <v>340</v>
      </c>
      <c r="C70" s="475"/>
      <c r="D70" s="479"/>
      <c r="E70" s="480" t="s">
        <v>330</v>
      </c>
      <c r="F70" s="475"/>
      <c r="G70" s="475"/>
      <c r="H70" s="475"/>
      <c r="I70" s="475"/>
      <c r="J70" s="479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</row>
    <row r="71" spans="1:22" ht="15.75" customHeight="1" x14ac:dyDescent="0.25">
      <c r="A71" s="376"/>
      <c r="B71" s="340" t="s">
        <v>332</v>
      </c>
      <c r="C71" s="340" t="s">
        <v>47</v>
      </c>
      <c r="D71" s="339" t="s">
        <v>333</v>
      </c>
      <c r="E71" s="340" t="s">
        <v>334</v>
      </c>
      <c r="F71" s="339" t="s">
        <v>333</v>
      </c>
      <c r="G71" s="340" t="s">
        <v>335</v>
      </c>
      <c r="H71" s="340" t="s">
        <v>336</v>
      </c>
      <c r="I71" s="340" t="s">
        <v>337</v>
      </c>
      <c r="J71" s="340" t="s">
        <v>338</v>
      </c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</row>
    <row r="72" spans="1:22" ht="15.75" customHeight="1" x14ac:dyDescent="0.25">
      <c r="A72" s="376"/>
      <c r="B72" s="341" t="s">
        <v>74</v>
      </c>
      <c r="C72" s="342"/>
      <c r="D72" s="343"/>
      <c r="E72" s="342"/>
      <c r="F72" s="343"/>
      <c r="G72" s="342"/>
      <c r="H72" s="342"/>
      <c r="I72" s="343"/>
      <c r="J72" s="342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</row>
    <row r="73" spans="1:22" ht="15.75" customHeight="1" x14ac:dyDescent="0.25">
      <c r="A73" s="376"/>
      <c r="B73" s="341" t="s">
        <v>107</v>
      </c>
      <c r="C73" s="342"/>
      <c r="D73" s="343"/>
      <c r="E73" s="342"/>
      <c r="F73" s="343"/>
      <c r="G73" s="342"/>
      <c r="H73" s="342"/>
      <c r="I73" s="343"/>
      <c r="J73" s="342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</row>
    <row r="74" spans="1:22" ht="15.75" customHeight="1" x14ac:dyDescent="0.25">
      <c r="A74" s="376"/>
      <c r="B74" s="341" t="s">
        <v>114</v>
      </c>
      <c r="C74" s="342"/>
      <c r="D74" s="343"/>
      <c r="E74" s="342"/>
      <c r="F74" s="343"/>
      <c r="G74" s="342"/>
      <c r="H74" s="342"/>
      <c r="I74" s="343"/>
      <c r="J74" s="342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</row>
    <row r="75" spans="1:22" ht="15.75" customHeight="1" x14ac:dyDescent="0.25">
      <c r="A75" s="376"/>
      <c r="B75" s="341" t="s">
        <v>130</v>
      </c>
      <c r="C75" s="342"/>
      <c r="D75" s="343"/>
      <c r="E75" s="342"/>
      <c r="F75" s="343"/>
      <c r="G75" s="342"/>
      <c r="H75" s="342"/>
      <c r="I75" s="343"/>
      <c r="J75" s="342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</row>
    <row r="76" spans="1:22" ht="15.75" customHeight="1" x14ac:dyDescent="0.25">
      <c r="A76" s="376"/>
      <c r="B76" s="341" t="s">
        <v>147</v>
      </c>
      <c r="C76" s="342"/>
      <c r="D76" s="343"/>
      <c r="E76" s="342"/>
      <c r="F76" s="343"/>
      <c r="G76" s="342"/>
      <c r="H76" s="342"/>
      <c r="I76" s="343"/>
      <c r="J76" s="342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</row>
    <row r="77" spans="1:22" ht="15.75" customHeight="1" x14ac:dyDescent="0.25">
      <c r="A77" s="376"/>
      <c r="B77" s="341"/>
      <c r="C77" s="342"/>
      <c r="D77" s="343"/>
      <c r="E77" s="342"/>
      <c r="F77" s="343"/>
      <c r="G77" s="342"/>
      <c r="H77" s="342"/>
      <c r="I77" s="343"/>
      <c r="J77" s="342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</row>
    <row r="78" spans="1:22" ht="15.75" customHeight="1" x14ac:dyDescent="0.25">
      <c r="A78" s="376"/>
      <c r="B78" s="474" t="s">
        <v>339</v>
      </c>
      <c r="C78" s="475"/>
      <c r="D78" s="344">
        <f>SUM(D72:D77)</f>
        <v>0</v>
      </c>
      <c r="E78" s="345"/>
      <c r="F78" s="344">
        <f>SUM(F72:F77)</f>
        <v>0</v>
      </c>
      <c r="G78" s="345"/>
      <c r="H78" s="345"/>
      <c r="I78" s="344">
        <f>SUM(I72:I77)</f>
        <v>0</v>
      </c>
      <c r="J78" s="345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</row>
    <row r="79" spans="1:22" ht="15.75" customHeight="1" x14ac:dyDescent="0.25">
      <c r="A79" s="376"/>
      <c r="B79" s="337"/>
      <c r="C79" s="337"/>
      <c r="D79" s="338"/>
      <c r="E79" s="337"/>
      <c r="F79" s="338"/>
      <c r="G79" s="337"/>
      <c r="H79" s="337"/>
      <c r="I79" s="5"/>
      <c r="J79" s="5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</row>
    <row r="80" spans="1:22" ht="15.75" customHeight="1" x14ac:dyDescent="0.25">
      <c r="A80" s="376"/>
      <c r="B80" s="478" t="s">
        <v>341</v>
      </c>
      <c r="C80" s="475"/>
      <c r="D80" s="479"/>
      <c r="E80" s="480" t="s">
        <v>330</v>
      </c>
      <c r="F80" s="475"/>
      <c r="G80" s="475"/>
      <c r="H80" s="475"/>
      <c r="I80" s="475"/>
      <c r="J80" s="479"/>
      <c r="K80" s="381"/>
      <c r="L80" s="381"/>
      <c r="M80" s="381"/>
      <c r="N80" s="381"/>
      <c r="O80" s="381"/>
      <c r="P80" s="381"/>
      <c r="Q80" s="381"/>
      <c r="R80" s="381"/>
      <c r="S80" s="381"/>
      <c r="T80" s="381"/>
      <c r="U80" s="381"/>
      <c r="V80" s="381"/>
    </row>
    <row r="81" spans="1:22" ht="15.75" customHeight="1" x14ac:dyDescent="0.25">
      <c r="A81" s="376"/>
      <c r="B81" s="340" t="s">
        <v>332</v>
      </c>
      <c r="C81" s="340" t="s">
        <v>47</v>
      </c>
      <c r="D81" s="339" t="s">
        <v>333</v>
      </c>
      <c r="E81" s="340" t="s">
        <v>334</v>
      </c>
      <c r="F81" s="339" t="s">
        <v>333</v>
      </c>
      <c r="G81" s="340" t="s">
        <v>335</v>
      </c>
      <c r="H81" s="340" t="s">
        <v>336</v>
      </c>
      <c r="I81" s="340" t="s">
        <v>337</v>
      </c>
      <c r="J81" s="340" t="s">
        <v>338</v>
      </c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</row>
    <row r="82" spans="1:22" ht="15.75" customHeight="1" x14ac:dyDescent="0.25">
      <c r="A82" s="376"/>
      <c r="B82" s="341" t="s">
        <v>74</v>
      </c>
      <c r="C82" s="342"/>
      <c r="D82" s="343"/>
      <c r="E82" s="342"/>
      <c r="F82" s="343"/>
      <c r="G82" s="342"/>
      <c r="H82" s="342"/>
      <c r="I82" s="343"/>
      <c r="J82" s="342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</row>
    <row r="83" spans="1:22" ht="15.75" customHeight="1" x14ac:dyDescent="0.25">
      <c r="A83" s="376"/>
      <c r="B83" s="341" t="s">
        <v>107</v>
      </c>
      <c r="C83" s="342"/>
      <c r="D83" s="343"/>
      <c r="E83" s="342"/>
      <c r="F83" s="343"/>
      <c r="G83" s="342"/>
      <c r="H83" s="342"/>
      <c r="I83" s="343"/>
      <c r="J83" s="342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</row>
    <row r="84" spans="1:22" ht="15.75" customHeight="1" x14ac:dyDescent="0.25">
      <c r="A84" s="376"/>
      <c r="B84" s="341" t="s">
        <v>114</v>
      </c>
      <c r="C84" s="342"/>
      <c r="D84" s="343"/>
      <c r="E84" s="342"/>
      <c r="F84" s="343"/>
      <c r="G84" s="342"/>
      <c r="H84" s="342"/>
      <c r="I84" s="343"/>
      <c r="J84" s="342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</row>
    <row r="85" spans="1:22" ht="15.75" customHeight="1" x14ac:dyDescent="0.25">
      <c r="A85" s="376"/>
      <c r="B85" s="341" t="s">
        <v>130</v>
      </c>
      <c r="C85" s="342"/>
      <c r="D85" s="343"/>
      <c r="E85" s="342"/>
      <c r="F85" s="343"/>
      <c r="G85" s="342"/>
      <c r="H85" s="342"/>
      <c r="I85" s="343"/>
      <c r="J85" s="342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381"/>
    </row>
    <row r="86" spans="1:22" ht="15.75" customHeight="1" x14ac:dyDescent="0.25">
      <c r="A86" s="376"/>
      <c r="B86" s="341" t="s">
        <v>147</v>
      </c>
      <c r="C86" s="342"/>
      <c r="D86" s="343"/>
      <c r="E86" s="342"/>
      <c r="F86" s="343"/>
      <c r="G86" s="342"/>
      <c r="H86" s="342"/>
      <c r="I86" s="343"/>
      <c r="J86" s="342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381"/>
    </row>
    <row r="87" spans="1:22" ht="15.75" customHeight="1" x14ac:dyDescent="0.25">
      <c r="A87" s="376"/>
      <c r="B87" s="341"/>
      <c r="C87" s="342"/>
      <c r="D87" s="343"/>
      <c r="E87" s="342"/>
      <c r="F87" s="343"/>
      <c r="G87" s="342"/>
      <c r="H87" s="342"/>
      <c r="I87" s="343"/>
      <c r="J87" s="342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</row>
    <row r="88" spans="1:22" ht="15.75" customHeight="1" x14ac:dyDescent="0.25">
      <c r="A88" s="376"/>
      <c r="B88" s="474" t="s">
        <v>339</v>
      </c>
      <c r="C88" s="475"/>
      <c r="D88" s="344">
        <f>SUM(D82:D87)</f>
        <v>0</v>
      </c>
      <c r="E88" s="345"/>
      <c r="F88" s="344">
        <f>SUM(F82:F87)</f>
        <v>0</v>
      </c>
      <c r="G88" s="345"/>
      <c r="H88" s="345"/>
      <c r="I88" s="344">
        <f>SUM(I82:I87)</f>
        <v>0</v>
      </c>
      <c r="J88" s="345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</row>
    <row r="89" spans="1:22" ht="15.75" customHeight="1" x14ac:dyDescent="0.25">
      <c r="A89" s="376"/>
      <c r="B89" s="415"/>
      <c r="C89" s="376"/>
      <c r="D89" s="378"/>
      <c r="E89" s="376"/>
      <c r="F89" s="378"/>
      <c r="G89" s="376"/>
      <c r="H89" s="376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1"/>
    </row>
    <row r="90" spans="1:22" ht="15.75" customHeight="1" x14ac:dyDescent="0.25">
      <c r="A90" s="376"/>
      <c r="B90" s="415"/>
      <c r="C90" s="376"/>
      <c r="D90" s="378"/>
      <c r="E90" s="376"/>
      <c r="F90" s="378"/>
      <c r="G90" s="376"/>
      <c r="H90" s="376"/>
      <c r="J90" s="381"/>
      <c r="K90" s="381"/>
      <c r="L90" s="381"/>
      <c r="M90" s="381"/>
      <c r="N90" s="381"/>
      <c r="O90" s="381"/>
      <c r="P90" s="381"/>
      <c r="Q90" s="381"/>
      <c r="R90" s="381"/>
      <c r="S90" s="381"/>
      <c r="T90" s="381"/>
      <c r="U90" s="381"/>
      <c r="V90" s="381"/>
    </row>
    <row r="91" spans="1:22" ht="15.75" customHeight="1" x14ac:dyDescent="0.25">
      <c r="A91" s="376"/>
      <c r="B91" s="415"/>
      <c r="C91" s="376"/>
      <c r="D91" s="378"/>
      <c r="E91" s="376"/>
      <c r="F91" s="378"/>
      <c r="G91" s="376"/>
      <c r="H91" s="376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</row>
    <row r="92" spans="1:22" ht="15.75" customHeight="1" x14ac:dyDescent="0.25">
      <c r="A92" s="376"/>
      <c r="B92" s="415"/>
      <c r="C92" s="376"/>
      <c r="D92" s="378"/>
      <c r="E92" s="376"/>
      <c r="F92" s="378"/>
      <c r="G92" s="376"/>
      <c r="H92" s="376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</row>
    <row r="93" spans="1:22" ht="15.75" customHeight="1" x14ac:dyDescent="0.25">
      <c r="A93" s="376"/>
      <c r="B93" s="415"/>
      <c r="C93" s="376"/>
      <c r="D93" s="378"/>
      <c r="E93" s="376"/>
      <c r="F93" s="378"/>
      <c r="G93" s="376"/>
      <c r="H93" s="376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81"/>
      <c r="U93" s="381"/>
      <c r="V93" s="381"/>
    </row>
    <row r="94" spans="1:22" ht="15.75" customHeight="1" x14ac:dyDescent="0.25">
      <c r="A94" s="376"/>
      <c r="B94" s="415"/>
      <c r="C94" s="376"/>
      <c r="D94" s="378"/>
      <c r="E94" s="376"/>
      <c r="F94" s="378"/>
      <c r="G94" s="376"/>
      <c r="H94" s="376"/>
      <c r="J94" s="381"/>
      <c r="K94" s="381"/>
      <c r="L94" s="381"/>
      <c r="M94" s="381"/>
      <c r="N94" s="381"/>
      <c r="O94" s="381"/>
      <c r="P94" s="381"/>
      <c r="Q94" s="381"/>
      <c r="R94" s="381"/>
      <c r="S94" s="381"/>
      <c r="T94" s="381"/>
      <c r="U94" s="381"/>
      <c r="V94" s="381"/>
    </row>
    <row r="95" spans="1:22" ht="15.75" customHeight="1" x14ac:dyDescent="0.25">
      <c r="A95" s="376"/>
      <c r="B95" s="415"/>
      <c r="C95" s="376"/>
      <c r="D95" s="378"/>
      <c r="E95" s="376"/>
      <c r="F95" s="378"/>
      <c r="G95" s="376"/>
      <c r="H95" s="376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</row>
    <row r="96" spans="1:22" ht="15.75" customHeight="1" x14ac:dyDescent="0.25">
      <c r="A96" s="376"/>
      <c r="B96" s="415"/>
      <c r="C96" s="376"/>
      <c r="D96" s="378"/>
      <c r="E96" s="376"/>
      <c r="F96" s="378"/>
      <c r="G96" s="376"/>
      <c r="H96" s="376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</row>
    <row r="97" spans="1:22" ht="15.75" customHeight="1" x14ac:dyDescent="0.25">
      <c r="A97" s="376"/>
      <c r="B97" s="415"/>
      <c r="C97" s="376"/>
      <c r="D97" s="378"/>
      <c r="E97" s="376"/>
      <c r="F97" s="378"/>
      <c r="G97" s="376"/>
      <c r="H97" s="376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1"/>
      <c r="U97" s="381"/>
      <c r="V97" s="381"/>
    </row>
    <row r="98" spans="1:22" ht="15.75" customHeight="1" x14ac:dyDescent="0.25">
      <c r="A98" s="376"/>
      <c r="B98" s="415"/>
      <c r="C98" s="376"/>
      <c r="D98" s="378"/>
      <c r="E98" s="376"/>
      <c r="F98" s="378"/>
      <c r="G98" s="376"/>
      <c r="H98" s="376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</row>
    <row r="99" spans="1:22" ht="15.75" customHeight="1" x14ac:dyDescent="0.25">
      <c r="A99" s="376"/>
      <c r="B99" s="415"/>
      <c r="C99" s="376"/>
      <c r="D99" s="378"/>
      <c r="E99" s="376"/>
      <c r="F99" s="378"/>
      <c r="G99" s="376"/>
      <c r="H99" s="376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</row>
    <row r="100" spans="1:22" ht="15.75" customHeight="1" x14ac:dyDescent="0.25">
      <c r="A100" s="376"/>
      <c r="B100" s="415"/>
      <c r="C100" s="376"/>
      <c r="D100" s="378"/>
      <c r="E100" s="376"/>
      <c r="F100" s="378"/>
      <c r="G100" s="376"/>
      <c r="H100" s="376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</row>
    <row r="101" spans="1:22" ht="15.75" customHeight="1" x14ac:dyDescent="0.25">
      <c r="A101" s="376"/>
      <c r="B101" s="415"/>
      <c r="C101" s="376"/>
      <c r="D101" s="378"/>
      <c r="E101" s="376"/>
      <c r="F101" s="378"/>
      <c r="G101" s="376"/>
      <c r="H101" s="376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</row>
    <row r="102" spans="1:22" ht="15.75" customHeight="1" x14ac:dyDescent="0.25">
      <c r="A102" s="376"/>
      <c r="B102" s="415"/>
      <c r="C102" s="376"/>
      <c r="D102" s="378"/>
      <c r="E102" s="376"/>
      <c r="F102" s="378"/>
      <c r="G102" s="376"/>
      <c r="H102" s="376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  <c r="T102" s="381"/>
      <c r="U102" s="381"/>
      <c r="V102" s="381"/>
    </row>
    <row r="103" spans="1:22" ht="15.75" customHeight="1" x14ac:dyDescent="0.25">
      <c r="A103" s="376"/>
      <c r="B103" s="415"/>
      <c r="C103" s="376"/>
      <c r="D103" s="378"/>
      <c r="E103" s="376"/>
      <c r="F103" s="378"/>
      <c r="G103" s="376"/>
      <c r="H103" s="376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</row>
    <row r="104" spans="1:22" ht="15.75" customHeight="1" x14ac:dyDescent="0.25">
      <c r="A104" s="376"/>
      <c r="B104" s="415"/>
      <c r="C104" s="376"/>
      <c r="D104" s="378"/>
      <c r="E104" s="376"/>
      <c r="F104" s="378"/>
      <c r="G104" s="376"/>
      <c r="H104" s="376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</row>
    <row r="105" spans="1:22" ht="15.75" customHeight="1" x14ac:dyDescent="0.25">
      <c r="A105" s="376"/>
      <c r="B105" s="415"/>
      <c r="C105" s="376"/>
      <c r="D105" s="378"/>
      <c r="E105" s="376"/>
      <c r="F105" s="378"/>
      <c r="G105" s="376"/>
      <c r="H105" s="376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  <c r="T105" s="381"/>
      <c r="U105" s="381"/>
      <c r="V105" s="381"/>
    </row>
    <row r="106" spans="1:22" ht="15.75" customHeight="1" x14ac:dyDescent="0.25">
      <c r="A106" s="376"/>
      <c r="B106" s="415"/>
      <c r="C106" s="376"/>
      <c r="D106" s="378"/>
      <c r="E106" s="376"/>
      <c r="F106" s="378"/>
      <c r="G106" s="376"/>
      <c r="H106" s="376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</row>
    <row r="107" spans="1:22" ht="15.75" customHeight="1" x14ac:dyDescent="0.25">
      <c r="A107" s="376"/>
      <c r="B107" s="415"/>
      <c r="C107" s="376"/>
      <c r="D107" s="378"/>
      <c r="E107" s="376"/>
      <c r="F107" s="378"/>
      <c r="G107" s="376"/>
      <c r="H107" s="376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</row>
    <row r="108" spans="1:22" ht="15.75" customHeight="1" x14ac:dyDescent="0.25">
      <c r="A108" s="376"/>
      <c r="B108" s="415"/>
      <c r="C108" s="376"/>
      <c r="D108" s="378"/>
      <c r="E108" s="376"/>
      <c r="F108" s="378"/>
      <c r="G108" s="376"/>
      <c r="H108" s="376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</row>
    <row r="109" spans="1:22" ht="15.75" customHeight="1" x14ac:dyDescent="0.25">
      <c r="A109" s="376"/>
      <c r="B109" s="415"/>
      <c r="C109" s="376"/>
      <c r="D109" s="378"/>
      <c r="E109" s="376"/>
      <c r="F109" s="378"/>
      <c r="G109" s="376"/>
      <c r="H109" s="376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</row>
    <row r="110" spans="1:22" ht="15.75" customHeight="1" x14ac:dyDescent="0.25">
      <c r="A110" s="376"/>
      <c r="B110" s="415"/>
      <c r="C110" s="376"/>
      <c r="D110" s="378"/>
      <c r="E110" s="376"/>
      <c r="F110" s="378"/>
      <c r="G110" s="376"/>
      <c r="H110" s="376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</row>
    <row r="111" spans="1:22" ht="15.75" customHeight="1" x14ac:dyDescent="0.25">
      <c r="A111" s="376"/>
      <c r="B111" s="415"/>
      <c r="C111" s="376"/>
      <c r="D111" s="378"/>
      <c r="E111" s="376"/>
      <c r="F111" s="378"/>
      <c r="G111" s="376"/>
      <c r="H111" s="376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</row>
    <row r="112" spans="1:22" ht="15.75" customHeight="1" x14ac:dyDescent="0.25">
      <c r="A112" s="376"/>
      <c r="B112" s="415"/>
      <c r="C112" s="376"/>
      <c r="D112" s="378"/>
      <c r="E112" s="376"/>
      <c r="F112" s="378"/>
      <c r="G112" s="376"/>
      <c r="H112" s="376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</row>
    <row r="113" spans="1:22" ht="15.75" customHeight="1" x14ac:dyDescent="0.25">
      <c r="A113" s="376"/>
      <c r="B113" s="415"/>
      <c r="C113" s="376"/>
      <c r="D113" s="378"/>
      <c r="E113" s="376"/>
      <c r="F113" s="378"/>
      <c r="G113" s="376"/>
      <c r="H113" s="376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</row>
    <row r="114" spans="1:22" ht="15.75" customHeight="1" x14ac:dyDescent="0.25">
      <c r="A114" s="376"/>
      <c r="B114" s="415"/>
      <c r="C114" s="376"/>
      <c r="D114" s="378"/>
      <c r="E114" s="376"/>
      <c r="F114" s="378"/>
      <c r="G114" s="376"/>
      <c r="H114" s="376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</row>
    <row r="115" spans="1:22" ht="15.75" customHeight="1" x14ac:dyDescent="0.25">
      <c r="A115" s="376"/>
      <c r="B115" s="415"/>
      <c r="C115" s="376"/>
      <c r="D115" s="378"/>
      <c r="E115" s="376"/>
      <c r="F115" s="378"/>
      <c r="G115" s="376"/>
      <c r="H115" s="376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</row>
    <row r="116" spans="1:22" ht="15.75" customHeight="1" x14ac:dyDescent="0.25">
      <c r="A116" s="376"/>
      <c r="B116" s="415"/>
      <c r="C116" s="376"/>
      <c r="D116" s="378"/>
      <c r="E116" s="376"/>
      <c r="F116" s="378"/>
      <c r="G116" s="376"/>
      <c r="H116" s="376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</row>
    <row r="117" spans="1:22" ht="15.75" customHeight="1" x14ac:dyDescent="0.25">
      <c r="A117" s="376"/>
      <c r="B117" s="415"/>
      <c r="C117" s="376"/>
      <c r="D117" s="378"/>
      <c r="E117" s="376"/>
      <c r="F117" s="378"/>
      <c r="G117" s="376"/>
      <c r="H117" s="376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  <c r="T117" s="381"/>
      <c r="U117" s="381"/>
      <c r="V117" s="381"/>
    </row>
    <row r="118" spans="1:22" ht="15.75" customHeight="1" x14ac:dyDescent="0.25">
      <c r="A118" s="376"/>
      <c r="B118" s="415"/>
      <c r="C118" s="376"/>
      <c r="D118" s="378"/>
      <c r="E118" s="376"/>
      <c r="F118" s="378"/>
      <c r="G118" s="376"/>
      <c r="H118" s="376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</row>
    <row r="119" spans="1:22" ht="15.75" customHeight="1" x14ac:dyDescent="0.25">
      <c r="A119" s="376"/>
      <c r="B119" s="415"/>
      <c r="C119" s="376"/>
      <c r="D119" s="378"/>
      <c r="E119" s="376"/>
      <c r="F119" s="378"/>
      <c r="G119" s="376"/>
      <c r="H119" s="376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</row>
    <row r="120" spans="1:22" ht="15.75" customHeight="1" x14ac:dyDescent="0.25">
      <c r="A120" s="376"/>
      <c r="B120" s="415"/>
      <c r="C120" s="376"/>
      <c r="D120" s="378"/>
      <c r="E120" s="376"/>
      <c r="F120" s="378"/>
      <c r="G120" s="376"/>
      <c r="H120" s="376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  <c r="T120" s="381"/>
      <c r="U120" s="381"/>
      <c r="V120" s="381"/>
    </row>
    <row r="121" spans="1:22" ht="15.75" customHeight="1" x14ac:dyDescent="0.25">
      <c r="A121" s="376"/>
      <c r="B121" s="415"/>
      <c r="C121" s="376"/>
      <c r="D121" s="378"/>
      <c r="E121" s="376"/>
      <c r="F121" s="378"/>
      <c r="G121" s="376"/>
      <c r="H121" s="376"/>
      <c r="J121" s="381"/>
      <c r="K121" s="381"/>
      <c r="L121" s="381"/>
      <c r="M121" s="381"/>
      <c r="N121" s="381"/>
      <c r="O121" s="381"/>
      <c r="P121" s="381"/>
      <c r="Q121" s="381"/>
      <c r="R121" s="381"/>
      <c r="S121" s="381"/>
      <c r="T121" s="381"/>
      <c r="U121" s="381"/>
      <c r="V121" s="381"/>
    </row>
    <row r="122" spans="1:22" ht="15.75" customHeight="1" x14ac:dyDescent="0.25">
      <c r="A122" s="376"/>
      <c r="B122" s="415"/>
      <c r="C122" s="376"/>
      <c r="D122" s="378"/>
      <c r="E122" s="376"/>
      <c r="F122" s="378"/>
      <c r="G122" s="376"/>
      <c r="H122" s="376"/>
      <c r="J122" s="381"/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</row>
    <row r="123" spans="1:22" ht="15.75" customHeight="1" x14ac:dyDescent="0.25">
      <c r="A123" s="376"/>
      <c r="B123" s="415"/>
      <c r="C123" s="376"/>
      <c r="D123" s="378"/>
      <c r="E123" s="376"/>
      <c r="F123" s="378"/>
      <c r="G123" s="376"/>
      <c r="H123" s="376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  <c r="T123" s="381"/>
      <c r="U123" s="381"/>
      <c r="V123" s="381"/>
    </row>
    <row r="124" spans="1:22" ht="15.75" customHeight="1" x14ac:dyDescent="0.25">
      <c r="A124" s="376"/>
      <c r="B124" s="415"/>
      <c r="C124" s="376"/>
      <c r="D124" s="378"/>
      <c r="E124" s="376"/>
      <c r="F124" s="378"/>
      <c r="G124" s="376"/>
      <c r="H124" s="376"/>
      <c r="J124" s="381"/>
      <c r="K124" s="381"/>
      <c r="L124" s="381"/>
      <c r="M124" s="381"/>
      <c r="N124" s="381"/>
      <c r="O124" s="381"/>
      <c r="P124" s="381"/>
      <c r="Q124" s="381"/>
      <c r="R124" s="381"/>
      <c r="S124" s="381"/>
      <c r="T124" s="381"/>
      <c r="U124" s="381"/>
      <c r="V124" s="381"/>
    </row>
    <row r="125" spans="1:22" ht="15.75" customHeight="1" x14ac:dyDescent="0.25">
      <c r="A125" s="376"/>
      <c r="B125" s="415"/>
      <c r="C125" s="376"/>
      <c r="D125" s="378"/>
      <c r="E125" s="376"/>
      <c r="F125" s="378"/>
      <c r="G125" s="376"/>
      <c r="H125" s="376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381"/>
      <c r="U125" s="381"/>
      <c r="V125" s="381"/>
    </row>
    <row r="126" spans="1:22" ht="15.75" customHeight="1" x14ac:dyDescent="0.25">
      <c r="A126" s="376"/>
      <c r="B126" s="415"/>
      <c r="C126" s="376"/>
      <c r="D126" s="378"/>
      <c r="E126" s="376"/>
      <c r="F126" s="378"/>
      <c r="G126" s="376"/>
      <c r="H126" s="376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</row>
    <row r="127" spans="1:22" ht="15.75" customHeight="1" x14ac:dyDescent="0.25">
      <c r="A127" s="376"/>
      <c r="B127" s="415"/>
      <c r="C127" s="376"/>
      <c r="D127" s="378"/>
      <c r="E127" s="376"/>
      <c r="F127" s="378"/>
      <c r="G127" s="376"/>
      <c r="H127" s="376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</row>
    <row r="128" spans="1:22" ht="15.75" customHeight="1" x14ac:dyDescent="0.25">
      <c r="A128" s="376"/>
      <c r="B128" s="415"/>
      <c r="C128" s="376"/>
      <c r="D128" s="378"/>
      <c r="E128" s="376"/>
      <c r="F128" s="378"/>
      <c r="G128" s="376"/>
      <c r="H128" s="376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</row>
    <row r="129" spans="1:22" ht="15.75" customHeight="1" x14ac:dyDescent="0.25">
      <c r="A129" s="376"/>
      <c r="B129" s="415"/>
      <c r="C129" s="376"/>
      <c r="D129" s="378"/>
      <c r="E129" s="376"/>
      <c r="F129" s="378"/>
      <c r="G129" s="376"/>
      <c r="H129" s="376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</row>
    <row r="130" spans="1:22" ht="15.75" customHeight="1" x14ac:dyDescent="0.25">
      <c r="A130" s="376"/>
      <c r="B130" s="415"/>
      <c r="C130" s="376"/>
      <c r="D130" s="378"/>
      <c r="E130" s="376"/>
      <c r="F130" s="378"/>
      <c r="G130" s="376"/>
      <c r="H130" s="376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</row>
    <row r="131" spans="1:22" ht="15.75" customHeight="1" x14ac:dyDescent="0.25">
      <c r="A131" s="376"/>
      <c r="B131" s="415"/>
      <c r="C131" s="376"/>
      <c r="D131" s="378"/>
      <c r="E131" s="376"/>
      <c r="F131" s="378"/>
      <c r="G131" s="376"/>
      <c r="H131" s="376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</row>
    <row r="132" spans="1:22" ht="15.75" customHeight="1" x14ac:dyDescent="0.25">
      <c r="A132" s="376"/>
      <c r="B132" s="415"/>
      <c r="C132" s="376"/>
      <c r="D132" s="378"/>
      <c r="E132" s="376"/>
      <c r="F132" s="378"/>
      <c r="G132" s="376"/>
      <c r="H132" s="376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</row>
    <row r="133" spans="1:22" ht="15.75" customHeight="1" x14ac:dyDescent="0.25">
      <c r="A133" s="376"/>
      <c r="B133" s="415"/>
      <c r="C133" s="376"/>
      <c r="D133" s="378"/>
      <c r="E133" s="376"/>
      <c r="F133" s="378"/>
      <c r="G133" s="376"/>
      <c r="H133" s="376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381"/>
    </row>
    <row r="134" spans="1:22" ht="15.75" customHeight="1" x14ac:dyDescent="0.25">
      <c r="A134" s="376"/>
      <c r="B134" s="415"/>
      <c r="C134" s="376"/>
      <c r="D134" s="378"/>
      <c r="E134" s="376"/>
      <c r="F134" s="378"/>
      <c r="G134" s="376"/>
      <c r="H134" s="376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</row>
    <row r="135" spans="1:22" ht="15.75" customHeight="1" x14ac:dyDescent="0.25">
      <c r="A135" s="376"/>
      <c r="B135" s="415"/>
      <c r="C135" s="376"/>
      <c r="D135" s="378"/>
      <c r="E135" s="376"/>
      <c r="F135" s="378"/>
      <c r="G135" s="376"/>
      <c r="H135" s="376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</row>
    <row r="136" spans="1:22" ht="15.75" customHeight="1" x14ac:dyDescent="0.25">
      <c r="A136" s="376"/>
      <c r="B136" s="415"/>
      <c r="C136" s="376"/>
      <c r="D136" s="378"/>
      <c r="E136" s="376"/>
      <c r="F136" s="378"/>
      <c r="G136" s="376"/>
      <c r="H136" s="376"/>
      <c r="J136" s="381"/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</row>
    <row r="137" spans="1:22" ht="15.75" customHeight="1" x14ac:dyDescent="0.25">
      <c r="A137" s="376"/>
      <c r="B137" s="415"/>
      <c r="C137" s="376"/>
      <c r="D137" s="378"/>
      <c r="E137" s="376"/>
      <c r="F137" s="378"/>
      <c r="G137" s="376"/>
      <c r="H137" s="376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381"/>
      <c r="U137" s="381"/>
      <c r="V137" s="381"/>
    </row>
    <row r="138" spans="1:22" ht="15.75" customHeight="1" x14ac:dyDescent="0.25">
      <c r="A138" s="376"/>
      <c r="B138" s="415"/>
      <c r="C138" s="376"/>
      <c r="D138" s="378"/>
      <c r="E138" s="376"/>
      <c r="F138" s="378"/>
      <c r="G138" s="376"/>
      <c r="H138" s="376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</row>
    <row r="139" spans="1:22" ht="15.75" customHeight="1" x14ac:dyDescent="0.25">
      <c r="A139" s="376"/>
      <c r="B139" s="415"/>
      <c r="C139" s="376"/>
      <c r="D139" s="378"/>
      <c r="E139" s="376"/>
      <c r="F139" s="378"/>
      <c r="G139" s="376"/>
      <c r="H139" s="376"/>
      <c r="J139" s="381"/>
      <c r="K139" s="381"/>
      <c r="L139" s="381"/>
      <c r="M139" s="381"/>
      <c r="N139" s="381"/>
      <c r="O139" s="381"/>
      <c r="P139" s="381"/>
      <c r="Q139" s="381"/>
      <c r="R139" s="381"/>
      <c r="S139" s="381"/>
      <c r="T139" s="381"/>
      <c r="U139" s="381"/>
      <c r="V139" s="381"/>
    </row>
    <row r="140" spans="1:22" ht="15.75" customHeight="1" x14ac:dyDescent="0.25">
      <c r="A140" s="376"/>
      <c r="B140" s="415"/>
      <c r="C140" s="376"/>
      <c r="D140" s="378"/>
      <c r="E140" s="376"/>
      <c r="F140" s="378"/>
      <c r="G140" s="376"/>
      <c r="H140" s="376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</row>
    <row r="141" spans="1:22" ht="15.75" customHeight="1" x14ac:dyDescent="0.25">
      <c r="A141" s="376"/>
      <c r="B141" s="415"/>
      <c r="C141" s="376"/>
      <c r="D141" s="378"/>
      <c r="E141" s="376"/>
      <c r="F141" s="378"/>
      <c r="G141" s="376"/>
      <c r="H141" s="376"/>
      <c r="J141" s="381"/>
      <c r="K141" s="381"/>
      <c r="L141" s="381"/>
      <c r="M141" s="381"/>
      <c r="N141" s="381"/>
      <c r="O141" s="381"/>
      <c r="P141" s="381"/>
      <c r="Q141" s="381"/>
      <c r="R141" s="381"/>
      <c r="S141" s="381"/>
      <c r="T141" s="381"/>
      <c r="U141" s="381"/>
      <c r="V141" s="381"/>
    </row>
    <row r="142" spans="1:22" ht="15.75" customHeight="1" x14ac:dyDescent="0.25">
      <c r="A142" s="376"/>
      <c r="B142" s="415"/>
      <c r="C142" s="376"/>
      <c r="D142" s="378"/>
      <c r="E142" s="376"/>
      <c r="F142" s="378"/>
      <c r="G142" s="376"/>
      <c r="H142" s="376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</row>
    <row r="143" spans="1:22" ht="15.75" customHeight="1" x14ac:dyDescent="0.25">
      <c r="A143" s="376"/>
      <c r="B143" s="415"/>
      <c r="C143" s="376"/>
      <c r="D143" s="378"/>
      <c r="E143" s="376"/>
      <c r="F143" s="378"/>
      <c r="G143" s="376"/>
      <c r="H143" s="376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</row>
    <row r="144" spans="1:22" ht="15.75" customHeight="1" x14ac:dyDescent="0.25">
      <c r="A144" s="376"/>
      <c r="B144" s="415"/>
      <c r="C144" s="376"/>
      <c r="D144" s="378"/>
      <c r="E144" s="376"/>
      <c r="F144" s="378"/>
      <c r="G144" s="376"/>
      <c r="H144" s="376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</row>
    <row r="145" spans="1:22" ht="15.75" customHeight="1" x14ac:dyDescent="0.25">
      <c r="A145" s="376"/>
      <c r="B145" s="415"/>
      <c r="C145" s="376"/>
      <c r="D145" s="378"/>
      <c r="E145" s="376"/>
      <c r="F145" s="378"/>
      <c r="G145" s="376"/>
      <c r="H145" s="376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</row>
    <row r="146" spans="1:22" ht="15.75" customHeight="1" x14ac:dyDescent="0.25">
      <c r="A146" s="376"/>
      <c r="B146" s="415"/>
      <c r="C146" s="376"/>
      <c r="D146" s="378"/>
      <c r="E146" s="376"/>
      <c r="F146" s="378"/>
      <c r="G146" s="376"/>
      <c r="H146" s="376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</row>
    <row r="147" spans="1:22" ht="15.75" customHeight="1" x14ac:dyDescent="0.25">
      <c r="A147" s="376"/>
      <c r="B147" s="415"/>
      <c r="C147" s="376"/>
      <c r="D147" s="378"/>
      <c r="E147" s="376"/>
      <c r="F147" s="378"/>
      <c r="G147" s="376"/>
      <c r="H147" s="376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</row>
    <row r="148" spans="1:22" ht="15.75" customHeight="1" x14ac:dyDescent="0.25">
      <c r="A148" s="376"/>
      <c r="B148" s="415"/>
      <c r="C148" s="376"/>
      <c r="D148" s="378"/>
      <c r="E148" s="376"/>
      <c r="F148" s="378"/>
      <c r="G148" s="376"/>
      <c r="H148" s="376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</row>
    <row r="149" spans="1:22" ht="15.75" customHeight="1" x14ac:dyDescent="0.25">
      <c r="A149" s="376"/>
      <c r="B149" s="415"/>
      <c r="C149" s="376"/>
      <c r="D149" s="378"/>
      <c r="E149" s="376"/>
      <c r="F149" s="378"/>
      <c r="G149" s="376"/>
      <c r="H149" s="376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  <c r="T149" s="381"/>
      <c r="U149" s="381"/>
      <c r="V149" s="381"/>
    </row>
    <row r="150" spans="1:22" ht="15.75" customHeight="1" x14ac:dyDescent="0.25">
      <c r="A150" s="376"/>
      <c r="B150" s="415"/>
      <c r="C150" s="376"/>
      <c r="D150" s="378"/>
      <c r="E150" s="376"/>
      <c r="F150" s="378"/>
      <c r="G150" s="376"/>
      <c r="H150" s="376"/>
      <c r="J150" s="381"/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</row>
    <row r="151" spans="1:22" ht="15.75" customHeight="1" x14ac:dyDescent="0.25">
      <c r="A151" s="376"/>
      <c r="B151" s="415"/>
      <c r="C151" s="376"/>
      <c r="D151" s="378"/>
      <c r="E151" s="376"/>
      <c r="F151" s="378"/>
      <c r="G151" s="376"/>
      <c r="H151" s="376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  <c r="T151" s="381"/>
      <c r="U151" s="381"/>
      <c r="V151" s="381"/>
    </row>
    <row r="152" spans="1:22" ht="15.75" customHeight="1" x14ac:dyDescent="0.25">
      <c r="A152" s="376"/>
      <c r="B152" s="415"/>
      <c r="C152" s="376"/>
      <c r="D152" s="378"/>
      <c r="E152" s="376"/>
      <c r="F152" s="378"/>
      <c r="G152" s="376"/>
      <c r="H152" s="376"/>
      <c r="J152" s="381"/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</row>
    <row r="153" spans="1:22" ht="15.75" customHeight="1" x14ac:dyDescent="0.25">
      <c r="A153" s="376"/>
      <c r="B153" s="415"/>
      <c r="C153" s="376"/>
      <c r="D153" s="378"/>
      <c r="E153" s="376"/>
      <c r="F153" s="378"/>
      <c r="G153" s="376"/>
      <c r="H153" s="376"/>
      <c r="J153" s="381"/>
      <c r="K153" s="381"/>
      <c r="L153" s="381"/>
      <c r="M153" s="381"/>
      <c r="N153" s="381"/>
      <c r="O153" s="381"/>
      <c r="P153" s="381"/>
      <c r="Q153" s="381"/>
      <c r="R153" s="381"/>
      <c r="S153" s="381"/>
      <c r="T153" s="381"/>
      <c r="U153" s="381"/>
      <c r="V153" s="381"/>
    </row>
    <row r="154" spans="1:22" ht="15.75" customHeight="1" x14ac:dyDescent="0.25">
      <c r="A154" s="376"/>
      <c r="B154" s="415"/>
      <c r="C154" s="376"/>
      <c r="D154" s="378"/>
      <c r="E154" s="376"/>
      <c r="F154" s="378"/>
      <c r="G154" s="376"/>
      <c r="H154" s="376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</row>
    <row r="155" spans="1:22" ht="15.75" customHeight="1" x14ac:dyDescent="0.25">
      <c r="A155" s="376"/>
      <c r="B155" s="415"/>
      <c r="C155" s="376"/>
      <c r="D155" s="378"/>
      <c r="E155" s="376"/>
      <c r="F155" s="378"/>
      <c r="G155" s="376"/>
      <c r="H155" s="376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  <c r="T155" s="381"/>
      <c r="U155" s="381"/>
      <c r="V155" s="381"/>
    </row>
    <row r="156" spans="1:22" ht="15.75" customHeight="1" x14ac:dyDescent="0.25">
      <c r="A156" s="376"/>
      <c r="B156" s="415"/>
      <c r="C156" s="376"/>
      <c r="D156" s="378"/>
      <c r="E156" s="376"/>
      <c r="F156" s="378"/>
      <c r="G156" s="376"/>
      <c r="H156" s="376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</row>
    <row r="157" spans="1:22" ht="15.75" customHeight="1" x14ac:dyDescent="0.25">
      <c r="A157" s="376"/>
      <c r="B157" s="415"/>
      <c r="C157" s="376"/>
      <c r="D157" s="378"/>
      <c r="E157" s="376"/>
      <c r="F157" s="378"/>
      <c r="G157" s="376"/>
      <c r="H157" s="376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381"/>
      <c r="U157" s="381"/>
      <c r="V157" s="381"/>
    </row>
    <row r="158" spans="1:22" ht="15.75" customHeight="1" x14ac:dyDescent="0.25">
      <c r="A158" s="376"/>
      <c r="B158" s="415"/>
      <c r="C158" s="376"/>
      <c r="D158" s="378"/>
      <c r="E158" s="376"/>
      <c r="F158" s="378"/>
      <c r="G158" s="376"/>
      <c r="H158" s="376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</row>
    <row r="159" spans="1:22" ht="15.75" customHeight="1" x14ac:dyDescent="0.25">
      <c r="A159" s="376"/>
      <c r="B159" s="415"/>
      <c r="C159" s="376"/>
      <c r="D159" s="378"/>
      <c r="E159" s="376"/>
      <c r="F159" s="378"/>
      <c r="G159" s="376"/>
      <c r="H159" s="376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</row>
    <row r="160" spans="1:22" ht="15.75" customHeight="1" x14ac:dyDescent="0.25">
      <c r="A160" s="376"/>
      <c r="B160" s="415"/>
      <c r="C160" s="376"/>
      <c r="D160" s="378"/>
      <c r="E160" s="376"/>
      <c r="F160" s="378"/>
      <c r="G160" s="376"/>
      <c r="H160" s="376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</row>
    <row r="161" spans="1:22" ht="15.75" customHeight="1" x14ac:dyDescent="0.25">
      <c r="A161" s="376"/>
      <c r="B161" s="415"/>
      <c r="C161" s="376"/>
      <c r="D161" s="378"/>
      <c r="E161" s="376"/>
      <c r="F161" s="378"/>
      <c r="G161" s="376"/>
      <c r="H161" s="376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</row>
    <row r="162" spans="1:22" ht="15.75" customHeight="1" x14ac:dyDescent="0.25">
      <c r="A162" s="376"/>
      <c r="B162" s="415"/>
      <c r="C162" s="376"/>
      <c r="D162" s="378"/>
      <c r="E162" s="376"/>
      <c r="F162" s="378"/>
      <c r="G162" s="376"/>
      <c r="H162" s="376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</row>
    <row r="163" spans="1:22" ht="15.75" customHeight="1" x14ac:dyDescent="0.25">
      <c r="A163" s="376"/>
      <c r="B163" s="415"/>
      <c r="C163" s="376"/>
      <c r="D163" s="378"/>
      <c r="E163" s="376"/>
      <c r="F163" s="378"/>
      <c r="G163" s="376"/>
      <c r="H163" s="376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</row>
    <row r="164" spans="1:22" ht="15.75" customHeight="1" x14ac:dyDescent="0.25">
      <c r="A164" s="376"/>
      <c r="B164" s="415"/>
      <c r="C164" s="376"/>
      <c r="D164" s="378"/>
      <c r="E164" s="376"/>
      <c r="F164" s="378"/>
      <c r="G164" s="376"/>
      <c r="H164" s="376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</row>
    <row r="165" spans="1:22" ht="15.75" customHeight="1" x14ac:dyDescent="0.25">
      <c r="A165" s="376"/>
      <c r="B165" s="415"/>
      <c r="C165" s="376"/>
      <c r="D165" s="378"/>
      <c r="E165" s="376"/>
      <c r="F165" s="378"/>
      <c r="G165" s="376"/>
      <c r="H165" s="376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T165" s="381"/>
      <c r="U165" s="381"/>
      <c r="V165" s="381"/>
    </row>
    <row r="166" spans="1:22" ht="15.75" customHeight="1" x14ac:dyDescent="0.25">
      <c r="A166" s="376"/>
      <c r="B166" s="415"/>
      <c r="C166" s="376"/>
      <c r="D166" s="378"/>
      <c r="E166" s="376"/>
      <c r="F166" s="378"/>
      <c r="G166" s="376"/>
      <c r="H166" s="376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</row>
    <row r="167" spans="1:22" ht="15.75" customHeight="1" x14ac:dyDescent="0.25">
      <c r="A167" s="376"/>
      <c r="B167" s="415"/>
      <c r="C167" s="376"/>
      <c r="D167" s="378"/>
      <c r="E167" s="376"/>
      <c r="F167" s="378"/>
      <c r="G167" s="376"/>
      <c r="H167" s="376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/>
      <c r="T167" s="381"/>
      <c r="U167" s="381"/>
      <c r="V167" s="381"/>
    </row>
    <row r="168" spans="1:22" ht="15.75" customHeight="1" x14ac:dyDescent="0.25">
      <c r="A168" s="376"/>
      <c r="B168" s="415"/>
      <c r="C168" s="376"/>
      <c r="D168" s="378"/>
      <c r="E168" s="376"/>
      <c r="F168" s="378"/>
      <c r="G168" s="376"/>
      <c r="H168" s="376"/>
      <c r="J168" s="381"/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</row>
    <row r="169" spans="1:22" ht="15.75" customHeight="1" x14ac:dyDescent="0.25">
      <c r="A169" s="376"/>
      <c r="B169" s="415"/>
      <c r="C169" s="376"/>
      <c r="D169" s="378"/>
      <c r="E169" s="376"/>
      <c r="F169" s="378"/>
      <c r="G169" s="376"/>
      <c r="H169" s="376"/>
      <c r="J169" s="381"/>
      <c r="K169" s="381"/>
      <c r="L169" s="381"/>
      <c r="M169" s="381"/>
      <c r="N169" s="381"/>
      <c r="O169" s="381"/>
      <c r="P169" s="381"/>
      <c r="Q169" s="381"/>
      <c r="R169" s="381"/>
      <c r="S169" s="381"/>
      <c r="T169" s="381"/>
      <c r="U169" s="381"/>
      <c r="V169" s="381"/>
    </row>
    <row r="170" spans="1:22" ht="15.75" customHeight="1" x14ac:dyDescent="0.25">
      <c r="A170" s="376"/>
      <c r="B170" s="415"/>
      <c r="C170" s="376"/>
      <c r="D170" s="378"/>
      <c r="E170" s="376"/>
      <c r="F170" s="378"/>
      <c r="G170" s="376"/>
      <c r="H170" s="376"/>
      <c r="J170" s="381"/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</row>
    <row r="171" spans="1:22" ht="15.75" customHeight="1" x14ac:dyDescent="0.25">
      <c r="A171" s="376"/>
      <c r="B171" s="415"/>
      <c r="C171" s="376"/>
      <c r="D171" s="378"/>
      <c r="E171" s="376"/>
      <c r="F171" s="378"/>
      <c r="G171" s="376"/>
      <c r="H171" s="376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</row>
    <row r="172" spans="1:22" ht="15.75" customHeight="1" x14ac:dyDescent="0.25">
      <c r="A172" s="376"/>
      <c r="B172" s="415"/>
      <c r="C172" s="376"/>
      <c r="D172" s="378"/>
      <c r="E172" s="376"/>
      <c r="F172" s="378"/>
      <c r="G172" s="376"/>
      <c r="H172" s="376"/>
      <c r="J172" s="381"/>
      <c r="K172" s="381"/>
      <c r="L172" s="381"/>
      <c r="M172" s="381"/>
      <c r="N172" s="381"/>
      <c r="O172" s="381"/>
      <c r="P172" s="381"/>
      <c r="Q172" s="381"/>
      <c r="R172" s="381"/>
      <c r="S172" s="381"/>
      <c r="T172" s="381"/>
      <c r="U172" s="381"/>
      <c r="V172" s="381"/>
    </row>
    <row r="173" spans="1:22" ht="15.75" customHeight="1" x14ac:dyDescent="0.25">
      <c r="A173" s="376"/>
      <c r="B173" s="415"/>
      <c r="C173" s="376"/>
      <c r="D173" s="378"/>
      <c r="E173" s="376"/>
      <c r="F173" s="378"/>
      <c r="G173" s="376"/>
      <c r="H173" s="376"/>
      <c r="J173" s="381"/>
      <c r="K173" s="381"/>
      <c r="L173" s="381"/>
      <c r="M173" s="381"/>
      <c r="N173" s="381"/>
      <c r="O173" s="381"/>
      <c r="P173" s="381"/>
      <c r="Q173" s="381"/>
      <c r="R173" s="381"/>
      <c r="S173" s="381"/>
      <c r="T173" s="381"/>
      <c r="U173" s="381"/>
      <c r="V173" s="381"/>
    </row>
    <row r="174" spans="1:22" ht="15.75" customHeight="1" x14ac:dyDescent="0.25">
      <c r="A174" s="376"/>
      <c r="B174" s="415"/>
      <c r="C174" s="376"/>
      <c r="D174" s="378"/>
      <c r="E174" s="376"/>
      <c r="F174" s="378"/>
      <c r="G174" s="376"/>
      <c r="H174" s="376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381"/>
      <c r="U174" s="381"/>
      <c r="V174" s="381"/>
    </row>
    <row r="175" spans="1:22" ht="15.75" customHeight="1" x14ac:dyDescent="0.25">
      <c r="A175" s="376"/>
      <c r="B175" s="415"/>
      <c r="C175" s="376"/>
      <c r="D175" s="378"/>
      <c r="E175" s="376"/>
      <c r="F175" s="378"/>
      <c r="G175" s="376"/>
      <c r="H175" s="376"/>
      <c r="J175" s="381"/>
      <c r="K175" s="381"/>
      <c r="L175" s="381"/>
      <c r="M175" s="381"/>
      <c r="N175" s="381"/>
      <c r="O175" s="381"/>
      <c r="P175" s="381"/>
      <c r="Q175" s="381"/>
      <c r="R175" s="381"/>
      <c r="S175" s="381"/>
      <c r="T175" s="381"/>
      <c r="U175" s="381"/>
      <c r="V175" s="381"/>
    </row>
    <row r="176" spans="1:22" ht="15.75" customHeight="1" x14ac:dyDescent="0.25">
      <c r="A176" s="376"/>
      <c r="B176" s="415"/>
      <c r="C176" s="376"/>
      <c r="D176" s="378"/>
      <c r="E176" s="376"/>
      <c r="F176" s="378"/>
      <c r="G176" s="376"/>
      <c r="H176" s="376"/>
      <c r="J176" s="381"/>
      <c r="K176" s="381"/>
      <c r="L176" s="381"/>
      <c r="M176" s="381"/>
      <c r="N176" s="381"/>
      <c r="O176" s="381"/>
      <c r="P176" s="381"/>
      <c r="Q176" s="381"/>
      <c r="R176" s="381"/>
      <c r="S176" s="381"/>
      <c r="T176" s="381"/>
      <c r="U176" s="381"/>
      <c r="V176" s="381"/>
    </row>
    <row r="177" spans="1:22" ht="15.75" customHeight="1" x14ac:dyDescent="0.25">
      <c r="A177" s="376"/>
      <c r="B177" s="415"/>
      <c r="C177" s="376"/>
      <c r="D177" s="378"/>
      <c r="E177" s="376"/>
      <c r="F177" s="378"/>
      <c r="G177" s="376"/>
      <c r="H177" s="376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</row>
    <row r="178" spans="1:22" ht="15.75" customHeight="1" x14ac:dyDescent="0.25">
      <c r="A178" s="376"/>
      <c r="B178" s="415"/>
      <c r="C178" s="376"/>
      <c r="D178" s="378"/>
      <c r="E178" s="376"/>
      <c r="F178" s="378"/>
      <c r="G178" s="376"/>
      <c r="H178" s="376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381"/>
      <c r="U178" s="381"/>
      <c r="V178" s="381"/>
    </row>
    <row r="179" spans="1:22" ht="15.75" customHeight="1" x14ac:dyDescent="0.25">
      <c r="A179" s="376"/>
      <c r="B179" s="415"/>
      <c r="C179" s="376"/>
      <c r="D179" s="378"/>
      <c r="E179" s="376"/>
      <c r="F179" s="378"/>
      <c r="G179" s="376"/>
      <c r="H179" s="376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</row>
    <row r="180" spans="1:22" ht="15.75" customHeight="1" x14ac:dyDescent="0.25">
      <c r="A180" s="376"/>
      <c r="B180" s="415"/>
      <c r="C180" s="376"/>
      <c r="D180" s="378"/>
      <c r="E180" s="376"/>
      <c r="F180" s="378"/>
      <c r="G180" s="376"/>
      <c r="H180" s="376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</row>
    <row r="181" spans="1:22" ht="15.75" customHeight="1" x14ac:dyDescent="0.25">
      <c r="A181" s="376"/>
      <c r="B181" s="415"/>
      <c r="C181" s="376"/>
      <c r="D181" s="378"/>
      <c r="E181" s="376"/>
      <c r="F181" s="378"/>
      <c r="G181" s="376"/>
      <c r="H181" s="376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</row>
    <row r="182" spans="1:22" ht="15.75" customHeight="1" x14ac:dyDescent="0.25">
      <c r="A182" s="376"/>
      <c r="B182" s="415"/>
      <c r="C182" s="376"/>
      <c r="D182" s="378"/>
      <c r="E182" s="376"/>
      <c r="F182" s="378"/>
      <c r="G182" s="376"/>
      <c r="H182" s="376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</row>
    <row r="183" spans="1:22" ht="15.75" customHeight="1" x14ac:dyDescent="0.25">
      <c r="A183" s="376"/>
      <c r="B183" s="415"/>
      <c r="C183" s="376"/>
      <c r="D183" s="378"/>
      <c r="E183" s="376"/>
      <c r="F183" s="378"/>
      <c r="G183" s="376"/>
      <c r="H183" s="376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</row>
    <row r="184" spans="1:22" ht="15.75" customHeight="1" x14ac:dyDescent="0.25">
      <c r="A184" s="376"/>
      <c r="B184" s="415"/>
      <c r="C184" s="376"/>
      <c r="D184" s="378"/>
      <c r="E184" s="376"/>
      <c r="F184" s="378"/>
      <c r="G184" s="376"/>
      <c r="H184" s="376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</row>
    <row r="185" spans="1:22" ht="15.75" customHeight="1" x14ac:dyDescent="0.25">
      <c r="A185" s="376"/>
      <c r="B185" s="415"/>
      <c r="C185" s="376"/>
      <c r="D185" s="378"/>
      <c r="E185" s="376"/>
      <c r="F185" s="378"/>
      <c r="G185" s="376"/>
      <c r="H185" s="376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</row>
    <row r="186" spans="1:22" ht="15.75" customHeight="1" x14ac:dyDescent="0.25">
      <c r="A186" s="376"/>
      <c r="B186" s="415"/>
      <c r="C186" s="376"/>
      <c r="D186" s="378"/>
      <c r="E186" s="376"/>
      <c r="F186" s="378"/>
      <c r="G186" s="376"/>
      <c r="H186" s="376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</row>
    <row r="187" spans="1:22" ht="15.75" customHeight="1" x14ac:dyDescent="0.25">
      <c r="A187" s="376"/>
      <c r="B187" s="415"/>
      <c r="C187" s="376"/>
      <c r="D187" s="378"/>
      <c r="E187" s="376"/>
      <c r="F187" s="378"/>
      <c r="G187" s="376"/>
      <c r="H187" s="376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</row>
    <row r="188" spans="1:22" ht="15.75" customHeight="1" x14ac:dyDescent="0.25">
      <c r="A188" s="376"/>
      <c r="B188" s="415"/>
      <c r="C188" s="376"/>
      <c r="D188" s="378"/>
      <c r="E188" s="376"/>
      <c r="F188" s="378"/>
      <c r="G188" s="376"/>
      <c r="H188" s="376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</row>
    <row r="189" spans="1:22" ht="15.75" customHeight="1" x14ac:dyDescent="0.25">
      <c r="A189" s="376"/>
      <c r="B189" s="415"/>
      <c r="C189" s="376"/>
      <c r="D189" s="378"/>
      <c r="E189" s="376"/>
      <c r="F189" s="378"/>
      <c r="G189" s="376"/>
      <c r="H189" s="376"/>
      <c r="J189" s="381"/>
      <c r="K189" s="381"/>
      <c r="L189" s="381"/>
      <c r="M189" s="381"/>
      <c r="N189" s="381"/>
      <c r="O189" s="381"/>
      <c r="P189" s="381"/>
      <c r="Q189" s="381"/>
      <c r="R189" s="381"/>
      <c r="S189" s="381"/>
      <c r="T189" s="381"/>
      <c r="U189" s="381"/>
      <c r="V189" s="381"/>
    </row>
    <row r="190" spans="1:22" ht="15.75" customHeight="1" x14ac:dyDescent="0.25">
      <c r="A190" s="376"/>
      <c r="B190" s="415"/>
      <c r="C190" s="376"/>
      <c r="D190" s="378"/>
      <c r="E190" s="376"/>
      <c r="F190" s="378"/>
      <c r="G190" s="376"/>
      <c r="H190" s="376"/>
      <c r="J190" s="381"/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</row>
    <row r="191" spans="1:22" ht="15.75" customHeight="1" x14ac:dyDescent="0.25">
      <c r="A191" s="376"/>
      <c r="B191" s="415"/>
      <c r="C191" s="376"/>
      <c r="D191" s="378"/>
      <c r="E191" s="376"/>
      <c r="F191" s="378"/>
      <c r="G191" s="376"/>
      <c r="H191" s="376"/>
      <c r="J191" s="381"/>
      <c r="K191" s="381"/>
      <c r="L191" s="381"/>
      <c r="M191" s="381"/>
      <c r="N191" s="381"/>
      <c r="O191" s="381"/>
      <c r="P191" s="381"/>
      <c r="Q191" s="381"/>
      <c r="R191" s="381"/>
      <c r="S191" s="381"/>
      <c r="T191" s="381"/>
      <c r="U191" s="381"/>
      <c r="V191" s="381"/>
    </row>
    <row r="192" spans="1:22" ht="15.75" customHeight="1" x14ac:dyDescent="0.25">
      <c r="A192" s="376"/>
      <c r="B192" s="415"/>
      <c r="C192" s="376"/>
      <c r="D192" s="378"/>
      <c r="E192" s="376"/>
      <c r="F192" s="378"/>
      <c r="G192" s="376"/>
      <c r="H192" s="376"/>
      <c r="J192" s="381"/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</row>
    <row r="193" spans="1:22" ht="15.75" customHeight="1" x14ac:dyDescent="0.25">
      <c r="A193" s="376"/>
      <c r="B193" s="415"/>
      <c r="C193" s="376"/>
      <c r="D193" s="378"/>
      <c r="E193" s="376"/>
      <c r="F193" s="378"/>
      <c r="G193" s="376"/>
      <c r="H193" s="376"/>
      <c r="J193" s="381"/>
      <c r="K193" s="381"/>
      <c r="L193" s="381"/>
      <c r="M193" s="381"/>
      <c r="N193" s="381"/>
      <c r="O193" s="381"/>
      <c r="P193" s="381"/>
      <c r="Q193" s="381"/>
      <c r="R193" s="381"/>
      <c r="S193" s="381"/>
      <c r="T193" s="381"/>
      <c r="U193" s="381"/>
      <c r="V193" s="381"/>
    </row>
    <row r="194" spans="1:22" ht="15.75" customHeight="1" x14ac:dyDescent="0.25">
      <c r="A194" s="376"/>
      <c r="B194" s="415"/>
      <c r="C194" s="376"/>
      <c r="D194" s="378"/>
      <c r="E194" s="376"/>
      <c r="F194" s="378"/>
      <c r="G194" s="376"/>
      <c r="H194" s="376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</row>
    <row r="195" spans="1:22" ht="15.75" customHeight="1" x14ac:dyDescent="0.25">
      <c r="A195" s="376"/>
      <c r="B195" s="415"/>
      <c r="C195" s="376"/>
      <c r="D195" s="378"/>
      <c r="E195" s="376"/>
      <c r="F195" s="378"/>
      <c r="G195" s="376"/>
      <c r="H195" s="376"/>
      <c r="J195" s="381"/>
      <c r="K195" s="381"/>
      <c r="L195" s="381"/>
      <c r="M195" s="381"/>
      <c r="N195" s="381"/>
      <c r="O195" s="381"/>
      <c r="P195" s="381"/>
      <c r="Q195" s="381"/>
      <c r="R195" s="381"/>
      <c r="S195" s="381"/>
      <c r="T195" s="381"/>
      <c r="U195" s="381"/>
      <c r="V195" s="381"/>
    </row>
    <row r="196" spans="1:22" ht="15.75" customHeight="1" x14ac:dyDescent="0.25">
      <c r="A196" s="376"/>
      <c r="B196" s="415"/>
      <c r="C196" s="376"/>
      <c r="D196" s="378"/>
      <c r="E196" s="376"/>
      <c r="F196" s="378"/>
      <c r="G196" s="376"/>
      <c r="H196" s="376"/>
      <c r="J196" s="381"/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</row>
    <row r="197" spans="1:22" ht="15.75" customHeight="1" x14ac:dyDescent="0.25">
      <c r="A197" s="376"/>
      <c r="B197" s="415"/>
      <c r="C197" s="376"/>
      <c r="D197" s="378"/>
      <c r="E197" s="376"/>
      <c r="F197" s="378"/>
      <c r="G197" s="376"/>
      <c r="H197" s="376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T197" s="381"/>
      <c r="U197" s="381"/>
      <c r="V197" s="381"/>
    </row>
    <row r="198" spans="1:22" ht="15.75" customHeight="1" x14ac:dyDescent="0.25">
      <c r="A198" s="376"/>
      <c r="B198" s="415"/>
      <c r="C198" s="376"/>
      <c r="D198" s="378"/>
      <c r="E198" s="376"/>
      <c r="F198" s="378"/>
      <c r="G198" s="376"/>
      <c r="H198" s="376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</row>
    <row r="199" spans="1:22" ht="15.75" customHeight="1" x14ac:dyDescent="0.25">
      <c r="A199" s="376"/>
      <c r="B199" s="415"/>
      <c r="C199" s="376"/>
      <c r="D199" s="378"/>
      <c r="E199" s="376"/>
      <c r="F199" s="378"/>
      <c r="G199" s="376"/>
      <c r="H199" s="376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</row>
    <row r="200" spans="1:22" ht="15.75" customHeight="1" x14ac:dyDescent="0.25">
      <c r="A200" s="376"/>
      <c r="B200" s="415"/>
      <c r="C200" s="376"/>
      <c r="D200" s="378"/>
      <c r="E200" s="376"/>
      <c r="F200" s="378"/>
      <c r="G200" s="376"/>
      <c r="H200" s="376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</row>
    <row r="201" spans="1:22" ht="15.75" customHeight="1" x14ac:dyDescent="0.25">
      <c r="A201" s="376"/>
      <c r="B201" s="415"/>
      <c r="C201" s="376"/>
      <c r="D201" s="378"/>
      <c r="E201" s="376"/>
      <c r="F201" s="378"/>
      <c r="G201" s="376"/>
      <c r="H201" s="376"/>
      <c r="J201" s="381"/>
      <c r="K201" s="381"/>
      <c r="L201" s="381"/>
      <c r="M201" s="381"/>
      <c r="N201" s="381"/>
      <c r="O201" s="381"/>
      <c r="P201" s="381"/>
      <c r="Q201" s="381"/>
      <c r="R201" s="381"/>
      <c r="S201" s="381"/>
      <c r="T201" s="381"/>
      <c r="U201" s="381"/>
      <c r="V201" s="381"/>
    </row>
    <row r="202" spans="1:22" ht="15.75" customHeight="1" x14ac:dyDescent="0.25">
      <c r="A202" s="376"/>
      <c r="B202" s="415"/>
      <c r="C202" s="376"/>
      <c r="D202" s="378"/>
      <c r="E202" s="376"/>
      <c r="F202" s="378"/>
      <c r="G202" s="376"/>
      <c r="H202" s="376"/>
      <c r="J202" s="381"/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</row>
    <row r="203" spans="1:22" ht="15.75" customHeight="1" x14ac:dyDescent="0.25">
      <c r="A203" s="376"/>
      <c r="B203" s="415"/>
      <c r="C203" s="376"/>
      <c r="D203" s="378"/>
      <c r="E203" s="376"/>
      <c r="F203" s="378"/>
      <c r="G203" s="376"/>
      <c r="H203" s="376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</row>
    <row r="204" spans="1:22" ht="15.75" customHeight="1" x14ac:dyDescent="0.25">
      <c r="A204" s="376"/>
      <c r="B204" s="415"/>
      <c r="C204" s="376"/>
      <c r="D204" s="378"/>
      <c r="E204" s="376"/>
      <c r="F204" s="378"/>
      <c r="G204" s="376"/>
      <c r="H204" s="376"/>
      <c r="J204" s="381"/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</row>
    <row r="205" spans="1:22" ht="15.75" customHeight="1" x14ac:dyDescent="0.25">
      <c r="A205" s="376"/>
      <c r="B205" s="415"/>
      <c r="C205" s="376"/>
      <c r="D205" s="378"/>
      <c r="E205" s="376"/>
      <c r="F205" s="378"/>
      <c r="G205" s="376"/>
      <c r="H205" s="376"/>
      <c r="J205" s="381"/>
      <c r="K205" s="381"/>
      <c r="L205" s="381"/>
      <c r="M205" s="381"/>
      <c r="N205" s="381"/>
      <c r="O205" s="381"/>
      <c r="P205" s="381"/>
      <c r="Q205" s="381"/>
      <c r="R205" s="381"/>
      <c r="S205" s="381"/>
      <c r="T205" s="381"/>
      <c r="U205" s="381"/>
      <c r="V205" s="381"/>
    </row>
    <row r="206" spans="1:22" ht="15.75" customHeight="1" x14ac:dyDescent="0.25">
      <c r="A206" s="376"/>
      <c r="B206" s="415"/>
      <c r="C206" s="376"/>
      <c r="D206" s="378"/>
      <c r="E206" s="376"/>
      <c r="F206" s="378"/>
      <c r="G206" s="376"/>
      <c r="H206" s="376"/>
      <c r="J206" s="381"/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</row>
    <row r="207" spans="1:22" ht="15.75" customHeight="1" x14ac:dyDescent="0.25">
      <c r="A207" s="376"/>
      <c r="B207" s="415"/>
      <c r="C207" s="376"/>
      <c r="D207" s="378"/>
      <c r="E207" s="376"/>
      <c r="F207" s="378"/>
      <c r="G207" s="376"/>
      <c r="H207" s="376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</row>
    <row r="208" spans="1:22" ht="15.75" customHeight="1" x14ac:dyDescent="0.25">
      <c r="A208" s="376"/>
      <c r="B208" s="415"/>
      <c r="C208" s="376"/>
      <c r="D208" s="378"/>
      <c r="E208" s="376"/>
      <c r="F208" s="378"/>
      <c r="G208" s="376"/>
      <c r="H208" s="376"/>
      <c r="J208" s="381"/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</row>
    <row r="209" spans="1:22" ht="15.75" customHeight="1" x14ac:dyDescent="0.25">
      <c r="A209" s="376"/>
      <c r="B209" s="415"/>
      <c r="C209" s="376"/>
      <c r="D209" s="378"/>
      <c r="E209" s="376"/>
      <c r="F209" s="378"/>
      <c r="G209" s="376"/>
      <c r="H209" s="376"/>
      <c r="J209" s="381"/>
      <c r="K209" s="381"/>
      <c r="L209" s="381"/>
      <c r="M209" s="381"/>
      <c r="N209" s="381"/>
      <c r="O209" s="381"/>
      <c r="P209" s="381"/>
      <c r="Q209" s="381"/>
      <c r="R209" s="381"/>
      <c r="S209" s="381"/>
      <c r="T209" s="381"/>
      <c r="U209" s="381"/>
      <c r="V209" s="381"/>
    </row>
    <row r="210" spans="1:22" ht="15.75" customHeight="1" x14ac:dyDescent="0.25">
      <c r="A210" s="376"/>
      <c r="B210" s="415"/>
      <c r="C210" s="376"/>
      <c r="D210" s="378"/>
      <c r="E210" s="376"/>
      <c r="F210" s="378"/>
      <c r="G210" s="376"/>
      <c r="H210" s="376"/>
      <c r="J210" s="381"/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</row>
    <row r="211" spans="1:22" ht="15.75" customHeight="1" x14ac:dyDescent="0.25">
      <c r="A211" s="376"/>
      <c r="B211" s="415"/>
      <c r="C211" s="376"/>
      <c r="D211" s="378"/>
      <c r="E211" s="376"/>
      <c r="F211" s="378"/>
      <c r="G211" s="376"/>
      <c r="H211" s="376"/>
      <c r="J211" s="381"/>
      <c r="K211" s="381"/>
      <c r="L211" s="381"/>
      <c r="M211" s="381"/>
      <c r="N211" s="381"/>
      <c r="O211" s="381"/>
      <c r="P211" s="381"/>
      <c r="Q211" s="381"/>
      <c r="R211" s="381"/>
      <c r="S211" s="381"/>
      <c r="T211" s="381"/>
      <c r="U211" s="381"/>
      <c r="V211" s="381"/>
    </row>
    <row r="212" spans="1:22" ht="15.75" customHeight="1" x14ac:dyDescent="0.25">
      <c r="A212" s="376"/>
      <c r="B212" s="415"/>
      <c r="C212" s="376"/>
      <c r="D212" s="378"/>
      <c r="E212" s="376"/>
      <c r="F212" s="378"/>
      <c r="G212" s="376"/>
      <c r="H212" s="376"/>
      <c r="J212" s="381"/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</row>
    <row r="213" spans="1:22" ht="15.75" customHeight="1" x14ac:dyDescent="0.25">
      <c r="A213" s="376"/>
      <c r="B213" s="416"/>
      <c r="C213" s="376"/>
      <c r="D213" s="378"/>
      <c r="E213" s="376"/>
      <c r="F213" s="378"/>
      <c r="G213" s="376"/>
      <c r="H213" s="376"/>
      <c r="J213" s="381"/>
      <c r="K213" s="381"/>
      <c r="L213" s="381"/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</row>
    <row r="214" spans="1:22" ht="15.75" customHeight="1" x14ac:dyDescent="0.25">
      <c r="A214" s="376"/>
      <c r="B214" s="377"/>
      <c r="C214" s="376"/>
      <c r="D214" s="378"/>
      <c r="E214" s="376"/>
      <c r="F214" s="378"/>
      <c r="G214" s="376"/>
      <c r="H214" s="376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</row>
    <row r="215" spans="1:22" ht="15.75" customHeight="1" x14ac:dyDescent="0.25">
      <c r="A215" s="376"/>
      <c r="B215" s="377"/>
      <c r="C215" s="376"/>
      <c r="D215" s="378"/>
      <c r="E215" s="376"/>
      <c r="F215" s="378"/>
      <c r="G215" s="376"/>
      <c r="H215" s="376"/>
      <c r="J215" s="381"/>
      <c r="K215" s="381"/>
      <c r="L215" s="381"/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</row>
    <row r="216" spans="1:22" ht="15.75" customHeight="1" x14ac:dyDescent="0.25">
      <c r="A216" s="376"/>
      <c r="B216" s="377"/>
      <c r="C216" s="376"/>
      <c r="D216" s="378"/>
      <c r="E216" s="376"/>
      <c r="F216" s="378"/>
      <c r="G216" s="376"/>
      <c r="H216" s="376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</row>
    <row r="217" spans="1:22" ht="15.75" customHeight="1" x14ac:dyDescent="0.25">
      <c r="A217" s="376"/>
      <c r="B217" s="377"/>
      <c r="C217" s="376"/>
      <c r="D217" s="378"/>
      <c r="E217" s="376"/>
      <c r="F217" s="378"/>
      <c r="G217" s="376"/>
      <c r="H217" s="376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</row>
    <row r="218" spans="1:22" ht="15.75" customHeight="1" x14ac:dyDescent="0.25">
      <c r="A218" s="376"/>
      <c r="B218" s="377"/>
      <c r="C218" s="376"/>
      <c r="D218" s="378"/>
      <c r="E218" s="376"/>
      <c r="F218" s="378"/>
      <c r="G218" s="376"/>
      <c r="H218" s="376"/>
      <c r="J218" s="381"/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</row>
    <row r="219" spans="1:22" ht="15.75" customHeight="1" x14ac:dyDescent="0.25">
      <c r="A219" s="376"/>
      <c r="B219" s="377"/>
      <c r="C219" s="376"/>
      <c r="D219" s="378"/>
      <c r="E219" s="376"/>
      <c r="F219" s="378"/>
      <c r="G219" s="376"/>
      <c r="H219" s="376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1"/>
      <c r="V219" s="381"/>
    </row>
    <row r="220" spans="1:22" ht="15.75" customHeight="1" x14ac:dyDescent="0.25">
      <c r="A220" s="376"/>
      <c r="B220" s="377"/>
      <c r="C220" s="376"/>
      <c r="D220" s="378"/>
      <c r="E220" s="376"/>
      <c r="F220" s="378"/>
      <c r="G220" s="376"/>
      <c r="H220" s="376"/>
      <c r="J220" s="381"/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</row>
    <row r="221" spans="1:22" ht="15.75" customHeight="1" x14ac:dyDescent="0.25">
      <c r="A221" s="376"/>
      <c r="B221" s="377"/>
      <c r="C221" s="376"/>
      <c r="D221" s="378"/>
      <c r="E221" s="376"/>
      <c r="F221" s="378"/>
      <c r="G221" s="376"/>
      <c r="H221" s="376"/>
      <c r="J221" s="381"/>
      <c r="K221" s="381"/>
      <c r="L221" s="381"/>
      <c r="M221" s="381"/>
      <c r="N221" s="381"/>
      <c r="O221" s="381"/>
      <c r="P221" s="381"/>
      <c r="Q221" s="381"/>
      <c r="R221" s="381"/>
      <c r="S221" s="381"/>
      <c r="T221" s="381"/>
      <c r="U221" s="381"/>
      <c r="V221" s="381"/>
    </row>
    <row r="222" spans="1:22" ht="15.75" customHeight="1" x14ac:dyDescent="0.25">
      <c r="A222" s="376"/>
      <c r="B222" s="377"/>
      <c r="C222" s="376"/>
      <c r="D222" s="378"/>
      <c r="E222" s="376"/>
      <c r="F222" s="378"/>
      <c r="G222" s="376"/>
      <c r="H222" s="376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</row>
    <row r="223" spans="1:22" ht="15.75" customHeight="1" x14ac:dyDescent="0.25">
      <c r="A223" s="376"/>
      <c r="B223" s="377"/>
      <c r="C223" s="376"/>
      <c r="D223" s="378"/>
      <c r="E223" s="376"/>
      <c r="F223" s="378"/>
      <c r="G223" s="376"/>
      <c r="H223" s="376"/>
      <c r="J223" s="381"/>
      <c r="K223" s="381"/>
      <c r="L223" s="381"/>
      <c r="M223" s="381"/>
      <c r="N223" s="381"/>
      <c r="O223" s="381"/>
      <c r="P223" s="381"/>
      <c r="Q223" s="381"/>
      <c r="R223" s="381"/>
      <c r="S223" s="381"/>
      <c r="T223" s="381"/>
      <c r="U223" s="381"/>
      <c r="V223" s="381"/>
    </row>
    <row r="224" spans="1:22" ht="15.75" customHeight="1" x14ac:dyDescent="0.25">
      <c r="A224" s="376"/>
      <c r="B224" s="377"/>
      <c r="C224" s="376"/>
      <c r="D224" s="378"/>
      <c r="E224" s="376"/>
      <c r="F224" s="378"/>
      <c r="G224" s="376"/>
      <c r="H224" s="376"/>
      <c r="J224" s="381"/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</row>
    <row r="225" spans="1:22" ht="15.75" customHeight="1" x14ac:dyDescent="0.25">
      <c r="A225" s="376"/>
      <c r="B225" s="377"/>
      <c r="C225" s="376"/>
      <c r="D225" s="378"/>
      <c r="E225" s="376"/>
      <c r="F225" s="378"/>
      <c r="G225" s="376"/>
      <c r="H225" s="376"/>
      <c r="J225" s="381"/>
      <c r="K225" s="381"/>
      <c r="L225" s="381"/>
      <c r="M225" s="381"/>
      <c r="N225" s="381"/>
      <c r="O225" s="381"/>
      <c r="P225" s="381"/>
      <c r="Q225" s="381"/>
      <c r="R225" s="381"/>
      <c r="S225" s="381"/>
      <c r="T225" s="381"/>
      <c r="U225" s="381"/>
      <c r="V225" s="381"/>
    </row>
    <row r="226" spans="1:22" ht="15.75" customHeight="1" x14ac:dyDescent="0.25">
      <c r="A226" s="376"/>
      <c r="B226" s="377"/>
      <c r="C226" s="376"/>
      <c r="D226" s="378"/>
      <c r="E226" s="376"/>
      <c r="F226" s="378"/>
      <c r="G226" s="376"/>
      <c r="H226" s="376"/>
      <c r="J226" s="381"/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</row>
    <row r="227" spans="1:22" ht="15.75" customHeight="1" x14ac:dyDescent="0.25">
      <c r="A227" s="376"/>
      <c r="B227" s="377"/>
      <c r="C227" s="376"/>
      <c r="D227" s="378"/>
      <c r="E227" s="376"/>
      <c r="F227" s="378"/>
      <c r="G227" s="376"/>
      <c r="H227" s="376"/>
      <c r="J227" s="381"/>
      <c r="K227" s="381"/>
      <c r="L227" s="381"/>
      <c r="M227" s="381"/>
      <c r="N227" s="381"/>
      <c r="O227" s="381"/>
      <c r="P227" s="381"/>
      <c r="Q227" s="381"/>
      <c r="R227" s="381"/>
      <c r="S227" s="381"/>
      <c r="T227" s="381"/>
      <c r="U227" s="381"/>
      <c r="V227" s="381"/>
    </row>
    <row r="228" spans="1:22" ht="15.75" customHeight="1" x14ac:dyDescent="0.25">
      <c r="A228" s="376"/>
      <c r="B228" s="377"/>
      <c r="C228" s="376"/>
      <c r="D228" s="378"/>
      <c r="E228" s="376"/>
      <c r="F228" s="378"/>
      <c r="G228" s="376"/>
      <c r="H228" s="376"/>
      <c r="J228" s="381"/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</row>
    <row r="229" spans="1:22" ht="15.75" customHeight="1" x14ac:dyDescent="0.25">
      <c r="A229" s="376"/>
      <c r="B229" s="377"/>
      <c r="C229" s="376"/>
      <c r="D229" s="378"/>
      <c r="E229" s="376"/>
      <c r="F229" s="378"/>
      <c r="G229" s="376"/>
      <c r="H229" s="376"/>
      <c r="J229" s="381"/>
      <c r="K229" s="381"/>
      <c r="L229" s="381"/>
      <c r="M229" s="381"/>
      <c r="N229" s="381"/>
      <c r="O229" s="381"/>
      <c r="P229" s="381"/>
      <c r="Q229" s="381"/>
      <c r="R229" s="381"/>
      <c r="S229" s="381"/>
      <c r="T229" s="381"/>
      <c r="U229" s="381"/>
      <c r="V229" s="381"/>
    </row>
    <row r="230" spans="1:22" ht="15.75" customHeight="1" x14ac:dyDescent="0.25">
      <c r="A230" s="376"/>
      <c r="B230" s="377"/>
      <c r="C230" s="376"/>
      <c r="D230" s="378"/>
      <c r="E230" s="376"/>
      <c r="F230" s="378"/>
      <c r="G230" s="376"/>
      <c r="H230" s="376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T230" s="381"/>
      <c r="U230" s="381"/>
      <c r="V230" s="381"/>
    </row>
    <row r="231" spans="1:22" ht="15.75" customHeight="1" x14ac:dyDescent="0.25">
      <c r="A231" s="376"/>
      <c r="B231" s="377"/>
      <c r="C231" s="376"/>
      <c r="D231" s="378"/>
      <c r="E231" s="376"/>
      <c r="F231" s="378"/>
      <c r="G231" s="376"/>
      <c r="H231" s="376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</row>
    <row r="232" spans="1:22" ht="15.75" customHeight="1" x14ac:dyDescent="0.25">
      <c r="A232" s="376"/>
      <c r="B232" s="377"/>
      <c r="C232" s="376"/>
      <c r="D232" s="378"/>
      <c r="E232" s="376"/>
      <c r="F232" s="378"/>
      <c r="G232" s="376"/>
      <c r="H232" s="376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T232" s="381"/>
      <c r="U232" s="381"/>
      <c r="V232" s="381"/>
    </row>
    <row r="233" spans="1:22" ht="15.75" customHeight="1" x14ac:dyDescent="0.25">
      <c r="A233" s="376"/>
      <c r="B233" s="377"/>
      <c r="C233" s="376"/>
      <c r="D233" s="378"/>
      <c r="E233" s="376"/>
      <c r="F233" s="378"/>
      <c r="G233" s="376"/>
      <c r="H233" s="376"/>
      <c r="J233" s="381"/>
      <c r="K233" s="381"/>
      <c r="L233" s="381"/>
      <c r="M233" s="381"/>
      <c r="N233" s="381"/>
      <c r="O233" s="381"/>
      <c r="P233" s="381"/>
      <c r="Q233" s="381"/>
      <c r="R233" s="381"/>
      <c r="S233" s="381"/>
      <c r="T233" s="381"/>
      <c r="U233" s="381"/>
      <c r="V233" s="381"/>
    </row>
    <row r="234" spans="1:22" ht="15.75" customHeight="1" x14ac:dyDescent="0.25">
      <c r="A234" s="376"/>
      <c r="B234" s="377"/>
      <c r="C234" s="376"/>
      <c r="D234" s="378"/>
      <c r="E234" s="376"/>
      <c r="F234" s="378"/>
      <c r="G234" s="376"/>
      <c r="H234" s="376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</row>
    <row r="235" spans="1:22" ht="15.75" customHeight="1" x14ac:dyDescent="0.25">
      <c r="A235" s="376"/>
      <c r="B235" s="377"/>
      <c r="C235" s="376"/>
      <c r="D235" s="378"/>
      <c r="E235" s="376"/>
      <c r="F235" s="378"/>
      <c r="G235" s="376"/>
      <c r="H235" s="376"/>
      <c r="J235" s="381"/>
      <c r="K235" s="381"/>
      <c r="L235" s="381"/>
      <c r="M235" s="381"/>
      <c r="N235" s="381"/>
      <c r="O235" s="381"/>
      <c r="P235" s="381"/>
      <c r="Q235" s="381"/>
      <c r="R235" s="381"/>
      <c r="S235" s="381"/>
      <c r="T235" s="381"/>
      <c r="U235" s="381"/>
      <c r="V235" s="381"/>
    </row>
    <row r="236" spans="1:22" ht="15.75" customHeight="1" x14ac:dyDescent="0.25">
      <c r="A236" s="376"/>
      <c r="B236" s="377"/>
      <c r="C236" s="376"/>
      <c r="D236" s="378"/>
      <c r="E236" s="376"/>
      <c r="F236" s="378"/>
      <c r="G236" s="376"/>
      <c r="H236" s="376"/>
      <c r="J236" s="381"/>
      <c r="K236" s="381"/>
      <c r="L236" s="381"/>
      <c r="M236" s="381"/>
      <c r="N236" s="381"/>
      <c r="O236" s="381"/>
      <c r="P236" s="381"/>
      <c r="Q236" s="381"/>
      <c r="R236" s="381"/>
      <c r="S236" s="381"/>
      <c r="T236" s="381"/>
      <c r="U236" s="381"/>
      <c r="V236" s="381"/>
    </row>
    <row r="237" spans="1:22" ht="15.75" customHeight="1" x14ac:dyDescent="0.25">
      <c r="A237" s="376"/>
      <c r="B237" s="377"/>
      <c r="C237" s="376"/>
      <c r="D237" s="378"/>
      <c r="E237" s="376"/>
      <c r="F237" s="378"/>
      <c r="G237" s="376"/>
      <c r="H237" s="376"/>
      <c r="J237" s="381"/>
      <c r="K237" s="381"/>
      <c r="L237" s="381"/>
      <c r="M237" s="381"/>
      <c r="N237" s="381"/>
      <c r="O237" s="381"/>
      <c r="P237" s="381"/>
      <c r="Q237" s="381"/>
      <c r="R237" s="381"/>
      <c r="S237" s="381"/>
      <c r="T237" s="381"/>
      <c r="U237" s="381"/>
      <c r="V237" s="381"/>
    </row>
    <row r="238" spans="1:22" ht="15.75" customHeight="1" x14ac:dyDescent="0.25">
      <c r="A238" s="376"/>
      <c r="B238" s="377"/>
      <c r="C238" s="376"/>
      <c r="D238" s="378"/>
      <c r="E238" s="376"/>
      <c r="F238" s="378"/>
      <c r="G238" s="376"/>
      <c r="H238" s="376"/>
      <c r="J238" s="381"/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</row>
    <row r="239" spans="1:22" ht="15.75" customHeight="1" x14ac:dyDescent="0.25">
      <c r="A239" s="376"/>
      <c r="B239" s="377"/>
      <c r="C239" s="376"/>
      <c r="D239" s="378"/>
      <c r="E239" s="376"/>
      <c r="F239" s="378"/>
      <c r="G239" s="376"/>
      <c r="H239" s="376"/>
      <c r="J239" s="381"/>
      <c r="K239" s="381"/>
      <c r="L239" s="381"/>
      <c r="M239" s="381"/>
      <c r="N239" s="381"/>
      <c r="O239" s="381"/>
      <c r="P239" s="381"/>
      <c r="Q239" s="381"/>
      <c r="R239" s="381"/>
      <c r="S239" s="381"/>
      <c r="T239" s="381"/>
      <c r="U239" s="381"/>
      <c r="V239" s="381"/>
    </row>
    <row r="240" spans="1:22" ht="15.75" customHeight="1" x14ac:dyDescent="0.25">
      <c r="A240" s="376"/>
      <c r="B240" s="377"/>
      <c r="C240" s="376"/>
      <c r="D240" s="378"/>
      <c r="E240" s="376"/>
      <c r="F240" s="378"/>
      <c r="G240" s="376"/>
      <c r="H240" s="376"/>
      <c r="J240" s="381"/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</row>
    <row r="241" spans="1:22" ht="15.75" customHeight="1" x14ac:dyDescent="0.25">
      <c r="A241" s="376"/>
      <c r="B241" s="377"/>
      <c r="C241" s="376"/>
      <c r="D241" s="378"/>
      <c r="E241" s="376"/>
      <c r="F241" s="378"/>
      <c r="G241" s="376"/>
      <c r="H241" s="376"/>
      <c r="J241" s="381"/>
      <c r="K241" s="381"/>
      <c r="L241" s="381"/>
      <c r="M241" s="381"/>
      <c r="N241" s="381"/>
      <c r="O241" s="381"/>
      <c r="P241" s="381"/>
      <c r="Q241" s="381"/>
      <c r="R241" s="381"/>
      <c r="S241" s="381"/>
      <c r="T241" s="381"/>
      <c r="U241" s="381"/>
      <c r="V241" s="381"/>
    </row>
    <row r="242" spans="1:22" ht="15.75" customHeight="1" x14ac:dyDescent="0.25">
      <c r="A242" s="376"/>
      <c r="B242" s="377"/>
      <c r="C242" s="376"/>
      <c r="D242" s="378"/>
      <c r="E242" s="376"/>
      <c r="F242" s="378"/>
      <c r="G242" s="376"/>
      <c r="H242" s="376"/>
      <c r="J242" s="381"/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</row>
    <row r="243" spans="1:22" ht="15.75" customHeight="1" x14ac:dyDescent="0.25">
      <c r="A243" s="376"/>
      <c r="B243" s="377"/>
      <c r="C243" s="376"/>
      <c r="D243" s="378"/>
      <c r="E243" s="376"/>
      <c r="F243" s="378"/>
      <c r="G243" s="376"/>
      <c r="H243" s="376"/>
      <c r="J243" s="381"/>
      <c r="K243" s="381"/>
      <c r="L243" s="381"/>
      <c r="M243" s="381"/>
      <c r="N243" s="381"/>
      <c r="O243" s="381"/>
      <c r="P243" s="381"/>
      <c r="Q243" s="381"/>
      <c r="R243" s="381"/>
      <c r="S243" s="381"/>
      <c r="T243" s="381"/>
      <c r="U243" s="381"/>
      <c r="V243" s="381"/>
    </row>
    <row r="244" spans="1:22" ht="15.75" customHeight="1" x14ac:dyDescent="0.25">
      <c r="A244" s="376"/>
      <c r="B244" s="377"/>
      <c r="C244" s="376"/>
      <c r="D244" s="378"/>
      <c r="E244" s="376"/>
      <c r="F244" s="378"/>
      <c r="G244" s="376"/>
      <c r="H244" s="376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</row>
    <row r="245" spans="1:22" ht="15.75" customHeight="1" x14ac:dyDescent="0.25">
      <c r="A245" s="376"/>
      <c r="B245" s="377"/>
      <c r="C245" s="376"/>
      <c r="D245" s="378"/>
      <c r="E245" s="376"/>
      <c r="F245" s="378"/>
      <c r="G245" s="376"/>
      <c r="H245" s="376"/>
      <c r="J245" s="381"/>
      <c r="K245" s="381"/>
      <c r="L245" s="381"/>
      <c r="M245" s="381"/>
      <c r="N245" s="381"/>
      <c r="O245" s="381"/>
      <c r="P245" s="381"/>
      <c r="Q245" s="381"/>
      <c r="R245" s="381"/>
      <c r="S245" s="381"/>
      <c r="T245" s="381"/>
      <c r="U245" s="381"/>
      <c r="V245" s="381"/>
    </row>
    <row r="246" spans="1:22" ht="15.75" customHeight="1" x14ac:dyDescent="0.25">
      <c r="A246" s="376"/>
      <c r="B246" s="377"/>
      <c r="C246" s="376"/>
      <c r="D246" s="378"/>
      <c r="E246" s="376"/>
      <c r="F246" s="378"/>
      <c r="G246" s="376"/>
      <c r="H246" s="376"/>
      <c r="J246" s="381"/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</row>
    <row r="247" spans="1:22" ht="15.75" customHeight="1" x14ac:dyDescent="0.25">
      <c r="A247" s="376"/>
      <c r="B247" s="377"/>
      <c r="C247" s="376"/>
      <c r="D247" s="378"/>
      <c r="E247" s="376"/>
      <c r="F247" s="378"/>
      <c r="G247" s="376"/>
      <c r="H247" s="376"/>
      <c r="J247" s="381"/>
      <c r="K247" s="381"/>
      <c r="L247" s="381"/>
      <c r="M247" s="381"/>
      <c r="N247" s="381"/>
      <c r="O247" s="381"/>
      <c r="P247" s="381"/>
      <c r="Q247" s="381"/>
      <c r="R247" s="381"/>
      <c r="S247" s="381"/>
      <c r="T247" s="381"/>
      <c r="U247" s="381"/>
      <c r="V247" s="381"/>
    </row>
    <row r="248" spans="1:22" ht="15.75" customHeight="1" x14ac:dyDescent="0.25">
      <c r="A248" s="376"/>
      <c r="B248" s="377"/>
      <c r="C248" s="376"/>
      <c r="D248" s="378"/>
      <c r="E248" s="376"/>
      <c r="F248" s="378"/>
      <c r="G248" s="376"/>
      <c r="H248" s="376"/>
      <c r="J248" s="381"/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</row>
    <row r="249" spans="1:22" ht="15.75" customHeight="1" x14ac:dyDescent="0.25">
      <c r="A249" s="376"/>
      <c r="B249" s="377"/>
      <c r="C249" s="376"/>
      <c r="D249" s="378"/>
      <c r="E249" s="376"/>
      <c r="F249" s="378"/>
      <c r="G249" s="376"/>
      <c r="H249" s="376"/>
      <c r="J249" s="381"/>
      <c r="K249" s="381"/>
      <c r="L249" s="381"/>
      <c r="M249" s="381"/>
      <c r="N249" s="381"/>
      <c r="O249" s="381"/>
      <c r="P249" s="381"/>
      <c r="Q249" s="381"/>
      <c r="R249" s="381"/>
      <c r="S249" s="381"/>
      <c r="T249" s="381"/>
      <c r="U249" s="381"/>
      <c r="V249" s="381"/>
    </row>
    <row r="250" spans="1:22" ht="15.75" customHeight="1" x14ac:dyDescent="0.25">
      <c r="A250" s="376"/>
      <c r="B250" s="377"/>
      <c r="C250" s="376"/>
      <c r="D250" s="378"/>
      <c r="E250" s="376"/>
      <c r="F250" s="378"/>
      <c r="G250" s="376"/>
      <c r="H250" s="376"/>
      <c r="J250" s="381"/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</row>
    <row r="251" spans="1:22" ht="15.75" customHeight="1" x14ac:dyDescent="0.25">
      <c r="A251" s="376"/>
      <c r="B251" s="377"/>
      <c r="C251" s="376"/>
      <c r="D251" s="378"/>
      <c r="E251" s="376"/>
      <c r="F251" s="378"/>
      <c r="G251" s="376"/>
      <c r="H251" s="376"/>
      <c r="J251" s="381"/>
      <c r="K251" s="381"/>
      <c r="L251" s="381"/>
      <c r="M251" s="381"/>
      <c r="N251" s="381"/>
      <c r="O251" s="381"/>
      <c r="P251" s="381"/>
      <c r="Q251" s="381"/>
      <c r="R251" s="381"/>
      <c r="S251" s="381"/>
      <c r="T251" s="381"/>
      <c r="U251" s="381"/>
      <c r="V251" s="381"/>
    </row>
    <row r="252" spans="1:22" ht="15.75" customHeight="1" x14ac:dyDescent="0.25">
      <c r="A252" s="376"/>
      <c r="B252" s="377"/>
      <c r="C252" s="376"/>
      <c r="D252" s="378"/>
      <c r="E252" s="376"/>
      <c r="F252" s="378"/>
      <c r="G252" s="376"/>
      <c r="H252" s="376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</row>
    <row r="253" spans="1:22" ht="15.75" customHeight="1" x14ac:dyDescent="0.25">
      <c r="A253" s="376"/>
      <c r="B253" s="377"/>
      <c r="C253" s="376"/>
      <c r="D253" s="378"/>
      <c r="E253" s="376"/>
      <c r="F253" s="378"/>
      <c r="G253" s="376"/>
      <c r="H253" s="376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81"/>
      <c r="U253" s="381"/>
      <c r="V253" s="381"/>
    </row>
    <row r="254" spans="1:22" ht="15.75" customHeight="1" x14ac:dyDescent="0.25">
      <c r="A254" s="376"/>
      <c r="B254" s="377"/>
      <c r="C254" s="376"/>
      <c r="D254" s="378"/>
      <c r="E254" s="376"/>
      <c r="F254" s="378"/>
      <c r="G254" s="376"/>
      <c r="H254" s="376"/>
      <c r="J254" s="381"/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</row>
    <row r="255" spans="1:22" ht="15.75" customHeight="1" x14ac:dyDescent="0.25">
      <c r="A255" s="376"/>
      <c r="B255" s="377"/>
      <c r="C255" s="376"/>
      <c r="D255" s="378"/>
      <c r="E255" s="376"/>
      <c r="F255" s="378"/>
      <c r="G255" s="376"/>
      <c r="H255" s="376"/>
      <c r="J255" s="381"/>
      <c r="K255" s="381"/>
      <c r="L255" s="381"/>
      <c r="M255" s="381"/>
      <c r="N255" s="381"/>
      <c r="O255" s="381"/>
      <c r="P255" s="381"/>
      <c r="Q255" s="381"/>
      <c r="R255" s="381"/>
      <c r="S255" s="381"/>
      <c r="T255" s="381"/>
      <c r="U255" s="381"/>
      <c r="V255" s="381"/>
    </row>
    <row r="256" spans="1:22" ht="15.75" customHeight="1" x14ac:dyDescent="0.25">
      <c r="A256" s="376"/>
      <c r="B256" s="377"/>
      <c r="C256" s="376"/>
      <c r="D256" s="378"/>
      <c r="E256" s="376"/>
      <c r="F256" s="378"/>
      <c r="G256" s="376"/>
      <c r="H256" s="376"/>
      <c r="J256" s="381"/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</row>
    <row r="257" spans="1:22" ht="15.75" customHeight="1" x14ac:dyDescent="0.25">
      <c r="A257" s="376"/>
      <c r="B257" s="377"/>
      <c r="C257" s="376"/>
      <c r="D257" s="378"/>
      <c r="E257" s="376"/>
      <c r="F257" s="378"/>
      <c r="G257" s="376"/>
      <c r="H257" s="376"/>
      <c r="J257" s="381"/>
      <c r="K257" s="381"/>
      <c r="L257" s="381"/>
      <c r="M257" s="381"/>
      <c r="N257" s="381"/>
      <c r="O257" s="381"/>
      <c r="P257" s="381"/>
      <c r="Q257" s="381"/>
      <c r="R257" s="381"/>
      <c r="S257" s="381"/>
      <c r="T257" s="381"/>
      <c r="U257" s="381"/>
      <c r="V257" s="381"/>
    </row>
    <row r="258" spans="1:22" ht="15.75" customHeight="1" x14ac:dyDescent="0.25">
      <c r="A258" s="376"/>
      <c r="B258" s="377"/>
      <c r="C258" s="376"/>
      <c r="D258" s="378"/>
      <c r="E258" s="376"/>
      <c r="F258" s="378"/>
      <c r="G258" s="376"/>
      <c r="H258" s="376"/>
      <c r="J258" s="381"/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</row>
    <row r="259" spans="1:22" ht="15.75" customHeight="1" x14ac:dyDescent="0.25">
      <c r="A259" s="376"/>
      <c r="B259" s="377"/>
      <c r="C259" s="376"/>
      <c r="D259" s="378"/>
      <c r="E259" s="376"/>
      <c r="F259" s="378"/>
      <c r="G259" s="376"/>
      <c r="H259" s="376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</row>
    <row r="260" spans="1:22" ht="15.75" customHeight="1" x14ac:dyDescent="0.25">
      <c r="A260" s="376"/>
      <c r="B260" s="377"/>
      <c r="C260" s="376"/>
      <c r="D260" s="378"/>
      <c r="E260" s="376"/>
      <c r="F260" s="378"/>
      <c r="G260" s="376"/>
      <c r="H260" s="376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</row>
    <row r="261" spans="1:22" ht="15.75" customHeight="1" x14ac:dyDescent="0.25">
      <c r="A261" s="376"/>
      <c r="B261" s="377"/>
      <c r="C261" s="376"/>
      <c r="D261" s="378"/>
      <c r="E261" s="376"/>
      <c r="F261" s="378"/>
      <c r="G261" s="376"/>
      <c r="H261" s="376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</row>
    <row r="262" spans="1:22" ht="15.75" customHeight="1" x14ac:dyDescent="0.25">
      <c r="A262" s="376"/>
      <c r="B262" s="377"/>
      <c r="C262" s="376"/>
      <c r="D262" s="378"/>
      <c r="E262" s="376"/>
      <c r="F262" s="378"/>
      <c r="G262" s="376"/>
      <c r="H262" s="376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</row>
    <row r="263" spans="1:22" ht="15.75" customHeight="1" x14ac:dyDescent="0.25">
      <c r="A263" s="376"/>
      <c r="B263" s="377"/>
      <c r="C263" s="376"/>
      <c r="D263" s="378"/>
      <c r="E263" s="376"/>
      <c r="F263" s="378"/>
      <c r="G263" s="376"/>
      <c r="H263" s="376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</row>
    <row r="264" spans="1:22" ht="15.75" customHeight="1" x14ac:dyDescent="0.25">
      <c r="A264" s="376"/>
      <c r="B264" s="377"/>
      <c r="C264" s="376"/>
      <c r="D264" s="378"/>
      <c r="E264" s="376"/>
      <c r="F264" s="378"/>
      <c r="G264" s="376"/>
      <c r="H264" s="376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</row>
    <row r="265" spans="1:22" ht="15.75" customHeight="1" x14ac:dyDescent="0.25">
      <c r="A265" s="376"/>
      <c r="B265" s="377"/>
      <c r="C265" s="376"/>
      <c r="D265" s="378"/>
      <c r="E265" s="376"/>
      <c r="F265" s="378"/>
      <c r="G265" s="376"/>
      <c r="H265" s="376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T265" s="381"/>
      <c r="U265" s="381"/>
      <c r="V265" s="381"/>
    </row>
    <row r="266" spans="1:22" ht="15.75" customHeight="1" x14ac:dyDescent="0.25">
      <c r="A266" s="376"/>
      <c r="B266" s="377"/>
      <c r="C266" s="376"/>
      <c r="D266" s="378"/>
      <c r="E266" s="376"/>
      <c r="F266" s="378"/>
      <c r="G266" s="376"/>
      <c r="H266" s="376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</row>
    <row r="267" spans="1:22" ht="15.75" customHeight="1" x14ac:dyDescent="0.25">
      <c r="A267" s="376"/>
      <c r="B267" s="377"/>
      <c r="C267" s="376"/>
      <c r="D267" s="378"/>
      <c r="E267" s="376"/>
      <c r="F267" s="378"/>
      <c r="G267" s="376"/>
      <c r="H267" s="376"/>
      <c r="J267" s="381"/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1"/>
      <c r="V267" s="381"/>
    </row>
    <row r="268" spans="1:22" ht="15.75" customHeight="1" x14ac:dyDescent="0.25">
      <c r="A268" s="376"/>
      <c r="B268" s="377"/>
      <c r="C268" s="376"/>
      <c r="D268" s="378"/>
      <c r="E268" s="376"/>
      <c r="F268" s="378"/>
      <c r="G268" s="376"/>
      <c r="H268" s="376"/>
      <c r="J268" s="381"/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</row>
    <row r="269" spans="1:22" ht="15.75" customHeight="1" x14ac:dyDescent="0.25">
      <c r="A269" s="376"/>
      <c r="B269" s="377"/>
      <c r="C269" s="376"/>
      <c r="D269" s="378"/>
      <c r="E269" s="376"/>
      <c r="F269" s="378"/>
      <c r="G269" s="376"/>
      <c r="H269" s="376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</row>
    <row r="270" spans="1:22" ht="15.75" customHeight="1" x14ac:dyDescent="0.25"/>
    <row r="271" spans="1:22" ht="15.75" customHeight="1" x14ac:dyDescent="0.25"/>
    <row r="272" spans="1:2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</sheetData>
  <mergeCells count="14">
    <mergeCell ref="B9:D9"/>
    <mergeCell ref="E9:J9"/>
    <mergeCell ref="H2:J2"/>
    <mergeCell ref="B4:J4"/>
    <mergeCell ref="B5:J5"/>
    <mergeCell ref="B6:J6"/>
    <mergeCell ref="B7:J7"/>
    <mergeCell ref="B88:C88"/>
    <mergeCell ref="B69:C69"/>
    <mergeCell ref="B70:D70"/>
    <mergeCell ref="E70:J70"/>
    <mergeCell ref="B78:C78"/>
    <mergeCell ref="B80:D80"/>
    <mergeCell ref="E80:J80"/>
  </mergeCells>
  <conditionalFormatting sqref="B6:J6">
    <cfRule type="notContainsBlanks" dxfId="0" priority="1">
      <formula>LEN(TRIM(B6))&gt;0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dcterms:created xsi:type="dcterms:W3CDTF">2020-11-14T13:09:40Z</dcterms:created>
  <dcterms:modified xsi:type="dcterms:W3CDTF">2021-11-06T14:39:00Z</dcterms:modified>
</cp:coreProperties>
</file>