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Olena\Desktop\Ольга Мартинова\ВИКОНАННЯ ПРОЄКТУ\ЗВІТНІСТЬ\КОШТОРИСИ\"/>
    </mc:Choice>
  </mc:AlternateContent>
  <xr:revisionPtr revIDLastSave="0" documentId="13_ncr:1_{A886E6C0-5C1C-4A76-8EF4-B7B70C351180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L116" i="3" l="1"/>
  <c r="F47" i="3"/>
  <c r="D47" i="3"/>
  <c r="X41" i="2"/>
  <c r="J79" i="2" l="1"/>
  <c r="C47" i="3"/>
  <c r="J32" i="2"/>
  <c r="E24" i="3"/>
  <c r="E23" i="3"/>
  <c r="D24" i="3"/>
  <c r="F24" i="3" s="1"/>
  <c r="B24" i="3"/>
  <c r="C24" i="3"/>
  <c r="D23" i="3"/>
  <c r="W32" i="2"/>
  <c r="W36" i="2"/>
  <c r="J36" i="2"/>
  <c r="X36" i="2" s="1"/>
  <c r="X32" i="2" l="1"/>
  <c r="Y36" i="2"/>
  <c r="Z36" i="2" s="1"/>
  <c r="F113" i="3" l="1"/>
  <c r="F110" i="3"/>
  <c r="F96" i="3"/>
  <c r="C115" i="3"/>
  <c r="C114" i="3"/>
  <c r="C113" i="3"/>
  <c r="C112" i="3"/>
  <c r="C111" i="3"/>
  <c r="C110" i="3"/>
  <c r="C109" i="3"/>
  <c r="C108" i="3"/>
  <c r="C107" i="3"/>
  <c r="C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C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C62" i="3"/>
  <c r="B62" i="3"/>
  <c r="C61" i="3"/>
  <c r="B61" i="3"/>
  <c r="C60" i="3"/>
  <c r="B60" i="3"/>
  <c r="C59" i="3"/>
  <c r="B59" i="3"/>
  <c r="C58" i="3"/>
  <c r="C57" i="3"/>
  <c r="B57" i="3"/>
  <c r="C56" i="3"/>
  <c r="B56" i="3"/>
  <c r="C55" i="3"/>
  <c r="B55" i="3"/>
  <c r="C54" i="3"/>
  <c r="B54" i="3"/>
  <c r="C53" i="3"/>
  <c r="B53" i="3"/>
  <c r="C52" i="3"/>
  <c r="B52" i="3"/>
  <c r="C51" i="3"/>
  <c r="B51" i="3"/>
  <c r="C50" i="3"/>
  <c r="B50" i="3"/>
  <c r="C49" i="3"/>
  <c r="C48" i="3"/>
  <c r="B48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C27" i="3"/>
  <c r="B27" i="3"/>
  <c r="C26" i="3"/>
  <c r="B26" i="3"/>
  <c r="C25" i="3"/>
  <c r="B25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J62" i="2"/>
  <c r="W65" i="2"/>
  <c r="W141" i="2"/>
  <c r="W140" i="2"/>
  <c r="W139" i="2"/>
  <c r="W138" i="2"/>
  <c r="W163" i="2"/>
  <c r="W162" i="2"/>
  <c r="W161" i="2"/>
  <c r="W160" i="2"/>
  <c r="J141" i="2"/>
  <c r="D72" i="3" s="1"/>
  <c r="F72" i="3" s="1"/>
  <c r="J140" i="2"/>
  <c r="D71" i="3" s="1"/>
  <c r="F71" i="3" s="1"/>
  <c r="J139" i="2"/>
  <c r="D70" i="3" s="1"/>
  <c r="F70" i="3" s="1"/>
  <c r="J138" i="2"/>
  <c r="X138" i="2" s="1"/>
  <c r="J65" i="2"/>
  <c r="D31" i="3" s="1"/>
  <c r="F31" i="3" s="1"/>
  <c r="J163" i="2"/>
  <c r="X163" i="2" s="1"/>
  <c r="Y163" i="2" s="1"/>
  <c r="Z163" i="2" s="1"/>
  <c r="J162" i="2"/>
  <c r="D93" i="3" s="1"/>
  <c r="F93" i="3" s="1"/>
  <c r="J161" i="2"/>
  <c r="D92" i="3" s="1"/>
  <c r="F92" i="3" s="1"/>
  <c r="J160" i="2"/>
  <c r="D91" i="3" s="1"/>
  <c r="F91" i="3" s="1"/>
  <c r="W142" i="2"/>
  <c r="W127" i="2"/>
  <c r="X118" i="2"/>
  <c r="W118" i="2"/>
  <c r="X61" i="2"/>
  <c r="X60" i="2"/>
  <c r="X59" i="2"/>
  <c r="X58" i="2"/>
  <c r="J75" i="2"/>
  <c r="D41" i="3" s="1"/>
  <c r="F41" i="3" s="1"/>
  <c r="J74" i="2"/>
  <c r="D40" i="3" s="1"/>
  <c r="F40" i="3" s="1"/>
  <c r="J73" i="2"/>
  <c r="D39" i="3" s="1"/>
  <c r="F39" i="3" s="1"/>
  <c r="J72" i="2"/>
  <c r="X72" i="2" s="1"/>
  <c r="J71" i="2"/>
  <c r="X71" i="2" s="1"/>
  <c r="J70" i="2"/>
  <c r="X70" i="2" s="1"/>
  <c r="J69" i="2"/>
  <c r="X69" i="2" s="1"/>
  <c r="J68" i="2"/>
  <c r="X68" i="2" s="1"/>
  <c r="J67" i="2"/>
  <c r="X67" i="2" s="1"/>
  <c r="J66" i="2"/>
  <c r="X66" i="2" s="1"/>
  <c r="J64" i="2"/>
  <c r="X64" i="2" s="1"/>
  <c r="J63" i="2"/>
  <c r="X63" i="2" s="1"/>
  <c r="J134" i="2"/>
  <c r="X134" i="2" s="1"/>
  <c r="J133" i="2"/>
  <c r="X133" i="2" s="1"/>
  <c r="J132" i="2"/>
  <c r="X132" i="2" s="1"/>
  <c r="J131" i="2"/>
  <c r="X131" i="2" s="1"/>
  <c r="J130" i="2"/>
  <c r="X130" i="2" s="1"/>
  <c r="J164" i="2"/>
  <c r="X164" i="2" s="1"/>
  <c r="J159" i="2"/>
  <c r="X159" i="2" s="1"/>
  <c r="J158" i="2"/>
  <c r="X158" i="2" s="1"/>
  <c r="J157" i="2"/>
  <c r="X157" i="2" s="1"/>
  <c r="J156" i="2"/>
  <c r="X156" i="2" s="1"/>
  <c r="J155" i="2"/>
  <c r="X155" i="2" s="1"/>
  <c r="J154" i="2"/>
  <c r="X154" i="2" s="1"/>
  <c r="J153" i="2"/>
  <c r="X153" i="2" s="1"/>
  <c r="J152" i="2"/>
  <c r="X152" i="2" s="1"/>
  <c r="J151" i="2"/>
  <c r="X151" i="2" s="1"/>
  <c r="J150" i="2"/>
  <c r="X150" i="2" s="1"/>
  <c r="J149" i="2"/>
  <c r="X149" i="2" s="1"/>
  <c r="J148" i="2"/>
  <c r="X148" i="2" s="1"/>
  <c r="J147" i="2"/>
  <c r="X147" i="2" s="1"/>
  <c r="J146" i="2"/>
  <c r="X146" i="2" s="1"/>
  <c r="J145" i="2"/>
  <c r="X145" i="2" s="1"/>
  <c r="J144" i="2"/>
  <c r="X144" i="2" s="1"/>
  <c r="J143" i="2"/>
  <c r="X143" i="2" s="1"/>
  <c r="J142" i="2"/>
  <c r="X142" i="2" s="1"/>
  <c r="J137" i="2"/>
  <c r="X137" i="2" s="1"/>
  <c r="J136" i="2"/>
  <c r="X136" i="2" s="1"/>
  <c r="J135" i="2"/>
  <c r="X135" i="2" s="1"/>
  <c r="J129" i="2"/>
  <c r="X129" i="2" s="1"/>
  <c r="J128" i="2"/>
  <c r="X128" i="2" s="1"/>
  <c r="J127" i="2"/>
  <c r="X127" i="2" s="1"/>
  <c r="J126" i="2"/>
  <c r="D57" i="3" s="1"/>
  <c r="F57" i="3" s="1"/>
  <c r="I57" i="3" s="1"/>
  <c r="J125" i="2"/>
  <c r="D56" i="3" s="1"/>
  <c r="F56" i="3" s="1"/>
  <c r="I56" i="3" s="1"/>
  <c r="J124" i="2"/>
  <c r="D55" i="3" s="1"/>
  <c r="F55" i="3" s="1"/>
  <c r="I55" i="3" s="1"/>
  <c r="J123" i="2"/>
  <c r="X123" i="2" s="1"/>
  <c r="J122" i="2"/>
  <c r="X122" i="2" s="1"/>
  <c r="J121" i="2"/>
  <c r="X121" i="2" s="1"/>
  <c r="J120" i="2"/>
  <c r="X120" i="2" s="1"/>
  <c r="J119" i="2"/>
  <c r="X119" i="2" s="1"/>
  <c r="J31" i="2"/>
  <c r="D21" i="3" s="1"/>
  <c r="F21" i="3" s="1"/>
  <c r="J30" i="2"/>
  <c r="X30" i="2" s="1"/>
  <c r="J29" i="2"/>
  <c r="D19" i="3" s="1"/>
  <c r="F19" i="3" s="1"/>
  <c r="J28" i="2"/>
  <c r="D18" i="3" s="1"/>
  <c r="F18" i="3" s="1"/>
  <c r="J27" i="2"/>
  <c r="X27" i="2" s="1"/>
  <c r="J26" i="2"/>
  <c r="X26" i="2" s="1"/>
  <c r="J25" i="2"/>
  <c r="X25" i="2" s="1"/>
  <c r="J24" i="2"/>
  <c r="X24" i="2" s="1"/>
  <c r="J23" i="2"/>
  <c r="X23" i="2" s="1"/>
  <c r="J22" i="2"/>
  <c r="D12" i="3" s="1"/>
  <c r="F12" i="3" s="1"/>
  <c r="D88" i="3" l="1"/>
  <c r="F88" i="3" s="1"/>
  <c r="I88" i="3" s="1"/>
  <c r="X160" i="2"/>
  <c r="D16" i="3"/>
  <c r="F16" i="3" s="1"/>
  <c r="D69" i="3"/>
  <c r="F69" i="3" s="1"/>
  <c r="D89" i="3"/>
  <c r="F89" i="3" s="1"/>
  <c r="I89" i="3" s="1"/>
  <c r="X141" i="2"/>
  <c r="Y141" i="2" s="1"/>
  <c r="Z141" i="2" s="1"/>
  <c r="D13" i="3"/>
  <c r="F13" i="3" s="1"/>
  <c r="D20" i="3"/>
  <c r="F20" i="3" s="1"/>
  <c r="D29" i="3"/>
  <c r="F29" i="3" s="1"/>
  <c r="D73" i="3"/>
  <c r="D77" i="3"/>
  <c r="F77" i="3" s="1"/>
  <c r="I77" i="3" s="1"/>
  <c r="Y138" i="2"/>
  <c r="Z138" i="2" s="1"/>
  <c r="D80" i="3"/>
  <c r="F80" i="3" s="1"/>
  <c r="I80" i="3" s="1"/>
  <c r="D34" i="3"/>
  <c r="F34" i="3" s="1"/>
  <c r="D53" i="3"/>
  <c r="F53" i="3" s="1"/>
  <c r="I53" i="3" s="1"/>
  <c r="D81" i="3"/>
  <c r="F81" i="3" s="1"/>
  <c r="I81" i="3" s="1"/>
  <c r="D85" i="3"/>
  <c r="F85" i="3" s="1"/>
  <c r="I85" i="3" s="1"/>
  <c r="D65" i="3"/>
  <c r="F65" i="3" s="1"/>
  <c r="I65" i="3" s="1"/>
  <c r="X65" i="2"/>
  <c r="Y65" i="2" s="1"/>
  <c r="Z65" i="2" s="1"/>
  <c r="D32" i="3"/>
  <c r="F32" i="3" s="1"/>
  <c r="D50" i="3"/>
  <c r="F50" i="3" s="1"/>
  <c r="I50" i="3" s="1"/>
  <c r="D66" i="3"/>
  <c r="F66" i="3" s="1"/>
  <c r="I66" i="3" s="1"/>
  <c r="D74" i="3"/>
  <c r="F74" i="3" s="1"/>
  <c r="I74" i="3" s="1"/>
  <c r="D82" i="3"/>
  <c r="F82" i="3" s="1"/>
  <c r="I82" i="3" s="1"/>
  <c r="D90" i="3"/>
  <c r="F90" i="3" s="1"/>
  <c r="I90" i="3" s="1"/>
  <c r="Y160" i="2"/>
  <c r="Z160" i="2" s="1"/>
  <c r="X161" i="2"/>
  <c r="Y161" i="2" s="1"/>
  <c r="Z161" i="2" s="1"/>
  <c r="J57" i="2"/>
  <c r="D14" i="3"/>
  <c r="F14" i="3" s="1"/>
  <c r="D35" i="3"/>
  <c r="F35" i="3" s="1"/>
  <c r="D51" i="3"/>
  <c r="F51" i="3" s="1"/>
  <c r="I51" i="3" s="1"/>
  <c r="D59" i="3"/>
  <c r="F59" i="3" s="1"/>
  <c r="I59" i="3" s="1"/>
  <c r="D67" i="3"/>
  <c r="F67" i="3" s="1"/>
  <c r="I67" i="3" s="1"/>
  <c r="D75" i="3"/>
  <c r="F75" i="3" s="1"/>
  <c r="I75" i="3" s="1"/>
  <c r="D83" i="3"/>
  <c r="F83" i="3" s="1"/>
  <c r="I83" i="3" s="1"/>
  <c r="D37" i="3"/>
  <c r="F37" i="3" s="1"/>
  <c r="X139" i="2"/>
  <c r="Y139" i="2" s="1"/>
  <c r="Z139" i="2" s="1"/>
  <c r="D17" i="3"/>
  <c r="F17" i="3" s="1"/>
  <c r="D30" i="3"/>
  <c r="F30" i="3" s="1"/>
  <c r="D38" i="3"/>
  <c r="F38" i="3" s="1"/>
  <c r="D52" i="3"/>
  <c r="F52" i="3" s="1"/>
  <c r="I52" i="3" s="1"/>
  <c r="D60" i="3"/>
  <c r="F60" i="3" s="1"/>
  <c r="I60" i="3" s="1"/>
  <c r="D68" i="3"/>
  <c r="F68" i="3" s="1"/>
  <c r="I68" i="3" s="1"/>
  <c r="D76" i="3"/>
  <c r="F76" i="3" s="1"/>
  <c r="I76" i="3" s="1"/>
  <c r="D84" i="3"/>
  <c r="F84" i="3" s="1"/>
  <c r="I84" i="3" s="1"/>
  <c r="X162" i="2"/>
  <c r="Y162" i="2" s="1"/>
  <c r="Z162" i="2" s="1"/>
  <c r="D33" i="3"/>
  <c r="F33" i="3" s="1"/>
  <c r="X140" i="2"/>
  <c r="Y140" i="2" s="1"/>
  <c r="Z140" i="2" s="1"/>
  <c r="D15" i="3"/>
  <c r="F15" i="3" s="1"/>
  <c r="D28" i="3"/>
  <c r="F28" i="3" s="1"/>
  <c r="D36" i="3"/>
  <c r="F36" i="3" s="1"/>
  <c r="D54" i="3"/>
  <c r="F54" i="3" s="1"/>
  <c r="I54" i="3" s="1"/>
  <c r="D62" i="3"/>
  <c r="F62" i="3" s="1"/>
  <c r="I62" i="3" s="1"/>
  <c r="D78" i="3"/>
  <c r="F78" i="3" s="1"/>
  <c r="I78" i="3" s="1"/>
  <c r="D86" i="3"/>
  <c r="F86" i="3" s="1"/>
  <c r="I86" i="3" s="1"/>
  <c r="D94" i="3"/>
  <c r="F94" i="3" s="1"/>
  <c r="D64" i="3"/>
  <c r="F64" i="3" s="1"/>
  <c r="I64" i="3" s="1"/>
  <c r="D61" i="3"/>
  <c r="F61" i="3" s="1"/>
  <c r="I61" i="3" s="1"/>
  <c r="J117" i="2"/>
  <c r="D63" i="3"/>
  <c r="F63" i="3" s="1"/>
  <c r="I63" i="3" s="1"/>
  <c r="D79" i="3"/>
  <c r="F79" i="3" s="1"/>
  <c r="I79" i="3" s="1"/>
  <c r="D87" i="3"/>
  <c r="F87" i="3" s="1"/>
  <c r="I87" i="3" s="1"/>
  <c r="D95" i="3"/>
  <c r="F95" i="3" s="1"/>
  <c r="I95" i="3" s="1"/>
  <c r="X62" i="2"/>
  <c r="Y118" i="2"/>
  <c r="Z118" i="2" s="1"/>
  <c r="J21" i="2"/>
  <c r="X22" i="2"/>
  <c r="Y127" i="2"/>
  <c r="Z127" i="2" s="1"/>
  <c r="Y142" i="2"/>
  <c r="Z142" i="2" s="1"/>
  <c r="G201" i="2"/>
  <c r="G230" i="2"/>
  <c r="G180" i="2"/>
  <c r="G179" i="2"/>
  <c r="G178" i="2"/>
  <c r="G177" i="2"/>
  <c r="G176" i="2"/>
  <c r="G175" i="2"/>
  <c r="G164" i="2"/>
  <c r="W164" i="2" s="1"/>
  <c r="Y164" i="2" s="1"/>
  <c r="Z164" i="2" s="1"/>
  <c r="G159" i="2"/>
  <c r="W159" i="2" s="1"/>
  <c r="Y159" i="2" s="1"/>
  <c r="Z159" i="2" s="1"/>
  <c r="G158" i="2"/>
  <c r="W158" i="2" s="1"/>
  <c r="Y158" i="2" s="1"/>
  <c r="Z158" i="2" s="1"/>
  <c r="G157" i="2"/>
  <c r="W157" i="2" s="1"/>
  <c r="Y157" i="2" s="1"/>
  <c r="Z157" i="2" s="1"/>
  <c r="G156" i="2"/>
  <c r="W156" i="2" s="1"/>
  <c r="Y156" i="2" s="1"/>
  <c r="Z156" i="2" s="1"/>
  <c r="G155" i="2"/>
  <c r="W155" i="2" s="1"/>
  <c r="Y155" i="2" s="1"/>
  <c r="Z155" i="2" s="1"/>
  <c r="G154" i="2"/>
  <c r="W154" i="2" s="1"/>
  <c r="Y154" i="2" s="1"/>
  <c r="Z154" i="2" s="1"/>
  <c r="G153" i="2"/>
  <c r="W153" i="2" s="1"/>
  <c r="Y153" i="2" s="1"/>
  <c r="Z153" i="2" s="1"/>
  <c r="G152" i="2"/>
  <c r="W152" i="2" s="1"/>
  <c r="Y152" i="2" s="1"/>
  <c r="Z152" i="2" s="1"/>
  <c r="G151" i="2"/>
  <c r="W151" i="2" s="1"/>
  <c r="Y151" i="2" s="1"/>
  <c r="Z151" i="2" s="1"/>
  <c r="G150" i="2"/>
  <c r="W150" i="2" s="1"/>
  <c r="Y150" i="2" s="1"/>
  <c r="Z150" i="2" s="1"/>
  <c r="G149" i="2"/>
  <c r="W149" i="2" s="1"/>
  <c r="Y149" i="2" s="1"/>
  <c r="Z149" i="2" s="1"/>
  <c r="G148" i="2"/>
  <c r="W148" i="2" s="1"/>
  <c r="Y148" i="2" s="1"/>
  <c r="Z148" i="2" s="1"/>
  <c r="G147" i="2"/>
  <c r="W147" i="2" s="1"/>
  <c r="Y147" i="2" s="1"/>
  <c r="Z147" i="2" s="1"/>
  <c r="G146" i="2"/>
  <c r="W146" i="2" s="1"/>
  <c r="Y146" i="2" s="1"/>
  <c r="Z146" i="2" s="1"/>
  <c r="G145" i="2"/>
  <c r="W145" i="2" s="1"/>
  <c r="Y145" i="2" s="1"/>
  <c r="Z145" i="2" s="1"/>
  <c r="G144" i="2"/>
  <c r="W144" i="2" s="1"/>
  <c r="Y144" i="2" s="1"/>
  <c r="Z144" i="2" s="1"/>
  <c r="G143" i="2"/>
  <c r="W143" i="2" s="1"/>
  <c r="Y143" i="2" s="1"/>
  <c r="Z143" i="2" s="1"/>
  <c r="G137" i="2"/>
  <c r="W137" i="2" s="1"/>
  <c r="Y137" i="2" s="1"/>
  <c r="Z137" i="2" s="1"/>
  <c r="G136" i="2"/>
  <c r="W136" i="2" s="1"/>
  <c r="Y136" i="2" s="1"/>
  <c r="Z136" i="2" s="1"/>
  <c r="G135" i="2"/>
  <c r="W135" i="2" s="1"/>
  <c r="Y135" i="2" s="1"/>
  <c r="Z135" i="2" s="1"/>
  <c r="G134" i="2"/>
  <c r="W134" i="2" s="1"/>
  <c r="Y134" i="2" s="1"/>
  <c r="Z134" i="2" s="1"/>
  <c r="G133" i="2"/>
  <c r="W133" i="2" s="1"/>
  <c r="Y133" i="2" s="1"/>
  <c r="Z133" i="2" s="1"/>
  <c r="G132" i="2"/>
  <c r="W132" i="2" s="1"/>
  <c r="Y132" i="2" s="1"/>
  <c r="Z132" i="2" s="1"/>
  <c r="G131" i="2"/>
  <c r="W131" i="2" s="1"/>
  <c r="Y131" i="2" s="1"/>
  <c r="Z131" i="2" s="1"/>
  <c r="G130" i="2"/>
  <c r="W130" i="2" s="1"/>
  <c r="Y130" i="2" s="1"/>
  <c r="Z130" i="2" s="1"/>
  <c r="G129" i="2"/>
  <c r="W129" i="2" s="1"/>
  <c r="Y129" i="2" s="1"/>
  <c r="Z129" i="2" s="1"/>
  <c r="G128" i="2"/>
  <c r="W128" i="2" s="1"/>
  <c r="Y128" i="2" s="1"/>
  <c r="Z128" i="2" s="1"/>
  <c r="G123" i="2"/>
  <c r="W123" i="2" s="1"/>
  <c r="Y123" i="2" s="1"/>
  <c r="Z123" i="2" s="1"/>
  <c r="G122" i="2"/>
  <c r="W122" i="2" s="1"/>
  <c r="Y122" i="2" s="1"/>
  <c r="Z122" i="2" s="1"/>
  <c r="G121" i="2"/>
  <c r="W121" i="2" s="1"/>
  <c r="Y121" i="2" s="1"/>
  <c r="Z121" i="2" s="1"/>
  <c r="G120" i="2"/>
  <c r="W120" i="2" s="1"/>
  <c r="Y120" i="2" s="1"/>
  <c r="Z120" i="2" s="1"/>
  <c r="G119" i="2"/>
  <c r="W119" i="2" s="1"/>
  <c r="G96" i="2"/>
  <c r="G72" i="2"/>
  <c r="W72" i="2" s="1"/>
  <c r="Y72" i="2" s="1"/>
  <c r="Z72" i="2" s="1"/>
  <c r="G71" i="2"/>
  <c r="W71" i="2" s="1"/>
  <c r="Y71" i="2" s="1"/>
  <c r="Z71" i="2" s="1"/>
  <c r="G70" i="2"/>
  <c r="W70" i="2" s="1"/>
  <c r="Y70" i="2" s="1"/>
  <c r="Z70" i="2" s="1"/>
  <c r="G69" i="2"/>
  <c r="W69" i="2" s="1"/>
  <c r="Y69" i="2" s="1"/>
  <c r="Z69" i="2" s="1"/>
  <c r="G68" i="2"/>
  <c r="W68" i="2" s="1"/>
  <c r="Y68" i="2" s="1"/>
  <c r="Z68" i="2" s="1"/>
  <c r="G67" i="2"/>
  <c r="W67" i="2" s="1"/>
  <c r="Y67" i="2" s="1"/>
  <c r="Z67" i="2" s="1"/>
  <c r="G66" i="2"/>
  <c r="W66" i="2" s="1"/>
  <c r="Y66" i="2" s="1"/>
  <c r="Z66" i="2" s="1"/>
  <c r="G64" i="2"/>
  <c r="W64" i="2" s="1"/>
  <c r="Y64" i="2" s="1"/>
  <c r="Z64" i="2" s="1"/>
  <c r="G63" i="2"/>
  <c r="W63" i="2" s="1"/>
  <c r="Y63" i="2" s="1"/>
  <c r="Z63" i="2" s="1"/>
  <c r="G62" i="2"/>
  <c r="W62" i="2" s="1"/>
  <c r="Y62" i="2" s="1"/>
  <c r="Z62" i="2" s="1"/>
  <c r="G61" i="2"/>
  <c r="W61" i="2" s="1"/>
  <c r="Y61" i="2" s="1"/>
  <c r="Z61" i="2" s="1"/>
  <c r="G60" i="2"/>
  <c r="W60" i="2" s="1"/>
  <c r="Y60" i="2" s="1"/>
  <c r="Z60" i="2" s="1"/>
  <c r="G59" i="2"/>
  <c r="W59" i="2" s="1"/>
  <c r="Y59" i="2" s="1"/>
  <c r="Z59" i="2" s="1"/>
  <c r="G58" i="2"/>
  <c r="W58" i="2" s="1"/>
  <c r="Y119" i="2" l="1"/>
  <c r="Z119" i="2" s="1"/>
  <c r="Y58" i="2"/>
  <c r="Z58" i="2" s="1"/>
  <c r="G30" i="2"/>
  <c r="W30" i="2" s="1"/>
  <c r="Y30" i="2" s="1"/>
  <c r="Z30" i="2" s="1"/>
  <c r="G27" i="2"/>
  <c r="W27" i="2" s="1"/>
  <c r="Y27" i="2" s="1"/>
  <c r="Z27" i="2" s="1"/>
  <c r="G26" i="2"/>
  <c r="W26" i="2" s="1"/>
  <c r="Y26" i="2" s="1"/>
  <c r="Z26" i="2" s="1"/>
  <c r="G25" i="2"/>
  <c r="W25" i="2" s="1"/>
  <c r="Y25" i="2" s="1"/>
  <c r="Z25" i="2" s="1"/>
  <c r="G24" i="2"/>
  <c r="W24" i="2" s="1"/>
  <c r="Y24" i="2" s="1"/>
  <c r="Z24" i="2" s="1"/>
  <c r="G23" i="2"/>
  <c r="W23" i="2" s="1"/>
  <c r="Y23" i="2" s="1"/>
  <c r="Z23" i="2" s="1"/>
  <c r="G22" i="2"/>
  <c r="W22" i="2" s="1"/>
  <c r="E21" i="2"/>
  <c r="G28" i="2"/>
  <c r="G29" i="2"/>
  <c r="G31" i="2"/>
  <c r="E37" i="2"/>
  <c r="G38" i="2"/>
  <c r="D26" i="3" s="1"/>
  <c r="F26" i="3" s="1"/>
  <c r="G39" i="2"/>
  <c r="G40" i="2"/>
  <c r="E43" i="2"/>
  <c r="G44" i="2"/>
  <c r="G45" i="2"/>
  <c r="G46" i="2"/>
  <c r="E47" i="2"/>
  <c r="G48" i="2"/>
  <c r="G49" i="2"/>
  <c r="G50" i="2"/>
  <c r="E51" i="2"/>
  <c r="G52" i="2"/>
  <c r="G53" i="2"/>
  <c r="G54" i="2"/>
  <c r="E57" i="2"/>
  <c r="E79" i="2" s="1"/>
  <c r="G73" i="2"/>
  <c r="G74" i="2"/>
  <c r="G75" i="2"/>
  <c r="E81" i="2"/>
  <c r="G82" i="2"/>
  <c r="G83" i="2"/>
  <c r="G84" i="2"/>
  <c r="E85" i="2"/>
  <c r="G86" i="2"/>
  <c r="G87" i="2"/>
  <c r="G88" i="2"/>
  <c r="E89" i="2"/>
  <c r="G90" i="2"/>
  <c r="G91" i="2"/>
  <c r="E93" i="2"/>
  <c r="G94" i="2"/>
  <c r="G95" i="2"/>
  <c r="E97" i="2"/>
  <c r="G98" i="2"/>
  <c r="G99" i="2"/>
  <c r="G100" i="2"/>
  <c r="E103" i="2"/>
  <c r="G104" i="2"/>
  <c r="G105" i="2"/>
  <c r="G106" i="2"/>
  <c r="E107" i="2"/>
  <c r="G108" i="2"/>
  <c r="G109" i="2"/>
  <c r="G110" i="2"/>
  <c r="E111" i="2"/>
  <c r="G112" i="2"/>
  <c r="G113" i="2"/>
  <c r="G114" i="2"/>
  <c r="E117" i="2"/>
  <c r="G124" i="2"/>
  <c r="G125" i="2"/>
  <c r="G126" i="2"/>
  <c r="E165" i="2"/>
  <c r="G166" i="2"/>
  <c r="G167" i="2"/>
  <c r="G168" i="2"/>
  <c r="E169" i="2"/>
  <c r="G170" i="2"/>
  <c r="G171" i="2"/>
  <c r="G172" i="2"/>
  <c r="G181" i="2"/>
  <c r="G182" i="2"/>
  <c r="G183" i="2"/>
  <c r="G184" i="2"/>
  <c r="G185" i="2"/>
  <c r="E186" i="2"/>
  <c r="G188" i="2"/>
  <c r="G189" i="2"/>
  <c r="G190" i="2"/>
  <c r="G191" i="2"/>
  <c r="G192" i="2"/>
  <c r="G193" i="2"/>
  <c r="E194" i="2"/>
  <c r="G196" i="2"/>
  <c r="G197" i="2"/>
  <c r="G198" i="2"/>
  <c r="G199" i="2"/>
  <c r="G200" i="2"/>
  <c r="E202" i="2"/>
  <c r="G204" i="2"/>
  <c r="G205" i="2"/>
  <c r="G206" i="2"/>
  <c r="G207" i="2"/>
  <c r="G208" i="2"/>
  <c r="E209" i="2"/>
  <c r="G211" i="2"/>
  <c r="G212" i="2"/>
  <c r="E213" i="2"/>
  <c r="G215" i="2"/>
  <c r="G216" i="2"/>
  <c r="G217" i="2"/>
  <c r="G218" i="2"/>
  <c r="E219" i="2"/>
  <c r="E221" i="2"/>
  <c r="G222" i="2"/>
  <c r="G223" i="2"/>
  <c r="G224" i="2"/>
  <c r="G225" i="2"/>
  <c r="E226" i="2"/>
  <c r="G227" i="2"/>
  <c r="G228" i="2"/>
  <c r="G229" i="2"/>
  <c r="E231" i="2"/>
  <c r="G232" i="2"/>
  <c r="G233" i="2"/>
  <c r="G234" i="2"/>
  <c r="E235" i="2"/>
  <c r="G236" i="2"/>
  <c r="G237" i="2"/>
  <c r="G238" i="2"/>
  <c r="G239" i="2"/>
  <c r="G240" i="2"/>
  <c r="G241" i="2"/>
  <c r="G242" i="2"/>
  <c r="G243" i="2"/>
  <c r="G18" i="2"/>
  <c r="G19" i="2"/>
  <c r="G20" i="2"/>
  <c r="I137" i="3"/>
  <c r="F137" i="3"/>
  <c r="D137" i="3"/>
  <c r="I127" i="3"/>
  <c r="F127" i="3"/>
  <c r="D127" i="3"/>
  <c r="V243" i="2"/>
  <c r="S243" i="2"/>
  <c r="P243" i="2"/>
  <c r="M243" i="2"/>
  <c r="J243" i="2"/>
  <c r="D115" i="3" s="1"/>
  <c r="F115" i="3" s="1"/>
  <c r="V242" i="2"/>
  <c r="S242" i="2"/>
  <c r="P242" i="2"/>
  <c r="M242" i="2"/>
  <c r="J242" i="2"/>
  <c r="D114" i="3" s="1"/>
  <c r="F114" i="3" s="1"/>
  <c r="V241" i="2"/>
  <c r="S241" i="2"/>
  <c r="P241" i="2"/>
  <c r="M241" i="2"/>
  <c r="J241" i="2"/>
  <c r="V240" i="2"/>
  <c r="S240" i="2"/>
  <c r="P240" i="2"/>
  <c r="M240" i="2"/>
  <c r="J240" i="2"/>
  <c r="V239" i="2"/>
  <c r="S239" i="2"/>
  <c r="P239" i="2"/>
  <c r="M239" i="2"/>
  <c r="J239" i="2"/>
  <c r="V238" i="2"/>
  <c r="S238" i="2"/>
  <c r="P238" i="2"/>
  <c r="M238" i="2"/>
  <c r="V237" i="2"/>
  <c r="S237" i="2"/>
  <c r="P237" i="2"/>
  <c r="M237" i="2"/>
  <c r="J237" i="2"/>
  <c r="V236" i="2"/>
  <c r="S236" i="2"/>
  <c r="P236" i="2"/>
  <c r="M236" i="2"/>
  <c r="J236" i="2"/>
  <c r="T235" i="2"/>
  <c r="Q235" i="2"/>
  <c r="N235" i="2"/>
  <c r="K235" i="2"/>
  <c r="H235" i="2"/>
  <c r="V234" i="2"/>
  <c r="S234" i="2"/>
  <c r="P234" i="2"/>
  <c r="M234" i="2"/>
  <c r="J234" i="2"/>
  <c r="V233" i="2"/>
  <c r="S233" i="2"/>
  <c r="P233" i="2"/>
  <c r="M233" i="2"/>
  <c r="J233" i="2"/>
  <c r="V232" i="2"/>
  <c r="S232" i="2"/>
  <c r="P232" i="2"/>
  <c r="M232" i="2"/>
  <c r="J232" i="2"/>
  <c r="T231" i="2"/>
  <c r="Q231" i="2"/>
  <c r="N231" i="2"/>
  <c r="K231" i="2"/>
  <c r="H231" i="2"/>
  <c r="V230" i="2"/>
  <c r="S230" i="2"/>
  <c r="P230" i="2"/>
  <c r="M230" i="2"/>
  <c r="J230" i="2"/>
  <c r="D112" i="3" s="1"/>
  <c r="F112" i="3" s="1"/>
  <c r="V229" i="2"/>
  <c r="S229" i="2"/>
  <c r="P229" i="2"/>
  <c r="M229" i="2"/>
  <c r="J229" i="2"/>
  <c r="V228" i="2"/>
  <c r="S228" i="2"/>
  <c r="P228" i="2"/>
  <c r="M228" i="2"/>
  <c r="J228" i="2"/>
  <c r="V227" i="2"/>
  <c r="S227" i="2"/>
  <c r="P227" i="2"/>
  <c r="M227" i="2"/>
  <c r="J227" i="2"/>
  <c r="D111" i="3" s="1"/>
  <c r="F111" i="3" s="1"/>
  <c r="T226" i="2"/>
  <c r="Q226" i="2"/>
  <c r="N226" i="2"/>
  <c r="K226" i="2"/>
  <c r="H226" i="2"/>
  <c r="V225" i="2"/>
  <c r="S225" i="2"/>
  <c r="P225" i="2"/>
  <c r="M225" i="2"/>
  <c r="J225" i="2"/>
  <c r="V224" i="2"/>
  <c r="S224" i="2"/>
  <c r="P224" i="2"/>
  <c r="M224" i="2"/>
  <c r="J224" i="2"/>
  <c r="V223" i="2"/>
  <c r="S223" i="2"/>
  <c r="P223" i="2"/>
  <c r="M223" i="2"/>
  <c r="J223" i="2"/>
  <c r="V222" i="2"/>
  <c r="S222" i="2"/>
  <c r="P222" i="2"/>
  <c r="M222" i="2"/>
  <c r="J222" i="2"/>
  <c r="T221" i="2"/>
  <c r="Q221" i="2"/>
  <c r="N221" i="2"/>
  <c r="K221" i="2"/>
  <c r="H221" i="2"/>
  <c r="T219" i="2"/>
  <c r="Q219" i="2"/>
  <c r="N219" i="2"/>
  <c r="K219" i="2"/>
  <c r="H219" i="2"/>
  <c r="V218" i="2"/>
  <c r="S218" i="2"/>
  <c r="P218" i="2"/>
  <c r="M218" i="2"/>
  <c r="J218" i="2"/>
  <c r="V217" i="2"/>
  <c r="S217" i="2"/>
  <c r="P217" i="2"/>
  <c r="M217" i="2"/>
  <c r="J217" i="2"/>
  <c r="V216" i="2"/>
  <c r="S216" i="2"/>
  <c r="P216" i="2"/>
  <c r="M216" i="2"/>
  <c r="J216" i="2"/>
  <c r="V215" i="2"/>
  <c r="S215" i="2"/>
  <c r="P215" i="2"/>
  <c r="M215" i="2"/>
  <c r="J215" i="2"/>
  <c r="T213" i="2"/>
  <c r="Q213" i="2"/>
  <c r="N213" i="2"/>
  <c r="K213" i="2"/>
  <c r="H213" i="2"/>
  <c r="V212" i="2"/>
  <c r="S212" i="2"/>
  <c r="P212" i="2"/>
  <c r="M212" i="2"/>
  <c r="J212" i="2"/>
  <c r="V211" i="2"/>
  <c r="S211" i="2"/>
  <c r="P211" i="2"/>
  <c r="M211" i="2"/>
  <c r="J211" i="2"/>
  <c r="T209" i="2"/>
  <c r="Q209" i="2"/>
  <c r="N209" i="2"/>
  <c r="K209" i="2"/>
  <c r="H209" i="2"/>
  <c r="V208" i="2"/>
  <c r="S208" i="2"/>
  <c r="P208" i="2"/>
  <c r="M208" i="2"/>
  <c r="J208" i="2"/>
  <c r="V207" i="2"/>
  <c r="S207" i="2"/>
  <c r="P207" i="2"/>
  <c r="M207" i="2"/>
  <c r="J207" i="2"/>
  <c r="V206" i="2"/>
  <c r="S206" i="2"/>
  <c r="P206" i="2"/>
  <c r="M206" i="2"/>
  <c r="J206" i="2"/>
  <c r="V205" i="2"/>
  <c r="S205" i="2"/>
  <c r="P205" i="2"/>
  <c r="M205" i="2"/>
  <c r="J205" i="2"/>
  <c r="V204" i="2"/>
  <c r="S204" i="2"/>
  <c r="P204" i="2"/>
  <c r="M204" i="2"/>
  <c r="J204" i="2"/>
  <c r="T202" i="2"/>
  <c r="Q202" i="2"/>
  <c r="N202" i="2"/>
  <c r="K202" i="2"/>
  <c r="H202" i="2"/>
  <c r="V201" i="2"/>
  <c r="S201" i="2"/>
  <c r="P201" i="2"/>
  <c r="M201" i="2"/>
  <c r="J201" i="2"/>
  <c r="D109" i="3" s="1"/>
  <c r="F109" i="3" s="1"/>
  <c r="V200" i="2"/>
  <c r="S200" i="2"/>
  <c r="P200" i="2"/>
  <c r="M200" i="2"/>
  <c r="J200" i="2"/>
  <c r="V199" i="2"/>
  <c r="S199" i="2"/>
  <c r="P199" i="2"/>
  <c r="M199" i="2"/>
  <c r="J199" i="2"/>
  <c r="V198" i="2"/>
  <c r="S198" i="2"/>
  <c r="P198" i="2"/>
  <c r="M198" i="2"/>
  <c r="J198" i="2"/>
  <c r="V197" i="2"/>
  <c r="S197" i="2"/>
  <c r="P197" i="2"/>
  <c r="M197" i="2"/>
  <c r="J197" i="2"/>
  <c r="D108" i="3" s="1"/>
  <c r="F108" i="3" s="1"/>
  <c r="V196" i="2"/>
  <c r="S196" i="2"/>
  <c r="P196" i="2"/>
  <c r="M196" i="2"/>
  <c r="J196" i="2"/>
  <c r="D107" i="3" s="1"/>
  <c r="F107" i="3" s="1"/>
  <c r="T194" i="2"/>
  <c r="Q194" i="2"/>
  <c r="N194" i="2"/>
  <c r="K194" i="2"/>
  <c r="H194" i="2"/>
  <c r="V193" i="2"/>
  <c r="S193" i="2"/>
  <c r="P193" i="2"/>
  <c r="M193" i="2"/>
  <c r="J193" i="2"/>
  <c r="V192" i="2"/>
  <c r="S192" i="2"/>
  <c r="P192" i="2"/>
  <c r="M192" i="2"/>
  <c r="J192" i="2"/>
  <c r="V191" i="2"/>
  <c r="S191" i="2"/>
  <c r="P191" i="2"/>
  <c r="M191" i="2"/>
  <c r="J191" i="2"/>
  <c r="V190" i="2"/>
  <c r="S190" i="2"/>
  <c r="P190" i="2"/>
  <c r="M190" i="2"/>
  <c r="J190" i="2"/>
  <c r="V189" i="2"/>
  <c r="S189" i="2"/>
  <c r="P189" i="2"/>
  <c r="M189" i="2"/>
  <c r="J189" i="2"/>
  <c r="V188" i="2"/>
  <c r="S188" i="2"/>
  <c r="P188" i="2"/>
  <c r="M188" i="2"/>
  <c r="J188" i="2"/>
  <c r="T186" i="2"/>
  <c r="Q186" i="2"/>
  <c r="N186" i="2"/>
  <c r="K186" i="2"/>
  <c r="H186" i="2"/>
  <c r="V185" i="2"/>
  <c r="S185" i="2"/>
  <c r="P185" i="2"/>
  <c r="M185" i="2"/>
  <c r="J185" i="2"/>
  <c r="V184" i="2"/>
  <c r="S184" i="2"/>
  <c r="P184" i="2"/>
  <c r="M184" i="2"/>
  <c r="J184" i="2"/>
  <c r="V183" i="2"/>
  <c r="S183" i="2"/>
  <c r="P183" i="2"/>
  <c r="M183" i="2"/>
  <c r="J183" i="2"/>
  <c r="D105" i="3" s="1"/>
  <c r="F105" i="3" s="1"/>
  <c r="I105" i="3" s="1"/>
  <c r="V182" i="2"/>
  <c r="S182" i="2"/>
  <c r="P182" i="2"/>
  <c r="M182" i="2"/>
  <c r="J182" i="2"/>
  <c r="D104" i="3" s="1"/>
  <c r="F104" i="3" s="1"/>
  <c r="I104" i="3" s="1"/>
  <c r="V181" i="2"/>
  <c r="S181" i="2"/>
  <c r="P181" i="2"/>
  <c r="M181" i="2"/>
  <c r="J181" i="2"/>
  <c r="D103" i="3" s="1"/>
  <c r="F103" i="3" s="1"/>
  <c r="I103" i="3" s="1"/>
  <c r="V180" i="2"/>
  <c r="S180" i="2"/>
  <c r="P180" i="2"/>
  <c r="M180" i="2"/>
  <c r="J180" i="2"/>
  <c r="D102" i="3" s="1"/>
  <c r="F102" i="3" s="1"/>
  <c r="I102" i="3" s="1"/>
  <c r="V179" i="2"/>
  <c r="S179" i="2"/>
  <c r="P179" i="2"/>
  <c r="M179" i="2"/>
  <c r="J179" i="2"/>
  <c r="D101" i="3" s="1"/>
  <c r="F101" i="3" s="1"/>
  <c r="I101" i="3" s="1"/>
  <c r="V178" i="2"/>
  <c r="S178" i="2"/>
  <c r="P178" i="2"/>
  <c r="M178" i="2"/>
  <c r="J178" i="2"/>
  <c r="D100" i="3" s="1"/>
  <c r="F100" i="3" s="1"/>
  <c r="I100" i="3" s="1"/>
  <c r="V177" i="2"/>
  <c r="S177" i="2"/>
  <c r="P177" i="2"/>
  <c r="M177" i="2"/>
  <c r="J177" i="2"/>
  <c r="D99" i="3" s="1"/>
  <c r="F99" i="3" s="1"/>
  <c r="I99" i="3" s="1"/>
  <c r="V176" i="2"/>
  <c r="S176" i="2"/>
  <c r="P176" i="2"/>
  <c r="M176" i="2"/>
  <c r="J176" i="2"/>
  <c r="D98" i="3" s="1"/>
  <c r="F98" i="3" s="1"/>
  <c r="I98" i="3" s="1"/>
  <c r="V175" i="2"/>
  <c r="S175" i="2"/>
  <c r="P175" i="2"/>
  <c r="M175" i="2"/>
  <c r="J175" i="2"/>
  <c r="V172" i="2"/>
  <c r="S172" i="2"/>
  <c r="P172" i="2"/>
  <c r="M172" i="2"/>
  <c r="J172" i="2"/>
  <c r="V171" i="2"/>
  <c r="S171" i="2"/>
  <c r="P171" i="2"/>
  <c r="M171" i="2"/>
  <c r="J171" i="2"/>
  <c r="V170" i="2"/>
  <c r="S170" i="2"/>
  <c r="P170" i="2"/>
  <c r="M170" i="2"/>
  <c r="J170" i="2"/>
  <c r="T169" i="2"/>
  <c r="Q169" i="2"/>
  <c r="N169" i="2"/>
  <c r="K169" i="2"/>
  <c r="H169" i="2"/>
  <c r="V168" i="2"/>
  <c r="S168" i="2"/>
  <c r="P168" i="2"/>
  <c r="M168" i="2"/>
  <c r="J168" i="2"/>
  <c r="V167" i="2"/>
  <c r="S167" i="2"/>
  <c r="P167" i="2"/>
  <c r="M167" i="2"/>
  <c r="J167" i="2"/>
  <c r="V166" i="2"/>
  <c r="S166" i="2"/>
  <c r="P166" i="2"/>
  <c r="M166" i="2"/>
  <c r="J166" i="2"/>
  <c r="T165" i="2"/>
  <c r="Q165" i="2"/>
  <c r="N165" i="2"/>
  <c r="K165" i="2"/>
  <c r="H165" i="2"/>
  <c r="V126" i="2"/>
  <c r="S126" i="2"/>
  <c r="P126" i="2"/>
  <c r="M126" i="2"/>
  <c r="V125" i="2"/>
  <c r="S125" i="2"/>
  <c r="P125" i="2"/>
  <c r="M125" i="2"/>
  <c r="V124" i="2"/>
  <c r="S124" i="2"/>
  <c r="P124" i="2"/>
  <c r="M124" i="2"/>
  <c r="T117" i="2"/>
  <c r="Q117" i="2"/>
  <c r="N117" i="2"/>
  <c r="K117" i="2"/>
  <c r="H117" i="2"/>
  <c r="V114" i="2"/>
  <c r="S114" i="2"/>
  <c r="P114" i="2"/>
  <c r="M114" i="2"/>
  <c r="J114" i="2"/>
  <c r="V113" i="2"/>
  <c r="S113" i="2"/>
  <c r="P113" i="2"/>
  <c r="M113" i="2"/>
  <c r="J113" i="2"/>
  <c r="V112" i="2"/>
  <c r="S112" i="2"/>
  <c r="P112" i="2"/>
  <c r="M112" i="2"/>
  <c r="J112" i="2"/>
  <c r="T111" i="2"/>
  <c r="Q111" i="2"/>
  <c r="N111" i="2"/>
  <c r="K111" i="2"/>
  <c r="H111" i="2"/>
  <c r="V110" i="2"/>
  <c r="S110" i="2"/>
  <c r="P110" i="2"/>
  <c r="M110" i="2"/>
  <c r="J110" i="2"/>
  <c r="V109" i="2"/>
  <c r="S109" i="2"/>
  <c r="P109" i="2"/>
  <c r="M109" i="2"/>
  <c r="J109" i="2"/>
  <c r="V108" i="2"/>
  <c r="S108" i="2"/>
  <c r="P108" i="2"/>
  <c r="M108" i="2"/>
  <c r="J108" i="2"/>
  <c r="T107" i="2"/>
  <c r="Q107" i="2"/>
  <c r="N107" i="2"/>
  <c r="K107" i="2"/>
  <c r="H107" i="2"/>
  <c r="V106" i="2"/>
  <c r="S106" i="2"/>
  <c r="P106" i="2"/>
  <c r="M106" i="2"/>
  <c r="J106" i="2"/>
  <c r="V105" i="2"/>
  <c r="S105" i="2"/>
  <c r="P105" i="2"/>
  <c r="M105" i="2"/>
  <c r="J105" i="2"/>
  <c r="V104" i="2"/>
  <c r="S104" i="2"/>
  <c r="P104" i="2"/>
  <c r="M104" i="2"/>
  <c r="J104" i="2"/>
  <c r="T103" i="2"/>
  <c r="Q103" i="2"/>
  <c r="N103" i="2"/>
  <c r="K103" i="2"/>
  <c r="H103" i="2"/>
  <c r="V100" i="2"/>
  <c r="S100" i="2"/>
  <c r="P100" i="2"/>
  <c r="M100" i="2"/>
  <c r="J100" i="2"/>
  <c r="V99" i="2"/>
  <c r="S99" i="2"/>
  <c r="P99" i="2"/>
  <c r="M99" i="2"/>
  <c r="J99" i="2"/>
  <c r="V98" i="2"/>
  <c r="S98" i="2"/>
  <c r="P98" i="2"/>
  <c r="M98" i="2"/>
  <c r="J98" i="2"/>
  <c r="T97" i="2"/>
  <c r="Q97" i="2"/>
  <c r="N97" i="2"/>
  <c r="K97" i="2"/>
  <c r="H97" i="2"/>
  <c r="V96" i="2"/>
  <c r="S96" i="2"/>
  <c r="P96" i="2"/>
  <c r="M96" i="2"/>
  <c r="J96" i="2"/>
  <c r="V95" i="2"/>
  <c r="S95" i="2"/>
  <c r="P95" i="2"/>
  <c r="M95" i="2"/>
  <c r="J95" i="2"/>
  <c r="V94" i="2"/>
  <c r="S94" i="2"/>
  <c r="P94" i="2"/>
  <c r="M94" i="2"/>
  <c r="J94" i="2"/>
  <c r="T93" i="2"/>
  <c r="Q93" i="2"/>
  <c r="N93" i="2"/>
  <c r="K93" i="2"/>
  <c r="H93" i="2"/>
  <c r="V92" i="2"/>
  <c r="S92" i="2"/>
  <c r="P92" i="2"/>
  <c r="M92" i="2"/>
  <c r="J92" i="2"/>
  <c r="D45" i="3" s="1"/>
  <c r="F45" i="3" s="1"/>
  <c r="V91" i="2"/>
  <c r="S91" i="2"/>
  <c r="P91" i="2"/>
  <c r="M91" i="2"/>
  <c r="J91" i="2"/>
  <c r="V90" i="2"/>
  <c r="S90" i="2"/>
  <c r="P90" i="2"/>
  <c r="M90" i="2"/>
  <c r="J90" i="2"/>
  <c r="T89" i="2"/>
  <c r="Q89" i="2"/>
  <c r="N89" i="2"/>
  <c r="K89" i="2"/>
  <c r="H89" i="2"/>
  <c r="V88" i="2"/>
  <c r="S88" i="2"/>
  <c r="P88" i="2"/>
  <c r="M88" i="2"/>
  <c r="J88" i="2"/>
  <c r="V87" i="2"/>
  <c r="S87" i="2"/>
  <c r="P87" i="2"/>
  <c r="M87" i="2"/>
  <c r="J87" i="2"/>
  <c r="V86" i="2"/>
  <c r="S86" i="2"/>
  <c r="P86" i="2"/>
  <c r="M86" i="2"/>
  <c r="J86" i="2"/>
  <c r="D43" i="3" s="1"/>
  <c r="F43" i="3" s="1"/>
  <c r="T85" i="2"/>
  <c r="Q85" i="2"/>
  <c r="N85" i="2"/>
  <c r="K85" i="2"/>
  <c r="H85" i="2"/>
  <c r="V84" i="2"/>
  <c r="S84" i="2"/>
  <c r="P84" i="2"/>
  <c r="M84" i="2"/>
  <c r="J84" i="2"/>
  <c r="V83" i="2"/>
  <c r="S83" i="2"/>
  <c r="P83" i="2"/>
  <c r="M83" i="2"/>
  <c r="J83" i="2"/>
  <c r="V82" i="2"/>
  <c r="S82" i="2"/>
  <c r="P82" i="2"/>
  <c r="M82" i="2"/>
  <c r="J82" i="2"/>
  <c r="T81" i="2"/>
  <c r="Q81" i="2"/>
  <c r="N81" i="2"/>
  <c r="K81" i="2"/>
  <c r="H81" i="2"/>
  <c r="V78" i="2"/>
  <c r="S78" i="2"/>
  <c r="P78" i="2"/>
  <c r="M78" i="2"/>
  <c r="V77" i="2"/>
  <c r="S77" i="2"/>
  <c r="P77" i="2"/>
  <c r="M77" i="2"/>
  <c r="T76" i="2"/>
  <c r="Q76" i="2"/>
  <c r="N76" i="2"/>
  <c r="K76" i="2"/>
  <c r="V75" i="2"/>
  <c r="S75" i="2"/>
  <c r="P75" i="2"/>
  <c r="M75" i="2"/>
  <c r="V74" i="2"/>
  <c r="S74" i="2"/>
  <c r="P74" i="2"/>
  <c r="M74" i="2"/>
  <c r="V73" i="2"/>
  <c r="S73" i="2"/>
  <c r="P73" i="2"/>
  <c r="M73" i="2"/>
  <c r="T57" i="2"/>
  <c r="Q57" i="2"/>
  <c r="N57" i="2"/>
  <c r="K57" i="2"/>
  <c r="H57" i="2"/>
  <c r="H79" i="2" s="1"/>
  <c r="V54" i="2"/>
  <c r="S54" i="2"/>
  <c r="P54" i="2"/>
  <c r="M54" i="2"/>
  <c r="J54" i="2"/>
  <c r="V53" i="2"/>
  <c r="S53" i="2"/>
  <c r="P53" i="2"/>
  <c r="M53" i="2"/>
  <c r="J53" i="2"/>
  <c r="V52" i="2"/>
  <c r="S52" i="2"/>
  <c r="P52" i="2"/>
  <c r="M52" i="2"/>
  <c r="J52" i="2"/>
  <c r="T51" i="2"/>
  <c r="Q51" i="2"/>
  <c r="N51" i="2"/>
  <c r="K51" i="2"/>
  <c r="H51" i="2"/>
  <c r="V50" i="2"/>
  <c r="S50" i="2"/>
  <c r="P50" i="2"/>
  <c r="M50" i="2"/>
  <c r="J50" i="2"/>
  <c r="V49" i="2"/>
  <c r="S49" i="2"/>
  <c r="P49" i="2"/>
  <c r="M49" i="2"/>
  <c r="J49" i="2"/>
  <c r="V48" i="2"/>
  <c r="S48" i="2"/>
  <c r="P48" i="2"/>
  <c r="M48" i="2"/>
  <c r="J48" i="2"/>
  <c r="T47" i="2"/>
  <c r="Q47" i="2"/>
  <c r="N47" i="2"/>
  <c r="K47" i="2"/>
  <c r="H47" i="2"/>
  <c r="V46" i="2"/>
  <c r="S46" i="2"/>
  <c r="P46" i="2"/>
  <c r="M46" i="2"/>
  <c r="J46" i="2"/>
  <c r="V45" i="2"/>
  <c r="S45" i="2"/>
  <c r="P45" i="2"/>
  <c r="M45" i="2"/>
  <c r="J45" i="2"/>
  <c r="V44" i="2"/>
  <c r="S44" i="2"/>
  <c r="P44" i="2"/>
  <c r="M44" i="2"/>
  <c r="J44" i="2"/>
  <c r="T43" i="2"/>
  <c r="Q43" i="2"/>
  <c r="N43" i="2"/>
  <c r="K43" i="2"/>
  <c r="H43" i="2"/>
  <c r="V40" i="2"/>
  <c r="S40" i="2"/>
  <c r="P40" i="2"/>
  <c r="M40" i="2"/>
  <c r="J40" i="2"/>
  <c r="V39" i="2"/>
  <c r="S39" i="2"/>
  <c r="P39" i="2"/>
  <c r="M39" i="2"/>
  <c r="J39" i="2"/>
  <c r="V38" i="2"/>
  <c r="S38" i="2"/>
  <c r="P38" i="2"/>
  <c r="M38" i="2"/>
  <c r="J38" i="2"/>
  <c r="T37" i="2"/>
  <c r="Q37" i="2"/>
  <c r="N37" i="2"/>
  <c r="K37" i="2"/>
  <c r="H37" i="2"/>
  <c r="V31" i="2"/>
  <c r="S31" i="2"/>
  <c r="P31" i="2"/>
  <c r="M31" i="2"/>
  <c r="V29" i="2"/>
  <c r="S29" i="2"/>
  <c r="P29" i="2"/>
  <c r="M29" i="2"/>
  <c r="V28" i="2"/>
  <c r="S28" i="2"/>
  <c r="P28" i="2"/>
  <c r="M28" i="2"/>
  <c r="T21" i="2"/>
  <c r="Q21" i="2"/>
  <c r="N21" i="2"/>
  <c r="K21" i="2"/>
  <c r="H21" i="2"/>
  <c r="V20" i="2"/>
  <c r="S20" i="2"/>
  <c r="P20" i="2"/>
  <c r="M20" i="2"/>
  <c r="J20" i="2"/>
  <c r="V19" i="2"/>
  <c r="S19" i="2"/>
  <c r="P19" i="2"/>
  <c r="M19" i="2"/>
  <c r="J19" i="2"/>
  <c r="V18" i="2"/>
  <c r="S18" i="2"/>
  <c r="P18" i="2"/>
  <c r="M18" i="2"/>
  <c r="J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N29" i="1"/>
  <c r="B29" i="1" s="1"/>
  <c r="J29" i="1"/>
  <c r="J28" i="1"/>
  <c r="J27" i="1"/>
  <c r="G117" i="2" l="1"/>
  <c r="J186" i="2"/>
  <c r="D97" i="3"/>
  <c r="F97" i="3" s="1"/>
  <c r="I97" i="3" s="1"/>
  <c r="I116" i="3" s="1"/>
  <c r="Y22" i="2"/>
  <c r="Z22" i="2" s="1"/>
  <c r="I29" i="1"/>
  <c r="X74" i="2"/>
  <c r="W73" i="2"/>
  <c r="X73" i="2"/>
  <c r="X75" i="2"/>
  <c r="W75" i="2"/>
  <c r="W74" i="2"/>
  <c r="M213" i="2"/>
  <c r="G57" i="2"/>
  <c r="G79" i="2" s="1"/>
  <c r="G231" i="2"/>
  <c r="M103" i="2"/>
  <c r="M226" i="2"/>
  <c r="W212" i="2"/>
  <c r="G17" i="2"/>
  <c r="W178" i="2"/>
  <c r="W196" i="2"/>
  <c r="V21" i="2"/>
  <c r="T35" i="2" s="1"/>
  <c r="V35" i="2" s="1"/>
  <c r="G21" i="2"/>
  <c r="G35" i="2" s="1"/>
  <c r="F23" i="3" s="1"/>
  <c r="F116" i="3" s="1"/>
  <c r="W20" i="2"/>
  <c r="W200" i="2"/>
  <c r="S13" i="2"/>
  <c r="Q33" i="2" s="1"/>
  <c r="V117" i="2"/>
  <c r="S17" i="2"/>
  <c r="Q34" i="2" s="1"/>
  <c r="S34" i="2" s="1"/>
  <c r="V76" i="2"/>
  <c r="W236" i="2"/>
  <c r="W228" i="2"/>
  <c r="W172" i="2"/>
  <c r="K55" i="2"/>
  <c r="E244" i="2"/>
  <c r="W240" i="2"/>
  <c r="X84" i="2"/>
  <c r="W95" i="2"/>
  <c r="P13" i="2"/>
  <c r="N33" i="2" s="1"/>
  <c r="X180" i="2"/>
  <c r="X189" i="2"/>
  <c r="W16" i="2"/>
  <c r="V17" i="2"/>
  <c r="T34" i="2" s="1"/>
  <c r="V34" i="2" s="1"/>
  <c r="P169" i="2"/>
  <c r="G221" i="2"/>
  <c r="G165" i="2"/>
  <c r="G93" i="2"/>
  <c r="W126" i="2"/>
  <c r="S169" i="2"/>
  <c r="E173" i="2"/>
  <c r="G103" i="2"/>
  <c r="W31" i="2"/>
  <c r="V51" i="2"/>
  <c r="P93" i="2"/>
  <c r="X96" i="2"/>
  <c r="X53" i="2"/>
  <c r="W208" i="2"/>
  <c r="G97" i="2"/>
  <c r="G89" i="2"/>
  <c r="G81" i="2"/>
  <c r="G51" i="2"/>
  <c r="G43" i="2"/>
  <c r="M21" i="2"/>
  <c r="K35" i="2" s="1"/>
  <c r="M35" i="2" s="1"/>
  <c r="P37" i="2"/>
  <c r="M81" i="2"/>
  <c r="X90" i="2"/>
  <c r="X201" i="2"/>
  <c r="X206" i="2"/>
  <c r="G219" i="2"/>
  <c r="S21" i="2"/>
  <c r="Q35" i="2" s="1"/>
  <c r="S35" i="2" s="1"/>
  <c r="P43" i="2"/>
  <c r="P76" i="2"/>
  <c r="V81" i="2"/>
  <c r="J107" i="2"/>
  <c r="V111" i="2"/>
  <c r="X184" i="2"/>
  <c r="M194" i="2"/>
  <c r="X193" i="2"/>
  <c r="M219" i="2"/>
  <c r="W207" i="2"/>
  <c r="G107" i="2"/>
  <c r="P47" i="2"/>
  <c r="P51" i="2"/>
  <c r="X54" i="2"/>
  <c r="S76" i="2"/>
  <c r="X86" i="2"/>
  <c r="X92" i="2"/>
  <c r="J111" i="2"/>
  <c r="S117" i="2"/>
  <c r="V165" i="2"/>
  <c r="P194" i="2"/>
  <c r="X190" i="2"/>
  <c r="V221" i="2"/>
  <c r="P226" i="2"/>
  <c r="G209" i="2"/>
  <c r="X15" i="2"/>
  <c r="X38" i="2"/>
  <c r="X91" i="2"/>
  <c r="V97" i="2"/>
  <c r="J169" i="2"/>
  <c r="X175" i="2"/>
  <c r="S219" i="2"/>
  <c r="S226" i="2"/>
  <c r="W78" i="2"/>
  <c r="W104" i="2"/>
  <c r="P117" i="2"/>
  <c r="M186" i="2"/>
  <c r="X192" i="2"/>
  <c r="X237" i="2"/>
  <c r="E101" i="2"/>
  <c r="J93" i="2"/>
  <c r="W96" i="2"/>
  <c r="G213" i="2"/>
  <c r="G186" i="2"/>
  <c r="G111" i="2"/>
  <c r="E55" i="2"/>
  <c r="X16" i="2"/>
  <c r="V37" i="2"/>
  <c r="V93" i="2"/>
  <c r="X104" i="2"/>
  <c r="P111" i="2"/>
  <c r="X114" i="2"/>
  <c r="X125" i="2"/>
  <c r="W211" i="2"/>
  <c r="M221" i="2"/>
  <c r="G194" i="2"/>
  <c r="W15" i="2"/>
  <c r="W19" i="2"/>
  <c r="M43" i="2"/>
  <c r="X95" i="2"/>
  <c r="X230" i="2"/>
  <c r="X240" i="2"/>
  <c r="G235" i="2"/>
  <c r="G226" i="2"/>
  <c r="G169" i="2"/>
  <c r="G85" i="2"/>
  <c r="G47" i="2"/>
  <c r="G37" i="2"/>
  <c r="W48" i="2"/>
  <c r="W225" i="2"/>
  <c r="W229" i="2"/>
  <c r="W77" i="2"/>
  <c r="W179" i="2"/>
  <c r="W109" i="2"/>
  <c r="W46" i="2"/>
  <c r="P81" i="2"/>
  <c r="M89" i="2"/>
  <c r="X126" i="2"/>
  <c r="X176" i="2"/>
  <c r="X182" i="2"/>
  <c r="X200" i="2"/>
  <c r="W215" i="2"/>
  <c r="V43" i="2"/>
  <c r="H55" i="2"/>
  <c r="M51" i="2"/>
  <c r="S81" i="2"/>
  <c r="X99" i="2"/>
  <c r="P103" i="2"/>
  <c r="V103" i="2"/>
  <c r="P107" i="2"/>
  <c r="V107" i="2"/>
  <c r="Q173" i="2"/>
  <c r="S186" i="2"/>
  <c r="W181" i="2"/>
  <c r="S194" i="2"/>
  <c r="W190" i="2"/>
  <c r="M202" i="2"/>
  <c r="W199" i="2"/>
  <c r="P213" i="2"/>
  <c r="V213" i="2"/>
  <c r="X215" i="2"/>
  <c r="S221" i="2"/>
  <c r="V226" i="2"/>
  <c r="P235" i="2"/>
  <c r="W241" i="2"/>
  <c r="S85" i="2"/>
  <c r="W88" i="2"/>
  <c r="W106" i="2"/>
  <c r="P202" i="2"/>
  <c r="X225" i="2"/>
  <c r="X18" i="2"/>
  <c r="S51" i="2"/>
  <c r="W83" i="2"/>
  <c r="M93" i="2"/>
  <c r="X106" i="2"/>
  <c r="S111" i="2"/>
  <c r="W114" i="2"/>
  <c r="M117" i="2"/>
  <c r="W170" i="2"/>
  <c r="W176" i="2"/>
  <c r="W180" i="2"/>
  <c r="Y180" i="2" s="1"/>
  <c r="Z180" i="2" s="1"/>
  <c r="W184" i="2"/>
  <c r="W193" i="2"/>
  <c r="S202" i="2"/>
  <c r="M209" i="2"/>
  <c r="P219" i="2"/>
  <c r="X218" i="2"/>
  <c r="W223" i="2"/>
  <c r="X236" i="2"/>
  <c r="M17" i="2"/>
  <c r="K34" i="2" s="1"/>
  <c r="M34" i="2" s="1"/>
  <c r="W45" i="2"/>
  <c r="Q79" i="2"/>
  <c r="P209" i="2"/>
  <c r="W218" i="2"/>
  <c r="M231" i="2"/>
  <c r="M235" i="2"/>
  <c r="M37" i="2"/>
  <c r="J43" i="2"/>
  <c r="X49" i="2"/>
  <c r="T55" i="2"/>
  <c r="W53" i="2"/>
  <c r="W91" i="2"/>
  <c r="W92" i="2"/>
  <c r="S93" i="2"/>
  <c r="P97" i="2"/>
  <c r="X109" i="2"/>
  <c r="M169" i="2"/>
  <c r="W183" i="2"/>
  <c r="W188" i="2"/>
  <c r="W192" i="2"/>
  <c r="S209" i="2"/>
  <c r="W206" i="2"/>
  <c r="X207" i="2"/>
  <c r="V219" i="2"/>
  <c r="X217" i="2"/>
  <c r="W222" i="2"/>
  <c r="P231" i="2"/>
  <c r="X20" i="2"/>
  <c r="N101" i="2"/>
  <c r="S165" i="2"/>
  <c r="X179" i="2"/>
  <c r="W216" i="2"/>
  <c r="W230" i="2"/>
  <c r="W234" i="2"/>
  <c r="K79" i="2"/>
  <c r="M97" i="2"/>
  <c r="W168" i="2"/>
  <c r="K173" i="2"/>
  <c r="X183" i="2"/>
  <c r="W197" i="2"/>
  <c r="W204" i="2"/>
  <c r="P221" i="2"/>
  <c r="W237" i="2"/>
  <c r="W242" i="2"/>
  <c r="W14" i="2"/>
  <c r="X39" i="2"/>
  <c r="X44" i="2"/>
  <c r="W49" i="2"/>
  <c r="S57" i="2"/>
  <c r="N79" i="2"/>
  <c r="M85" i="2"/>
  <c r="M107" i="2"/>
  <c r="W110" i="2"/>
  <c r="W113" i="2"/>
  <c r="X168" i="2"/>
  <c r="W177" i="2"/>
  <c r="W182" i="2"/>
  <c r="W189" i="2"/>
  <c r="X197" i="2"/>
  <c r="J209" i="2"/>
  <c r="W217" i="2"/>
  <c r="W224" i="2"/>
  <c r="W39" i="2"/>
  <c r="W54" i="2"/>
  <c r="V57" i="2"/>
  <c r="N173" i="2"/>
  <c r="S213" i="2"/>
  <c r="H244" i="2"/>
  <c r="V13" i="2"/>
  <c r="T33" i="2" s="1"/>
  <c r="X19" i="2"/>
  <c r="X167" i="2"/>
  <c r="W175" i="2"/>
  <c r="S231" i="2"/>
  <c r="K244" i="2"/>
  <c r="X241" i="2"/>
  <c r="X83" i="2"/>
  <c r="V85" i="2"/>
  <c r="M165" i="2"/>
  <c r="V231" i="2"/>
  <c r="S235" i="2"/>
  <c r="W239" i="2"/>
  <c r="X45" i="2"/>
  <c r="N55" i="2"/>
  <c r="W87" i="2"/>
  <c r="X94" i="2"/>
  <c r="X100" i="2"/>
  <c r="M111" i="2"/>
  <c r="T173" i="2"/>
  <c r="W171" i="2"/>
  <c r="W185" i="2"/>
  <c r="V202" i="2"/>
  <c r="X199" i="2"/>
  <c r="X212" i="2"/>
  <c r="X228" i="2"/>
  <c r="W233" i="2"/>
  <c r="N244" i="2"/>
  <c r="V235" i="2"/>
  <c r="X239" i="2"/>
  <c r="W40" i="2"/>
  <c r="W50" i="2"/>
  <c r="Q55" i="2"/>
  <c r="W84" i="2"/>
  <c r="Y84" i="2" s="1"/>
  <c r="Z84" i="2" s="1"/>
  <c r="J89" i="2"/>
  <c r="W99" i="2"/>
  <c r="W125" i="2"/>
  <c r="W198" i="2"/>
  <c r="W205" i="2"/>
  <c r="W227" i="2"/>
  <c r="X233" i="2"/>
  <c r="Q244" i="2"/>
  <c r="W238" i="2"/>
  <c r="W243" i="2"/>
  <c r="J17" i="2"/>
  <c r="H34" i="2" s="1"/>
  <c r="J34" i="2" s="1"/>
  <c r="P17" i="2"/>
  <c r="N34" i="2" s="1"/>
  <c r="P34" i="2" s="1"/>
  <c r="H173" i="2"/>
  <c r="W191" i="2"/>
  <c r="X196" i="2"/>
  <c r="X205" i="2"/>
  <c r="W232" i="2"/>
  <c r="T244" i="2"/>
  <c r="X243" i="2"/>
  <c r="M76" i="2"/>
  <c r="X88" i="2"/>
  <c r="J85" i="2"/>
  <c r="W108" i="2"/>
  <c r="J13" i="2"/>
  <c r="X14" i="2"/>
  <c r="W29" i="2"/>
  <c r="X31" i="2"/>
  <c r="J35" i="2"/>
  <c r="M47" i="2"/>
  <c r="X50" i="2"/>
  <c r="M57" i="2"/>
  <c r="X87" i="2"/>
  <c r="T101" i="2"/>
  <c r="X224" i="2"/>
  <c r="J221" i="2"/>
  <c r="W98" i="2"/>
  <c r="S97" i="2"/>
  <c r="K29" i="1"/>
  <c r="M13" i="2"/>
  <c r="W18" i="2"/>
  <c r="X29" i="2"/>
  <c r="X229" i="2"/>
  <c r="J226" i="2"/>
  <c r="P89" i="2"/>
  <c r="X28" i="2"/>
  <c r="S47" i="2"/>
  <c r="V47" i="2"/>
  <c r="W52" i="2"/>
  <c r="W82" i="2"/>
  <c r="S89" i="2"/>
  <c r="W90" i="2"/>
  <c r="J47" i="2"/>
  <c r="X48" i="2"/>
  <c r="J30" i="1"/>
  <c r="W28" i="2"/>
  <c r="S37" i="2"/>
  <c r="W38" i="2"/>
  <c r="S43" i="2"/>
  <c r="W44" i="2"/>
  <c r="X52" i="2"/>
  <c r="X78" i="2"/>
  <c r="X82" i="2"/>
  <c r="P85" i="2"/>
  <c r="V89" i="2"/>
  <c r="J97" i="2"/>
  <c r="J165" i="2"/>
  <c r="V169" i="2"/>
  <c r="X170" i="2"/>
  <c r="G13" i="2"/>
  <c r="P21" i="2"/>
  <c r="N35" i="2" s="1"/>
  <c r="P35" i="2" s="1"/>
  <c r="J51" i="2"/>
  <c r="T79" i="2"/>
  <c r="J81" i="2"/>
  <c r="S107" i="2"/>
  <c r="X40" i="2"/>
  <c r="X46" i="2"/>
  <c r="S103" i="2"/>
  <c r="W105" i="2"/>
  <c r="V186" i="2"/>
  <c r="W94" i="2"/>
  <c r="W100" i="2"/>
  <c r="X108" i="2"/>
  <c r="X113" i="2"/>
  <c r="W124" i="2"/>
  <c r="P186" i="2"/>
  <c r="X177" i="2"/>
  <c r="V194" i="2"/>
  <c r="J202" i="2"/>
  <c r="H101" i="2"/>
  <c r="X124" i="2"/>
  <c r="X117" i="2" s="1"/>
  <c r="W167" i="2"/>
  <c r="X172" i="2"/>
  <c r="X191" i="2"/>
  <c r="J213" i="2"/>
  <c r="X211" i="2"/>
  <c r="X223" i="2"/>
  <c r="X232" i="2"/>
  <c r="W86" i="2"/>
  <c r="K101" i="2"/>
  <c r="W112" i="2"/>
  <c r="W166" i="2"/>
  <c r="X181" i="2"/>
  <c r="X198" i="2"/>
  <c r="X208" i="2"/>
  <c r="X222" i="2"/>
  <c r="X238" i="2"/>
  <c r="P57" i="2"/>
  <c r="X77" i="2"/>
  <c r="X98" i="2"/>
  <c r="J103" i="2"/>
  <c r="X112" i="2"/>
  <c r="X178" i="2"/>
  <c r="J194" i="2"/>
  <c r="V209" i="2"/>
  <c r="X171" i="2"/>
  <c r="X234" i="2"/>
  <c r="J231" i="2"/>
  <c r="J37" i="2"/>
  <c r="Q101" i="2"/>
  <c r="X105" i="2"/>
  <c r="X110" i="2"/>
  <c r="X166" i="2"/>
  <c r="P165" i="2"/>
  <c r="X185" i="2"/>
  <c r="J219" i="2"/>
  <c r="X227" i="2"/>
  <c r="X242" i="2"/>
  <c r="X188" i="2"/>
  <c r="X204" i="2"/>
  <c r="X216" i="2"/>
  <c r="J235" i="2"/>
  <c r="D116" i="3" l="1"/>
  <c r="Y200" i="2"/>
  <c r="Z200" i="2" s="1"/>
  <c r="Y15" i="2"/>
  <c r="Z15" i="2" s="1"/>
  <c r="W21" i="2"/>
  <c r="W186" i="2"/>
  <c r="X186" i="2"/>
  <c r="Y74" i="2"/>
  <c r="Z74" i="2" s="1"/>
  <c r="E33" i="2"/>
  <c r="G33" i="2" s="1"/>
  <c r="W117" i="2"/>
  <c r="X21" i="2"/>
  <c r="G101" i="2"/>
  <c r="Y196" i="2"/>
  <c r="Z196" i="2" s="1"/>
  <c r="Y53" i="2"/>
  <c r="Z53" i="2" s="1"/>
  <c r="Y73" i="2"/>
  <c r="Z73" i="2" s="1"/>
  <c r="Y75" i="2"/>
  <c r="Z75" i="2" s="1"/>
  <c r="Y109" i="2"/>
  <c r="Z109" i="2" s="1"/>
  <c r="X57" i="2"/>
  <c r="W57" i="2"/>
  <c r="Y212" i="2"/>
  <c r="Z212" i="2" s="1"/>
  <c r="W213" i="2"/>
  <c r="Y178" i="2"/>
  <c r="Z178" i="2" s="1"/>
  <c r="V173" i="2"/>
  <c r="J115" i="2"/>
  <c r="Y91" i="2"/>
  <c r="Z91" i="2" s="1"/>
  <c r="Y106" i="2"/>
  <c r="Z106" i="2" s="1"/>
  <c r="Y206" i="2"/>
  <c r="Z206" i="2" s="1"/>
  <c r="Y45" i="2"/>
  <c r="Z45" i="2" s="1"/>
  <c r="Y237" i="2"/>
  <c r="Z237" i="2" s="1"/>
  <c r="Y218" i="2"/>
  <c r="Z218" i="2" s="1"/>
  <c r="V79" i="2"/>
  <c r="X89" i="2"/>
  <c r="Y20" i="2"/>
  <c r="Z20" i="2" s="1"/>
  <c r="Y48" i="2"/>
  <c r="Z48" i="2" s="1"/>
  <c r="Y236" i="2"/>
  <c r="Z236" i="2" s="1"/>
  <c r="Y95" i="2"/>
  <c r="Z95" i="2" s="1"/>
  <c r="M55" i="2"/>
  <c r="Y225" i="2"/>
  <c r="Z225" i="2" s="1"/>
  <c r="Y96" i="2"/>
  <c r="Z96" i="2" s="1"/>
  <c r="Y92" i="2"/>
  <c r="Z92" i="2" s="1"/>
  <c r="Y228" i="2"/>
  <c r="Z228" i="2" s="1"/>
  <c r="Y184" i="2"/>
  <c r="Z184" i="2" s="1"/>
  <c r="Y240" i="2"/>
  <c r="Z240" i="2" s="1"/>
  <c r="Y104" i="2"/>
  <c r="Z104" i="2" s="1"/>
  <c r="X81" i="2"/>
  <c r="Y31" i="2"/>
  <c r="Z31" i="2" s="1"/>
  <c r="P115" i="2"/>
  <c r="X37" i="2"/>
  <c r="Y182" i="2"/>
  <c r="Z182" i="2" s="1"/>
  <c r="Y207" i="2"/>
  <c r="Z207" i="2" s="1"/>
  <c r="Y126" i="2"/>
  <c r="Z126" i="2" s="1"/>
  <c r="P173" i="2"/>
  <c r="V244" i="2"/>
  <c r="M173" i="2"/>
  <c r="Y39" i="2"/>
  <c r="Z39" i="2" s="1"/>
  <c r="X93" i="2"/>
  <c r="Y110" i="2"/>
  <c r="Z110" i="2" s="1"/>
  <c r="Y16" i="2"/>
  <c r="Z16" i="2" s="1"/>
  <c r="Y208" i="2"/>
  <c r="Z208" i="2" s="1"/>
  <c r="W103" i="2"/>
  <c r="M101" i="2"/>
  <c r="Y19" i="2"/>
  <c r="Z19" i="2" s="1"/>
  <c r="Y229" i="2"/>
  <c r="Z229" i="2" s="1"/>
  <c r="Y193" i="2"/>
  <c r="Z193" i="2" s="1"/>
  <c r="W35" i="2"/>
  <c r="G173" i="2"/>
  <c r="Y172" i="2"/>
  <c r="Z172" i="2" s="1"/>
  <c r="S173" i="2"/>
  <c r="S79" i="2"/>
  <c r="G55" i="2"/>
  <c r="G244" i="2"/>
  <c r="X103" i="2"/>
  <c r="W169" i="2"/>
  <c r="M244" i="2"/>
  <c r="P79" i="2"/>
  <c r="Y78" i="2"/>
  <c r="Z78" i="2" s="1"/>
  <c r="X13" i="2"/>
  <c r="Y189" i="2"/>
  <c r="Z189" i="2" s="1"/>
  <c r="G115" i="2"/>
  <c r="P55" i="2"/>
  <c r="V101" i="2"/>
  <c r="X51" i="2"/>
  <c r="V55" i="2"/>
  <c r="Y54" i="2"/>
  <c r="Z54" i="2" s="1"/>
  <c r="X76" i="2"/>
  <c r="X79" i="2" s="1"/>
  <c r="Y83" i="2"/>
  <c r="Z83" i="2" s="1"/>
  <c r="Y199" i="2"/>
  <c r="Z199" i="2" s="1"/>
  <c r="Y99" i="2"/>
  <c r="Z99" i="2" s="1"/>
  <c r="M115" i="2"/>
  <c r="Y168" i="2"/>
  <c r="Z168" i="2" s="1"/>
  <c r="Y176" i="2"/>
  <c r="Z176" i="2" s="1"/>
  <c r="Y215" i="2"/>
  <c r="Z215" i="2" s="1"/>
  <c r="S244" i="2"/>
  <c r="Y175" i="2"/>
  <c r="Z175" i="2" s="1"/>
  <c r="X165" i="2"/>
  <c r="Y167" i="2"/>
  <c r="Z167" i="2" s="1"/>
  <c r="Y50" i="2"/>
  <c r="Z50" i="2" s="1"/>
  <c r="X17" i="2"/>
  <c r="V115" i="2"/>
  <c r="J173" i="2"/>
  <c r="E34" i="2"/>
  <c r="Y177" i="2"/>
  <c r="Z177" i="2" s="1"/>
  <c r="P244" i="2"/>
  <c r="Y192" i="2"/>
  <c r="Z192" i="2" s="1"/>
  <c r="Y190" i="2"/>
  <c r="Z190" i="2" s="1"/>
  <c r="Y179" i="2"/>
  <c r="Z179" i="2" s="1"/>
  <c r="Y88" i="2"/>
  <c r="Z88" i="2" s="1"/>
  <c r="Y114" i="2"/>
  <c r="Z114" i="2" s="1"/>
  <c r="Y125" i="2"/>
  <c r="Z125" i="2" s="1"/>
  <c r="Y197" i="2"/>
  <c r="Z197" i="2" s="1"/>
  <c r="Y239" i="2"/>
  <c r="Z239" i="2" s="1"/>
  <c r="Y227" i="2"/>
  <c r="Z227" i="2" s="1"/>
  <c r="Y242" i="2"/>
  <c r="Z242" i="2" s="1"/>
  <c r="W221" i="2"/>
  <c r="W47" i="2"/>
  <c r="W226" i="2"/>
  <c r="Y223" i="2"/>
  <c r="Z223" i="2" s="1"/>
  <c r="Y46" i="2"/>
  <c r="Z46" i="2" s="1"/>
  <c r="Y181" i="2"/>
  <c r="Z181" i="2" s="1"/>
  <c r="Y224" i="2"/>
  <c r="Z224" i="2" s="1"/>
  <c r="Y238" i="2"/>
  <c r="Z238" i="2" s="1"/>
  <c r="Y204" i="2"/>
  <c r="Z204" i="2" s="1"/>
  <c r="Y230" i="2"/>
  <c r="Z230" i="2" s="1"/>
  <c r="Y222" i="2"/>
  <c r="Z222" i="2" s="1"/>
  <c r="W235" i="2"/>
  <c r="W231" i="2"/>
  <c r="W194" i="2"/>
  <c r="Y233" i="2"/>
  <c r="Z233" i="2" s="1"/>
  <c r="Y183" i="2"/>
  <c r="Z183" i="2" s="1"/>
  <c r="Y171" i="2"/>
  <c r="Z171" i="2" s="1"/>
  <c r="W209" i="2"/>
  <c r="Y232" i="2"/>
  <c r="Z232" i="2" s="1"/>
  <c r="Y241" i="2"/>
  <c r="Z241" i="2" s="1"/>
  <c r="X213" i="2"/>
  <c r="S115" i="2"/>
  <c r="Y100" i="2"/>
  <c r="Z100" i="2" s="1"/>
  <c r="W219" i="2"/>
  <c r="Y14" i="2"/>
  <c r="Z14" i="2" s="1"/>
  <c r="Y191" i="2"/>
  <c r="Z191" i="2" s="1"/>
  <c r="P101" i="2"/>
  <c r="X34" i="2"/>
  <c r="X97" i="2"/>
  <c r="Y185" i="2"/>
  <c r="Z185" i="2" s="1"/>
  <c r="Y170" i="2"/>
  <c r="Z170" i="2" s="1"/>
  <c r="Y243" i="2"/>
  <c r="Z243" i="2" s="1"/>
  <c r="X219" i="2"/>
  <c r="Y113" i="2"/>
  <c r="Z113" i="2" s="1"/>
  <c r="Y87" i="2"/>
  <c r="Z87" i="2" s="1"/>
  <c r="Y217" i="2"/>
  <c r="Z217" i="2" s="1"/>
  <c r="Y234" i="2"/>
  <c r="Z234" i="2" s="1"/>
  <c r="Y40" i="2"/>
  <c r="Z40" i="2" s="1"/>
  <c r="Y49" i="2"/>
  <c r="Z49" i="2" s="1"/>
  <c r="Y205" i="2"/>
  <c r="Z205" i="2" s="1"/>
  <c r="J101" i="2"/>
  <c r="X85" i="2"/>
  <c r="X47" i="2"/>
  <c r="W13" i="2"/>
  <c r="X111" i="2"/>
  <c r="Y198" i="2"/>
  <c r="Z198" i="2" s="1"/>
  <c r="S55" i="2"/>
  <c r="X235" i="2"/>
  <c r="J244" i="2"/>
  <c r="J245" i="2" s="1"/>
  <c r="X194" i="2"/>
  <c r="Y188" i="2"/>
  <c r="Z188" i="2" s="1"/>
  <c r="X35" i="2"/>
  <c r="Y86" i="2"/>
  <c r="Z86" i="2" s="1"/>
  <c r="W85" i="2"/>
  <c r="X169" i="2"/>
  <c r="Y38" i="2"/>
  <c r="Z38" i="2" s="1"/>
  <c r="W37" i="2"/>
  <c r="V33" i="2"/>
  <c r="V32" i="2" s="1"/>
  <c r="V41" i="2" s="1"/>
  <c r="T32" i="2"/>
  <c r="Y90" i="2"/>
  <c r="Z90" i="2" s="1"/>
  <c r="W89" i="2"/>
  <c r="W51" i="2"/>
  <c r="Y52" i="2"/>
  <c r="Z52" i="2" s="1"/>
  <c r="Y98" i="2"/>
  <c r="Z98" i="2" s="1"/>
  <c r="W97" i="2"/>
  <c r="Y216" i="2"/>
  <c r="Z216" i="2" s="1"/>
  <c r="X202" i="2"/>
  <c r="X231" i="2"/>
  <c r="Y124" i="2"/>
  <c r="Z124" i="2" s="1"/>
  <c r="W93" i="2"/>
  <c r="Y94" i="2"/>
  <c r="Z94" i="2" s="1"/>
  <c r="J55" i="2"/>
  <c r="Y28" i="2"/>
  <c r="Z28" i="2" s="1"/>
  <c r="W107" i="2"/>
  <c r="Y108" i="2"/>
  <c r="Z108" i="2" s="1"/>
  <c r="Y166" i="2"/>
  <c r="Z166" i="2" s="1"/>
  <c r="W165" i="2"/>
  <c r="X107" i="2"/>
  <c r="W81" i="2"/>
  <c r="Y82" i="2"/>
  <c r="Z82" i="2" s="1"/>
  <c r="K33" i="2"/>
  <c r="W111" i="2"/>
  <c r="Y112" i="2"/>
  <c r="Z112" i="2" s="1"/>
  <c r="S33" i="2"/>
  <c r="S32" i="2" s="1"/>
  <c r="S41" i="2" s="1"/>
  <c r="Q32" i="2"/>
  <c r="Y29" i="2"/>
  <c r="Z29" i="2" s="1"/>
  <c r="X226" i="2"/>
  <c r="X209" i="2"/>
  <c r="Y211" i="2"/>
  <c r="Z211" i="2" s="1"/>
  <c r="X43" i="2"/>
  <c r="Y44" i="2"/>
  <c r="Z44" i="2" s="1"/>
  <c r="W43" i="2"/>
  <c r="Y77" i="2"/>
  <c r="Z77" i="2" s="1"/>
  <c r="W76" i="2"/>
  <c r="W79" i="2" s="1"/>
  <c r="Y18" i="2"/>
  <c r="Z18" i="2" s="1"/>
  <c r="W17" i="2"/>
  <c r="X221" i="2"/>
  <c r="N32" i="2"/>
  <c r="P33" i="2"/>
  <c r="P32" i="2" s="1"/>
  <c r="P41" i="2" s="1"/>
  <c r="Y105" i="2"/>
  <c r="Z105" i="2" s="1"/>
  <c r="S101" i="2"/>
  <c r="H33" i="2"/>
  <c r="M79" i="2"/>
  <c r="W173" i="2" l="1"/>
  <c r="Y17" i="2"/>
  <c r="Z17" i="2" s="1"/>
  <c r="Y93" i="2"/>
  <c r="Z93" i="2" s="1"/>
  <c r="Y213" i="2"/>
  <c r="Z213" i="2" s="1"/>
  <c r="Y81" i="2"/>
  <c r="Z81" i="2" s="1"/>
  <c r="Y13" i="2"/>
  <c r="Z13" i="2" s="1"/>
  <c r="Y89" i="2"/>
  <c r="Z89" i="2" s="1"/>
  <c r="X55" i="2"/>
  <c r="Y37" i="2"/>
  <c r="Z37" i="2" s="1"/>
  <c r="Y57" i="2"/>
  <c r="Z57" i="2" s="1"/>
  <c r="Y226" i="2"/>
  <c r="Z226" i="2" s="1"/>
  <c r="Y165" i="2"/>
  <c r="Z165" i="2" s="1"/>
  <c r="P245" i="2"/>
  <c r="P247" i="2" s="1"/>
  <c r="V245" i="2"/>
  <c r="L28" i="1" s="1"/>
  <c r="V247" i="2" s="1"/>
  <c r="Y194" i="2"/>
  <c r="Z194" i="2" s="1"/>
  <c r="Y103" i="2"/>
  <c r="Z103" i="2" s="1"/>
  <c r="Y35" i="2"/>
  <c r="Z35" i="2" s="1"/>
  <c r="X115" i="2"/>
  <c r="X244" i="2"/>
  <c r="Y231" i="2"/>
  <c r="Z231" i="2" s="1"/>
  <c r="Y235" i="2"/>
  <c r="Z235" i="2" s="1"/>
  <c r="Y111" i="2"/>
  <c r="Z111" i="2" s="1"/>
  <c r="X173" i="2"/>
  <c r="Y219" i="2"/>
  <c r="Z219" i="2" s="1"/>
  <c r="Y169" i="2"/>
  <c r="Z169" i="2" s="1"/>
  <c r="Y117" i="2"/>
  <c r="Y186" i="2"/>
  <c r="Z186" i="2" s="1"/>
  <c r="G34" i="2"/>
  <c r="E32" i="2"/>
  <c r="Y47" i="2"/>
  <c r="Z47" i="2" s="1"/>
  <c r="W244" i="2"/>
  <c r="Y209" i="2"/>
  <c r="Z209" i="2" s="1"/>
  <c r="Y107" i="2"/>
  <c r="Z107" i="2" s="1"/>
  <c r="X101" i="2"/>
  <c r="S245" i="2"/>
  <c r="L27" i="1" s="1"/>
  <c r="S247" i="2" s="1"/>
  <c r="Y21" i="2"/>
  <c r="Z21" i="2" s="1"/>
  <c r="Y85" i="2"/>
  <c r="Z85" i="2" s="1"/>
  <c r="Y221" i="2"/>
  <c r="Z221" i="2" s="1"/>
  <c r="Y51" i="2"/>
  <c r="Z51" i="2" s="1"/>
  <c r="W55" i="2"/>
  <c r="Y76" i="2"/>
  <c r="Z76" i="2" s="1"/>
  <c r="M33" i="2"/>
  <c r="M32" i="2" s="1"/>
  <c r="M41" i="2" s="1"/>
  <c r="M245" i="2" s="1"/>
  <c r="M247" i="2" s="1"/>
  <c r="K32" i="2"/>
  <c r="Y97" i="2"/>
  <c r="Z97" i="2" s="1"/>
  <c r="W101" i="2"/>
  <c r="J33" i="2"/>
  <c r="H32" i="2"/>
  <c r="Y43" i="2"/>
  <c r="Z43" i="2" s="1"/>
  <c r="W115" i="2"/>
  <c r="Z117" i="2" l="1"/>
  <c r="Y55" i="2"/>
  <c r="Z55" i="2" s="1"/>
  <c r="L30" i="1"/>
  <c r="Y101" i="2"/>
  <c r="Z101" i="2" s="1"/>
  <c r="Y244" i="2"/>
  <c r="Z244" i="2" s="1"/>
  <c r="Y115" i="2"/>
  <c r="Z115" i="2" s="1"/>
  <c r="Y79" i="2"/>
  <c r="Z79" i="2" s="1"/>
  <c r="G32" i="2"/>
  <c r="G41" i="2" s="1"/>
  <c r="W34" i="2"/>
  <c r="Y34" i="2" s="1"/>
  <c r="Z34" i="2" s="1"/>
  <c r="Y173" i="2"/>
  <c r="Z173" i="2" s="1"/>
  <c r="X33" i="2"/>
  <c r="X245" i="2" s="1"/>
  <c r="W33" i="2"/>
  <c r="J41" i="2" l="1"/>
  <c r="C28" i="1" s="1"/>
  <c r="Y33" i="2"/>
  <c r="Z33" i="2" s="1"/>
  <c r="J247" i="2" l="1"/>
  <c r="C30" i="1"/>
  <c r="N28" i="1"/>
  <c r="B28" i="1" s="1"/>
  <c r="B30" i="1" s="1"/>
  <c r="Y32" i="2"/>
  <c r="Z32" i="2" s="1"/>
  <c r="W41" i="2"/>
  <c r="K28" i="1" l="1"/>
  <c r="K30" i="1" s="1"/>
  <c r="M29" i="1"/>
  <c r="M30" i="1" s="1"/>
  <c r="I28" i="1"/>
  <c r="I30" i="1" s="1"/>
  <c r="N30" i="1"/>
  <c r="X247" i="2"/>
  <c r="Y41" i="2"/>
  <c r="Z41" i="2" l="1"/>
  <c r="W201" i="2" l="1"/>
  <c r="Y201" i="2" l="1"/>
  <c r="Z201" i="2" s="1"/>
  <c r="W202" i="2"/>
  <c r="W245" i="2" s="1"/>
  <c r="G202" i="2"/>
  <c r="G245" i="2" s="1"/>
  <c r="C27" i="1" s="1"/>
  <c r="N27" i="1" l="1"/>
  <c r="B27" i="1" s="1"/>
  <c r="G247" i="2"/>
  <c r="Y202" i="2"/>
  <c r="Y245" i="2" s="1"/>
  <c r="Z245" i="2" l="1"/>
  <c r="Z202" i="2"/>
  <c r="K27" i="1"/>
  <c r="W247" i="2"/>
  <c r="I27" i="1"/>
</calcChain>
</file>

<file path=xl/sharedStrings.xml><?xml version="1.0" encoding="utf-8"?>
<sst xmlns="http://schemas.openxmlformats.org/spreadsheetml/2006/main" count="1280" uniqueCount="617">
  <si>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</si>
  <si>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</si>
  <si>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</si>
  <si>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</si>
  <si>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</si>
  <si>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</si>
  <si>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</si>
  <si>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</si>
  <si>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</si>
  <si>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</si>
  <si>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</si>
  <si>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</si>
  <si>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</si>
  <si>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</si>
  <si>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</si>
  <si>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</si>
  <si>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</si>
  <si>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</si>
  <si>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</si>
  <si>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</si>
  <si>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</si>
  <si>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</si>
  <si>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</si>
  <si>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</si>
  <si>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</si>
  <si>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</si>
  <si>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</si>
  <si>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</si>
  <si>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</si>
  <si>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</si>
  <si>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</si>
  <si>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</si>
  <si>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</si>
  <si>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</si>
  <si>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</si>
  <si>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</si>
  <si>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</si>
  <si>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</si>
  <si>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</si>
  <si>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</si>
  <si>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</si>
  <si>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</si>
  <si>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</si>
  <si>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</si>
  <si>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</si>
  <si>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</si>
  <si>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</si>
  <si>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</si>
  <si>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</si>
  <si>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</si>
  <si>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</si>
  <si>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</si>
  <si>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</si>
  <si>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</si>
  <si>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</si>
  <si>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</si>
  <si>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</si>
  <si>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</si>
  <si>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</si>
  <si>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</si>
  <si>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</si>
  <si>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</si>
  <si>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</si>
  <si>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</si>
  <si>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</si>
  <si>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</si>
  <si>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</si>
  <si>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</si>
  <si>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</si>
  <si>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</si>
  <si>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</si>
  <si>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</si>
  <si>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</si>
  <si>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</si>
  <si>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</si>
  <si>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</si>
  <si>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</si>
  <si>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</si>
  <si>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</si>
  <si>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</si>
  <si>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</si>
  <si>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</si>
  <si>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</si>
  <si>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</si>
  <si>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</si>
  <si>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</si>
  <si>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</si>
  <si>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</si>
  <si>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</si>
  <si>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</si>
  <si>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</si>
  <si>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</si>
  <si>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</si>
  <si>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</si>
  <si>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</si>
  <si>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</si>
  <si>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</si>
  <si>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</si>
  <si>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</si>
  <si>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</si>
  <si>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</si>
  <si>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</si>
  <si>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</si>
  <si>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</si>
  <si>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</si>
  <si>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</si>
  <si>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</si>
  <si>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</si>
  <si>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</si>
  <si>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</si>
  <si>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</si>
  <si>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</si>
  <si>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</si>
  <si>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</si>
  <si>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</si>
  <si>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</si>
  <si>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</si>
  <si>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</si>
  <si>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</si>
  <si>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</si>
  <si>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</si>
  <si>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</si>
  <si>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</si>
  <si>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</si>
  <si>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</si>
  <si>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</si>
  <si>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</si>
  <si>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</si>
  <si>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</si>
  <si>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</si>
  <si>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</si>
  <si>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</si>
  <si>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</si>
  <si>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</si>
  <si>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</si>
  <si>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</si>
  <si>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</si>
  <si>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</si>
  <si>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</si>
  <si>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</si>
  <si>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</si>
  <si>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</si>
  <si>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</si>
  <si>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</si>
  <si>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</si>
  <si>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</si>
  <si>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</si>
  <si>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</si>
  <si>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</si>
  <si>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</si>
  <si>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</si>
  <si>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</si>
  <si>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</si>
  <si>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</si>
  <si>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</si>
  <si>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</si>
  <si>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</si>
  <si>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</si>
  <si>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</si>
  <si>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</si>
  <si>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</si>
  <si>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</si>
  <si>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</si>
  <si>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</si>
  <si>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</si>
  <si>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</si>
  <si>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</si>
  <si>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</si>
  <si>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</si>
  <si>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</si>
  <si>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</si>
  <si>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</si>
  <si>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</si>
  <si>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</si>
  <si>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</si>
  <si>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</si>
  <si>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</si>
  <si>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</si>
  <si>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</si>
  <si>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</si>
  <si>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</si>
  <si>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</si>
  <si>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</si>
  <si>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</si>
  <si>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</si>
  <si>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</si>
  <si>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</si>
  <si>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</si>
  <si>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</si>
  <si>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</si>
  <si>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</si>
  <si>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</si>
  <si>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</si>
  <si>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</si>
  <si>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</si>
  <si>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</si>
  <si>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</si>
  <si>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</si>
  <si>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</si>
  <si>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</si>
  <si>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</si>
  <si>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</si>
  <si>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</si>
  <si>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</si>
  <si>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</si>
  <si>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</si>
  <si>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</si>
  <si>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</si>
  <si>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</si>
  <si>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</si>
  <si>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</si>
  <si>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</si>
  <si>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</si>
  <si>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</si>
  <si>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</si>
  <si>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</si>
  <si>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</si>
  <si>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</si>
  <si>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</si>
  <si>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</si>
  <si>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</si>
  <si>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</si>
  <si>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</si>
  <si>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</si>
  <si>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</si>
  <si>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</si>
  <si>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</si>
  <si>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</si>
  <si>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</si>
  <si>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</si>
  <si>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</si>
  <si>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</si>
  <si>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</si>
  <si>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</si>
  <si>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</si>
  <si>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</si>
  <si>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</si>
  <si>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</si>
  <si>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</si>
  <si>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</si>
  <si>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</si>
  <si>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</si>
  <si>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</si>
  <si>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</si>
  <si>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</si>
  <si>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</si>
  <si>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</si>
  <si>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</si>
  <si>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</si>
  <si>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</si>
  <si>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</si>
  <si>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</si>
  <si>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</si>
  <si>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</si>
  <si>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</si>
  <si>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</si>
  <si>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</si>
  <si>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</si>
  <si>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</si>
  <si>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</si>
  <si>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</si>
  <si>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</si>
  <si>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</si>
  <si>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</si>
  <si>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</si>
  <si>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</si>
  <si>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</si>
  <si>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</si>
  <si>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</si>
  <si>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</si>
  <si>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</si>
  <si>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</si>
  <si>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</si>
  <si>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</si>
  <si>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</si>
  <si>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</si>
  <si>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</si>
  <si>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</si>
  <si>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</si>
  <si>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</si>
  <si>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</si>
  <si>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</si>
  <si>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</si>
  <si>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</si>
  <si>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</si>
  <si>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</si>
  <si>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</si>
  <si>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</si>
  <si>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</si>
  <si>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</si>
  <si>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</si>
  <si>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</si>
  <si>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</si>
  <si>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</si>
  <si>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</si>
  <si>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</si>
  <si>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</si>
  <si>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</si>
  <si>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</si>
  <si>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</si>
  <si>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</si>
  <si>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</si>
  <si>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</si>
  <si>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</si>
  <si>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</si>
  <si>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</si>
  <si>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</si>
  <si>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</si>
  <si>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</si>
  <si>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</si>
  <si>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</si>
  <si>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</si>
  <si>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</si>
  <si>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</si>
  <si>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</si>
  <si>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</si>
  <si>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</si>
  <si>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</si>
  <si>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</si>
  <si>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</si>
  <si>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</si>
  <si>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</si>
  <si>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</si>
  <si>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</si>
  <si>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</si>
  <si>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</si>
  <si>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</si>
  <si>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</si>
  <si>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 Мартинова Ольга Михайлівна – керівник проекту</t>
  </si>
  <si>
    <t>Тимошенко Галина Володимирівна – майстер гончарства та керамічної іграшки</t>
  </si>
  <si>
    <t>заняття</t>
  </si>
  <si>
    <t>Бараннік Ольга Романівна– майстер гончарства та керамічної іграшки</t>
  </si>
  <si>
    <t>Веретільник Анна Валеріївна– майстер декоративного розпису</t>
  </si>
  <si>
    <t>Огій Оксана Олегівна– майстер декоративного розпису</t>
  </si>
  <si>
    <t>Шинкарчук Христина Костянтинівна– майстер витинанки</t>
  </si>
  <si>
    <t>1.3.4</t>
  </si>
  <si>
    <t>1.3.5</t>
  </si>
  <si>
    <t>1.3.6</t>
  </si>
  <si>
    <t>1.3.7</t>
  </si>
  <si>
    <t>1.3.8</t>
  </si>
  <si>
    <t>1.3.9</t>
  </si>
  <si>
    <t>1.3.10</t>
  </si>
  <si>
    <t>Давіденко Наталія Валеріївна - прес-секретар проєкту, ЗМІ, зв'зки з громадскісю, цільова аудиторія</t>
  </si>
  <si>
    <t xml:space="preserve">Гавриш Олена Олексіївна - бухгалтер проєкту, секретар та координатор роботи по моніторингу і звітності
</t>
  </si>
  <si>
    <t>Екран для проектора на тринозі AV Screen 3V060MTS (1: 1) Matte White</t>
  </si>
  <si>
    <t>Проектор LedProjector E500 (basic version)</t>
  </si>
  <si>
    <t>Ручной беспроводний радіомікрофон з базою</t>
  </si>
  <si>
    <t>3.1.4</t>
  </si>
  <si>
    <t>Мобільний стенд X-баннер Everest RB Premium 60x160 см</t>
  </si>
  <si>
    <t>3.1.5</t>
  </si>
  <si>
    <t>Пандус дерев'яний на головний вхід</t>
  </si>
  <si>
    <t>3.1.6</t>
  </si>
  <si>
    <t>Інструменти для гончарства пакування</t>
  </si>
  <si>
    <t>шт</t>
  </si>
  <si>
    <t>3.1.7</t>
  </si>
  <si>
    <t>Турнетка</t>
  </si>
  <si>
    <t>3.1.8</t>
  </si>
  <si>
    <t xml:space="preserve">Валок для розкатки глини, 30 см </t>
  </si>
  <si>
    <t>3.1.9</t>
  </si>
  <si>
    <t xml:space="preserve">Шпатель гумовий, середньої жорсткості </t>
  </si>
  <si>
    <t>3.1.10</t>
  </si>
  <si>
    <t xml:space="preserve">Штамп-форма для плитки 11,4 х 11,4 см </t>
  </si>
  <si>
    <t>3.1.11</t>
  </si>
  <si>
    <t xml:space="preserve">Дошка для ліплення пластикова  </t>
  </si>
  <si>
    <t>3.1.12</t>
  </si>
  <si>
    <t xml:space="preserve">Миска пластиковая 3 литра  </t>
  </si>
  <si>
    <t>3.1.13</t>
  </si>
  <si>
    <t xml:space="preserve">Відро з ручкою 10 л </t>
  </si>
  <si>
    <t>3.1.14</t>
  </si>
  <si>
    <t xml:space="preserve">Ножиці безпечні- </t>
  </si>
  <si>
    <t>3.1.15</t>
  </si>
  <si>
    <t xml:space="preserve">Макетний ніж  </t>
  </si>
  <si>
    <t>3.1.16</t>
  </si>
  <si>
    <t>Набор прецизійних  ножів</t>
  </si>
  <si>
    <t>3.1.17</t>
  </si>
  <si>
    <t xml:space="preserve">Стаканчик під воду для фарб на 2 відділення </t>
  </si>
  <si>
    <t>Гончарне коло з електромотором</t>
  </si>
  <si>
    <t>діб</t>
  </si>
  <si>
    <t>Оренда автобуса (Черкаси-Чигирин 63,2 км х 2= 126,4 км, екскурсія 3 години ) для екскурсії-моніторингу в Національному історико-культурному заповіднику Чигирин.</t>
  </si>
  <si>
    <t>(годин)</t>
  </si>
  <si>
    <t>Послуги з перевезення легковими автомобілями учасників навчання з інвалідністю (18 осіб х 24 заняття х2 рази =864 поїздки. Відстань в середньому 2,5 км=2160 км х15гр/км=32400 гр. )</t>
  </si>
  <si>
    <t xml:space="preserve">км </t>
  </si>
  <si>
    <t>Курс гончарство і керамічна іграшка</t>
  </si>
  <si>
    <t xml:space="preserve">Набір пензлів    </t>
  </si>
  <si>
    <t xml:space="preserve">Набір пензлів </t>
  </si>
  <si>
    <t xml:space="preserve">Паперові рушники листові Z- cкладання целюлозні. </t>
  </si>
  <si>
    <t>6.1.4</t>
  </si>
  <si>
    <t xml:space="preserve">Фартук 96х90см </t>
  </si>
  <si>
    <t>6.1.5</t>
  </si>
  <si>
    <t>Глина гончарна терракотова</t>
  </si>
  <si>
    <t>кг</t>
  </si>
  <si>
    <t>6.1.6</t>
  </si>
  <si>
    <t>Глина гончарна біла</t>
  </si>
  <si>
    <t>6.1.7</t>
  </si>
  <si>
    <t xml:space="preserve">Губки  </t>
  </si>
  <si>
    <t>6.1.8</t>
  </si>
  <si>
    <t xml:space="preserve">Стрейч плівка 17 мкм × 500 мм × 3,2 кг / 470 м </t>
  </si>
  <si>
    <t>упак</t>
  </si>
  <si>
    <t>Волочай Тетяна Леонідівна - забезпечення транспортування людей з інвалідністю, супровід, етика спілкування</t>
  </si>
  <si>
    <t>Корнієнко Ірина Володимирівна – майстер витинанки</t>
  </si>
  <si>
    <t>Курс витинанка</t>
  </si>
  <si>
    <t>6.1.9</t>
  </si>
  <si>
    <t>Килимок самовідновлювальний для різання А3</t>
  </si>
  <si>
    <t>6.1.10</t>
  </si>
  <si>
    <t xml:space="preserve">Папір  A4 160 г/м </t>
  </si>
  <si>
    <t>6.1.11</t>
  </si>
  <si>
    <t xml:space="preserve">Папір  A4 80 г/м  </t>
  </si>
  <si>
    <t>6.1.12</t>
  </si>
  <si>
    <t>Ватман А1 (600х840мм)</t>
  </si>
  <si>
    <t>6.1.13</t>
  </si>
  <si>
    <t>Картон  1000 х 800 мм (товщина – 3 мм)</t>
  </si>
  <si>
    <t>6.1.14</t>
  </si>
  <si>
    <t xml:space="preserve">Простий олівець 2В. </t>
  </si>
  <si>
    <t>6.1.15</t>
  </si>
  <si>
    <t xml:space="preserve">Лінійка 30 см </t>
  </si>
  <si>
    <t>6.1.16</t>
  </si>
  <si>
    <t xml:space="preserve">Клей-олівець </t>
  </si>
  <si>
    <t>6.1.17</t>
  </si>
  <si>
    <t>Клей полімерний 0.8 л</t>
  </si>
  <si>
    <t>6.1.18</t>
  </si>
  <si>
    <t>Рамка для картин 50х40 зі склом, профіль 22 мм</t>
  </si>
  <si>
    <t xml:space="preserve">Курс декоративний розпис </t>
  </si>
  <si>
    <t>6.1.19</t>
  </si>
  <si>
    <t xml:space="preserve">Олівець 2В. </t>
  </si>
  <si>
    <t>6.1.20</t>
  </si>
  <si>
    <t>6.1.21</t>
  </si>
  <si>
    <t xml:space="preserve">Гумка (HB) </t>
  </si>
  <si>
    <t>6.1.22</t>
  </si>
  <si>
    <t>Точилка</t>
  </si>
  <si>
    <t>6.1.23</t>
  </si>
  <si>
    <t xml:space="preserve">Папір для ескізів А4 90г/м2 25л екстра білі  </t>
  </si>
  <si>
    <t>6.1.24</t>
  </si>
  <si>
    <t xml:space="preserve">Палітра пластикова прямокутна професійна велика 34х23,4см </t>
  </si>
  <si>
    <t>6.1.25</t>
  </si>
  <si>
    <t>6.1.26</t>
  </si>
  <si>
    <t>6.1.27</t>
  </si>
  <si>
    <t xml:space="preserve">Мастихін  капля довжина 5,5см </t>
  </si>
  <si>
    <t>6.1.28</t>
  </si>
  <si>
    <t xml:space="preserve">Мольберт-планшет настольний А3 зі штангою,( 45х35см) </t>
  </si>
  <si>
    <t>6.1.29</t>
  </si>
  <si>
    <t>6.1.30</t>
  </si>
  <si>
    <t>6.1.31</t>
  </si>
  <si>
    <t>Грунтований картон 40х50см</t>
  </si>
  <si>
    <t>6.1.32</t>
  </si>
  <si>
    <t>Папір ватман  (50*70см), 200г/м2, білий, середнє зерно,</t>
  </si>
  <si>
    <t>6.1.33</t>
  </si>
  <si>
    <t xml:space="preserve">Кольоровий папір  (50х70см), avana, 190г/м2, світло-коричневий, середнє зерно, </t>
  </si>
  <si>
    <t>6.1.34</t>
  </si>
  <si>
    <t xml:space="preserve">Фарби гуашеві  12х40мл </t>
  </si>
  <si>
    <t>6.1.35</t>
  </si>
  <si>
    <t xml:space="preserve">Набір акрилових фарб 12х20мл </t>
  </si>
  <si>
    <t>6.1.36</t>
  </si>
  <si>
    <t>Дизайн -макет афіш, дипломів, сертифікатів, банерів.</t>
  </si>
  <si>
    <t>Друк афіш</t>
  </si>
  <si>
    <t>Друк дипломів</t>
  </si>
  <si>
    <t>Друк сертіфікатів</t>
  </si>
  <si>
    <t>Друк банера з логотипом УКФ та СНМ проект Ми бачимо світ на дотик Not wrong, just different. 2х3м</t>
  </si>
  <si>
    <t>Друк технологічних карт виготовлення виробу шрифтом Брайля</t>
  </si>
  <si>
    <t>Послуги  Фотографування процесу навчання і зразків виробів</t>
  </si>
  <si>
    <t>фото</t>
  </si>
  <si>
    <t>Послуги  Відеозйомка процесу навчання і виставок</t>
  </si>
  <si>
    <t>відео</t>
  </si>
  <si>
    <t>Послуги з монтажу, озвучення і музичного супровіду відеоматеріалів.</t>
  </si>
  <si>
    <t>Консультація соціального педагога  Територіального центру надання соціальних послуг м. Черкаси</t>
  </si>
  <si>
    <t>Назва конкурсної програми: Інклюзивне мистетство</t>
  </si>
  <si>
    <t>Назва ЛОТ-у: Підтримка мітців з інвалідністю</t>
  </si>
  <si>
    <t>Назва Заявника: Черкаський обласний осередок національної спілки майстрів народного мистецтва України</t>
  </si>
  <si>
    <t xml:space="preserve">Назва проєкту: Ми бачимо світ на дотик.Not wrong, just different. </t>
  </si>
  <si>
    <t>Дата завершення проєкту: 15.11.2021</t>
  </si>
  <si>
    <t>Друк банера до звітної виставки в рамках проекту "Ми бачимо світ на дотик"</t>
  </si>
  <si>
    <t>Друк подяк викладачам</t>
  </si>
  <si>
    <t>Друк запрошень на звітну виставку 11.11.21</t>
  </si>
  <si>
    <t>Картон Packline tkliner/tkliner 1050 70*100 Юнайтед Форест</t>
  </si>
  <si>
    <t>Фарба олійна, 46 мл. Білила титанові, Сонет</t>
  </si>
  <si>
    <t>Підрамник,50*50 дріб.зерно,акрил,бавовна, ROSA Gallery</t>
  </si>
  <si>
    <t>Синтетика кругла 1121, № 5 "Живопис" (Трек)*</t>
  </si>
  <si>
    <t>Папір А4 80г/м2 Xerox Marathon</t>
  </si>
  <si>
    <t>Набір кол.паперу А4 80, 5 кол 250арк. пастель 82 Т(250)/82 Т</t>
  </si>
  <si>
    <t>Файл А4 40мкм 100шт.глянцевий 35108 Optima кольорова перфорація (упаковка)</t>
  </si>
  <si>
    <t>Біндер 41 мм</t>
  </si>
  <si>
    <t>6.1.37</t>
  </si>
  <si>
    <t>6.1.38</t>
  </si>
  <si>
    <t>6.1.39</t>
  </si>
  <si>
    <t>6.1.40</t>
  </si>
  <si>
    <t>3.1.18</t>
  </si>
  <si>
    <t>3.1.5.</t>
  </si>
  <si>
    <t>9.1.</t>
  </si>
  <si>
    <t>9.6</t>
  </si>
  <si>
    <t>Тимошенко Г.В.</t>
  </si>
  <si>
    <t xml:space="preserve"> Мартинова О.М.</t>
  </si>
  <si>
    <t>Веретільник А.В.</t>
  </si>
  <si>
    <t>Огій О.О.</t>
  </si>
  <si>
    <t>Бараннік О.Р.</t>
  </si>
  <si>
    <t>Корнієнко І.В.</t>
  </si>
  <si>
    <t>Шинкарчук Х.К.</t>
  </si>
  <si>
    <t>Волочай Т.Л.</t>
  </si>
  <si>
    <t>Крамний Т.О.</t>
  </si>
  <si>
    <t>Давіденко Н. В.</t>
  </si>
  <si>
    <t>Договір ЦПХ №001/УКФ від 26.07.21</t>
  </si>
  <si>
    <t>Договір ЦПХ №010/УКФ від 26.07.21</t>
  </si>
  <si>
    <t>Договір ЦПХ №009/УКФ від 26.07.21</t>
  </si>
  <si>
    <t>Договір ЦПХ №008/УКФ від 26.07.21</t>
  </si>
  <si>
    <t>Договір ЦПХ №006/УКФ від 26.07.21</t>
  </si>
  <si>
    <t>Договір ЦПХ №005/УКФ від 26.07.21</t>
  </si>
  <si>
    <t>Договір ЦПХ №004/УКФ від 26.07.21</t>
  </si>
  <si>
    <t>Договір ЦПХ №002/УКФ від 26.07.21</t>
  </si>
  <si>
    <t>Акт №1 від 31.07.21 Акт№2 від 27.08.21 Акт3 від 30.09.21 Акт №4 від 31.10.21 Акт №5 від 15.11.21</t>
  </si>
  <si>
    <t>п/д №266 від 09.08.21 №279 від 27.08.21 №306 від 30.09.21 №328 від 01.11.21</t>
  </si>
  <si>
    <t xml:space="preserve">Акт №1 від 31.07.21 Акт№2 від 27.08.21 Акт3 від 30.09.21 Акт №4 від 31.10.21 </t>
  </si>
  <si>
    <t>п/д №272 від 09.08.21 №283 від 27.08.21 №302 від 30.09.21 №334 від 01.11.21</t>
  </si>
  <si>
    <t>№288 від 27.08.21 №297 від 30.09.21 №320 від 01.11.21</t>
  </si>
  <si>
    <t>Акт№1 від 27.08.21 Акт2 від 30.09.21 Акт №3 від 31.10.21 Акт№4 від 04.11.21</t>
  </si>
  <si>
    <t>п/д №262 від 09.08.21 №284 від 27.08.21 №301 від 30.09.21 №331 від 01.11.21</t>
  </si>
  <si>
    <t>п/д №274 від 09.08.21 №286 від 27.08.21 №299 від 30.09.21 №322 від 01.11.21</t>
  </si>
  <si>
    <t xml:space="preserve">Крамний Тарас  Олексійович -  зв’язки з громадськістю </t>
  </si>
  <si>
    <t>Акт №1 від 31.10.21</t>
  </si>
  <si>
    <t>п/д №273 від 09.08.21 №285 від 27.08.21 №300 від 30.09.21 №332 від 01.11.21</t>
  </si>
  <si>
    <t>п/д №271 від 09.08.21 №282 від 27.08.21 №303 від 30.09.21 №333 від 01.11.21</t>
  </si>
  <si>
    <t>п/д №270 від 09.08.21 №280 від 27.08.21 №305 від 30.09.21 №330 від 01.11.21</t>
  </si>
  <si>
    <t>Акт №1 від 31.10.21 Акт №2 від 15.11.21</t>
  </si>
  <si>
    <t>п/д №313 від 03.10.21 №314 від 04.10.21</t>
  </si>
  <si>
    <t>ЄСВ 22% п/д 246 від 09.08.21 №275 від 27.08.21 №292 від 30.09.21 №316 від 04.10.21 №326 від 01.11.21; ЄСВ 8,41% п/д №247 від 09.08.21 №276 від 27.08.21 №295 від 30.09 №327 від   01.11.21</t>
  </si>
  <si>
    <t>1.4.4.</t>
  </si>
  <si>
    <t>Договір ЦПХ №011/УКФ від 26.07.21</t>
  </si>
  <si>
    <t>п/д  №281 від 27.08.21 №304 від 30.09.21 №329 від 01.11.21</t>
  </si>
  <si>
    <t>ФОП Лагода Богдан Іванович</t>
  </si>
  <si>
    <t>Договір  №1/УКФ від 26.07.2021</t>
  </si>
  <si>
    <t>НК №23 від 27.07.21</t>
  </si>
  <si>
    <t>Повернення коштів п/д №318 від 21.10.21 повернули 22.10.21 проблема з рахунком</t>
  </si>
  <si>
    <t>Договір поставки №16082021 від 26.07.21</t>
  </si>
  <si>
    <t>ФОП Шевченко Олена Іванівна</t>
  </si>
  <si>
    <t>НК №ВШ-0000204 від 10.08.21</t>
  </si>
  <si>
    <t>НК №ВШ-0000198 від 27.0178.21</t>
  </si>
  <si>
    <t>Договір оренди обладнання №20 від 26.07.21р. Спеціфікація, Акт прийому-передачі обладнання №1 від 26.07.21, Акт прийому-передачі обладнання №2 від 09.11.21</t>
  </si>
  <si>
    <t>Акт №1 приймання наданих послуг від 09.11.21</t>
  </si>
  <si>
    <t>ФОП Войтик Надія Миколаївна</t>
  </si>
  <si>
    <t>ФОП Прохорчук Олександр Володимирович</t>
  </si>
  <si>
    <t>П/д №310 від 30.09.21</t>
  </si>
  <si>
    <t>Договір обслуговання №033 від 07.10.21.</t>
  </si>
  <si>
    <t>Акт виконаних робіт №1 від 07.10.21р.</t>
  </si>
  <si>
    <t>ТОВ КАБЛУК</t>
  </si>
  <si>
    <t>Договір на транспортне обслуговання №36 від 26.07.21р.</t>
  </si>
  <si>
    <t xml:space="preserve">Акт виконаних робіт №1 від 31.08.21. Акт виконаних робіт №2 від 30.09.21, Акт виконаних робіт №3 від 31.10.21, Акт виконаних робіт №4 від  12.11.21, </t>
  </si>
  <si>
    <t>ФОП Фізер Валерія Валеріївна</t>
  </si>
  <si>
    <t>Договір №23/3 від 26.07.21</t>
  </si>
  <si>
    <t>Накладна №21 від 26.07.21</t>
  </si>
  <si>
    <t>П/д №312 від 30.09.21</t>
  </si>
  <si>
    <t>ФОП Кощавка Володимир Трохимович</t>
  </si>
  <si>
    <t>Договір поставки №61 від 26.07.21</t>
  </si>
  <si>
    <t>Накладна №КВ-0000163 від 28.07.21</t>
  </si>
  <si>
    <t>П/д №311 від 30.09.21</t>
  </si>
  <si>
    <t>Договір поставки №10092021 від 10.09.2021р.</t>
  </si>
  <si>
    <t>НК №ВШ-0000446 від10.09.21</t>
  </si>
  <si>
    <t>Накладна №22 від 23.09.21</t>
  </si>
  <si>
    <t>Договір №23/4 від 23.09.21</t>
  </si>
  <si>
    <t>ПП "Прінт-Сервіс"</t>
  </si>
  <si>
    <t>Договір на поліграфічні послуги №44 від 20.10.21</t>
  </si>
  <si>
    <t>ВН №185 від 20.10.21</t>
  </si>
  <si>
    <t>ВН №164 від 20.10.21</t>
  </si>
  <si>
    <t>Договір на придбання товарів №44 від 20.10.21</t>
  </si>
  <si>
    <t>Договір на придбання товарів №18 від 26.07.21</t>
  </si>
  <si>
    <t>ВН №16 від 26.07.21</t>
  </si>
  <si>
    <t>П/д № 265 від 07.08.21 №289 від 27.08.21 №296 від 30.09.21 №338 від 08.11.21</t>
  </si>
  <si>
    <t>П/д 336 від 08.11.21</t>
  </si>
  <si>
    <t>П/д 337 від 08.11.21</t>
  </si>
  <si>
    <t>П/д 335 від 08.11.21</t>
  </si>
  <si>
    <t>Підприємство "ІнтролігаТОР" ЧЩЩГОЛОМ "День"</t>
  </si>
  <si>
    <t>Договір №21/005 від 26.07.21</t>
  </si>
  <si>
    <t>НК №34 від 30.07.21</t>
  </si>
  <si>
    <t>П/д 290 від 27.08.21</t>
  </si>
  <si>
    <t>Коваленко Андрій Валерійович</t>
  </si>
  <si>
    <t>Акт виконаних робіт №1 від 30.09.21 Акт виконаних робіт №2 від 12.11.21</t>
  </si>
  <si>
    <t>Волочай Тетяна Леонідівна</t>
  </si>
  <si>
    <t>Акт прийому виконаних робіт № 1 від 12.08.21</t>
  </si>
  <si>
    <t>П/д №308 від 30.09.21</t>
  </si>
  <si>
    <t xml:space="preserve">П/д № 292 від 30.09.21 </t>
  </si>
  <si>
    <t>П/д №307 від30.09.21</t>
  </si>
  <si>
    <t>П/д №321 від 01.11.21</t>
  </si>
  <si>
    <t>П/д 292 від 30.09.21</t>
  </si>
  <si>
    <t>П/д № 326 від 01.11.21</t>
  </si>
  <si>
    <t>п/д №287 від 27.08.21 №298 від 30.09.21 №323 від 01.11.21</t>
  </si>
  <si>
    <t>за проектом                   Ми бачимо світ на дотик.Not wrong, just different.</t>
  </si>
  <si>
    <t>Людина з інвалідністю номер пенсійного свідотцтва ААБ 022276</t>
  </si>
  <si>
    <t>Людина з інвалідністю номер пенсійного свідотцтва ААЇ 516198</t>
  </si>
  <si>
    <t>Економія створилась за рахунок того, що ЄСВ для людей з інвалідністю складає не 22 а 8,41%</t>
  </si>
  <si>
    <t>Заміна в команді Додат угода від 12 жовтня 2021 оплата по Договору ЦПХ за виконаний об'єм робіт 1,5 місяца</t>
  </si>
  <si>
    <t>Рішенням сесії Черкаської обласної ради відповідно обласній Програмі підтримки творчих спілок на 2021 рік нам виділили кошти і закупили це обладнання за рахунок бюджетних коштів вже під час дії нашого проєкту. Кошти по проєкту в ціх межах, не більше 10% кошториса, згідно інструкцій УКФ, направлені на придбання необхідних матеріалів для реалізації проєкту</t>
  </si>
  <si>
    <t>Додатково закуплено за рахунок перерозподілу статей кошторису в межах 10% (за виключенням економії по статті ЕСВ)</t>
  </si>
  <si>
    <t xml:space="preserve">Нам пощастило з підтримкою проєкту від Департаменту соціальної політіки Черкаської міської ради - вони значно скоротили наші видатки на траспортування людей з інвалідністю на навчання і додому прийнявши програму по попередньому запису на послуги інватаксі яке вміщеє до 12 осіб.  </t>
  </si>
  <si>
    <t>Договір ЦПХ №003/УКФ від 01,08,.21</t>
  </si>
  <si>
    <t>Договір ЦПХ №007/УКФ від 01,08,.21</t>
  </si>
  <si>
    <t>П/д №327 від 01.11.21 №295 від 30.09.21 №276 від 27.08.21 №247 від 09.08.21</t>
  </si>
  <si>
    <t>Договір ЦПХ №012/УКФ від 26.07.21</t>
  </si>
  <si>
    <t>до Договору про надання гранту №4INC11-26926</t>
  </si>
  <si>
    <t>Додаток №_2__</t>
  </si>
  <si>
    <t>до Додаткової угоди від «_12__»  жовтня 2021 року</t>
  </si>
  <si>
    <t>№_____2________</t>
  </si>
  <si>
    <t>Додаток №__2____</t>
  </si>
  <si>
    <t>від "__26__" ___липня____ 2021 року</t>
  </si>
  <si>
    <t>Голова</t>
  </si>
  <si>
    <t>Мартинова О.М.</t>
  </si>
  <si>
    <t>ГОЛОВА</t>
  </si>
  <si>
    <t>у період з 26 липня 2021 року по 15 листопада 2021 року</t>
  </si>
  <si>
    <t>Договір ЦПХ №021/УКФ від 26.07.21</t>
  </si>
  <si>
    <t>Заміна в команді Додат угода від 12 жовтня 2021 оплата по Договору ЦПХ за виконаний об'єм робіт 24 заняття</t>
  </si>
  <si>
    <t>Дата початку проєкту: 26.07.2021</t>
  </si>
  <si>
    <t>за період з 26 липня  по 15 листопада 2021 року</t>
  </si>
  <si>
    <t>9200.00</t>
  </si>
  <si>
    <t>4500.00</t>
  </si>
  <si>
    <t>9277.96</t>
  </si>
  <si>
    <t>29389.00</t>
  </si>
  <si>
    <t>3220.00</t>
  </si>
  <si>
    <t>7075.00</t>
  </si>
  <si>
    <t>4660.00</t>
  </si>
  <si>
    <t>830.00</t>
  </si>
  <si>
    <t>7000.00</t>
  </si>
  <si>
    <t>4842.50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</si>
</sst>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#,##0.0000"/>
  </numFmts>
  <fonts count="5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1111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FF0000"/>
      <name val="Calibri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1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3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53" xfId="0" applyFont="1" applyBorder="1" applyAlignment="1">
      <alignment horizontal="center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4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8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09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0" xfId="0" applyFont="1" applyFill="1" applyBorder="1" applyAlignment="1">
      <alignment horizontal="left" vertical="top" wrapText="1"/>
    </xf>
    <xf numFmtId="4" fontId="2" fillId="6" borderId="111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2" xfId="0" applyNumberFormat="1" applyFont="1" applyFill="1" applyBorder="1" applyAlignment="1">
      <alignment horizontal="center" vertical="top"/>
    </xf>
    <xf numFmtId="0" fontId="2" fillId="6" borderId="110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0" fontId="36" fillId="8" borderId="26" xfId="0" applyFont="1" applyFill="1" applyBorder="1" applyAlignment="1">
      <alignment vertical="top" wrapText="1"/>
    </xf>
    <xf numFmtId="0" fontId="37" fillId="0" borderId="26" xfId="0" applyFont="1" applyBorder="1" applyAlignment="1">
      <alignment horizontal="center" vertical="top"/>
    </xf>
    <xf numFmtId="4" fontId="37" fillId="9" borderId="62" xfId="0" applyNumberFormat="1" applyFont="1" applyFill="1" applyBorder="1" applyAlignment="1">
      <alignment horizontal="right" vertical="top"/>
    </xf>
    <xf numFmtId="4" fontId="37" fillId="9" borderId="26" xfId="0" applyNumberFormat="1" applyFont="1" applyFill="1" applyBorder="1" applyAlignment="1">
      <alignment horizontal="right" vertical="top"/>
    </xf>
    <xf numFmtId="0" fontId="37" fillId="9" borderId="26" xfId="0" applyFont="1" applyFill="1" applyBorder="1" applyAlignment="1">
      <alignment horizontal="center" vertical="top"/>
    </xf>
    <xf numFmtId="165" fontId="2" fillId="0" borderId="50" xfId="0" applyNumberFormat="1" applyFont="1" applyBorder="1" applyAlignment="1">
      <alignment vertical="top"/>
    </xf>
    <xf numFmtId="4" fontId="1" fillId="0" borderId="115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1" fillId="0" borderId="114" xfId="0" applyNumberFormat="1" applyFont="1" applyBorder="1" applyAlignment="1">
      <alignment horizontal="right" vertical="top"/>
    </xf>
    <xf numFmtId="4" fontId="37" fillId="0" borderId="62" xfId="0" applyNumberFormat="1" applyFont="1" applyBorder="1" applyAlignment="1">
      <alignment horizontal="right" vertical="top"/>
    </xf>
    <xf numFmtId="4" fontId="37" fillId="0" borderId="26" xfId="0" applyNumberFormat="1" applyFont="1" applyBorder="1" applyAlignment="1">
      <alignment horizontal="right" vertical="top"/>
    </xf>
    <xf numFmtId="165" fontId="2" fillId="10" borderId="75" xfId="0" applyNumberFormat="1" applyFont="1" applyFill="1" applyBorder="1" applyAlignment="1">
      <alignment vertical="top"/>
    </xf>
    <xf numFmtId="0" fontId="2" fillId="10" borderId="75" xfId="0" applyFont="1" applyFill="1" applyBorder="1" applyAlignment="1">
      <alignment horizontal="center" vertical="top"/>
    </xf>
    <xf numFmtId="4" fontId="2" fillId="10" borderId="56" xfId="0" applyNumberFormat="1" applyFont="1" applyFill="1" applyBorder="1" applyAlignment="1">
      <alignment horizontal="right" vertical="top"/>
    </xf>
    <xf numFmtId="4" fontId="2" fillId="10" borderId="57" xfId="0" applyNumberFormat="1" applyFont="1" applyFill="1" applyBorder="1" applyAlignment="1">
      <alignment horizontal="right" vertical="top"/>
    </xf>
    <xf numFmtId="4" fontId="2" fillId="10" borderId="58" xfId="0" applyNumberFormat="1" applyFont="1" applyFill="1" applyBorder="1" applyAlignment="1">
      <alignment horizontal="right" vertical="top"/>
    </xf>
    <xf numFmtId="0" fontId="2" fillId="9" borderId="0" xfId="0" applyFont="1" applyFill="1" applyAlignment="1">
      <alignment vertical="top"/>
    </xf>
    <xf numFmtId="0" fontId="0" fillId="9" borderId="0" xfId="0" applyFont="1" applyFill="1" applyAlignment="1"/>
    <xf numFmtId="4" fontId="39" fillId="0" borderId="25" xfId="0" applyNumberFormat="1" applyFont="1" applyBorder="1" applyAlignment="1">
      <alignment horizontal="right" vertical="top"/>
    </xf>
    <xf numFmtId="4" fontId="39" fillId="0" borderId="67" xfId="0" applyNumberFormat="1" applyFont="1" applyBorder="1" applyAlignment="1">
      <alignment horizontal="right" vertical="top"/>
    </xf>
    <xf numFmtId="49" fontId="3" fillId="10" borderId="112" xfId="0" applyNumberFormat="1" applyFont="1" applyFill="1" applyBorder="1" applyAlignment="1">
      <alignment horizontal="center" vertical="top"/>
    </xf>
    <xf numFmtId="0" fontId="37" fillId="0" borderId="26" xfId="0" applyFont="1" applyBorder="1" applyAlignment="1">
      <alignment vertical="top" wrapText="1"/>
    </xf>
    <xf numFmtId="0" fontId="0" fillId="0" borderId="26" xfId="0" applyBorder="1" applyAlignment="1">
      <alignment horizontal="center" vertical="top"/>
    </xf>
    <xf numFmtId="4" fontId="0" fillId="0" borderId="26" xfId="0" applyNumberFormat="1" applyBorder="1" applyAlignment="1">
      <alignment horizontal="right" vertical="top"/>
    </xf>
    <xf numFmtId="0" fontId="37" fillId="8" borderId="26" xfId="0" applyFont="1" applyFill="1" applyBorder="1" applyAlignment="1">
      <alignment vertical="top" wrapText="1"/>
    </xf>
    <xf numFmtId="0" fontId="0" fillId="8" borderId="26" xfId="0" applyFill="1" applyBorder="1" applyAlignment="1">
      <alignment horizontal="center" vertical="top"/>
    </xf>
    <xf numFmtId="4" fontId="0" fillId="8" borderId="26" xfId="0" applyNumberFormat="1" applyFill="1" applyBorder="1" applyAlignment="1">
      <alignment horizontal="right" vertical="top"/>
    </xf>
    <xf numFmtId="0" fontId="37" fillId="9" borderId="26" xfId="0" applyFont="1" applyFill="1" applyBorder="1" applyAlignment="1">
      <alignment horizontal="left" vertical="top" wrapText="1"/>
    </xf>
    <xf numFmtId="0" fontId="20" fillId="10" borderId="54" xfId="0" applyFont="1" applyFill="1" applyBorder="1" applyAlignment="1">
      <alignment horizontal="left" vertical="top" wrapText="1"/>
    </xf>
    <xf numFmtId="0" fontId="1" fillId="0" borderId="45" xfId="0" applyFont="1" applyBorder="1" applyAlignment="1">
      <alignment vertical="top" wrapText="1"/>
    </xf>
    <xf numFmtId="49" fontId="3" fillId="10" borderId="38" xfId="0" applyNumberFormat="1" applyFont="1" applyFill="1" applyBorder="1" applyAlignment="1">
      <alignment horizontal="center" vertical="top"/>
    </xf>
    <xf numFmtId="4" fontId="14" fillId="0" borderId="84" xfId="0" applyNumberFormat="1" applyFont="1" applyBorder="1" applyAlignment="1">
      <alignment horizontal="right" vertical="top"/>
    </xf>
    <xf numFmtId="10" fontId="14" fillId="0" borderId="84" xfId="0" applyNumberFormat="1" applyFont="1" applyBorder="1" applyAlignment="1">
      <alignment horizontal="right" vertical="top"/>
    </xf>
    <xf numFmtId="165" fontId="2" fillId="0" borderId="117" xfId="0" applyNumberFormat="1" applyFont="1" applyBorder="1" applyAlignment="1">
      <alignment vertical="top"/>
    </xf>
    <xf numFmtId="49" fontId="3" fillId="10" borderId="117" xfId="0" applyNumberFormat="1" applyFont="1" applyFill="1" applyBorder="1" applyAlignment="1">
      <alignment horizontal="center" vertical="top"/>
    </xf>
    <xf numFmtId="0" fontId="1" fillId="0" borderId="117" xfId="0" applyFont="1" applyBorder="1" applyAlignment="1">
      <alignment vertical="top" wrapText="1"/>
    </xf>
    <xf numFmtId="0" fontId="1" fillId="0" borderId="117" xfId="0" applyFont="1" applyBorder="1" applyAlignment="1">
      <alignment horizontal="center" vertical="top"/>
    </xf>
    <xf numFmtId="4" fontId="1" fillId="0" borderId="117" xfId="0" applyNumberFormat="1" applyFont="1" applyBorder="1" applyAlignment="1">
      <alignment horizontal="right" vertical="top"/>
    </xf>
    <xf numFmtId="4" fontId="14" fillId="0" borderId="117" xfId="0" applyNumberFormat="1" applyFont="1" applyBorder="1" applyAlignment="1">
      <alignment horizontal="right" vertical="top"/>
    </xf>
    <xf numFmtId="10" fontId="14" fillId="0" borderId="117" xfId="0" applyNumberFormat="1" applyFont="1" applyBorder="1" applyAlignment="1">
      <alignment horizontal="right" vertical="top"/>
    </xf>
    <xf numFmtId="4" fontId="39" fillId="0" borderId="117" xfId="0" applyNumberFormat="1" applyFont="1" applyBorder="1" applyAlignment="1">
      <alignment horizontal="right" vertical="top"/>
    </xf>
    <xf numFmtId="49" fontId="40" fillId="0" borderId="26" xfId="0" applyNumberFormat="1" applyFont="1" applyBorder="1" applyAlignment="1">
      <alignment horizontal="center" vertical="top"/>
    </xf>
    <xf numFmtId="0" fontId="37" fillId="0" borderId="26" xfId="0" applyFont="1" applyBorder="1" applyAlignment="1">
      <alignment horizontal="left" vertical="top" wrapText="1"/>
    </xf>
    <xf numFmtId="0" fontId="37" fillId="0" borderId="26" xfId="0" applyFont="1" applyBorder="1" applyAlignment="1">
      <alignment horizontal="left" vertical="top"/>
    </xf>
    <xf numFmtId="0" fontId="36" fillId="0" borderId="26" xfId="0" applyFont="1" applyBorder="1" applyAlignment="1">
      <alignment horizontal="left" vertical="top"/>
    </xf>
    <xf numFmtId="0" fontId="41" fillId="11" borderId="26" xfId="0" applyFont="1" applyFill="1" applyBorder="1" applyAlignment="1">
      <alignment horizontal="left" vertical="top"/>
    </xf>
    <xf numFmtId="0" fontId="42" fillId="0" borderId="26" xfId="0" applyFont="1" applyBorder="1" applyAlignment="1">
      <alignment horizontal="left" vertical="top"/>
    </xf>
    <xf numFmtId="4" fontId="37" fillId="0" borderId="26" xfId="0" applyNumberFormat="1" applyFont="1" applyBorder="1" applyAlignment="1">
      <alignment vertical="top"/>
    </xf>
    <xf numFmtId="4" fontId="36" fillId="0" borderId="26" xfId="0" applyNumberFormat="1" applyFont="1" applyBorder="1" applyAlignment="1">
      <alignment vertical="top"/>
    </xf>
    <xf numFmtId="4" fontId="41" fillId="0" borderId="46" xfId="0" applyNumberFormat="1" applyFont="1" applyBorder="1" applyAlignment="1">
      <alignment vertical="top"/>
    </xf>
    <xf numFmtId="4" fontId="37" fillId="0" borderId="66" xfId="0" applyNumberFormat="1" applyFont="1" applyBorder="1" applyAlignment="1">
      <alignment horizontal="right" vertical="top"/>
    </xf>
    <xf numFmtId="0" fontId="37" fillId="0" borderId="54" xfId="0" applyFont="1" applyBorder="1" applyAlignment="1">
      <alignment horizontal="left" vertical="top"/>
    </xf>
    <xf numFmtId="4" fontId="41" fillId="0" borderId="26" xfId="0" applyNumberFormat="1" applyFont="1" applyBorder="1" applyAlignment="1">
      <alignment vertical="top"/>
    </xf>
    <xf numFmtId="0" fontId="37" fillId="0" borderId="54" xfId="0" applyFont="1" applyBorder="1" applyAlignment="1">
      <alignment horizontal="left" vertical="top" wrapText="1"/>
    </xf>
    <xf numFmtId="4" fontId="41" fillId="9" borderId="54" xfId="0" applyNumberFormat="1" applyFont="1" applyFill="1" applyBorder="1" applyAlignment="1">
      <alignment vertical="top"/>
    </xf>
    <xf numFmtId="0" fontId="36" fillId="9" borderId="0" xfId="0" applyFont="1" applyFill="1" applyAlignment="1">
      <alignment vertical="top" wrapText="1"/>
    </xf>
    <xf numFmtId="0" fontId="37" fillId="0" borderId="60" xfId="0" applyFont="1" applyBorder="1" applyAlignment="1">
      <alignment horizontal="center" vertical="top"/>
    </xf>
    <xf numFmtId="4" fontId="37" fillId="0" borderId="24" xfId="0" applyNumberFormat="1" applyFont="1" applyBorder="1" applyAlignment="1">
      <alignment horizontal="right" vertical="top"/>
    </xf>
    <xf numFmtId="4" fontId="37" fillId="0" borderId="25" xfId="0" applyNumberFormat="1" applyFont="1" applyBorder="1" applyAlignment="1">
      <alignment horizontal="right" vertical="top"/>
    </xf>
    <xf numFmtId="0" fontId="36" fillId="9" borderId="26" xfId="0" applyFont="1" applyFill="1" applyBorder="1" applyAlignment="1">
      <alignment vertical="top"/>
    </xf>
    <xf numFmtId="0" fontId="37" fillId="0" borderId="61" xfId="0" applyFont="1" applyBorder="1" applyAlignment="1">
      <alignment horizontal="center" vertical="top"/>
    </xf>
    <xf numFmtId="0" fontId="36" fillId="9" borderId="117" xfId="0" applyFont="1" applyFill="1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9" borderId="26" xfId="0" applyFill="1" applyBorder="1" applyAlignment="1">
      <alignment vertical="top" wrapText="1"/>
    </xf>
    <xf numFmtId="0" fontId="0" fillId="9" borderId="26" xfId="0" applyFill="1" applyBorder="1" applyAlignment="1">
      <alignment horizontal="center" vertical="top"/>
    </xf>
    <xf numFmtId="4" fontId="0" fillId="9" borderId="26" xfId="0" applyNumberFormat="1" applyFill="1" applyBorder="1" applyAlignment="1">
      <alignment horizontal="right" vertical="top"/>
    </xf>
    <xf numFmtId="4" fontId="1" fillId="0" borderId="73" xfId="0" applyNumberFormat="1" applyFont="1" applyBorder="1" applyAlignment="1">
      <alignment horizontal="center" vertical="top"/>
    </xf>
    <xf numFmtId="0" fontId="37" fillId="9" borderId="61" xfId="0" applyFont="1" applyFill="1" applyBorder="1" applyAlignment="1">
      <alignment vertical="top" wrapText="1"/>
    </xf>
    <xf numFmtId="0" fontId="37" fillId="9" borderId="60" xfId="0" applyFont="1" applyFill="1" applyBorder="1" applyAlignment="1">
      <alignment horizontal="center" vertical="top"/>
    </xf>
    <xf numFmtId="4" fontId="37" fillId="9" borderId="24" xfId="0" applyNumberFormat="1" applyFont="1" applyFill="1" applyBorder="1" applyAlignment="1">
      <alignment horizontal="right" vertical="top"/>
    </xf>
    <xf numFmtId="0" fontId="40" fillId="0" borderId="0" xfId="0" applyFont="1" applyAlignment="1">
      <alignment horizontal="left"/>
    </xf>
    <xf numFmtId="0" fontId="39" fillId="0" borderId="0" xfId="0" applyFont="1"/>
    <xf numFmtId="49" fontId="40" fillId="0" borderId="96" xfId="0" applyNumberFormat="1" applyFont="1" applyBorder="1" applyAlignment="1">
      <alignment horizontal="center" vertical="top"/>
    </xf>
    <xf numFmtId="0" fontId="37" fillId="0" borderId="68" xfId="0" applyFont="1" applyBorder="1" applyAlignment="1">
      <alignment horizontal="center" vertical="top"/>
    </xf>
    <xf numFmtId="0" fontId="41" fillId="0" borderId="66" xfId="0" applyFont="1" applyBorder="1" applyAlignment="1">
      <alignment horizontal="left" vertical="top"/>
    </xf>
    <xf numFmtId="0" fontId="41" fillId="0" borderId="117" xfId="0" applyFont="1" applyBorder="1" applyAlignment="1">
      <alignment horizontal="left" vertical="top" wrapText="1"/>
    </xf>
    <xf numFmtId="4" fontId="2" fillId="10" borderId="104" xfId="0" applyNumberFormat="1" applyFont="1" applyFill="1" applyBorder="1" applyAlignment="1">
      <alignment horizontal="right" vertical="top"/>
    </xf>
    <xf numFmtId="0" fontId="2" fillId="10" borderId="86" xfId="0" applyFont="1" applyFill="1" applyBorder="1" applyAlignment="1">
      <alignment vertical="top" wrapText="1"/>
    </xf>
    <xf numFmtId="4" fontId="2" fillId="6" borderId="78" xfId="0" applyNumberFormat="1" applyFont="1" applyFill="1" applyBorder="1" applyAlignment="1">
      <alignment horizontal="right" vertical="top"/>
    </xf>
    <xf numFmtId="4" fontId="14" fillId="6" borderId="84" xfId="0" applyNumberFormat="1" applyFont="1" applyFill="1" applyBorder="1" applyAlignment="1">
      <alignment horizontal="right" vertical="top"/>
    </xf>
    <xf numFmtId="10" fontId="14" fillId="6" borderId="84" xfId="0" applyNumberFormat="1" applyFont="1" applyFill="1" applyBorder="1" applyAlignment="1">
      <alignment horizontal="right" vertical="top"/>
    </xf>
    <xf numFmtId="4" fontId="2" fillId="10" borderId="117" xfId="0" applyNumberFormat="1" applyFont="1" applyFill="1" applyBorder="1" applyAlignment="1">
      <alignment horizontal="right" vertical="top"/>
    </xf>
    <xf numFmtId="4" fontId="14" fillId="10" borderId="117" xfId="0" applyNumberFormat="1" applyFont="1" applyFill="1" applyBorder="1" applyAlignment="1">
      <alignment horizontal="right" vertical="top"/>
    </xf>
    <xf numFmtId="10" fontId="14" fillId="10" borderId="117" xfId="0" applyNumberFormat="1" applyFont="1" applyFill="1" applyBorder="1" applyAlignment="1">
      <alignment horizontal="right" vertical="top"/>
    </xf>
    <xf numFmtId="4" fontId="2" fillId="6" borderId="114" xfId="0" applyNumberFormat="1" applyFont="1" applyFill="1" applyBorder="1" applyAlignment="1">
      <alignment horizontal="right" vertical="top"/>
    </xf>
    <xf numFmtId="4" fontId="14" fillId="7" borderId="106" xfId="0" applyNumberFormat="1" applyFont="1" applyFill="1" applyBorder="1" applyAlignment="1">
      <alignment horizontal="right" vertical="center"/>
    </xf>
    <xf numFmtId="4" fontId="14" fillId="7" borderId="117" xfId="0" applyNumberFormat="1" applyFont="1" applyFill="1" applyBorder="1" applyAlignment="1">
      <alignment horizontal="right" vertical="center"/>
    </xf>
    <xf numFmtId="4" fontId="1" fillId="0" borderId="118" xfId="0" applyNumberFormat="1" applyFont="1" applyBorder="1" applyAlignment="1">
      <alignment horizontal="right" vertical="top"/>
    </xf>
    <xf numFmtId="4" fontId="1" fillId="0" borderId="119" xfId="0" applyNumberFormat="1" applyFont="1" applyBorder="1" applyAlignment="1">
      <alignment horizontal="right" vertical="top"/>
    </xf>
    <xf numFmtId="0" fontId="0" fillId="0" borderId="0" xfId="0" applyFont="1" applyAlignment="1"/>
    <xf numFmtId="0" fontId="0" fillId="0" borderId="0" xfId="0" applyFont="1" applyAlignment="1"/>
    <xf numFmtId="165" fontId="2" fillId="0" borderId="46" xfId="0" applyNumberFormat="1" applyFont="1" applyBorder="1" applyAlignment="1">
      <alignment vertical="top"/>
    </xf>
    <xf numFmtId="4" fontId="37" fillId="0" borderId="54" xfId="0" applyNumberFormat="1" applyFont="1" applyBorder="1" applyAlignment="1">
      <alignment horizontal="right" vertical="top"/>
    </xf>
    <xf numFmtId="0" fontId="41" fillId="0" borderId="46" xfId="0" applyFont="1" applyBorder="1" applyAlignment="1">
      <alignment horizontal="left" vertical="top" wrapText="1"/>
    </xf>
    <xf numFmtId="4" fontId="37" fillId="0" borderId="96" xfId="0" applyNumberFormat="1" applyFont="1" applyBorder="1" applyAlignment="1">
      <alignment horizontal="right" vertical="top"/>
    </xf>
    <xf numFmtId="4" fontId="41" fillId="0" borderId="57" xfId="0" applyNumberFormat="1" applyFont="1" applyBorder="1" applyAlignment="1">
      <alignment vertical="top"/>
    </xf>
    <xf numFmtId="4" fontId="41" fillId="0" borderId="117" xfId="0" applyNumberFormat="1" applyFont="1" applyBorder="1" applyAlignment="1">
      <alignment vertical="top"/>
    </xf>
    <xf numFmtId="4" fontId="44" fillId="10" borderId="117" xfId="0" applyNumberFormat="1" applyFont="1" applyFill="1" applyBorder="1" applyAlignment="1">
      <alignment horizontal="right" vertical="top"/>
    </xf>
    <xf numFmtId="49" fontId="8" fillId="0" borderId="26" xfId="0" applyNumberFormat="1" applyFont="1" applyBorder="1" applyAlignment="1">
      <alignment horizontal="center" vertical="center" wrapText="1"/>
    </xf>
    <xf numFmtId="49" fontId="45" fillId="0" borderId="2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8" fillId="0" borderId="26" xfId="0" applyFont="1" applyBorder="1" applyAlignment="1">
      <alignment horizontal="left" vertical="center" wrapText="1"/>
    </xf>
    <xf numFmtId="0" fontId="0" fillId="0" borderId="26" xfId="0" applyFont="1" applyBorder="1" applyAlignment="1">
      <alignment horizontal="left" wrapText="1"/>
    </xf>
    <xf numFmtId="0" fontId="3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3" fillId="0" borderId="26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left" wrapText="1"/>
    </xf>
    <xf numFmtId="49" fontId="43" fillId="0" borderId="26" xfId="0" applyNumberFormat="1" applyFont="1" applyBorder="1" applyAlignment="1">
      <alignment horizontal="center" wrapText="1"/>
    </xf>
    <xf numFmtId="4" fontId="43" fillId="0" borderId="26" xfId="0" applyNumberFormat="1" applyFont="1" applyBorder="1"/>
    <xf numFmtId="4" fontId="43" fillId="0" borderId="26" xfId="0" applyNumberFormat="1" applyFont="1" applyBorder="1" applyAlignment="1">
      <alignment horizontal="center"/>
    </xf>
    <xf numFmtId="4" fontId="43" fillId="0" borderId="26" xfId="0" applyNumberFormat="1" applyFont="1" applyBorder="1" applyAlignment="1">
      <alignment horizontal="center" vertical="center" wrapText="1"/>
    </xf>
    <xf numFmtId="49" fontId="43" fillId="0" borderId="26" xfId="0" applyNumberFormat="1" applyFont="1" applyBorder="1" applyAlignment="1">
      <alignment horizontal="center" vertical="center" wrapText="1"/>
    </xf>
    <xf numFmtId="0" fontId="43" fillId="0" borderId="26" xfId="0" applyFont="1" applyBorder="1" applyAlignment="1">
      <alignment wrapText="1"/>
    </xf>
    <xf numFmtId="0" fontId="0" fillId="0" borderId="0" xfId="0" applyFont="1" applyAlignment="1"/>
    <xf numFmtId="0" fontId="45" fillId="0" borderId="26" xfId="0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165" fontId="2" fillId="6" borderId="75" xfId="0" applyNumberFormat="1" applyFont="1" applyFill="1" applyBorder="1" applyAlignment="1">
      <alignment vertical="top"/>
    </xf>
    <xf numFmtId="0" fontId="2" fillId="6" borderId="75" xfId="0" applyFont="1" applyFill="1" applyBorder="1" applyAlignment="1">
      <alignment horizontal="center" vertical="top"/>
    </xf>
    <xf numFmtId="49" fontId="3" fillId="0" borderId="117" xfId="0" applyNumberFormat="1" applyFont="1" applyBorder="1" applyAlignment="1">
      <alignment horizontal="center" vertical="top"/>
    </xf>
    <xf numFmtId="49" fontId="40" fillId="0" borderId="117" xfId="0" applyNumberFormat="1" applyFont="1" applyBorder="1" applyAlignment="1">
      <alignment horizontal="center" vertical="top"/>
    </xf>
    <xf numFmtId="0" fontId="45" fillId="0" borderId="26" xfId="0" applyFont="1" applyBorder="1" applyAlignment="1">
      <alignment horizontal="left" vertical="center" wrapText="1"/>
    </xf>
    <xf numFmtId="0" fontId="45" fillId="9" borderId="26" xfId="0" applyFont="1" applyFill="1" applyBorder="1" applyAlignment="1">
      <alignment horizontal="center" vertical="center" wrapText="1"/>
    </xf>
    <xf numFmtId="0" fontId="0" fillId="0" borderId="0" xfId="0" applyFont="1" applyAlignment="1"/>
    <xf numFmtId="4" fontId="47" fillId="0" borderId="26" xfId="0" applyNumberFormat="1" applyFont="1" applyBorder="1" applyAlignment="1">
      <alignment horizontal="center" vertical="center" wrapText="1"/>
    </xf>
    <xf numFmtId="167" fontId="8" fillId="0" borderId="26" xfId="0" applyNumberFormat="1" applyFont="1" applyBorder="1" applyAlignment="1">
      <alignment horizontal="center" vertical="center" wrapText="1"/>
    </xf>
    <xf numFmtId="0" fontId="36" fillId="0" borderId="93" xfId="0" applyFont="1" applyBorder="1" applyAlignment="1">
      <alignment vertical="top" wrapText="1"/>
    </xf>
    <xf numFmtId="0" fontId="48" fillId="10" borderId="54" xfId="0" applyFont="1" applyFill="1" applyBorder="1" applyAlignment="1">
      <alignment horizontal="left" vertical="top" wrapText="1"/>
    </xf>
    <xf numFmtId="0" fontId="43" fillId="0" borderId="26" xfId="0" applyFont="1" applyBorder="1" applyAlignment="1">
      <alignment horizontal="center" vertical="center" wrapText="1"/>
    </xf>
    <xf numFmtId="2" fontId="45" fillId="0" borderId="26" xfId="0" applyNumberFormat="1" applyFont="1" applyBorder="1" applyAlignment="1">
      <alignment horizontal="center" vertical="center" wrapText="1"/>
    </xf>
    <xf numFmtId="2" fontId="46" fillId="9" borderId="26" xfId="0" applyNumberFormat="1" applyFont="1" applyFill="1" applyBorder="1" applyAlignment="1">
      <alignment horizontal="center" vertical="center" wrapText="1"/>
    </xf>
    <xf numFmtId="2" fontId="45" fillId="9" borderId="26" xfId="0" applyNumberFormat="1" applyFont="1" applyFill="1" applyBorder="1" applyAlignment="1">
      <alignment horizontal="center"/>
    </xf>
    <xf numFmtId="2" fontId="45" fillId="9" borderId="26" xfId="0" applyNumberFormat="1" applyFont="1" applyFill="1" applyBorder="1" applyAlignment="1">
      <alignment horizontal="center" vertical="center" wrapText="1"/>
    </xf>
    <xf numFmtId="4" fontId="49" fillId="9" borderId="26" xfId="0" applyNumberFormat="1" applyFont="1" applyFill="1" applyBorder="1"/>
    <xf numFmtId="0" fontId="37" fillId="0" borderId="117" xfId="0" applyFont="1" applyBorder="1" applyAlignment="1">
      <alignment vertical="top" wrapText="1"/>
    </xf>
    <xf numFmtId="0" fontId="39" fillId="0" borderId="67" xfId="0" applyFont="1" applyBorder="1" applyAlignment="1">
      <alignment vertical="top" wrapText="1"/>
    </xf>
    <xf numFmtId="0" fontId="37" fillId="0" borderId="109" xfId="0" applyFont="1" applyBorder="1" applyAlignment="1">
      <alignment vertical="top" wrapText="1"/>
    </xf>
    <xf numFmtId="0" fontId="37" fillId="9" borderId="25" xfId="0" applyFont="1" applyFill="1" applyBorder="1" applyAlignment="1">
      <alignment vertical="top" wrapText="1"/>
    </xf>
    <xf numFmtId="0" fontId="39" fillId="0" borderId="29" xfId="0" applyFont="1" applyBorder="1" applyAlignment="1">
      <alignment vertical="top" wrapText="1"/>
    </xf>
    <xf numFmtId="0" fontId="45" fillId="9" borderId="46" xfId="0" applyFont="1" applyFill="1" applyBorder="1" applyAlignment="1">
      <alignment horizontal="center" vertical="center" wrapText="1"/>
    </xf>
    <xf numFmtId="167" fontId="1" fillId="0" borderId="117" xfId="0" applyNumberFormat="1" applyFont="1" applyBorder="1" applyAlignment="1">
      <alignment horizontal="right" vertical="top"/>
    </xf>
    <xf numFmtId="4" fontId="43" fillId="9" borderId="26" xfId="0" applyNumberFormat="1" applyFont="1" applyFill="1" applyBorder="1" applyAlignment="1">
      <alignment horizontal="center"/>
    </xf>
    <xf numFmtId="0" fontId="8" fillId="9" borderId="26" xfId="0" applyFont="1" applyFill="1" applyBorder="1" applyAlignment="1">
      <alignment horizontal="center" vertical="center" wrapText="1"/>
    </xf>
    <xf numFmtId="2" fontId="8" fillId="9" borderId="26" xfId="0" applyNumberFormat="1" applyFont="1" applyFill="1" applyBorder="1" applyAlignment="1">
      <alignment horizontal="center" vertical="center" wrapText="1"/>
    </xf>
    <xf numFmtId="4" fontId="8" fillId="9" borderId="26" xfId="0" applyNumberFormat="1" applyFont="1" applyFill="1" applyBorder="1" applyAlignment="1">
      <alignment horizontal="center" vertical="center" wrapText="1"/>
    </xf>
    <xf numFmtId="0" fontId="51" fillId="9" borderId="0" xfId="0" applyFont="1" applyFill="1"/>
    <xf numFmtId="0" fontId="8" fillId="0" borderId="93" xfId="0" applyFont="1" applyBorder="1" applyAlignment="1">
      <alignment horizontal="center" vertical="center" wrapText="1"/>
    </xf>
    <xf numFmtId="0" fontId="45" fillId="0" borderId="93" xfId="0" applyFont="1" applyBorder="1" applyAlignment="1">
      <alignment horizontal="center" vertical="center" wrapText="1"/>
    </xf>
    <xf numFmtId="4" fontId="8" fillId="0" borderId="93" xfId="0" applyNumberFormat="1" applyFont="1" applyBorder="1" applyAlignment="1">
      <alignment horizontal="center" vertical="center" wrapText="1"/>
    </xf>
    <xf numFmtId="0" fontId="0" fillId="0" borderId="93" xfId="0" applyFont="1" applyBorder="1" applyAlignment="1">
      <alignment wrapText="1"/>
    </xf>
    <xf numFmtId="0" fontId="43" fillId="0" borderId="93" xfId="0" applyFont="1" applyBorder="1" applyAlignment="1">
      <alignment wrapText="1"/>
    </xf>
    <xf numFmtId="0" fontId="45" fillId="0" borderId="93" xfId="0" applyFont="1" applyBorder="1" applyAlignment="1">
      <alignment vertical="center" wrapText="1"/>
    </xf>
    <xf numFmtId="0" fontId="45" fillId="0" borderId="93" xfId="0" applyFont="1" applyBorder="1" applyAlignment="1">
      <alignment wrapText="1"/>
    </xf>
    <xf numFmtId="4" fontId="43" fillId="0" borderId="93" xfId="0" applyNumberFormat="1" applyFont="1" applyBorder="1" applyAlignment="1">
      <alignment wrapText="1"/>
    </xf>
    <xf numFmtId="0" fontId="8" fillId="9" borderId="117" xfId="0" applyFont="1" applyFill="1" applyBorder="1" applyAlignment="1">
      <alignment horizontal="center" vertical="center" wrapText="1"/>
    </xf>
    <xf numFmtId="4" fontId="8" fillId="9" borderId="117" xfId="0" applyNumberFormat="1" applyFont="1" applyFill="1" applyBorder="1" applyAlignment="1">
      <alignment horizontal="center" vertical="center" wrapText="1"/>
    </xf>
    <xf numFmtId="0" fontId="45" fillId="9" borderId="117" xfId="0" applyFont="1" applyFill="1" applyBorder="1" applyAlignment="1">
      <alignment vertical="center" wrapText="1"/>
    </xf>
    <xf numFmtId="0" fontId="8" fillId="9" borderId="117" xfId="0" applyFont="1" applyFill="1" applyBorder="1" applyAlignment="1">
      <alignment vertical="center" wrapText="1"/>
    </xf>
    <xf numFmtId="0" fontId="45" fillId="9" borderId="117" xfId="0" applyFont="1" applyFill="1" applyBorder="1" applyAlignment="1">
      <alignment horizontal="center" vertical="center" wrapText="1"/>
    </xf>
    <xf numFmtId="2" fontId="8" fillId="9" borderId="117" xfId="0" applyNumberFormat="1" applyFont="1" applyFill="1" applyBorder="1" applyAlignment="1">
      <alignment horizontal="center" vertical="center" wrapText="1"/>
    </xf>
    <xf numFmtId="0" fontId="45" fillId="9" borderId="117" xfId="0" applyFont="1" applyFill="1" applyBorder="1" applyAlignment="1">
      <alignment horizontal="center" vertical="center"/>
    </xf>
    <xf numFmtId="0" fontId="0" fillId="9" borderId="117" xfId="0" applyFont="1" applyFill="1" applyBorder="1"/>
    <xf numFmtId="0" fontId="8" fillId="9" borderId="26" xfId="0" applyFont="1" applyFill="1" applyBorder="1" applyAlignment="1">
      <alignment horizontal="left" vertical="center" wrapText="1"/>
    </xf>
    <xf numFmtId="0" fontId="8" fillId="9" borderId="123" xfId="0" applyFont="1" applyFill="1" applyBorder="1" applyAlignment="1">
      <alignment horizontal="center" vertical="center" wrapText="1"/>
    </xf>
    <xf numFmtId="0" fontId="0" fillId="0" borderId="46" xfId="0" applyFont="1" applyBorder="1" applyAlignment="1"/>
    <xf numFmtId="0" fontId="8" fillId="9" borderId="46" xfId="0" applyFont="1" applyFill="1" applyBorder="1" applyAlignment="1">
      <alignment horizontal="center" vertical="center" wrapText="1"/>
    </xf>
    <xf numFmtId="4" fontId="8" fillId="9" borderId="46" xfId="0" applyNumberFormat="1" applyFont="1" applyFill="1" applyBorder="1" applyAlignment="1">
      <alignment horizontal="center" vertical="center" wrapText="1"/>
    </xf>
    <xf numFmtId="0" fontId="8" fillId="9" borderId="124" xfId="0" applyFont="1" applyFill="1" applyBorder="1" applyAlignment="1">
      <alignment horizontal="center" vertical="center" wrapText="1"/>
    </xf>
    <xf numFmtId="0" fontId="8" fillId="9" borderId="125" xfId="0" applyFont="1" applyFill="1" applyBorder="1" applyAlignment="1">
      <alignment horizontal="center" vertical="center" wrapText="1"/>
    </xf>
    <xf numFmtId="0" fontId="45" fillId="9" borderId="125" xfId="0" applyFont="1" applyFill="1" applyBorder="1" applyAlignment="1">
      <alignment vertical="center" wrapText="1"/>
    </xf>
    <xf numFmtId="0" fontId="45" fillId="9" borderId="125" xfId="0" applyFont="1" applyFill="1" applyBorder="1" applyAlignment="1">
      <alignment horizontal="center" vertical="center" wrapText="1"/>
    </xf>
    <xf numFmtId="4" fontId="8" fillId="0" borderId="57" xfId="0" applyNumberFormat="1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2" fontId="46" fillId="9" borderId="57" xfId="0" applyNumberFormat="1" applyFont="1" applyFill="1" applyBorder="1" applyAlignment="1">
      <alignment horizontal="center" vertical="center" wrapText="1"/>
    </xf>
    <xf numFmtId="0" fontId="45" fillId="0" borderId="104" xfId="0" applyFont="1" applyBorder="1" applyAlignment="1">
      <alignment horizontal="center" vertical="center" wrapText="1"/>
    </xf>
    <xf numFmtId="0" fontId="8" fillId="0" borderId="117" xfId="0" applyFont="1" applyBorder="1" applyAlignment="1">
      <alignment horizontal="center" vertical="center" wrapText="1"/>
    </xf>
    <xf numFmtId="4" fontId="8" fillId="0" borderId="117" xfId="0" applyNumberFormat="1" applyFont="1" applyBorder="1" applyAlignment="1">
      <alignment horizontal="center" vertical="center" wrapText="1"/>
    </xf>
    <xf numFmtId="0" fontId="8" fillId="0" borderId="117" xfId="0" applyFont="1" applyBorder="1" applyAlignment="1">
      <alignment horizontal="left" vertical="center" wrapText="1"/>
    </xf>
    <xf numFmtId="0" fontId="45" fillId="0" borderId="117" xfId="0" applyFont="1" applyBorder="1" applyAlignment="1">
      <alignment horizontal="center" vertical="center" wrapText="1"/>
    </xf>
    <xf numFmtId="2" fontId="43" fillId="9" borderId="117" xfId="0" applyNumberFormat="1" applyFont="1" applyFill="1" applyBorder="1" applyAlignment="1">
      <alignment horizontal="center"/>
    </xf>
    <xf numFmtId="0" fontId="46" fillId="0" borderId="117" xfId="0" applyFont="1" applyBorder="1" applyAlignment="1">
      <alignment horizontal="center" vertical="center" wrapText="1"/>
    </xf>
    <xf numFmtId="4" fontId="8" fillId="9" borderId="126" xfId="0" applyNumberFormat="1" applyFont="1" applyFill="1" applyBorder="1" applyAlignment="1">
      <alignment horizontal="center" vertical="center" wrapText="1"/>
    </xf>
    <xf numFmtId="0" fontId="8" fillId="9" borderId="127" xfId="0" applyFont="1" applyFill="1" applyBorder="1" applyAlignment="1">
      <alignment horizontal="center" vertical="center" wrapText="1"/>
    </xf>
    <xf numFmtId="4" fontId="0" fillId="9" borderId="127" xfId="0" applyNumberFormat="1" applyFont="1" applyFill="1" applyBorder="1"/>
    <xf numFmtId="0" fontId="8" fillId="0" borderId="93" xfId="0" applyFont="1" applyBorder="1" applyAlignment="1">
      <alignment wrapText="1"/>
    </xf>
    <xf numFmtId="0" fontId="0" fillId="0" borderId="46" xfId="0" applyFont="1" applyBorder="1"/>
    <xf numFmtId="0" fontId="35" fillId="0" borderId="46" xfId="0" applyFont="1" applyBorder="1"/>
    <xf numFmtId="0" fontId="0" fillId="9" borderId="127" xfId="0" applyFont="1" applyFill="1" applyBorder="1"/>
    <xf numFmtId="0" fontId="0" fillId="9" borderId="46" xfId="0" applyFont="1" applyFill="1" applyBorder="1"/>
    <xf numFmtId="4" fontId="0" fillId="9" borderId="46" xfId="0" applyNumberFormat="1" applyFont="1" applyFill="1" applyBorder="1"/>
    <xf numFmtId="2" fontId="8" fillId="9" borderId="46" xfId="0" applyNumberFormat="1" applyFont="1" applyFill="1" applyBorder="1" applyAlignment="1">
      <alignment horizontal="center" vertical="center" wrapText="1"/>
    </xf>
    <xf numFmtId="4" fontId="2" fillId="9" borderId="46" xfId="0" applyNumberFormat="1" applyFont="1" applyFill="1" applyBorder="1"/>
    <xf numFmtId="4" fontId="1" fillId="9" borderId="46" xfId="0" applyNumberFormat="1" applyFont="1" applyFill="1" applyBorder="1"/>
    <xf numFmtId="0" fontId="1" fillId="9" borderId="46" xfId="0" applyFont="1" applyFill="1" applyBorder="1"/>
    <xf numFmtId="4" fontId="17" fillId="9" borderId="46" xfId="0" applyNumberFormat="1" applyFont="1" applyFill="1" applyBorder="1"/>
    <xf numFmtId="0" fontId="51" fillId="9" borderId="46" xfId="0" applyFont="1" applyFill="1" applyBorder="1"/>
    <xf numFmtId="0" fontId="51" fillId="9" borderId="46" xfId="0" applyFont="1" applyFill="1" applyBorder="1" applyAlignment="1">
      <alignment wrapText="1"/>
    </xf>
    <xf numFmtId="0" fontId="8" fillId="0" borderId="46" xfId="0" applyFont="1" applyBorder="1"/>
    <xf numFmtId="0" fontId="8" fillId="0" borderId="46" xfId="0" applyFont="1" applyBorder="1" applyAlignment="1">
      <alignment horizontal="center" vertical="center" wrapText="1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4" fontId="1" fillId="9" borderId="25" xfId="0" applyNumberFormat="1" applyFont="1" applyFill="1" applyBorder="1" applyAlignment="1">
      <alignment horizontal="right" vertical="top"/>
    </xf>
    <xf numFmtId="4" fontId="1" fillId="9" borderId="67" xfId="0" applyNumberFormat="1" applyFont="1" applyFill="1" applyBorder="1" applyAlignment="1">
      <alignment horizontal="right" vertical="top"/>
    </xf>
    <xf numFmtId="4" fontId="1" fillId="9" borderId="65" xfId="0" applyNumberFormat="1" applyFont="1" applyFill="1" applyBorder="1" applyAlignment="1">
      <alignment horizontal="right" vertical="top"/>
    </xf>
    <xf numFmtId="4" fontId="1" fillId="9" borderId="66" xfId="0" applyNumberFormat="1" applyFont="1" applyFill="1" applyBorder="1" applyAlignment="1">
      <alignment horizontal="right" vertical="top"/>
    </xf>
    <xf numFmtId="4" fontId="1" fillId="9" borderId="24" xfId="0" applyNumberFormat="1" applyFont="1" applyFill="1" applyBorder="1" applyAlignment="1">
      <alignment horizontal="right" vertical="top"/>
    </xf>
    <xf numFmtId="4" fontId="1" fillId="9" borderId="26" xfId="0" applyNumberFormat="1" applyFont="1" applyFill="1" applyBorder="1" applyAlignment="1">
      <alignment horizontal="right" vertical="top"/>
    </xf>
    <xf numFmtId="4" fontId="1" fillId="9" borderId="117" xfId="0" applyNumberFormat="1" applyFont="1" applyFill="1" applyBorder="1" applyAlignment="1">
      <alignment horizontal="right" vertical="top"/>
    </xf>
    <xf numFmtId="4" fontId="37" fillId="9" borderId="26" xfId="0" applyNumberFormat="1" applyFont="1" applyFill="1" applyBorder="1" applyAlignment="1">
      <alignment vertical="top"/>
    </xf>
    <xf numFmtId="4" fontId="36" fillId="9" borderId="26" xfId="0" applyNumberFormat="1" applyFont="1" applyFill="1" applyBorder="1" applyAlignment="1">
      <alignment vertical="top"/>
    </xf>
    <xf numFmtId="4" fontId="37" fillId="9" borderId="66" xfId="0" applyNumberFormat="1" applyFont="1" applyFill="1" applyBorder="1" applyAlignment="1">
      <alignment horizontal="right" vertical="top"/>
    </xf>
    <xf numFmtId="4" fontId="41" fillId="9" borderId="46" xfId="0" applyNumberFormat="1" applyFont="1" applyFill="1" applyBorder="1" applyAlignment="1">
      <alignment vertical="top"/>
    </xf>
    <xf numFmtId="4" fontId="37" fillId="9" borderId="117" xfId="0" applyNumberFormat="1" applyFont="1" applyFill="1" applyBorder="1" applyAlignment="1">
      <alignment horizontal="right" vertical="top"/>
    </xf>
    <xf numFmtId="4" fontId="41" fillId="9" borderId="117" xfId="0" applyNumberFormat="1" applyFont="1" applyFill="1" applyBorder="1" applyAlignment="1">
      <alignment vertical="top"/>
    </xf>
    <xf numFmtId="4" fontId="41" fillId="9" borderId="26" xfId="0" applyNumberFormat="1" applyFont="1" applyFill="1" applyBorder="1" applyAlignment="1">
      <alignment vertical="top"/>
    </xf>
    <xf numFmtId="4" fontId="37" fillId="9" borderId="54" xfId="0" applyNumberFormat="1" applyFont="1" applyFill="1" applyBorder="1" applyAlignment="1">
      <alignment horizontal="right" vertical="top"/>
    </xf>
    <xf numFmtId="4" fontId="1" fillId="9" borderId="114" xfId="0" applyNumberFormat="1" applyFont="1" applyFill="1" applyBorder="1" applyAlignment="1">
      <alignment horizontal="right" vertical="top"/>
    </xf>
    <xf numFmtId="4" fontId="37" fillId="12" borderId="24" xfId="0" applyNumberFormat="1" applyFont="1" applyFill="1" applyBorder="1" applyAlignment="1">
      <alignment horizontal="right" vertical="top"/>
    </xf>
    <xf numFmtId="4" fontId="37" fillId="12" borderId="26" xfId="0" applyNumberFormat="1" applyFont="1" applyFill="1" applyBorder="1" applyAlignment="1">
      <alignment horizontal="right" vertical="top"/>
    </xf>
    <xf numFmtId="4" fontId="1" fillId="12" borderId="25" xfId="0" applyNumberFormat="1" applyFont="1" applyFill="1" applyBorder="1" applyAlignment="1">
      <alignment horizontal="right" vertical="top"/>
    </xf>
    <xf numFmtId="4" fontId="1" fillId="12" borderId="24" xfId="0" applyNumberFormat="1" applyFont="1" applyFill="1" applyBorder="1" applyAlignment="1">
      <alignment horizontal="right" vertical="top"/>
    </xf>
    <xf numFmtId="4" fontId="1" fillId="12" borderId="26" xfId="0" applyNumberFormat="1" applyFont="1" applyFill="1" applyBorder="1" applyAlignment="1">
      <alignment horizontal="right" vertical="top"/>
    </xf>
    <xf numFmtId="4" fontId="1" fillId="12" borderId="65" xfId="0" applyNumberFormat="1" applyFont="1" applyFill="1" applyBorder="1" applyAlignment="1">
      <alignment horizontal="right" vertical="top"/>
    </xf>
    <xf numFmtId="4" fontId="1" fillId="12" borderId="66" xfId="0" applyNumberFormat="1" applyFont="1" applyFill="1" applyBorder="1" applyAlignment="1">
      <alignment horizontal="right" vertical="top"/>
    </xf>
    <xf numFmtId="4" fontId="1" fillId="12" borderId="67" xfId="0" applyNumberFormat="1" applyFont="1" applyFill="1" applyBorder="1" applyAlignment="1">
      <alignment horizontal="right" vertical="top"/>
    </xf>
    <xf numFmtId="4" fontId="0" fillId="12" borderId="26" xfId="0" applyNumberFormat="1" applyFill="1" applyBorder="1" applyAlignment="1">
      <alignment horizontal="right" vertical="top"/>
    </xf>
    <xf numFmtId="0" fontId="46" fillId="0" borderId="26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left" vertical="center" wrapText="1"/>
    </xf>
    <xf numFmtId="4" fontId="43" fillId="12" borderId="26" xfId="0" applyNumberFormat="1" applyFont="1" applyFill="1" applyBorder="1"/>
    <xf numFmtId="0" fontId="1" fillId="10" borderId="86" xfId="0" applyFont="1" applyFill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5" xfId="0" applyNumberFormat="1" applyFont="1" applyFill="1" applyBorder="1" applyAlignment="1">
      <alignment horizontal="left" vertical="center" wrapText="1"/>
    </xf>
    <xf numFmtId="0" fontId="10" fillId="0" borderId="106" xfId="0" applyFont="1" applyBorder="1"/>
    <xf numFmtId="0" fontId="10" fillId="0" borderId="107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3" xfId="0" applyFont="1" applyBorder="1"/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4" fontId="2" fillId="0" borderId="54" xfId="0" applyNumberFormat="1" applyFont="1" applyBorder="1" applyAlignment="1">
      <alignment horizontal="center"/>
    </xf>
    <xf numFmtId="0" fontId="1" fillId="0" borderId="67" xfId="0" applyFont="1" applyBorder="1" applyAlignment="1">
      <alignment horizontal="center" vertical="top" wrapText="1"/>
    </xf>
    <xf numFmtId="0" fontId="37" fillId="0" borderId="114" xfId="0" applyFont="1" applyBorder="1" applyAlignment="1">
      <alignment horizontal="center" vertical="top" wrapText="1"/>
    </xf>
    <xf numFmtId="0" fontId="37" fillId="0" borderId="58" xfId="0" applyFont="1" applyBorder="1" applyAlignment="1">
      <alignment horizontal="center" vertical="top" wrapText="1"/>
    </xf>
    <xf numFmtId="0" fontId="2" fillId="10" borderId="120" xfId="0" applyFont="1" applyFill="1" applyBorder="1" applyAlignment="1">
      <alignment horizontal="center" vertical="top" wrapText="1"/>
    </xf>
    <xf numFmtId="0" fontId="2" fillId="10" borderId="121" xfId="0" applyFont="1" applyFill="1" applyBorder="1" applyAlignment="1">
      <alignment horizontal="center" vertical="top" wrapText="1"/>
    </xf>
    <xf numFmtId="0" fontId="2" fillId="10" borderId="122" xfId="0" applyFont="1" applyFill="1" applyBorder="1" applyAlignment="1">
      <alignment horizontal="center" vertical="top" wrapText="1"/>
    </xf>
    <xf numFmtId="0" fontId="37" fillId="0" borderId="117" xfId="0" applyFont="1" applyBorder="1" applyAlignment="1">
      <alignment horizontal="center" vertical="top" wrapText="1"/>
    </xf>
    <xf numFmtId="0" fontId="1" fillId="0" borderId="117" xfId="0" applyFont="1" applyBorder="1" applyAlignment="1">
      <alignment horizontal="center" vertical="top" wrapText="1"/>
    </xf>
    <xf numFmtId="0" fontId="37" fillId="0" borderId="121" xfId="0" applyFont="1" applyBorder="1" applyAlignment="1">
      <alignment horizontal="center" vertical="top" wrapText="1"/>
    </xf>
    <xf numFmtId="0" fontId="1" fillId="0" borderId="121" xfId="0" applyFont="1" applyBorder="1" applyAlignment="1">
      <alignment horizontal="center" vertical="top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1" xfId="0" applyFont="1" applyBorder="1"/>
    <xf numFmtId="4" fontId="8" fillId="5" borderId="117" xfId="0" applyNumberFormat="1" applyFont="1" applyFill="1" applyBorder="1" applyAlignment="1">
      <alignment horizontal="center" vertical="center" wrapText="1"/>
    </xf>
    <xf numFmtId="0" fontId="10" fillId="0" borderId="117" xfId="0" applyFont="1" applyBorder="1"/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49" fillId="0" borderId="76" xfId="0" applyFont="1" applyBorder="1" applyAlignment="1">
      <alignment horizontal="center" wrapText="1"/>
    </xf>
    <xf numFmtId="0" fontId="49" fillId="0" borderId="54" xfId="0" applyFont="1" applyBorder="1" applyAlignment="1">
      <alignment horizontal="center" wrapText="1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50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51" fillId="9" borderId="46" xfId="0" applyFont="1" applyFill="1" applyBorder="1" applyAlignment="1">
      <alignment horizontal="center" wrapText="1"/>
    </xf>
    <xf numFmtId="0" fontId="52" fillId="9" borderId="46" xfId="0" applyFont="1" applyFill="1" applyBorder="1" applyAlignment="1">
      <alignment horizontal="center" wrapText="1"/>
    </xf>
    <xf numFmtId="0" fontId="5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25" workbookViewId="0">
      <selection activeCell="B20" sqref="B20:N20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25" customWidth="1"/>
    <col min="24" max="26" width="8.375" customWidth="1"/>
    <col min="27" max="31" width="9.625" customWidth="1"/>
  </cols>
  <sheetData>
    <row r="1" spans="1:31" ht="15" customHeight="1" x14ac:dyDescent="0.2">
      <c r="A1" s="581" t="s">
        <v>0</v>
      </c>
      <c r="B1" s="582"/>
      <c r="C1" s="1"/>
      <c r="D1" s="2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2" t="s">
        <v>594</v>
      </c>
      <c r="H2" s="2"/>
      <c r="I2" s="548"/>
      <c r="J2" s="54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23.25" customHeight="1" x14ac:dyDescent="0.2">
      <c r="A3" s="3"/>
      <c r="B3" s="1"/>
      <c r="C3" s="1"/>
      <c r="D3" s="2"/>
      <c r="E3" s="1"/>
      <c r="F3" s="1"/>
      <c r="G3" s="550" t="s">
        <v>595</v>
      </c>
      <c r="H3" s="550"/>
      <c r="I3" s="454"/>
      <c r="J3" s="54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549" t="s">
        <v>596</v>
      </c>
      <c r="H4" s="550"/>
      <c r="I4" s="550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581" t="s">
        <v>597</v>
      </c>
      <c r="H5" s="581"/>
      <c r="I5" s="58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581" t="s">
        <v>593</v>
      </c>
      <c r="H6" s="581"/>
      <c r="I6" s="58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581" t="s">
        <v>598</v>
      </c>
      <c r="H7" s="581"/>
      <c r="I7" s="550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20" t="s">
        <v>464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4"/>
      <c r="AB10" s="4"/>
      <c r="AC10" s="4"/>
      <c r="AD10" s="4"/>
      <c r="AE10" s="4"/>
    </row>
    <row r="11" spans="1:31" ht="14.25" customHeight="1" x14ac:dyDescent="0.2">
      <c r="A11" s="421" t="s">
        <v>465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4"/>
      <c r="AB11" s="4"/>
      <c r="AC11" s="4"/>
      <c r="AD11" s="4"/>
      <c r="AE11" s="4"/>
    </row>
    <row r="12" spans="1:31" ht="14.25" customHeight="1" x14ac:dyDescent="0.2">
      <c r="A12" s="421" t="s">
        <v>466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4"/>
      <c r="AB12" s="4"/>
      <c r="AC12" s="4"/>
      <c r="AD12" s="4"/>
      <c r="AE12" s="4"/>
    </row>
    <row r="13" spans="1:31" ht="14.25" customHeight="1" x14ac:dyDescent="0.2">
      <c r="A13" s="421" t="s">
        <v>467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4"/>
      <c r="AB13" s="4"/>
      <c r="AC13" s="4"/>
      <c r="AD13" s="4"/>
      <c r="AE13" s="4"/>
    </row>
    <row r="14" spans="1:31" ht="14.25" customHeight="1" x14ac:dyDescent="0.2">
      <c r="A14" s="3" t="s">
        <v>605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4"/>
      <c r="AB14" s="4"/>
      <c r="AC14" s="4"/>
      <c r="AD14" s="4"/>
      <c r="AE14" s="4"/>
    </row>
    <row r="15" spans="1:31" ht="14.25" customHeight="1" x14ac:dyDescent="0.2">
      <c r="A15" s="421" t="s">
        <v>468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4"/>
      <c r="AB15" s="4"/>
      <c r="AC15" s="4"/>
      <c r="AD15" s="4"/>
      <c r="AE15" s="4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583" t="s">
        <v>1</v>
      </c>
      <c r="C18" s="582"/>
      <c r="D18" s="582"/>
      <c r="E18" s="582"/>
      <c r="F18" s="582"/>
      <c r="G18" s="582"/>
      <c r="H18" s="582"/>
      <c r="I18" s="582"/>
      <c r="J18" s="582"/>
      <c r="K18" s="582"/>
      <c r="L18" s="582"/>
      <c r="M18" s="582"/>
      <c r="N18" s="582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583" t="s">
        <v>2</v>
      </c>
      <c r="C19" s="582"/>
      <c r="D19" s="582"/>
      <c r="E19" s="582"/>
      <c r="F19" s="582"/>
      <c r="G19" s="582"/>
      <c r="H19" s="582"/>
      <c r="I19" s="582"/>
      <c r="J19" s="582"/>
      <c r="K19" s="582"/>
      <c r="L19" s="582"/>
      <c r="M19" s="582"/>
      <c r="N19" s="582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584" t="s">
        <v>606</v>
      </c>
      <c r="C20" s="582"/>
      <c r="D20" s="582"/>
      <c r="E20" s="582"/>
      <c r="F20" s="582"/>
      <c r="G20" s="582"/>
      <c r="H20" s="582"/>
      <c r="I20" s="582"/>
      <c r="J20" s="582"/>
      <c r="K20" s="582"/>
      <c r="L20" s="582"/>
      <c r="M20" s="582"/>
      <c r="N20" s="582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4"/>
      <c r="B22" s="4"/>
      <c r="C22" s="4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ht="30" customHeight="1" x14ac:dyDescent="0.2">
      <c r="A23" s="585"/>
      <c r="B23" s="588" t="s">
        <v>3</v>
      </c>
      <c r="C23" s="589"/>
      <c r="D23" s="592" t="s">
        <v>4</v>
      </c>
      <c r="E23" s="593"/>
      <c r="F23" s="593"/>
      <c r="G23" s="593"/>
      <c r="H23" s="593"/>
      <c r="I23" s="593"/>
      <c r="J23" s="594"/>
      <c r="K23" s="588" t="s">
        <v>5</v>
      </c>
      <c r="L23" s="589"/>
      <c r="M23" s="588" t="s">
        <v>6</v>
      </c>
      <c r="N23" s="589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">
      <c r="A24" s="586"/>
      <c r="B24" s="590"/>
      <c r="C24" s="591"/>
      <c r="D24" s="15" t="s">
        <v>7</v>
      </c>
      <c r="E24" s="16" t="s">
        <v>8</v>
      </c>
      <c r="F24" s="16" t="s">
        <v>9</v>
      </c>
      <c r="G24" s="16" t="s">
        <v>10</v>
      </c>
      <c r="H24" s="16" t="s">
        <v>11</v>
      </c>
      <c r="I24" s="595" t="s">
        <v>12</v>
      </c>
      <c r="J24" s="591"/>
      <c r="K24" s="590"/>
      <c r="L24" s="591"/>
      <c r="M24" s="590"/>
      <c r="N24" s="591"/>
      <c r="O24" s="4"/>
      <c r="P24" s="4"/>
      <c r="Q24" s="17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ht="37.5" customHeight="1" x14ac:dyDescent="0.2">
      <c r="A25" s="587"/>
      <c r="B25" s="18" t="s">
        <v>13</v>
      </c>
      <c r="C25" s="19" t="s">
        <v>14</v>
      </c>
      <c r="D25" s="18" t="s">
        <v>14</v>
      </c>
      <c r="E25" s="20" t="s">
        <v>14</v>
      </c>
      <c r="F25" s="20" t="s">
        <v>14</v>
      </c>
      <c r="G25" s="20" t="s">
        <v>14</v>
      </c>
      <c r="H25" s="20" t="s">
        <v>14</v>
      </c>
      <c r="I25" s="20" t="s">
        <v>13</v>
      </c>
      <c r="J25" s="21" t="s">
        <v>15</v>
      </c>
      <c r="K25" s="18" t="s">
        <v>13</v>
      </c>
      <c r="L25" s="19" t="s">
        <v>14</v>
      </c>
      <c r="M25" s="22" t="s">
        <v>13</v>
      </c>
      <c r="N25" s="23" t="s">
        <v>14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</row>
    <row r="26" spans="1:31" ht="30" customHeight="1" x14ac:dyDescent="0.2">
      <c r="A26" s="25" t="s">
        <v>16</v>
      </c>
      <c r="B26" s="26" t="s">
        <v>17</v>
      </c>
      <c r="C26" s="27" t="s">
        <v>18</v>
      </c>
      <c r="D26" s="26" t="s">
        <v>19</v>
      </c>
      <c r="E26" s="28" t="s">
        <v>20</v>
      </c>
      <c r="F26" s="28" t="s">
        <v>21</v>
      </c>
      <c r="G26" s="28" t="s">
        <v>22</v>
      </c>
      <c r="H26" s="28" t="s">
        <v>23</v>
      </c>
      <c r="I26" s="28" t="s">
        <v>24</v>
      </c>
      <c r="J26" s="27" t="s">
        <v>25</v>
      </c>
      <c r="K26" s="26" t="s">
        <v>26</v>
      </c>
      <c r="L26" s="27" t="s">
        <v>27</v>
      </c>
      <c r="M26" s="26" t="s">
        <v>28</v>
      </c>
      <c r="N26" s="27" t="s">
        <v>29</v>
      </c>
      <c r="O26" s="29"/>
      <c r="P26" s="29"/>
      <c r="Q26" s="30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ht="30" customHeight="1" x14ac:dyDescent="0.2">
      <c r="A27" s="31" t="s">
        <v>30</v>
      </c>
      <c r="B27" s="32">
        <f t="shared" ref="B27:B29" si="0">C27/N27</f>
        <v>1</v>
      </c>
      <c r="C27" s="33">
        <f>'Кошторис  витрат'!G245</f>
        <v>616382.19999999995</v>
      </c>
      <c r="D27" s="34">
        <v>0</v>
      </c>
      <c r="E27" s="35">
        <v>0</v>
      </c>
      <c r="F27" s="35">
        <v>0</v>
      </c>
      <c r="G27" s="35">
        <v>0</v>
      </c>
      <c r="H27" s="35">
        <v>0</v>
      </c>
      <c r="I27" s="36">
        <f t="shared" ref="I27:I29" si="1">J27/N27</f>
        <v>0</v>
      </c>
      <c r="J27" s="33">
        <f t="shared" ref="J27:J29" si="2">D27+E27+F27+G27+H27</f>
        <v>0</v>
      </c>
      <c r="K27" s="32">
        <f t="shared" ref="K27:K29" si="3">L27/N27</f>
        <v>0</v>
      </c>
      <c r="L27" s="33">
        <f>'Кошторис  витрат'!S245</f>
        <v>0</v>
      </c>
      <c r="M27" s="37">
        <v>1</v>
      </c>
      <c r="N27" s="38">
        <f t="shared" ref="N27:N29" si="4">C27+J27+L27</f>
        <v>616382.19999999995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</row>
    <row r="28" spans="1:31" ht="30" customHeight="1" x14ac:dyDescent="0.2">
      <c r="A28" s="39" t="s">
        <v>31</v>
      </c>
      <c r="B28" s="40">
        <f t="shared" si="0"/>
        <v>1</v>
      </c>
      <c r="C28" s="41">
        <f>'Кошторис  витрат'!J245</f>
        <v>601018.16</v>
      </c>
      <c r="D28" s="42">
        <v>0</v>
      </c>
      <c r="E28" s="43">
        <v>0</v>
      </c>
      <c r="F28" s="43">
        <v>0</v>
      </c>
      <c r="G28" s="43">
        <v>0</v>
      </c>
      <c r="H28" s="43">
        <v>0</v>
      </c>
      <c r="I28" s="44">
        <f t="shared" si="1"/>
        <v>0</v>
      </c>
      <c r="J28" s="41">
        <f t="shared" si="2"/>
        <v>0</v>
      </c>
      <c r="K28" s="40">
        <f t="shared" si="3"/>
        <v>0</v>
      </c>
      <c r="L28" s="41">
        <f>'Кошторис  витрат'!V245</f>
        <v>0</v>
      </c>
      <c r="M28" s="45">
        <v>1</v>
      </c>
      <c r="N28" s="46">
        <f t="shared" si="4"/>
        <v>601018.16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</row>
    <row r="29" spans="1:31" ht="30" customHeight="1" x14ac:dyDescent="0.2">
      <c r="A29" s="47" t="s">
        <v>32</v>
      </c>
      <c r="B29" s="48">
        <f t="shared" si="0"/>
        <v>1</v>
      </c>
      <c r="C29" s="49">
        <v>462287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53">
        <f>(N29*M28)/N28</f>
        <v>0.76917309786446386</v>
      </c>
      <c r="N29" s="54">
        <f t="shared" si="4"/>
        <v>462287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</row>
    <row r="30" spans="1:31" ht="30" customHeight="1" x14ac:dyDescent="0.2">
      <c r="A30" s="55" t="s">
        <v>33</v>
      </c>
      <c r="B30" s="56">
        <f t="shared" ref="B30:N30" si="5">B28-B29</f>
        <v>0</v>
      </c>
      <c r="C30" s="57">
        <f t="shared" si="5"/>
        <v>138731.16000000003</v>
      </c>
      <c r="D30" s="58">
        <f t="shared" si="5"/>
        <v>0</v>
      </c>
      <c r="E30" s="59">
        <f t="shared" si="5"/>
        <v>0</v>
      </c>
      <c r="F30" s="59">
        <f t="shared" si="5"/>
        <v>0</v>
      </c>
      <c r="G30" s="59">
        <f t="shared" si="5"/>
        <v>0</v>
      </c>
      <c r="H30" s="59">
        <f t="shared" si="5"/>
        <v>0</v>
      </c>
      <c r="I30" s="60">
        <f t="shared" si="5"/>
        <v>0</v>
      </c>
      <c r="J30" s="57">
        <f t="shared" si="5"/>
        <v>0</v>
      </c>
      <c r="K30" s="61">
        <f t="shared" si="5"/>
        <v>0</v>
      </c>
      <c r="L30" s="57">
        <f t="shared" si="5"/>
        <v>0</v>
      </c>
      <c r="M30" s="62">
        <f t="shared" si="5"/>
        <v>0.23082690213553614</v>
      </c>
      <c r="N30" s="63">
        <f t="shared" si="5"/>
        <v>138731.16000000003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4"/>
      <c r="B32" s="64" t="s">
        <v>34</v>
      </c>
      <c r="C32" s="597" t="s">
        <v>599</v>
      </c>
      <c r="D32" s="598"/>
      <c r="E32" s="598"/>
      <c r="F32" s="64"/>
      <c r="G32" s="65"/>
      <c r="H32" s="65"/>
      <c r="I32" s="66"/>
      <c r="J32" s="597" t="s">
        <v>600</v>
      </c>
      <c r="K32" s="598"/>
      <c r="L32" s="598"/>
      <c r="M32" s="598"/>
      <c r="N32" s="598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5.75" customHeight="1" x14ac:dyDescent="0.25">
      <c r="A33" s="4"/>
      <c r="B33" s="4"/>
      <c r="C33" s="4"/>
      <c r="D33" s="67" t="s">
        <v>35</v>
      </c>
      <c r="E33" s="4"/>
      <c r="F33" s="68"/>
      <c r="G33" s="596" t="s">
        <v>36</v>
      </c>
      <c r="H33" s="582"/>
      <c r="I33" s="12"/>
      <c r="J33" s="596" t="s">
        <v>37</v>
      </c>
      <c r="K33" s="582"/>
      <c r="L33" s="582"/>
      <c r="M33" s="582"/>
      <c r="N33" s="582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">
    <mergeCell ref="G33:H33"/>
    <mergeCell ref="J33:N33"/>
    <mergeCell ref="K23:L24"/>
    <mergeCell ref="M23:N24"/>
    <mergeCell ref="C32:E32"/>
    <mergeCell ref="J32:N32"/>
    <mergeCell ref="A1:B1"/>
    <mergeCell ref="B18:N18"/>
    <mergeCell ref="B19:N19"/>
    <mergeCell ref="B20:N20"/>
    <mergeCell ref="A23:A25"/>
    <mergeCell ref="B23:C24"/>
    <mergeCell ref="D23:J23"/>
    <mergeCell ref="I24:J24"/>
    <mergeCell ref="G5:I5"/>
    <mergeCell ref="G6:I6"/>
    <mergeCell ref="G7:H7"/>
  </mergeCells>
  <pageMargins left="1.0900000000000001" right="0.70866141732283472" top="0.74803149606299213" bottom="0.57999999999999996" header="0" footer="0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67"/>
  <sheetViews>
    <sheetView topLeftCell="A106" zoomScaleNormal="100" workbookViewId="0">
      <selection activeCell="AA238" sqref="AA238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customWidth="1" outlineLevel="1"/>
    <col min="18" max="18" width="11.375" customWidth="1" outlineLevel="1"/>
    <col min="19" max="19" width="14.625" customWidth="1" outlineLevel="1"/>
    <col min="20" max="20" width="10.625" customWidth="1" outlineLevel="1"/>
    <col min="21" max="21" width="11.375" customWidth="1" outlineLevel="1"/>
    <col min="22" max="22" width="14.625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25" customWidth="1"/>
    <col min="29" max="33" width="4.5" customWidth="1"/>
  </cols>
  <sheetData>
    <row r="1" spans="1:33" ht="18" customHeight="1" x14ac:dyDescent="0.25">
      <c r="A1" s="603" t="s">
        <v>38</v>
      </c>
      <c r="B1" s="582"/>
      <c r="C1" s="582"/>
      <c r="D1" s="582"/>
      <c r="E1" s="582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70"/>
      <c r="X1" s="70"/>
      <c r="Y1" s="70"/>
      <c r="Z1" s="70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1" t="str">
        <f>Фінансування!A12</f>
        <v>Назва Заявника: Черкаський обласний осередок національної спілки майстрів народного мистецтва України</v>
      </c>
      <c r="B2" s="72"/>
      <c r="C2" s="71"/>
      <c r="D2" s="73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5"/>
      <c r="X2" s="75"/>
      <c r="Y2" s="75"/>
      <c r="Z2" s="75"/>
      <c r="AA2" s="6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 xml:space="preserve">Назва проєкту: Ми бачимо світ на дотик.Not wrong, just different. </v>
      </c>
      <c r="B3" s="72"/>
      <c r="C3" s="71"/>
      <c r="D3" s="73"/>
      <c r="E3" s="74"/>
      <c r="F3" s="74"/>
      <c r="G3" s="74"/>
      <c r="H3" s="74"/>
      <c r="I3" s="74"/>
      <c r="J3" s="74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  <c r="AA3" s="6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 26.07.2021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 15.11.2021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 x14ac:dyDescent="0.2">
      <c r="A6" s="3"/>
      <c r="B6" s="72"/>
      <c r="C6" s="78"/>
      <c r="D6" s="73"/>
      <c r="E6" s="79"/>
      <c r="F6" s="79"/>
      <c r="G6" s="79"/>
      <c r="H6" s="79"/>
      <c r="I6" s="79"/>
      <c r="J6" s="79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1"/>
      <c r="X6" s="81"/>
      <c r="Y6" s="81"/>
      <c r="Z6" s="81"/>
      <c r="AA6" s="82"/>
      <c r="AB6" s="1"/>
      <c r="AC6" s="1"/>
      <c r="AD6" s="1"/>
      <c r="AE6" s="1"/>
      <c r="AF6" s="1"/>
      <c r="AG6" s="1"/>
    </row>
    <row r="7" spans="1:33" ht="26.25" customHeight="1" x14ac:dyDescent="0.2">
      <c r="A7" s="604" t="s">
        <v>39</v>
      </c>
      <c r="B7" s="606" t="s">
        <v>40</v>
      </c>
      <c r="C7" s="609" t="s">
        <v>41</v>
      </c>
      <c r="D7" s="612" t="s">
        <v>42</v>
      </c>
      <c r="E7" s="599" t="s">
        <v>43</v>
      </c>
      <c r="F7" s="593"/>
      <c r="G7" s="593"/>
      <c r="H7" s="593"/>
      <c r="I7" s="593"/>
      <c r="J7" s="594"/>
      <c r="K7" s="599" t="s">
        <v>44</v>
      </c>
      <c r="L7" s="593"/>
      <c r="M7" s="593"/>
      <c r="N7" s="593"/>
      <c r="O7" s="593"/>
      <c r="P7" s="594"/>
      <c r="Q7" s="599" t="s">
        <v>45</v>
      </c>
      <c r="R7" s="593"/>
      <c r="S7" s="593"/>
      <c r="T7" s="593"/>
      <c r="U7" s="593"/>
      <c r="V7" s="594"/>
      <c r="W7" s="600" t="s">
        <v>46</v>
      </c>
      <c r="X7" s="593"/>
      <c r="Y7" s="593"/>
      <c r="Z7" s="594"/>
      <c r="AA7" s="601" t="s">
        <v>47</v>
      </c>
      <c r="AB7" s="1"/>
      <c r="AC7" s="1"/>
      <c r="AD7" s="1"/>
      <c r="AE7" s="1"/>
      <c r="AF7" s="1"/>
      <c r="AG7" s="1"/>
    </row>
    <row r="8" spans="1:33" ht="42" customHeight="1" x14ac:dyDescent="0.2">
      <c r="A8" s="586"/>
      <c r="B8" s="607"/>
      <c r="C8" s="610"/>
      <c r="D8" s="613"/>
      <c r="E8" s="602" t="s">
        <v>48</v>
      </c>
      <c r="F8" s="593"/>
      <c r="G8" s="594"/>
      <c r="H8" s="602" t="s">
        <v>49</v>
      </c>
      <c r="I8" s="593"/>
      <c r="J8" s="594"/>
      <c r="K8" s="602" t="s">
        <v>48</v>
      </c>
      <c r="L8" s="593"/>
      <c r="M8" s="594"/>
      <c r="N8" s="602" t="s">
        <v>49</v>
      </c>
      <c r="O8" s="593"/>
      <c r="P8" s="594"/>
      <c r="Q8" s="602" t="s">
        <v>48</v>
      </c>
      <c r="R8" s="593"/>
      <c r="S8" s="594"/>
      <c r="T8" s="602" t="s">
        <v>49</v>
      </c>
      <c r="U8" s="593"/>
      <c r="V8" s="594"/>
      <c r="W8" s="601" t="s">
        <v>50</v>
      </c>
      <c r="X8" s="601" t="s">
        <v>51</v>
      </c>
      <c r="Y8" s="600" t="s">
        <v>52</v>
      </c>
      <c r="Z8" s="594"/>
      <c r="AA8" s="586"/>
      <c r="AB8" s="1"/>
      <c r="AC8" s="1"/>
      <c r="AD8" s="1"/>
      <c r="AE8" s="1"/>
      <c r="AF8" s="1"/>
      <c r="AG8" s="1"/>
    </row>
    <row r="9" spans="1:33" ht="30" customHeight="1" x14ac:dyDescent="0.2">
      <c r="A9" s="605"/>
      <c r="B9" s="608"/>
      <c r="C9" s="611"/>
      <c r="D9" s="614"/>
      <c r="E9" s="83" t="s">
        <v>53</v>
      </c>
      <c r="F9" s="84" t="s">
        <v>54</v>
      </c>
      <c r="G9" s="85" t="s">
        <v>55</v>
      </c>
      <c r="H9" s="83" t="s">
        <v>53</v>
      </c>
      <c r="I9" s="84" t="s">
        <v>54</v>
      </c>
      <c r="J9" s="85" t="s">
        <v>56</v>
      </c>
      <c r="K9" s="83" t="s">
        <v>53</v>
      </c>
      <c r="L9" s="84" t="s">
        <v>57</v>
      </c>
      <c r="M9" s="85" t="s">
        <v>58</v>
      </c>
      <c r="N9" s="83" t="s">
        <v>53</v>
      </c>
      <c r="O9" s="84" t="s">
        <v>57</v>
      </c>
      <c r="P9" s="85" t="s">
        <v>59</v>
      </c>
      <c r="Q9" s="83" t="s">
        <v>53</v>
      </c>
      <c r="R9" s="84" t="s">
        <v>57</v>
      </c>
      <c r="S9" s="85" t="s">
        <v>60</v>
      </c>
      <c r="T9" s="83" t="s">
        <v>53</v>
      </c>
      <c r="U9" s="84" t="s">
        <v>57</v>
      </c>
      <c r="V9" s="85" t="s">
        <v>61</v>
      </c>
      <c r="W9" s="587"/>
      <c r="X9" s="587"/>
      <c r="Y9" s="86" t="s">
        <v>62</v>
      </c>
      <c r="Z9" s="87" t="s">
        <v>13</v>
      </c>
      <c r="AA9" s="587"/>
      <c r="AB9" s="1"/>
      <c r="AC9" s="1"/>
      <c r="AD9" s="1"/>
      <c r="AE9" s="1"/>
      <c r="AF9" s="1"/>
      <c r="AG9" s="1"/>
    </row>
    <row r="10" spans="1:33" ht="24.75" customHeight="1" x14ac:dyDescent="0.2">
      <c r="A10" s="88">
        <v>1</v>
      </c>
      <c r="B10" s="88">
        <v>2</v>
      </c>
      <c r="C10" s="89">
        <v>3</v>
      </c>
      <c r="D10" s="89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  <c r="Z10" s="90">
        <v>26</v>
      </c>
      <c r="AA10" s="91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92" t="s">
        <v>63</v>
      </c>
      <c r="B11" s="93"/>
      <c r="C11" s="94" t="s">
        <v>64</v>
      </c>
      <c r="D11" s="95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7"/>
      <c r="X11" s="97"/>
      <c r="Y11" s="97"/>
      <c r="Z11" s="97"/>
      <c r="AA11" s="98"/>
      <c r="AB11" s="99"/>
      <c r="AC11" s="99"/>
      <c r="AD11" s="99"/>
      <c r="AE11" s="99"/>
      <c r="AF11" s="99"/>
      <c r="AG11" s="99"/>
    </row>
    <row r="12" spans="1:33" ht="30" customHeight="1" x14ac:dyDescent="0.2">
      <c r="A12" s="100" t="s">
        <v>65</v>
      </c>
      <c r="B12" s="101">
        <v>1</v>
      </c>
      <c r="C12" s="102" t="s">
        <v>66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5"/>
      <c r="AC12" s="6"/>
      <c r="AD12" s="6"/>
      <c r="AE12" s="6"/>
      <c r="AF12" s="6"/>
      <c r="AG12" s="6"/>
    </row>
    <row r="13" spans="1:33" ht="30" customHeight="1" x14ac:dyDescent="0.2">
      <c r="A13" s="107" t="s">
        <v>67</v>
      </c>
      <c r="B13" s="108" t="s">
        <v>68</v>
      </c>
      <c r="C13" s="109" t="s">
        <v>69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41" si="6">W13-X13</f>
        <v>0</v>
      </c>
      <c r="Z13" s="115" t="e">
        <f t="shared" ref="Z13:Z41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2">
      <c r="A14" s="118" t="s">
        <v>70</v>
      </c>
      <c r="B14" s="119" t="s">
        <v>71</v>
      </c>
      <c r="C14" s="120" t="s">
        <v>72</v>
      </c>
      <c r="D14" s="121" t="s">
        <v>73</v>
      </c>
      <c r="E14" s="122"/>
      <c r="F14" s="123"/>
      <c r="G14" s="124">
        <f t="shared" ref="G14:G16" si="8">E14*F14</f>
        <v>0</v>
      </c>
      <c r="H14" s="122"/>
      <c r="I14" s="123"/>
      <c r="J14" s="124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6">
        <f t="shared" ref="X14:X16" si="15">J14+P14+V14</f>
        <v>0</v>
      </c>
      <c r="Y14" s="126">
        <f t="shared" si="6"/>
        <v>0</v>
      </c>
      <c r="Z14" s="127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2">
      <c r="A15" s="118" t="s">
        <v>70</v>
      </c>
      <c r="B15" s="119" t="s">
        <v>74</v>
      </c>
      <c r="C15" s="120" t="s">
        <v>72</v>
      </c>
      <c r="D15" s="121" t="s">
        <v>73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2">
      <c r="A16" s="131" t="s">
        <v>70</v>
      </c>
      <c r="B16" s="132" t="s">
        <v>75</v>
      </c>
      <c r="C16" s="120" t="s">
        <v>72</v>
      </c>
      <c r="D16" s="133" t="s">
        <v>73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2">
      <c r="A17" s="107" t="s">
        <v>67</v>
      </c>
      <c r="B17" s="108" t="s">
        <v>76</v>
      </c>
      <c r="C17" s="139" t="s">
        <v>77</v>
      </c>
      <c r="D17" s="140"/>
      <c r="E17" s="141">
        <f>SUM(E18:E20)</f>
        <v>0</v>
      </c>
      <c r="F17" s="142"/>
      <c r="G17" s="143">
        <f t="shared" ref="G17:H17" si="16">SUM(G18:G20)</f>
        <v>0</v>
      </c>
      <c r="H17" s="141">
        <f t="shared" si="16"/>
        <v>0</v>
      </c>
      <c r="I17" s="142"/>
      <c r="J17" s="143">
        <f t="shared" ref="J17:K17" si="17">SUM(J18:J20)</f>
        <v>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0</v>
      </c>
      <c r="X17" s="144">
        <f t="shared" si="21"/>
        <v>0</v>
      </c>
      <c r="Y17" s="144">
        <f t="shared" si="6"/>
        <v>0</v>
      </c>
      <c r="Z17" s="144" t="e">
        <f t="shared" si="7"/>
        <v>#DIV/0!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2">
      <c r="A18" s="118" t="s">
        <v>70</v>
      </c>
      <c r="B18" s="119" t="s">
        <v>78</v>
      </c>
      <c r="C18" s="120" t="s">
        <v>72</v>
      </c>
      <c r="D18" s="121" t="s">
        <v>73</v>
      </c>
      <c r="E18" s="122"/>
      <c r="F18" s="123"/>
      <c r="G18" s="124">
        <f t="shared" ref="G18:G20" si="22">E18*F18</f>
        <v>0</v>
      </c>
      <c r="H18" s="122"/>
      <c r="I18" s="123"/>
      <c r="J18" s="124">
        <f t="shared" ref="J18:J20" si="23">H18*I18</f>
        <v>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0</v>
      </c>
      <c r="X18" s="126">
        <f t="shared" ref="X18:X20" si="29">J18+P18+V18</f>
        <v>0</v>
      </c>
      <c r="Y18" s="126">
        <f t="shared" si="6"/>
        <v>0</v>
      </c>
      <c r="Z18" s="127" t="e">
        <f t="shared" si="7"/>
        <v>#DIV/0!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2">
      <c r="A19" s="118" t="s">
        <v>70</v>
      </c>
      <c r="B19" s="119" t="s">
        <v>79</v>
      </c>
      <c r="C19" s="120" t="s">
        <v>72</v>
      </c>
      <c r="D19" s="121" t="s">
        <v>73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 thickBot="1" x14ac:dyDescent="0.25">
      <c r="A20" s="146" t="s">
        <v>70</v>
      </c>
      <c r="B20" s="132" t="s">
        <v>80</v>
      </c>
      <c r="C20" s="120" t="s">
        <v>72</v>
      </c>
      <c r="D20" s="147" t="s">
        <v>73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2">
      <c r="A21" s="107" t="s">
        <v>67</v>
      </c>
      <c r="B21" s="108" t="s">
        <v>81</v>
      </c>
      <c r="C21" s="152" t="s">
        <v>82</v>
      </c>
      <c r="D21" s="140"/>
      <c r="E21" s="141">
        <f>SUM(E28:E31)</f>
        <v>33.5</v>
      </c>
      <c r="F21" s="142"/>
      <c r="G21" s="143">
        <f>SUM(G22:G31)</f>
        <v>336000</v>
      </c>
      <c r="H21" s="141">
        <f t="shared" ref="H21" si="30">SUM(H28:H31)</f>
        <v>33.5</v>
      </c>
      <c r="I21" s="142"/>
      <c r="J21" s="143">
        <f>SUM(J22:J31)</f>
        <v>336000</v>
      </c>
      <c r="K21" s="141">
        <f t="shared" ref="K21" si="31">SUM(K28:K31)</f>
        <v>0</v>
      </c>
      <c r="L21" s="142"/>
      <c r="M21" s="143">
        <f t="shared" ref="M21:N21" si="32">SUM(M28:M31)</f>
        <v>0</v>
      </c>
      <c r="N21" s="141">
        <f t="shared" si="32"/>
        <v>0</v>
      </c>
      <c r="O21" s="142"/>
      <c r="P21" s="143">
        <f t="shared" ref="P21:Q21" si="33">SUM(P28:P31)</f>
        <v>0</v>
      </c>
      <c r="Q21" s="141">
        <f t="shared" si="33"/>
        <v>0</v>
      </c>
      <c r="R21" s="142"/>
      <c r="S21" s="143">
        <f t="shared" ref="S21:T21" si="34">SUM(S28:S31)</f>
        <v>0</v>
      </c>
      <c r="T21" s="141">
        <f t="shared" si="34"/>
        <v>0</v>
      </c>
      <c r="U21" s="142"/>
      <c r="V21" s="143">
        <f t="shared" ref="V21" si="35">SUM(V28:V31)</f>
        <v>0</v>
      </c>
      <c r="W21" s="428">
        <f>SUM(W22:W31)</f>
        <v>336000</v>
      </c>
      <c r="X21" s="428">
        <f>SUM(X22:X31)</f>
        <v>336000</v>
      </c>
      <c r="Y21" s="429">
        <f t="shared" si="6"/>
        <v>0</v>
      </c>
      <c r="Z21" s="430">
        <f t="shared" si="7"/>
        <v>0</v>
      </c>
      <c r="AA21" s="145"/>
      <c r="AB21" s="117"/>
      <c r="AC21" s="117"/>
      <c r="AD21" s="117"/>
      <c r="AE21" s="117"/>
      <c r="AF21" s="117"/>
      <c r="AG21" s="117"/>
    </row>
    <row r="22" spans="1:33" s="367" customFormat="1" ht="30" customHeight="1" x14ac:dyDescent="0.2">
      <c r="A22" s="118" t="s">
        <v>70</v>
      </c>
      <c r="B22" s="204" t="s">
        <v>83</v>
      </c>
      <c r="C22" s="350" t="s">
        <v>328</v>
      </c>
      <c r="D22" s="351" t="s">
        <v>73</v>
      </c>
      <c r="E22" s="352">
        <v>4.5</v>
      </c>
      <c r="F22" s="353">
        <v>8000</v>
      </c>
      <c r="G22" s="365">
        <f t="shared" ref="G22:G27" si="36">E22*F22</f>
        <v>36000</v>
      </c>
      <c r="H22" s="352">
        <v>4.5</v>
      </c>
      <c r="I22" s="353">
        <v>8000</v>
      </c>
      <c r="J22" s="365">
        <f t="shared" ref="J22:J31" si="37">H22*I22</f>
        <v>36000</v>
      </c>
      <c r="K22" s="363"/>
      <c r="L22" s="364"/>
      <c r="M22" s="365"/>
      <c r="N22" s="363"/>
      <c r="O22" s="364"/>
      <c r="P22" s="365"/>
      <c r="Q22" s="363"/>
      <c r="R22" s="364"/>
      <c r="S22" s="365"/>
      <c r="T22" s="363"/>
      <c r="U22" s="364"/>
      <c r="V22" s="426"/>
      <c r="W22" s="447">
        <f t="shared" ref="W22:W27" si="38">G22+M22+S22</f>
        <v>36000</v>
      </c>
      <c r="X22" s="447">
        <f t="shared" ref="X22:X27" si="39">J22+P22+V22</f>
        <v>36000</v>
      </c>
      <c r="Y22" s="432">
        <f t="shared" ref="Y22:Y27" si="40">W22-X22</f>
        <v>0</v>
      </c>
      <c r="Z22" s="433">
        <f t="shared" ref="Z22:Z27" si="41">Y22/W22</f>
        <v>0</v>
      </c>
      <c r="AA22" s="427"/>
      <c r="AB22" s="366"/>
      <c r="AC22" s="366"/>
      <c r="AD22" s="366"/>
      <c r="AE22" s="366"/>
      <c r="AF22" s="366"/>
      <c r="AG22" s="366"/>
    </row>
    <row r="23" spans="1:33" s="367" customFormat="1" ht="30" customHeight="1" x14ac:dyDescent="0.2">
      <c r="A23" s="118" t="s">
        <v>70</v>
      </c>
      <c r="B23" s="204" t="s">
        <v>85</v>
      </c>
      <c r="C23" s="350" t="s">
        <v>329</v>
      </c>
      <c r="D23" s="351" t="s">
        <v>330</v>
      </c>
      <c r="E23" s="352">
        <v>24</v>
      </c>
      <c r="F23" s="353">
        <v>1500</v>
      </c>
      <c r="G23" s="365">
        <f t="shared" si="36"/>
        <v>36000</v>
      </c>
      <c r="H23" s="352">
        <v>24</v>
      </c>
      <c r="I23" s="353">
        <v>1500</v>
      </c>
      <c r="J23" s="365">
        <f t="shared" si="37"/>
        <v>36000</v>
      </c>
      <c r="K23" s="363"/>
      <c r="L23" s="364"/>
      <c r="M23" s="365"/>
      <c r="N23" s="363"/>
      <c r="O23" s="364"/>
      <c r="P23" s="365"/>
      <c r="Q23" s="363"/>
      <c r="R23" s="364"/>
      <c r="S23" s="365"/>
      <c r="T23" s="363"/>
      <c r="U23" s="364"/>
      <c r="V23" s="426"/>
      <c r="W23" s="447">
        <f t="shared" si="38"/>
        <v>36000</v>
      </c>
      <c r="X23" s="447">
        <f t="shared" si="39"/>
        <v>36000</v>
      </c>
      <c r="Y23" s="432">
        <f t="shared" si="40"/>
        <v>0</v>
      </c>
      <c r="Z23" s="433">
        <f t="shared" si="41"/>
        <v>0</v>
      </c>
      <c r="AA23" s="427"/>
      <c r="AB23" s="366"/>
      <c r="AC23" s="366"/>
      <c r="AD23" s="366"/>
      <c r="AE23" s="366"/>
      <c r="AF23" s="366"/>
      <c r="AG23" s="366"/>
    </row>
    <row r="24" spans="1:33" s="367" customFormat="1" ht="30" customHeight="1" x14ac:dyDescent="0.2">
      <c r="A24" s="118" t="s">
        <v>70</v>
      </c>
      <c r="B24" s="204" t="s">
        <v>86</v>
      </c>
      <c r="C24" s="350" t="s">
        <v>331</v>
      </c>
      <c r="D24" s="354" t="s">
        <v>330</v>
      </c>
      <c r="E24" s="352">
        <v>24</v>
      </c>
      <c r="F24" s="353">
        <v>1500</v>
      </c>
      <c r="G24" s="365">
        <f t="shared" si="36"/>
        <v>36000</v>
      </c>
      <c r="H24" s="352">
        <v>24</v>
      </c>
      <c r="I24" s="353">
        <v>1500</v>
      </c>
      <c r="J24" s="365">
        <f t="shared" si="37"/>
        <v>36000</v>
      </c>
      <c r="K24" s="363"/>
      <c r="L24" s="364"/>
      <c r="M24" s="365"/>
      <c r="N24" s="363"/>
      <c r="O24" s="364"/>
      <c r="P24" s="365"/>
      <c r="Q24" s="363"/>
      <c r="R24" s="364"/>
      <c r="S24" s="365"/>
      <c r="T24" s="363"/>
      <c r="U24" s="364"/>
      <c r="V24" s="426"/>
      <c r="W24" s="447">
        <f t="shared" si="38"/>
        <v>36000</v>
      </c>
      <c r="X24" s="447">
        <f t="shared" si="39"/>
        <v>36000</v>
      </c>
      <c r="Y24" s="432">
        <f t="shared" si="40"/>
        <v>0</v>
      </c>
      <c r="Z24" s="433">
        <f t="shared" si="41"/>
        <v>0</v>
      </c>
      <c r="AA24" s="427"/>
      <c r="AB24" s="366"/>
      <c r="AC24" s="366"/>
      <c r="AD24" s="366"/>
      <c r="AE24" s="366"/>
      <c r="AF24" s="366"/>
      <c r="AG24" s="366"/>
    </row>
    <row r="25" spans="1:33" s="367" customFormat="1" ht="30" customHeight="1" x14ac:dyDescent="0.2">
      <c r="A25" s="118" t="s">
        <v>70</v>
      </c>
      <c r="B25" s="204" t="s">
        <v>335</v>
      </c>
      <c r="C25" s="350" t="s">
        <v>332</v>
      </c>
      <c r="D25" s="351" t="s">
        <v>330</v>
      </c>
      <c r="E25" s="359">
        <v>24</v>
      </c>
      <c r="F25" s="360">
        <v>1500</v>
      </c>
      <c r="G25" s="365">
        <f t="shared" si="36"/>
        <v>36000</v>
      </c>
      <c r="H25" s="359">
        <v>24</v>
      </c>
      <c r="I25" s="360">
        <v>1500</v>
      </c>
      <c r="J25" s="365">
        <f t="shared" si="37"/>
        <v>36000</v>
      </c>
      <c r="K25" s="363"/>
      <c r="L25" s="364"/>
      <c r="M25" s="365"/>
      <c r="N25" s="363"/>
      <c r="O25" s="364"/>
      <c r="P25" s="365"/>
      <c r="Q25" s="363"/>
      <c r="R25" s="364"/>
      <c r="S25" s="365"/>
      <c r="T25" s="363"/>
      <c r="U25" s="364"/>
      <c r="V25" s="426"/>
      <c r="W25" s="447">
        <f t="shared" si="38"/>
        <v>36000</v>
      </c>
      <c r="X25" s="447">
        <f t="shared" si="39"/>
        <v>36000</v>
      </c>
      <c r="Y25" s="432">
        <f t="shared" si="40"/>
        <v>0</v>
      </c>
      <c r="Z25" s="433">
        <f t="shared" si="41"/>
        <v>0</v>
      </c>
      <c r="AA25" s="427"/>
      <c r="AB25" s="366"/>
      <c r="AC25" s="366"/>
      <c r="AD25" s="366"/>
      <c r="AE25" s="366"/>
      <c r="AF25" s="366"/>
      <c r="AG25" s="366"/>
    </row>
    <row r="26" spans="1:33" s="367" customFormat="1" ht="30" customHeight="1" x14ac:dyDescent="0.2">
      <c r="A26" s="118" t="s">
        <v>70</v>
      </c>
      <c r="B26" s="204" t="s">
        <v>336</v>
      </c>
      <c r="C26" s="350" t="s">
        <v>333</v>
      </c>
      <c r="D26" s="354" t="s">
        <v>330</v>
      </c>
      <c r="E26" s="352">
        <v>24</v>
      </c>
      <c r="F26" s="353">
        <v>1500</v>
      </c>
      <c r="G26" s="365">
        <f t="shared" si="36"/>
        <v>36000</v>
      </c>
      <c r="H26" s="352">
        <v>24</v>
      </c>
      <c r="I26" s="353">
        <v>1500</v>
      </c>
      <c r="J26" s="365">
        <f t="shared" si="37"/>
        <v>36000</v>
      </c>
      <c r="K26" s="363"/>
      <c r="L26" s="364"/>
      <c r="M26" s="365"/>
      <c r="N26" s="363"/>
      <c r="O26" s="364"/>
      <c r="P26" s="365"/>
      <c r="Q26" s="363"/>
      <c r="R26" s="364"/>
      <c r="S26" s="365"/>
      <c r="T26" s="363"/>
      <c r="U26" s="364"/>
      <c r="V26" s="426"/>
      <c r="W26" s="447">
        <f t="shared" si="38"/>
        <v>36000</v>
      </c>
      <c r="X26" s="447">
        <f t="shared" si="39"/>
        <v>36000</v>
      </c>
      <c r="Y26" s="432">
        <f t="shared" si="40"/>
        <v>0</v>
      </c>
      <c r="Z26" s="433">
        <f t="shared" si="41"/>
        <v>0</v>
      </c>
      <c r="AA26" s="427"/>
      <c r="AB26" s="366"/>
      <c r="AC26" s="366"/>
      <c r="AD26" s="366"/>
      <c r="AE26" s="366"/>
      <c r="AF26" s="366"/>
      <c r="AG26" s="366"/>
    </row>
    <row r="27" spans="1:33" s="367" customFormat="1" ht="114.75" x14ac:dyDescent="0.2">
      <c r="A27" s="118" t="s">
        <v>70</v>
      </c>
      <c r="B27" s="204" t="s">
        <v>337</v>
      </c>
      <c r="C27" s="350" t="s">
        <v>399</v>
      </c>
      <c r="D27" s="354" t="s">
        <v>330</v>
      </c>
      <c r="E27" s="352">
        <v>24</v>
      </c>
      <c r="F27" s="353">
        <v>1500</v>
      </c>
      <c r="G27" s="365">
        <f t="shared" si="36"/>
        <v>36000</v>
      </c>
      <c r="H27" s="352">
        <v>24</v>
      </c>
      <c r="I27" s="353">
        <v>1500</v>
      </c>
      <c r="J27" s="365">
        <f t="shared" si="37"/>
        <v>36000</v>
      </c>
      <c r="K27" s="363"/>
      <c r="L27" s="364"/>
      <c r="M27" s="365"/>
      <c r="N27" s="363"/>
      <c r="O27" s="364"/>
      <c r="P27" s="365"/>
      <c r="Q27" s="363"/>
      <c r="R27" s="364"/>
      <c r="S27" s="365"/>
      <c r="T27" s="363"/>
      <c r="U27" s="364"/>
      <c r="V27" s="426"/>
      <c r="W27" s="447">
        <f t="shared" si="38"/>
        <v>36000</v>
      </c>
      <c r="X27" s="447">
        <f t="shared" si="39"/>
        <v>36000</v>
      </c>
      <c r="Y27" s="432">
        <f t="shared" si="40"/>
        <v>0</v>
      </c>
      <c r="Z27" s="433">
        <f t="shared" si="41"/>
        <v>0</v>
      </c>
      <c r="AA27" s="427" t="s">
        <v>604</v>
      </c>
      <c r="AB27" s="366"/>
      <c r="AC27" s="366"/>
      <c r="AD27" s="366"/>
      <c r="AE27" s="366"/>
      <c r="AF27" s="366"/>
      <c r="AG27" s="366"/>
    </row>
    <row r="28" spans="1:33" ht="114.75" x14ac:dyDescent="0.2">
      <c r="A28" s="118" t="s">
        <v>70</v>
      </c>
      <c r="B28" s="204" t="s">
        <v>338</v>
      </c>
      <c r="C28" s="350" t="s">
        <v>334</v>
      </c>
      <c r="D28" s="354" t="s">
        <v>330</v>
      </c>
      <c r="E28" s="352">
        <v>24</v>
      </c>
      <c r="F28" s="353">
        <v>1500</v>
      </c>
      <c r="G28" s="368">
        <f t="shared" ref="G28:G31" si="42">E28*F28</f>
        <v>36000</v>
      </c>
      <c r="H28" s="352">
        <v>24</v>
      </c>
      <c r="I28" s="353">
        <v>1500</v>
      </c>
      <c r="J28" s="124">
        <f t="shared" si="37"/>
        <v>36000</v>
      </c>
      <c r="K28" s="122"/>
      <c r="L28" s="123"/>
      <c r="M28" s="124">
        <f t="shared" ref="M28:M31" si="43">K28*L28</f>
        <v>0</v>
      </c>
      <c r="N28" s="122"/>
      <c r="O28" s="123"/>
      <c r="P28" s="124">
        <f t="shared" ref="P28:P31" si="44">N28*O28</f>
        <v>0</v>
      </c>
      <c r="Q28" s="122"/>
      <c r="R28" s="123"/>
      <c r="S28" s="124">
        <f t="shared" ref="S28:S31" si="45">Q28*R28</f>
        <v>0</v>
      </c>
      <c r="T28" s="122"/>
      <c r="U28" s="123"/>
      <c r="V28" s="124">
        <f t="shared" ref="V28:V31" si="46">T28*U28</f>
        <v>0</v>
      </c>
      <c r="W28" s="126">
        <f t="shared" ref="W28:W31" si="47">G28+M28+S28</f>
        <v>36000</v>
      </c>
      <c r="X28" s="126">
        <f t="shared" ref="X28:X31" si="48">J28+P28+V28</f>
        <v>36000</v>
      </c>
      <c r="Y28" s="126">
        <f t="shared" si="6"/>
        <v>0</v>
      </c>
      <c r="Z28" s="127">
        <f t="shared" si="7"/>
        <v>0</v>
      </c>
      <c r="AA28" s="580" t="s">
        <v>585</v>
      </c>
      <c r="AB28" s="130"/>
      <c r="AC28" s="130"/>
      <c r="AD28" s="130"/>
      <c r="AE28" s="130"/>
      <c r="AF28" s="130"/>
      <c r="AG28" s="130"/>
    </row>
    <row r="29" spans="1:33" ht="30" customHeight="1" x14ac:dyDescent="0.2">
      <c r="A29" s="118" t="s">
        <v>70</v>
      </c>
      <c r="B29" s="204" t="s">
        <v>339</v>
      </c>
      <c r="C29" s="350" t="s">
        <v>398</v>
      </c>
      <c r="D29" s="354" t="s">
        <v>73</v>
      </c>
      <c r="E29" s="353">
        <v>1.5</v>
      </c>
      <c r="F29" s="353">
        <v>24000</v>
      </c>
      <c r="G29" s="368">
        <f t="shared" si="42"/>
        <v>36000</v>
      </c>
      <c r="H29" s="353">
        <v>1.5</v>
      </c>
      <c r="I29" s="353">
        <v>24000</v>
      </c>
      <c r="J29" s="124">
        <f t="shared" si="37"/>
        <v>36000</v>
      </c>
      <c r="K29" s="122"/>
      <c r="L29" s="123"/>
      <c r="M29" s="124">
        <f t="shared" si="43"/>
        <v>0</v>
      </c>
      <c r="N29" s="122"/>
      <c r="O29" s="123"/>
      <c r="P29" s="124">
        <f t="shared" si="44"/>
        <v>0</v>
      </c>
      <c r="Q29" s="122"/>
      <c r="R29" s="123"/>
      <c r="S29" s="124">
        <f t="shared" si="45"/>
        <v>0</v>
      </c>
      <c r="T29" s="122"/>
      <c r="U29" s="123"/>
      <c r="V29" s="124">
        <f t="shared" si="46"/>
        <v>0</v>
      </c>
      <c r="W29" s="125">
        <f t="shared" si="47"/>
        <v>36000</v>
      </c>
      <c r="X29" s="126">
        <f t="shared" si="48"/>
        <v>36000</v>
      </c>
      <c r="Y29" s="126">
        <f t="shared" si="6"/>
        <v>0</v>
      </c>
      <c r="Z29" s="127">
        <f t="shared" si="7"/>
        <v>0</v>
      </c>
      <c r="AA29" s="128"/>
      <c r="AB29" s="130"/>
      <c r="AC29" s="130"/>
      <c r="AD29" s="130"/>
      <c r="AE29" s="130"/>
      <c r="AF29" s="130"/>
      <c r="AG29" s="130"/>
    </row>
    <row r="30" spans="1:33" ht="76.5" x14ac:dyDescent="0.2">
      <c r="A30" s="118" t="s">
        <v>70</v>
      </c>
      <c r="B30" s="204" t="s">
        <v>340</v>
      </c>
      <c r="C30" s="350" t="s">
        <v>514</v>
      </c>
      <c r="D30" s="354" t="s">
        <v>73</v>
      </c>
      <c r="E30" s="353">
        <v>4</v>
      </c>
      <c r="F30" s="353">
        <v>6000</v>
      </c>
      <c r="G30" s="369">
        <f t="shared" si="42"/>
        <v>24000</v>
      </c>
      <c r="H30" s="353">
        <v>4</v>
      </c>
      <c r="I30" s="353">
        <v>6000</v>
      </c>
      <c r="J30" s="136">
        <f t="shared" si="37"/>
        <v>24000</v>
      </c>
      <c r="K30" s="134"/>
      <c r="L30" s="135"/>
      <c r="M30" s="136"/>
      <c r="N30" s="134"/>
      <c r="O30" s="135"/>
      <c r="P30" s="136"/>
      <c r="Q30" s="134"/>
      <c r="R30" s="135"/>
      <c r="S30" s="136"/>
      <c r="T30" s="134"/>
      <c r="U30" s="135"/>
      <c r="V30" s="136"/>
      <c r="W30" s="137">
        <f t="shared" ref="W30" si="49">G30+M30+S30</f>
        <v>24000</v>
      </c>
      <c r="X30" s="126">
        <f t="shared" ref="X30" si="50">J30+P30+V30</f>
        <v>24000</v>
      </c>
      <c r="Y30" s="126">
        <f t="shared" ref="Y30" si="51">W30-X30</f>
        <v>0</v>
      </c>
      <c r="Z30" s="127">
        <f t="shared" ref="Z30" si="52">Y30/W30</f>
        <v>0</v>
      </c>
      <c r="AA30" s="484" t="s">
        <v>582</v>
      </c>
      <c r="AB30" s="130"/>
      <c r="AC30" s="130"/>
      <c r="AD30" s="130"/>
      <c r="AE30" s="130"/>
      <c r="AF30" s="130"/>
      <c r="AG30" s="130"/>
    </row>
    <row r="31" spans="1:33" ht="77.25" thickBot="1" x14ac:dyDescent="0.25">
      <c r="A31" s="118" t="s">
        <v>70</v>
      </c>
      <c r="B31" s="204" t="s">
        <v>341</v>
      </c>
      <c r="C31" s="350" t="s">
        <v>342</v>
      </c>
      <c r="D31" s="351" t="s">
        <v>73</v>
      </c>
      <c r="E31" s="360">
        <v>4</v>
      </c>
      <c r="F31" s="360">
        <v>6000</v>
      </c>
      <c r="G31" s="369">
        <f t="shared" si="42"/>
        <v>24000</v>
      </c>
      <c r="H31" s="360">
        <v>4</v>
      </c>
      <c r="I31" s="360">
        <v>6000</v>
      </c>
      <c r="J31" s="136">
        <f t="shared" si="37"/>
        <v>24000</v>
      </c>
      <c r="K31" s="148"/>
      <c r="L31" s="149"/>
      <c r="M31" s="150">
        <f t="shared" si="43"/>
        <v>0</v>
      </c>
      <c r="N31" s="148"/>
      <c r="O31" s="149"/>
      <c r="P31" s="150">
        <f t="shared" si="44"/>
        <v>0</v>
      </c>
      <c r="Q31" s="148"/>
      <c r="R31" s="149"/>
      <c r="S31" s="150">
        <f t="shared" si="45"/>
        <v>0</v>
      </c>
      <c r="T31" s="148"/>
      <c r="U31" s="149"/>
      <c r="V31" s="150">
        <f t="shared" si="46"/>
        <v>0</v>
      </c>
      <c r="W31" s="137">
        <f t="shared" si="47"/>
        <v>24000</v>
      </c>
      <c r="X31" s="126">
        <f t="shared" si="48"/>
        <v>24000</v>
      </c>
      <c r="Y31" s="126">
        <f t="shared" si="6"/>
        <v>0</v>
      </c>
      <c r="Z31" s="127">
        <f t="shared" si="7"/>
        <v>0</v>
      </c>
      <c r="AA31" s="487" t="s">
        <v>583</v>
      </c>
      <c r="AB31" s="130"/>
      <c r="AC31" s="130"/>
      <c r="AD31" s="130"/>
      <c r="AE31" s="130"/>
      <c r="AF31" s="130"/>
      <c r="AG31" s="130"/>
    </row>
    <row r="32" spans="1:33" ht="30" customHeight="1" x14ac:dyDescent="0.2">
      <c r="A32" s="107" t="s">
        <v>65</v>
      </c>
      <c r="B32" s="154" t="s">
        <v>87</v>
      </c>
      <c r="C32" s="139" t="s">
        <v>88</v>
      </c>
      <c r="D32" s="140"/>
      <c r="E32" s="141">
        <f>SUM(E33:E35)</f>
        <v>336000</v>
      </c>
      <c r="F32" s="142"/>
      <c r="G32" s="143">
        <f>SUM(G33:G35)</f>
        <v>73920</v>
      </c>
      <c r="H32" s="141">
        <f>SUM(H33:H35)</f>
        <v>288000</v>
      </c>
      <c r="I32" s="142"/>
      <c r="J32" s="143">
        <f>SUM(J33:J36)</f>
        <v>67396.800000000003</v>
      </c>
      <c r="K32" s="141">
        <f>SUM(K33:K35)</f>
        <v>0</v>
      </c>
      <c r="L32" s="142"/>
      <c r="M32" s="143">
        <f>SUM(M33:M35)</f>
        <v>0</v>
      </c>
      <c r="N32" s="141">
        <f>SUM(N33:N35)</f>
        <v>0</v>
      </c>
      <c r="O32" s="142"/>
      <c r="P32" s="143">
        <f>SUM(P33:P35)</f>
        <v>0</v>
      </c>
      <c r="Q32" s="141">
        <f>SUM(Q33:Q35)</f>
        <v>0</v>
      </c>
      <c r="R32" s="142"/>
      <c r="S32" s="143">
        <f>SUM(S33:S35)</f>
        <v>0</v>
      </c>
      <c r="T32" s="141">
        <f>SUM(T33:T35)</f>
        <v>0</v>
      </c>
      <c r="U32" s="142"/>
      <c r="V32" s="143">
        <f>SUM(V33:V35)</f>
        <v>0</v>
      </c>
      <c r="W32" s="143">
        <f>SUM(W33:W36)</f>
        <v>73920</v>
      </c>
      <c r="X32" s="143">
        <f>SUM(X33:X36)</f>
        <v>67396.800000000003</v>
      </c>
      <c r="Y32" s="114">
        <f t="shared" si="6"/>
        <v>6523.1999999999971</v>
      </c>
      <c r="Z32" s="115">
        <f t="shared" si="7"/>
        <v>8.8246753246753212E-2</v>
      </c>
      <c r="AA32" s="145"/>
      <c r="AB32" s="6"/>
      <c r="AC32" s="6"/>
      <c r="AD32" s="6"/>
      <c r="AE32" s="6"/>
      <c r="AF32" s="6"/>
      <c r="AG32" s="6"/>
    </row>
    <row r="33" spans="1:33" ht="30" customHeight="1" x14ac:dyDescent="0.2">
      <c r="A33" s="155" t="s">
        <v>70</v>
      </c>
      <c r="B33" s="156" t="s">
        <v>89</v>
      </c>
      <c r="C33" s="120" t="s">
        <v>90</v>
      </c>
      <c r="D33" s="157"/>
      <c r="E33" s="158">
        <f>G13</f>
        <v>0</v>
      </c>
      <c r="F33" s="159">
        <v>0.22</v>
      </c>
      <c r="G33" s="160">
        <f t="shared" ref="G33:G35" si="53">E33*F33</f>
        <v>0</v>
      </c>
      <c r="H33" s="158">
        <f>J13</f>
        <v>0</v>
      </c>
      <c r="I33" s="159">
        <v>0.22</v>
      </c>
      <c r="J33" s="160">
        <f t="shared" ref="J33:J36" si="54">H33*I33</f>
        <v>0</v>
      </c>
      <c r="K33" s="158">
        <f>M13</f>
        <v>0</v>
      </c>
      <c r="L33" s="159">
        <v>0.22</v>
      </c>
      <c r="M33" s="160">
        <f t="shared" ref="M33:M35" si="55">K33*L33</f>
        <v>0</v>
      </c>
      <c r="N33" s="158">
        <f>P13</f>
        <v>0</v>
      </c>
      <c r="O33" s="159">
        <v>0.22</v>
      </c>
      <c r="P33" s="160">
        <f t="shared" ref="P33:P35" si="56">N33*O33</f>
        <v>0</v>
      </c>
      <c r="Q33" s="158">
        <f>S13</f>
        <v>0</v>
      </c>
      <c r="R33" s="159">
        <v>0.22</v>
      </c>
      <c r="S33" s="160">
        <f t="shared" ref="S33:S35" si="57">Q33*R33</f>
        <v>0</v>
      </c>
      <c r="T33" s="158">
        <f>V13</f>
        <v>0</v>
      </c>
      <c r="U33" s="159">
        <v>0.22</v>
      </c>
      <c r="V33" s="160">
        <f t="shared" ref="V33:V35" si="58">T33*U33</f>
        <v>0</v>
      </c>
      <c r="W33" s="126">
        <f t="shared" ref="W33:W35" si="59">G33+M33+S33</f>
        <v>0</v>
      </c>
      <c r="X33" s="126">
        <f t="shared" ref="X33:X35" si="60">J33+P33+V33</f>
        <v>0</v>
      </c>
      <c r="Y33" s="126">
        <f t="shared" si="6"/>
        <v>0</v>
      </c>
      <c r="Z33" s="127" t="e">
        <f t="shared" si="7"/>
        <v>#DIV/0!</v>
      </c>
      <c r="AA33" s="161"/>
      <c r="AB33" s="129"/>
      <c r="AC33" s="130"/>
      <c r="AD33" s="130"/>
      <c r="AE33" s="130"/>
      <c r="AF33" s="130"/>
      <c r="AG33" s="130"/>
    </row>
    <row r="34" spans="1:33" ht="30" customHeight="1" x14ac:dyDescent="0.2">
      <c r="A34" s="131" t="s">
        <v>70</v>
      </c>
      <c r="B34" s="205" t="s">
        <v>91</v>
      </c>
      <c r="C34" s="163" t="s">
        <v>92</v>
      </c>
      <c r="D34" s="133"/>
      <c r="E34" s="134">
        <f>G17</f>
        <v>0</v>
      </c>
      <c r="F34" s="135">
        <v>0.22</v>
      </c>
      <c r="G34" s="136">
        <f t="shared" si="53"/>
        <v>0</v>
      </c>
      <c r="H34" s="134">
        <f>J17</f>
        <v>0</v>
      </c>
      <c r="I34" s="135">
        <v>0.22</v>
      </c>
      <c r="J34" s="136">
        <f t="shared" si="54"/>
        <v>0</v>
      </c>
      <c r="K34" s="134">
        <f>M17</f>
        <v>0</v>
      </c>
      <c r="L34" s="135">
        <v>0.22</v>
      </c>
      <c r="M34" s="136">
        <f t="shared" si="55"/>
        <v>0</v>
      </c>
      <c r="N34" s="134">
        <f>P17</f>
        <v>0</v>
      </c>
      <c r="O34" s="135">
        <v>0.22</v>
      </c>
      <c r="P34" s="136">
        <f t="shared" si="56"/>
        <v>0</v>
      </c>
      <c r="Q34" s="134">
        <f>S17</f>
        <v>0</v>
      </c>
      <c r="R34" s="135">
        <v>0.22</v>
      </c>
      <c r="S34" s="136">
        <f t="shared" si="57"/>
        <v>0</v>
      </c>
      <c r="T34" s="134">
        <f>V17</f>
        <v>0</v>
      </c>
      <c r="U34" s="135">
        <v>0.22</v>
      </c>
      <c r="V34" s="136">
        <f t="shared" si="58"/>
        <v>0</v>
      </c>
      <c r="W34" s="137">
        <f t="shared" si="59"/>
        <v>0</v>
      </c>
      <c r="X34" s="381">
        <f t="shared" si="60"/>
        <v>0</v>
      </c>
      <c r="Y34" s="381">
        <f t="shared" si="6"/>
        <v>0</v>
      </c>
      <c r="Z34" s="382" t="e">
        <f t="shared" si="7"/>
        <v>#DIV/0!</v>
      </c>
      <c r="AA34" s="138"/>
      <c r="AB34" s="130"/>
      <c r="AC34" s="130"/>
      <c r="AD34" s="130"/>
      <c r="AE34" s="130"/>
      <c r="AF34" s="130"/>
      <c r="AG34" s="130"/>
    </row>
    <row r="35" spans="1:33" ht="89.25" x14ac:dyDescent="0.2">
      <c r="A35" s="383" t="s">
        <v>70</v>
      </c>
      <c r="B35" s="468" t="s">
        <v>93</v>
      </c>
      <c r="C35" s="385" t="s">
        <v>82</v>
      </c>
      <c r="D35" s="386"/>
      <c r="E35" s="387">
        <v>336000</v>
      </c>
      <c r="F35" s="387">
        <v>0.22</v>
      </c>
      <c r="G35" s="387">
        <f t="shared" si="53"/>
        <v>73920</v>
      </c>
      <c r="H35" s="387">
        <v>288000</v>
      </c>
      <c r="I35" s="387">
        <v>0.22</v>
      </c>
      <c r="J35" s="387">
        <f t="shared" si="54"/>
        <v>63360</v>
      </c>
      <c r="K35" s="387">
        <f>M21</f>
        <v>0</v>
      </c>
      <c r="L35" s="387">
        <v>0.22</v>
      </c>
      <c r="M35" s="387">
        <f t="shared" si="55"/>
        <v>0</v>
      </c>
      <c r="N35" s="387">
        <f>P21</f>
        <v>0</v>
      </c>
      <c r="O35" s="387">
        <v>0.22</v>
      </c>
      <c r="P35" s="387">
        <f t="shared" si="56"/>
        <v>0</v>
      </c>
      <c r="Q35" s="387">
        <f>S21</f>
        <v>0</v>
      </c>
      <c r="R35" s="387">
        <v>0.22</v>
      </c>
      <c r="S35" s="387">
        <f t="shared" si="57"/>
        <v>0</v>
      </c>
      <c r="T35" s="387">
        <f>V21</f>
        <v>0</v>
      </c>
      <c r="U35" s="387">
        <v>0.22</v>
      </c>
      <c r="V35" s="387">
        <f t="shared" si="58"/>
        <v>0</v>
      </c>
      <c r="W35" s="388">
        <f t="shared" si="59"/>
        <v>73920</v>
      </c>
      <c r="X35" s="388">
        <f t="shared" si="60"/>
        <v>63360</v>
      </c>
      <c r="Y35" s="388">
        <f t="shared" si="6"/>
        <v>10560</v>
      </c>
      <c r="Z35" s="389">
        <f t="shared" si="7"/>
        <v>0.14285714285714285</v>
      </c>
      <c r="AA35" s="483" t="s">
        <v>584</v>
      </c>
      <c r="AB35" s="130"/>
      <c r="AC35" s="130"/>
      <c r="AD35" s="130"/>
      <c r="AE35" s="130"/>
      <c r="AF35" s="130"/>
      <c r="AG35" s="130"/>
    </row>
    <row r="36" spans="1:33" s="440" customFormat="1" ht="30" customHeight="1" thickBot="1" x14ac:dyDescent="0.25">
      <c r="A36" s="383" t="s">
        <v>70</v>
      </c>
      <c r="B36" s="469" t="s">
        <v>522</v>
      </c>
      <c r="C36" s="385" t="s">
        <v>82</v>
      </c>
      <c r="D36" s="386"/>
      <c r="E36" s="387"/>
      <c r="F36" s="387"/>
      <c r="G36" s="387"/>
      <c r="H36" s="387">
        <v>48000</v>
      </c>
      <c r="I36" s="489">
        <v>8.4099999999999994E-2</v>
      </c>
      <c r="J36" s="387">
        <f t="shared" si="54"/>
        <v>4036.7999999999997</v>
      </c>
      <c r="K36" s="387"/>
      <c r="L36" s="387"/>
      <c r="M36" s="387"/>
      <c r="N36" s="387"/>
      <c r="O36" s="387"/>
      <c r="P36" s="387"/>
      <c r="Q36" s="387"/>
      <c r="R36" s="387"/>
      <c r="S36" s="387"/>
      <c r="T36" s="387"/>
      <c r="U36" s="387"/>
      <c r="V36" s="387"/>
      <c r="W36" s="388">
        <f t="shared" ref="W36" si="61">G36+M36+S36</f>
        <v>0</v>
      </c>
      <c r="X36" s="388">
        <f t="shared" ref="X36" si="62">J36+P36+V36</f>
        <v>4036.7999999999997</v>
      </c>
      <c r="Y36" s="388">
        <f t="shared" ref="Y36" si="63">W36-X36</f>
        <v>-4036.7999999999997</v>
      </c>
      <c r="Z36" s="389" t="e">
        <f t="shared" ref="Z36" si="64">Y36/W36</f>
        <v>#DIV/0!</v>
      </c>
      <c r="AA36" s="379"/>
      <c r="AB36" s="130"/>
      <c r="AC36" s="130"/>
      <c r="AD36" s="130"/>
      <c r="AE36" s="130"/>
      <c r="AF36" s="130"/>
      <c r="AG36" s="130"/>
    </row>
    <row r="37" spans="1:33" ht="30" customHeight="1" x14ac:dyDescent="0.2">
      <c r="A37" s="466" t="s">
        <v>67</v>
      </c>
      <c r="B37" s="293" t="s">
        <v>94</v>
      </c>
      <c r="C37" s="109" t="s">
        <v>95</v>
      </c>
      <c r="D37" s="467"/>
      <c r="E37" s="111">
        <f>SUM(E38:E40)</f>
        <v>4.5</v>
      </c>
      <c r="F37" s="112"/>
      <c r="G37" s="113">
        <f t="shared" ref="G37:H37" si="65">SUM(G38:G40)</f>
        <v>36000</v>
      </c>
      <c r="H37" s="111">
        <f t="shared" si="65"/>
        <v>4.5</v>
      </c>
      <c r="I37" s="112"/>
      <c r="J37" s="113">
        <f t="shared" ref="J37:K37" si="66">SUM(J38:J40)</f>
        <v>36000</v>
      </c>
      <c r="K37" s="111">
        <f t="shared" si="66"/>
        <v>0</v>
      </c>
      <c r="L37" s="112"/>
      <c r="M37" s="113">
        <f t="shared" ref="M37:N37" si="67">SUM(M38:M40)</f>
        <v>0</v>
      </c>
      <c r="N37" s="111">
        <f t="shared" si="67"/>
        <v>0</v>
      </c>
      <c r="O37" s="112"/>
      <c r="P37" s="113">
        <f t="shared" ref="P37:Q37" si="68">SUM(P38:P40)</f>
        <v>0</v>
      </c>
      <c r="Q37" s="111">
        <f t="shared" si="68"/>
        <v>0</v>
      </c>
      <c r="R37" s="112"/>
      <c r="S37" s="113">
        <f t="shared" ref="S37:T37" si="69">SUM(S38:S40)</f>
        <v>0</v>
      </c>
      <c r="T37" s="111">
        <f t="shared" si="69"/>
        <v>0</v>
      </c>
      <c r="U37" s="112"/>
      <c r="V37" s="113">
        <f t="shared" ref="V37:X37" si="70">SUM(V38:V40)</f>
        <v>0</v>
      </c>
      <c r="W37" s="113">
        <f t="shared" si="70"/>
        <v>36000</v>
      </c>
      <c r="X37" s="113">
        <f t="shared" si="70"/>
        <v>36000</v>
      </c>
      <c r="Y37" s="113">
        <f t="shared" si="6"/>
        <v>0</v>
      </c>
      <c r="Z37" s="113">
        <f t="shared" si="7"/>
        <v>0</v>
      </c>
      <c r="AA37" s="145"/>
      <c r="AB37" s="6"/>
      <c r="AC37" s="6"/>
      <c r="AD37" s="6"/>
      <c r="AE37" s="6"/>
      <c r="AF37" s="6"/>
      <c r="AG37" s="6"/>
    </row>
    <row r="38" spans="1:33" ht="30" customHeight="1" x14ac:dyDescent="0.2">
      <c r="A38" s="118" t="s">
        <v>70</v>
      </c>
      <c r="B38" s="156" t="s">
        <v>96</v>
      </c>
      <c r="C38" s="350" t="s">
        <v>343</v>
      </c>
      <c r="D38" s="354" t="s">
        <v>73</v>
      </c>
      <c r="E38" s="353">
        <v>4.5</v>
      </c>
      <c r="F38" s="123">
        <v>8000</v>
      </c>
      <c r="G38" s="124">
        <f t="shared" ref="G38:G40" si="71">E38*F38</f>
        <v>36000</v>
      </c>
      <c r="H38" s="122">
        <v>4.5</v>
      </c>
      <c r="I38" s="123">
        <v>8000</v>
      </c>
      <c r="J38" s="124">
        <f t="shared" ref="J38:J40" si="72">H38*I38</f>
        <v>36000</v>
      </c>
      <c r="K38" s="122"/>
      <c r="L38" s="123"/>
      <c r="M38" s="124">
        <f t="shared" ref="M38:M40" si="73">K38*L38</f>
        <v>0</v>
      </c>
      <c r="N38" s="122"/>
      <c r="O38" s="123"/>
      <c r="P38" s="124">
        <f t="shared" ref="P38:P40" si="74">N38*O38</f>
        <v>0</v>
      </c>
      <c r="Q38" s="122"/>
      <c r="R38" s="123"/>
      <c r="S38" s="124">
        <f t="shared" ref="S38:S40" si="75">Q38*R38</f>
        <v>0</v>
      </c>
      <c r="T38" s="122"/>
      <c r="U38" s="123"/>
      <c r="V38" s="124">
        <f t="shared" ref="V38:V40" si="76">T38*U38</f>
        <v>0</v>
      </c>
      <c r="W38" s="125">
        <f t="shared" ref="W38:W40" si="77">G38+M38+S38</f>
        <v>36000</v>
      </c>
      <c r="X38" s="126">
        <f t="shared" ref="X38:X40" si="78">J38+P38+V38</f>
        <v>36000</v>
      </c>
      <c r="Y38" s="126">
        <f t="shared" si="6"/>
        <v>0</v>
      </c>
      <c r="Z38" s="127">
        <f t="shared" si="7"/>
        <v>0</v>
      </c>
      <c r="AA38" s="128"/>
      <c r="AB38" s="6"/>
      <c r="AC38" s="6"/>
      <c r="AD38" s="6"/>
      <c r="AE38" s="6"/>
      <c r="AF38" s="6"/>
      <c r="AG38" s="6"/>
    </row>
    <row r="39" spans="1:33" ht="30" customHeight="1" x14ac:dyDescent="0.2">
      <c r="A39" s="118" t="s">
        <v>70</v>
      </c>
      <c r="B39" s="119" t="s">
        <v>97</v>
      </c>
      <c r="C39" s="120" t="s">
        <v>84</v>
      </c>
      <c r="D39" s="121" t="s">
        <v>73</v>
      </c>
      <c r="E39" s="122"/>
      <c r="F39" s="123"/>
      <c r="G39" s="124">
        <f t="shared" si="71"/>
        <v>0</v>
      </c>
      <c r="H39" s="122"/>
      <c r="I39" s="123"/>
      <c r="J39" s="124">
        <f t="shared" si="72"/>
        <v>0</v>
      </c>
      <c r="K39" s="122"/>
      <c r="L39" s="123"/>
      <c r="M39" s="124">
        <f t="shared" si="73"/>
        <v>0</v>
      </c>
      <c r="N39" s="122"/>
      <c r="O39" s="123"/>
      <c r="P39" s="124">
        <f t="shared" si="74"/>
        <v>0</v>
      </c>
      <c r="Q39" s="122"/>
      <c r="R39" s="123"/>
      <c r="S39" s="124">
        <f t="shared" si="75"/>
        <v>0</v>
      </c>
      <c r="T39" s="122"/>
      <c r="U39" s="123"/>
      <c r="V39" s="124">
        <f t="shared" si="76"/>
        <v>0</v>
      </c>
      <c r="W39" s="125">
        <f t="shared" si="77"/>
        <v>0</v>
      </c>
      <c r="X39" s="126">
        <f t="shared" si="78"/>
        <v>0</v>
      </c>
      <c r="Y39" s="126">
        <f t="shared" si="6"/>
        <v>0</v>
      </c>
      <c r="Z39" s="127" t="e">
        <f t="shared" si="7"/>
        <v>#DIV/0!</v>
      </c>
      <c r="AA39" s="128"/>
      <c r="AB39" s="6"/>
      <c r="AC39" s="6"/>
      <c r="AD39" s="6"/>
      <c r="AE39" s="6"/>
      <c r="AF39" s="6"/>
      <c r="AG39" s="6"/>
    </row>
    <row r="40" spans="1:33" ht="30" customHeight="1" x14ac:dyDescent="0.2">
      <c r="A40" s="131" t="s">
        <v>70</v>
      </c>
      <c r="B40" s="132" t="s">
        <v>98</v>
      </c>
      <c r="C40" s="163" t="s">
        <v>84</v>
      </c>
      <c r="D40" s="133" t="s">
        <v>73</v>
      </c>
      <c r="E40" s="134"/>
      <c r="F40" s="135"/>
      <c r="G40" s="136">
        <f t="shared" si="71"/>
        <v>0</v>
      </c>
      <c r="H40" s="134"/>
      <c r="I40" s="135"/>
      <c r="J40" s="136">
        <f t="shared" si="72"/>
        <v>0</v>
      </c>
      <c r="K40" s="148"/>
      <c r="L40" s="149"/>
      <c r="M40" s="150">
        <f t="shared" si="73"/>
        <v>0</v>
      </c>
      <c r="N40" s="148"/>
      <c r="O40" s="149"/>
      <c r="P40" s="150">
        <f t="shared" si="74"/>
        <v>0</v>
      </c>
      <c r="Q40" s="148"/>
      <c r="R40" s="149"/>
      <c r="S40" s="150">
        <f t="shared" si="75"/>
        <v>0</v>
      </c>
      <c r="T40" s="148"/>
      <c r="U40" s="149"/>
      <c r="V40" s="150">
        <f t="shared" si="76"/>
        <v>0</v>
      </c>
      <c r="W40" s="137">
        <f t="shared" si="77"/>
        <v>0</v>
      </c>
      <c r="X40" s="126">
        <f t="shared" si="78"/>
        <v>0</v>
      </c>
      <c r="Y40" s="164">
        <f t="shared" si="6"/>
        <v>0</v>
      </c>
      <c r="Z40" s="127" t="e">
        <f t="shared" si="7"/>
        <v>#DIV/0!</v>
      </c>
      <c r="AA40" s="151"/>
      <c r="AB40" s="6"/>
      <c r="AC40" s="6"/>
      <c r="AD40" s="6"/>
      <c r="AE40" s="6"/>
      <c r="AF40" s="6"/>
      <c r="AG40" s="6"/>
    </row>
    <row r="41" spans="1:33" ht="30" customHeight="1" x14ac:dyDescent="0.2">
      <c r="A41" s="165" t="s">
        <v>99</v>
      </c>
      <c r="B41" s="166"/>
      <c r="C41" s="167"/>
      <c r="D41" s="168"/>
      <c r="E41" s="169"/>
      <c r="F41" s="170"/>
      <c r="G41" s="171">
        <f>G13+G17+G21+G32+G37</f>
        <v>445920</v>
      </c>
      <c r="H41" s="169"/>
      <c r="I41" s="170"/>
      <c r="J41" s="171">
        <f>J13+J17+J21+J32+J37</f>
        <v>439396.8</v>
      </c>
      <c r="K41" s="169"/>
      <c r="L41" s="172"/>
      <c r="M41" s="171">
        <f>M13+M17+M21+M32+M37</f>
        <v>0</v>
      </c>
      <c r="N41" s="169"/>
      <c r="O41" s="172"/>
      <c r="P41" s="171">
        <f>P13+P17+P21+P32+P37</f>
        <v>0</v>
      </c>
      <c r="Q41" s="169"/>
      <c r="R41" s="172"/>
      <c r="S41" s="171">
        <f>S13+S17+S21+S32+S37</f>
        <v>0</v>
      </c>
      <c r="T41" s="169"/>
      <c r="U41" s="172"/>
      <c r="V41" s="171">
        <f>V13+V17+V21+V32+V37</f>
        <v>0</v>
      </c>
      <c r="W41" s="171">
        <f>W13+W17+W21+W32+W37</f>
        <v>445920</v>
      </c>
      <c r="X41" s="173">
        <f>X13+X17+X21+X32+X37</f>
        <v>439396.8</v>
      </c>
      <c r="Y41" s="174">
        <f t="shared" si="6"/>
        <v>6523.2000000000116</v>
      </c>
      <c r="Z41" s="175">
        <f t="shared" si="7"/>
        <v>1.462863293864373E-2</v>
      </c>
      <c r="AA41" s="176"/>
      <c r="AB41" s="5"/>
      <c r="AC41" s="6"/>
      <c r="AD41" s="6"/>
      <c r="AE41" s="6"/>
      <c r="AF41" s="6"/>
      <c r="AG41" s="6"/>
    </row>
    <row r="42" spans="1:33" ht="30" customHeight="1" x14ac:dyDescent="0.2">
      <c r="A42" s="177" t="s">
        <v>65</v>
      </c>
      <c r="B42" s="178">
        <v>2</v>
      </c>
      <c r="C42" s="179" t="s">
        <v>100</v>
      </c>
      <c r="D42" s="180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5"/>
      <c r="X42" s="105"/>
      <c r="Y42" s="181"/>
      <c r="Z42" s="105"/>
      <c r="AA42" s="106"/>
      <c r="AB42" s="6"/>
      <c r="AC42" s="6"/>
      <c r="AD42" s="6"/>
      <c r="AE42" s="6"/>
      <c r="AF42" s="6"/>
      <c r="AG42" s="6"/>
    </row>
    <row r="43" spans="1:33" ht="30" customHeight="1" x14ac:dyDescent="0.2">
      <c r="A43" s="107" t="s">
        <v>67</v>
      </c>
      <c r="B43" s="154" t="s">
        <v>101</v>
      </c>
      <c r="C43" s="109" t="s">
        <v>102</v>
      </c>
      <c r="D43" s="110"/>
      <c r="E43" s="111">
        <f>SUM(E44:E46)</f>
        <v>0</v>
      </c>
      <c r="F43" s="112"/>
      <c r="G43" s="113">
        <f t="shared" ref="G43:H43" si="79">SUM(G44:G46)</f>
        <v>0</v>
      </c>
      <c r="H43" s="111">
        <f t="shared" si="79"/>
        <v>0</v>
      </c>
      <c r="I43" s="112"/>
      <c r="J43" s="113">
        <f t="shared" ref="J43:K43" si="80">SUM(J44:J46)</f>
        <v>0</v>
      </c>
      <c r="K43" s="111">
        <f t="shared" si="80"/>
        <v>0</v>
      </c>
      <c r="L43" s="112"/>
      <c r="M43" s="113">
        <f t="shared" ref="M43:N43" si="81">SUM(M44:M46)</f>
        <v>0</v>
      </c>
      <c r="N43" s="111">
        <f t="shared" si="81"/>
        <v>0</v>
      </c>
      <c r="O43" s="112"/>
      <c r="P43" s="113">
        <f t="shared" ref="P43:Q43" si="82">SUM(P44:P46)</f>
        <v>0</v>
      </c>
      <c r="Q43" s="111">
        <f t="shared" si="82"/>
        <v>0</v>
      </c>
      <c r="R43" s="112"/>
      <c r="S43" s="113">
        <f t="shared" ref="S43:T43" si="83">SUM(S44:S46)</f>
        <v>0</v>
      </c>
      <c r="T43" s="111">
        <f t="shared" si="83"/>
        <v>0</v>
      </c>
      <c r="U43" s="112"/>
      <c r="V43" s="113">
        <f t="shared" ref="V43:X43" si="84">SUM(V44:V46)</f>
        <v>0</v>
      </c>
      <c r="W43" s="113">
        <f t="shared" si="84"/>
        <v>0</v>
      </c>
      <c r="X43" s="182">
        <f t="shared" si="84"/>
        <v>0</v>
      </c>
      <c r="Y43" s="142">
        <f t="shared" ref="Y43:Y55" si="85">W43-X43</f>
        <v>0</v>
      </c>
      <c r="Z43" s="183" t="e">
        <f t="shared" ref="Z43:Z55" si="86">Y43/W43</f>
        <v>#DIV/0!</v>
      </c>
      <c r="AA43" s="116"/>
      <c r="AB43" s="184"/>
      <c r="AC43" s="117"/>
      <c r="AD43" s="117"/>
      <c r="AE43" s="117"/>
      <c r="AF43" s="117"/>
      <c r="AG43" s="117"/>
    </row>
    <row r="44" spans="1:33" ht="30" customHeight="1" x14ac:dyDescent="0.2">
      <c r="A44" s="118" t="s">
        <v>70</v>
      </c>
      <c r="B44" s="119" t="s">
        <v>103</v>
      </c>
      <c r="C44" s="120" t="s">
        <v>104</v>
      </c>
      <c r="D44" s="121" t="s">
        <v>105</v>
      </c>
      <c r="E44" s="122"/>
      <c r="F44" s="123"/>
      <c r="G44" s="124">
        <f t="shared" ref="G44:G46" si="87">E44*F44</f>
        <v>0</v>
      </c>
      <c r="H44" s="122"/>
      <c r="I44" s="123"/>
      <c r="J44" s="124">
        <f t="shared" ref="J44:J46" si="88">H44*I44</f>
        <v>0</v>
      </c>
      <c r="K44" s="122"/>
      <c r="L44" s="123"/>
      <c r="M44" s="124">
        <f t="shared" ref="M44:M46" si="89">K44*L44</f>
        <v>0</v>
      </c>
      <c r="N44" s="122"/>
      <c r="O44" s="123"/>
      <c r="P44" s="124">
        <f t="shared" ref="P44:P46" si="90">N44*O44</f>
        <v>0</v>
      </c>
      <c r="Q44" s="122"/>
      <c r="R44" s="123"/>
      <c r="S44" s="124">
        <f t="shared" ref="S44:S46" si="91">Q44*R44</f>
        <v>0</v>
      </c>
      <c r="T44" s="122"/>
      <c r="U44" s="123"/>
      <c r="V44" s="124">
        <f t="shared" ref="V44:V46" si="92">T44*U44</f>
        <v>0</v>
      </c>
      <c r="W44" s="125">
        <f t="shared" ref="W44:W46" si="93">G44+M44+S44</f>
        <v>0</v>
      </c>
      <c r="X44" s="126">
        <f t="shared" ref="X44:X46" si="94">J44+P44+V44</f>
        <v>0</v>
      </c>
      <c r="Y44" s="126">
        <f t="shared" si="85"/>
        <v>0</v>
      </c>
      <c r="Z44" s="127" t="e">
        <f t="shared" si="86"/>
        <v>#DIV/0!</v>
      </c>
      <c r="AA44" s="128"/>
      <c r="AB44" s="130"/>
      <c r="AC44" s="130"/>
      <c r="AD44" s="130"/>
      <c r="AE44" s="130"/>
      <c r="AF44" s="130"/>
      <c r="AG44" s="130"/>
    </row>
    <row r="45" spans="1:33" ht="30" customHeight="1" x14ac:dyDescent="0.2">
      <c r="A45" s="118" t="s">
        <v>70</v>
      </c>
      <c r="B45" s="119" t="s">
        <v>106</v>
      </c>
      <c r="C45" s="120" t="s">
        <v>104</v>
      </c>
      <c r="D45" s="121" t="s">
        <v>105</v>
      </c>
      <c r="E45" s="122"/>
      <c r="F45" s="123"/>
      <c r="G45" s="124">
        <f t="shared" si="87"/>
        <v>0</v>
      </c>
      <c r="H45" s="122"/>
      <c r="I45" s="123"/>
      <c r="J45" s="124">
        <f t="shared" si="88"/>
        <v>0</v>
      </c>
      <c r="K45" s="122"/>
      <c r="L45" s="123"/>
      <c r="M45" s="124">
        <f t="shared" si="89"/>
        <v>0</v>
      </c>
      <c r="N45" s="122"/>
      <c r="O45" s="123"/>
      <c r="P45" s="124">
        <f t="shared" si="90"/>
        <v>0</v>
      </c>
      <c r="Q45" s="122"/>
      <c r="R45" s="123"/>
      <c r="S45" s="124">
        <f t="shared" si="91"/>
        <v>0</v>
      </c>
      <c r="T45" s="122"/>
      <c r="U45" s="123"/>
      <c r="V45" s="124">
        <f t="shared" si="92"/>
        <v>0</v>
      </c>
      <c r="W45" s="125">
        <f t="shared" si="93"/>
        <v>0</v>
      </c>
      <c r="X45" s="126">
        <f t="shared" si="94"/>
        <v>0</v>
      </c>
      <c r="Y45" s="126">
        <f t="shared" si="85"/>
        <v>0</v>
      </c>
      <c r="Z45" s="127" t="e">
        <f t="shared" si="86"/>
        <v>#DIV/0!</v>
      </c>
      <c r="AA45" s="128"/>
      <c r="AB45" s="130"/>
      <c r="AC45" s="130"/>
      <c r="AD45" s="130"/>
      <c r="AE45" s="130"/>
      <c r="AF45" s="130"/>
      <c r="AG45" s="130"/>
    </row>
    <row r="46" spans="1:33" ht="30" customHeight="1" x14ac:dyDescent="0.2">
      <c r="A46" s="146" t="s">
        <v>70</v>
      </c>
      <c r="B46" s="153" t="s">
        <v>107</v>
      </c>
      <c r="C46" s="120" t="s">
        <v>104</v>
      </c>
      <c r="D46" s="147" t="s">
        <v>105</v>
      </c>
      <c r="E46" s="148"/>
      <c r="F46" s="149"/>
      <c r="G46" s="150">
        <f t="shared" si="87"/>
        <v>0</v>
      </c>
      <c r="H46" s="148"/>
      <c r="I46" s="149"/>
      <c r="J46" s="150">
        <f t="shared" si="88"/>
        <v>0</v>
      </c>
      <c r="K46" s="148"/>
      <c r="L46" s="149"/>
      <c r="M46" s="150">
        <f t="shared" si="89"/>
        <v>0</v>
      </c>
      <c r="N46" s="148"/>
      <c r="O46" s="149"/>
      <c r="P46" s="150">
        <f t="shared" si="90"/>
        <v>0</v>
      </c>
      <c r="Q46" s="148"/>
      <c r="R46" s="149"/>
      <c r="S46" s="150">
        <f t="shared" si="91"/>
        <v>0</v>
      </c>
      <c r="T46" s="148"/>
      <c r="U46" s="149"/>
      <c r="V46" s="150">
        <f t="shared" si="92"/>
        <v>0</v>
      </c>
      <c r="W46" s="137">
        <f t="shared" si="93"/>
        <v>0</v>
      </c>
      <c r="X46" s="126">
        <f t="shared" si="94"/>
        <v>0</v>
      </c>
      <c r="Y46" s="126">
        <f t="shared" si="85"/>
        <v>0</v>
      </c>
      <c r="Z46" s="127" t="e">
        <f t="shared" si="86"/>
        <v>#DIV/0!</v>
      </c>
      <c r="AA46" s="151"/>
      <c r="AB46" s="130"/>
      <c r="AC46" s="130"/>
      <c r="AD46" s="130"/>
      <c r="AE46" s="130"/>
      <c r="AF46" s="130"/>
      <c r="AG46" s="130"/>
    </row>
    <row r="47" spans="1:33" ht="30" customHeight="1" x14ac:dyDescent="0.2">
      <c r="A47" s="107" t="s">
        <v>67</v>
      </c>
      <c r="B47" s="154" t="s">
        <v>108</v>
      </c>
      <c r="C47" s="152" t="s">
        <v>109</v>
      </c>
      <c r="D47" s="140"/>
      <c r="E47" s="141">
        <f>SUM(E48:E50)</f>
        <v>0</v>
      </c>
      <c r="F47" s="142"/>
      <c r="G47" s="143">
        <f t="shared" ref="G47:H47" si="95">SUM(G48:G50)</f>
        <v>0</v>
      </c>
      <c r="H47" s="141">
        <f t="shared" si="95"/>
        <v>0</v>
      </c>
      <c r="I47" s="142"/>
      <c r="J47" s="143">
        <f t="shared" ref="J47:K47" si="96">SUM(J48:J50)</f>
        <v>0</v>
      </c>
      <c r="K47" s="141">
        <f t="shared" si="96"/>
        <v>0</v>
      </c>
      <c r="L47" s="142"/>
      <c r="M47" s="143">
        <f t="shared" ref="M47:N47" si="97">SUM(M48:M50)</f>
        <v>0</v>
      </c>
      <c r="N47" s="141">
        <f t="shared" si="97"/>
        <v>0</v>
      </c>
      <c r="O47" s="142"/>
      <c r="P47" s="143">
        <f t="shared" ref="P47:Q47" si="98">SUM(P48:P50)</f>
        <v>0</v>
      </c>
      <c r="Q47" s="141">
        <f t="shared" si="98"/>
        <v>0</v>
      </c>
      <c r="R47" s="142"/>
      <c r="S47" s="143">
        <f t="shared" ref="S47:T47" si="99">SUM(S48:S50)</f>
        <v>0</v>
      </c>
      <c r="T47" s="141">
        <f t="shared" si="99"/>
        <v>0</v>
      </c>
      <c r="U47" s="142"/>
      <c r="V47" s="143">
        <f t="shared" ref="V47:X47" si="100">SUM(V48:V50)</f>
        <v>0</v>
      </c>
      <c r="W47" s="143">
        <f t="shared" si="100"/>
        <v>0</v>
      </c>
      <c r="X47" s="143">
        <f t="shared" si="100"/>
        <v>0</v>
      </c>
      <c r="Y47" s="185">
        <f t="shared" si="85"/>
        <v>0</v>
      </c>
      <c r="Z47" s="185" t="e">
        <f t="shared" si="86"/>
        <v>#DIV/0!</v>
      </c>
      <c r="AA47" s="145"/>
      <c r="AB47" s="117"/>
      <c r="AC47" s="117"/>
      <c r="AD47" s="117"/>
      <c r="AE47" s="117"/>
      <c r="AF47" s="117"/>
      <c r="AG47" s="117"/>
    </row>
    <row r="48" spans="1:33" ht="30" customHeight="1" x14ac:dyDescent="0.2">
      <c r="A48" s="118" t="s">
        <v>70</v>
      </c>
      <c r="B48" s="119" t="s">
        <v>110</v>
      </c>
      <c r="C48" s="120" t="s">
        <v>111</v>
      </c>
      <c r="D48" s="121" t="s">
        <v>112</v>
      </c>
      <c r="E48" s="122"/>
      <c r="F48" s="123"/>
      <c r="G48" s="124">
        <f t="shared" ref="G48:G50" si="101">E48*F48</f>
        <v>0</v>
      </c>
      <c r="H48" s="122"/>
      <c r="I48" s="123"/>
      <c r="J48" s="124">
        <f t="shared" ref="J48:J50" si="102">H48*I48</f>
        <v>0</v>
      </c>
      <c r="K48" s="122"/>
      <c r="L48" s="123"/>
      <c r="M48" s="124">
        <f t="shared" ref="M48:M50" si="103">K48*L48</f>
        <v>0</v>
      </c>
      <c r="N48" s="122"/>
      <c r="O48" s="123"/>
      <c r="P48" s="124">
        <f t="shared" ref="P48:P50" si="104">N48*O48</f>
        <v>0</v>
      </c>
      <c r="Q48" s="122"/>
      <c r="R48" s="123"/>
      <c r="S48" s="124">
        <f t="shared" ref="S48:S50" si="105">Q48*R48</f>
        <v>0</v>
      </c>
      <c r="T48" s="122"/>
      <c r="U48" s="123"/>
      <c r="V48" s="124">
        <f t="shared" ref="V48:V50" si="106">T48*U48</f>
        <v>0</v>
      </c>
      <c r="W48" s="125">
        <f t="shared" ref="W48:W50" si="107">G48+M48+S48</f>
        <v>0</v>
      </c>
      <c r="X48" s="126">
        <f t="shared" ref="X48:X50" si="108">J48+P48+V48</f>
        <v>0</v>
      </c>
      <c r="Y48" s="126">
        <f t="shared" si="85"/>
        <v>0</v>
      </c>
      <c r="Z48" s="127" t="e">
        <f t="shared" si="86"/>
        <v>#DIV/0!</v>
      </c>
      <c r="AA48" s="128"/>
      <c r="AB48" s="130"/>
      <c r="AC48" s="130"/>
      <c r="AD48" s="130"/>
      <c r="AE48" s="130"/>
      <c r="AF48" s="130"/>
      <c r="AG48" s="130"/>
    </row>
    <row r="49" spans="1:33" ht="30" customHeight="1" x14ac:dyDescent="0.2">
      <c r="A49" s="118" t="s">
        <v>70</v>
      </c>
      <c r="B49" s="119" t="s">
        <v>113</v>
      </c>
      <c r="C49" s="186" t="s">
        <v>111</v>
      </c>
      <c r="D49" s="121" t="s">
        <v>112</v>
      </c>
      <c r="E49" s="122"/>
      <c r="F49" s="123"/>
      <c r="G49" s="124">
        <f t="shared" si="101"/>
        <v>0</v>
      </c>
      <c r="H49" s="122"/>
      <c r="I49" s="123"/>
      <c r="J49" s="124">
        <f t="shared" si="102"/>
        <v>0</v>
      </c>
      <c r="K49" s="122"/>
      <c r="L49" s="123"/>
      <c r="M49" s="124">
        <f t="shared" si="103"/>
        <v>0</v>
      </c>
      <c r="N49" s="122"/>
      <c r="O49" s="123"/>
      <c r="P49" s="124">
        <f t="shared" si="104"/>
        <v>0</v>
      </c>
      <c r="Q49" s="122"/>
      <c r="R49" s="123"/>
      <c r="S49" s="124">
        <f t="shared" si="105"/>
        <v>0</v>
      </c>
      <c r="T49" s="122"/>
      <c r="U49" s="123"/>
      <c r="V49" s="124">
        <f t="shared" si="106"/>
        <v>0</v>
      </c>
      <c r="W49" s="125">
        <f t="shared" si="107"/>
        <v>0</v>
      </c>
      <c r="X49" s="126">
        <f t="shared" si="108"/>
        <v>0</v>
      </c>
      <c r="Y49" s="126">
        <f t="shared" si="85"/>
        <v>0</v>
      </c>
      <c r="Z49" s="127" t="e">
        <f t="shared" si="86"/>
        <v>#DIV/0!</v>
      </c>
      <c r="AA49" s="128"/>
      <c r="AB49" s="130"/>
      <c r="AC49" s="130"/>
      <c r="AD49" s="130"/>
      <c r="AE49" s="130"/>
      <c r="AF49" s="130"/>
      <c r="AG49" s="130"/>
    </row>
    <row r="50" spans="1:33" ht="30" customHeight="1" x14ac:dyDescent="0.2">
      <c r="A50" s="146" t="s">
        <v>70</v>
      </c>
      <c r="B50" s="153" t="s">
        <v>114</v>
      </c>
      <c r="C50" s="187" t="s">
        <v>111</v>
      </c>
      <c r="D50" s="147" t="s">
        <v>112</v>
      </c>
      <c r="E50" s="148"/>
      <c r="F50" s="149"/>
      <c r="G50" s="150">
        <f t="shared" si="101"/>
        <v>0</v>
      </c>
      <c r="H50" s="148"/>
      <c r="I50" s="149"/>
      <c r="J50" s="150">
        <f t="shared" si="102"/>
        <v>0</v>
      </c>
      <c r="K50" s="148"/>
      <c r="L50" s="149"/>
      <c r="M50" s="150">
        <f t="shared" si="103"/>
        <v>0</v>
      </c>
      <c r="N50" s="148"/>
      <c r="O50" s="149"/>
      <c r="P50" s="150">
        <f t="shared" si="104"/>
        <v>0</v>
      </c>
      <c r="Q50" s="148"/>
      <c r="R50" s="149"/>
      <c r="S50" s="150">
        <f t="shared" si="105"/>
        <v>0</v>
      </c>
      <c r="T50" s="148"/>
      <c r="U50" s="149"/>
      <c r="V50" s="150">
        <f t="shared" si="106"/>
        <v>0</v>
      </c>
      <c r="W50" s="137">
        <f t="shared" si="107"/>
        <v>0</v>
      </c>
      <c r="X50" s="126">
        <f t="shared" si="108"/>
        <v>0</v>
      </c>
      <c r="Y50" s="126">
        <f t="shared" si="85"/>
        <v>0</v>
      </c>
      <c r="Z50" s="127" t="e">
        <f t="shared" si="86"/>
        <v>#DIV/0!</v>
      </c>
      <c r="AA50" s="151"/>
      <c r="AB50" s="130"/>
      <c r="AC50" s="130"/>
      <c r="AD50" s="130"/>
      <c r="AE50" s="130"/>
      <c r="AF50" s="130"/>
      <c r="AG50" s="130"/>
    </row>
    <row r="51" spans="1:33" ht="30" customHeight="1" x14ac:dyDescent="0.2">
      <c r="A51" s="107" t="s">
        <v>67</v>
      </c>
      <c r="B51" s="154" t="s">
        <v>115</v>
      </c>
      <c r="C51" s="152" t="s">
        <v>116</v>
      </c>
      <c r="D51" s="140"/>
      <c r="E51" s="141">
        <f>SUM(E52:E54)</f>
        <v>0</v>
      </c>
      <c r="F51" s="142"/>
      <c r="G51" s="143">
        <f t="shared" ref="G51:H51" si="109">SUM(G52:G54)</f>
        <v>0</v>
      </c>
      <c r="H51" s="141">
        <f t="shared" si="109"/>
        <v>0</v>
      </c>
      <c r="I51" s="142"/>
      <c r="J51" s="143">
        <f t="shared" ref="J51:K51" si="110">SUM(J52:J54)</f>
        <v>0</v>
      </c>
      <c r="K51" s="141">
        <f t="shared" si="110"/>
        <v>0</v>
      </c>
      <c r="L51" s="142"/>
      <c r="M51" s="143">
        <f t="shared" ref="M51:N51" si="111">SUM(M52:M54)</f>
        <v>0</v>
      </c>
      <c r="N51" s="141">
        <f t="shared" si="111"/>
        <v>0</v>
      </c>
      <c r="O51" s="142"/>
      <c r="P51" s="143">
        <f t="shared" ref="P51:Q51" si="112">SUM(P52:P54)</f>
        <v>0</v>
      </c>
      <c r="Q51" s="141">
        <f t="shared" si="112"/>
        <v>0</v>
      </c>
      <c r="R51" s="142"/>
      <c r="S51" s="143">
        <f t="shared" ref="S51:T51" si="113">SUM(S52:S54)</f>
        <v>0</v>
      </c>
      <c r="T51" s="141">
        <f t="shared" si="113"/>
        <v>0</v>
      </c>
      <c r="U51" s="142"/>
      <c r="V51" s="143">
        <f t="shared" ref="V51:X51" si="114">SUM(V52:V54)</f>
        <v>0</v>
      </c>
      <c r="W51" s="143">
        <f t="shared" si="114"/>
        <v>0</v>
      </c>
      <c r="X51" s="143">
        <f t="shared" si="114"/>
        <v>0</v>
      </c>
      <c r="Y51" s="142">
        <f t="shared" si="85"/>
        <v>0</v>
      </c>
      <c r="Z51" s="142" t="e">
        <f t="shared" si="86"/>
        <v>#DIV/0!</v>
      </c>
      <c r="AA51" s="145"/>
      <c r="AB51" s="117"/>
      <c r="AC51" s="117"/>
      <c r="AD51" s="117"/>
      <c r="AE51" s="117"/>
      <c r="AF51" s="117"/>
      <c r="AG51" s="117"/>
    </row>
    <row r="52" spans="1:33" ht="30" customHeight="1" x14ac:dyDescent="0.2">
      <c r="A52" s="118" t="s">
        <v>70</v>
      </c>
      <c r="B52" s="119" t="s">
        <v>117</v>
      </c>
      <c r="C52" s="120" t="s">
        <v>118</v>
      </c>
      <c r="D52" s="121" t="s">
        <v>112</v>
      </c>
      <c r="E52" s="122"/>
      <c r="F52" s="123"/>
      <c r="G52" s="124">
        <f t="shared" ref="G52:G54" si="115">E52*F52</f>
        <v>0</v>
      </c>
      <c r="H52" s="122"/>
      <c r="I52" s="123"/>
      <c r="J52" s="124">
        <f t="shared" ref="J52:J54" si="116">H52*I52</f>
        <v>0</v>
      </c>
      <c r="K52" s="122"/>
      <c r="L52" s="123"/>
      <c r="M52" s="124">
        <f t="shared" ref="M52:M54" si="117">K52*L52</f>
        <v>0</v>
      </c>
      <c r="N52" s="122"/>
      <c r="O52" s="123"/>
      <c r="P52" s="124">
        <f t="shared" ref="P52:P54" si="118">N52*O52</f>
        <v>0</v>
      </c>
      <c r="Q52" s="122"/>
      <c r="R52" s="123"/>
      <c r="S52" s="124">
        <f t="shared" ref="S52:S54" si="119">Q52*R52</f>
        <v>0</v>
      </c>
      <c r="T52" s="122"/>
      <c r="U52" s="123"/>
      <c r="V52" s="124">
        <f t="shared" ref="V52:V54" si="120">T52*U52</f>
        <v>0</v>
      </c>
      <c r="W52" s="125">
        <f t="shared" ref="W52:W54" si="121">G52+M52+S52</f>
        <v>0</v>
      </c>
      <c r="X52" s="126">
        <f t="shared" ref="X52:X54" si="122">J52+P52+V52</f>
        <v>0</v>
      </c>
      <c r="Y52" s="126">
        <f t="shared" si="85"/>
        <v>0</v>
      </c>
      <c r="Z52" s="127" t="e">
        <f t="shared" si="86"/>
        <v>#DIV/0!</v>
      </c>
      <c r="AA52" s="128"/>
      <c r="AB52" s="129"/>
      <c r="AC52" s="130"/>
      <c r="AD52" s="130"/>
      <c r="AE52" s="130"/>
      <c r="AF52" s="130"/>
      <c r="AG52" s="130"/>
    </row>
    <row r="53" spans="1:33" ht="30" customHeight="1" x14ac:dyDescent="0.2">
      <c r="A53" s="118" t="s">
        <v>70</v>
      </c>
      <c r="B53" s="119" t="s">
        <v>119</v>
      </c>
      <c r="C53" s="120" t="s">
        <v>120</v>
      </c>
      <c r="D53" s="121" t="s">
        <v>112</v>
      </c>
      <c r="E53" s="122"/>
      <c r="F53" s="123"/>
      <c r="G53" s="124">
        <f t="shared" si="115"/>
        <v>0</v>
      </c>
      <c r="H53" s="122"/>
      <c r="I53" s="123"/>
      <c r="J53" s="124">
        <f t="shared" si="116"/>
        <v>0</v>
      </c>
      <c r="K53" s="122"/>
      <c r="L53" s="123"/>
      <c r="M53" s="124">
        <f t="shared" si="117"/>
        <v>0</v>
      </c>
      <c r="N53" s="122"/>
      <c r="O53" s="123"/>
      <c r="P53" s="124">
        <f t="shared" si="118"/>
        <v>0</v>
      </c>
      <c r="Q53" s="122"/>
      <c r="R53" s="123"/>
      <c r="S53" s="124">
        <f t="shared" si="119"/>
        <v>0</v>
      </c>
      <c r="T53" s="122"/>
      <c r="U53" s="123"/>
      <c r="V53" s="124">
        <f t="shared" si="120"/>
        <v>0</v>
      </c>
      <c r="W53" s="125">
        <f t="shared" si="121"/>
        <v>0</v>
      </c>
      <c r="X53" s="126">
        <f t="shared" si="122"/>
        <v>0</v>
      </c>
      <c r="Y53" s="126">
        <f t="shared" si="85"/>
        <v>0</v>
      </c>
      <c r="Z53" s="127" t="e">
        <f t="shared" si="86"/>
        <v>#DIV/0!</v>
      </c>
      <c r="AA53" s="128"/>
      <c r="AB53" s="130"/>
      <c r="AC53" s="130"/>
      <c r="AD53" s="130"/>
      <c r="AE53" s="130"/>
      <c r="AF53" s="130"/>
      <c r="AG53" s="130"/>
    </row>
    <row r="54" spans="1:33" ht="30" customHeight="1" x14ac:dyDescent="0.2">
      <c r="A54" s="131" t="s">
        <v>70</v>
      </c>
      <c r="B54" s="132" t="s">
        <v>121</v>
      </c>
      <c r="C54" s="163" t="s">
        <v>118</v>
      </c>
      <c r="D54" s="133" t="s">
        <v>112</v>
      </c>
      <c r="E54" s="148"/>
      <c r="F54" s="149"/>
      <c r="G54" s="150">
        <f t="shared" si="115"/>
        <v>0</v>
      </c>
      <c r="H54" s="148"/>
      <c r="I54" s="149"/>
      <c r="J54" s="150">
        <f t="shared" si="116"/>
        <v>0</v>
      </c>
      <c r="K54" s="148"/>
      <c r="L54" s="149"/>
      <c r="M54" s="150">
        <f t="shared" si="117"/>
        <v>0</v>
      </c>
      <c r="N54" s="148"/>
      <c r="O54" s="149"/>
      <c r="P54" s="150">
        <f t="shared" si="118"/>
        <v>0</v>
      </c>
      <c r="Q54" s="148"/>
      <c r="R54" s="149"/>
      <c r="S54" s="150">
        <f t="shared" si="119"/>
        <v>0</v>
      </c>
      <c r="T54" s="148"/>
      <c r="U54" s="149"/>
      <c r="V54" s="150">
        <f t="shared" si="120"/>
        <v>0</v>
      </c>
      <c r="W54" s="137">
        <f t="shared" si="121"/>
        <v>0</v>
      </c>
      <c r="X54" s="126">
        <f t="shared" si="122"/>
        <v>0</v>
      </c>
      <c r="Y54" s="126">
        <f t="shared" si="85"/>
        <v>0</v>
      </c>
      <c r="Z54" s="127" t="e">
        <f t="shared" si="86"/>
        <v>#DIV/0!</v>
      </c>
      <c r="AA54" s="151"/>
      <c r="AB54" s="130"/>
      <c r="AC54" s="130"/>
      <c r="AD54" s="130"/>
      <c r="AE54" s="130"/>
      <c r="AF54" s="130"/>
      <c r="AG54" s="130"/>
    </row>
    <row r="55" spans="1:33" ht="30" customHeight="1" x14ac:dyDescent="0.2">
      <c r="A55" s="165" t="s">
        <v>122</v>
      </c>
      <c r="B55" s="166"/>
      <c r="C55" s="167"/>
      <c r="D55" s="168"/>
      <c r="E55" s="172">
        <f>E51+E47+E43</f>
        <v>0</v>
      </c>
      <c r="F55" s="188"/>
      <c r="G55" s="171">
        <f t="shared" ref="G55:H55" si="123">G51+G47+G43</f>
        <v>0</v>
      </c>
      <c r="H55" s="172">
        <f t="shared" si="123"/>
        <v>0</v>
      </c>
      <c r="I55" s="188"/>
      <c r="J55" s="171">
        <f t="shared" ref="J55:K55" si="124">J51+J47+J43</f>
        <v>0</v>
      </c>
      <c r="K55" s="189">
        <f t="shared" si="124"/>
        <v>0</v>
      </c>
      <c r="L55" s="188"/>
      <c r="M55" s="171">
        <f t="shared" ref="M55:N55" si="125">M51+M47+M43</f>
        <v>0</v>
      </c>
      <c r="N55" s="189">
        <f t="shared" si="125"/>
        <v>0</v>
      </c>
      <c r="O55" s="188"/>
      <c r="P55" s="171">
        <f t="shared" ref="P55:Q55" si="126">P51+P47+P43</f>
        <v>0</v>
      </c>
      <c r="Q55" s="189">
        <f t="shared" si="126"/>
        <v>0</v>
      </c>
      <c r="R55" s="188"/>
      <c r="S55" s="171">
        <f t="shared" ref="S55:T55" si="127">S51+S47+S43</f>
        <v>0</v>
      </c>
      <c r="T55" s="189">
        <f t="shared" si="127"/>
        <v>0</v>
      </c>
      <c r="U55" s="188"/>
      <c r="V55" s="171">
        <f t="shared" ref="V55:X55" si="128">V51+V47+V43</f>
        <v>0</v>
      </c>
      <c r="W55" s="190">
        <f t="shared" si="128"/>
        <v>0</v>
      </c>
      <c r="X55" s="190">
        <f t="shared" si="128"/>
        <v>0</v>
      </c>
      <c r="Y55" s="190">
        <f t="shared" si="85"/>
        <v>0</v>
      </c>
      <c r="Z55" s="190" t="e">
        <f t="shared" si="86"/>
        <v>#DIV/0!</v>
      </c>
      <c r="AA55" s="176"/>
      <c r="AB55" s="6"/>
      <c r="AC55" s="6"/>
      <c r="AD55" s="6"/>
      <c r="AE55" s="6"/>
      <c r="AF55" s="6"/>
      <c r="AG55" s="6"/>
    </row>
    <row r="56" spans="1:33" ht="30" customHeight="1" x14ac:dyDescent="0.2">
      <c r="A56" s="177" t="s">
        <v>65</v>
      </c>
      <c r="B56" s="178">
        <v>3</v>
      </c>
      <c r="C56" s="179" t="s">
        <v>123</v>
      </c>
      <c r="D56" s="180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5"/>
      <c r="Y56" s="105"/>
      <c r="Z56" s="105"/>
      <c r="AA56" s="106"/>
      <c r="AB56" s="6"/>
      <c r="AC56" s="6"/>
      <c r="AD56" s="6"/>
      <c r="AE56" s="6"/>
      <c r="AF56" s="6"/>
      <c r="AG56" s="6"/>
    </row>
    <row r="57" spans="1:33" ht="45" customHeight="1" x14ac:dyDescent="0.2">
      <c r="A57" s="107" t="s">
        <v>67</v>
      </c>
      <c r="B57" s="154" t="s">
        <v>124</v>
      </c>
      <c r="C57" s="109" t="s">
        <v>125</v>
      </c>
      <c r="D57" s="110"/>
      <c r="E57" s="111">
        <f>SUM(E73:E75)</f>
        <v>30</v>
      </c>
      <c r="F57" s="112"/>
      <c r="G57" s="113">
        <f>SUM(G58:G75)</f>
        <v>42466</v>
      </c>
      <c r="H57" s="111">
        <f t="shared" ref="H57" si="129">SUM(H73:H75)</f>
        <v>30</v>
      </c>
      <c r="I57" s="112"/>
      <c r="J57" s="113">
        <f>SUM(J58:J75)</f>
        <v>42386</v>
      </c>
      <c r="K57" s="111">
        <f t="shared" ref="K57" si="130">SUM(K73:K75)</f>
        <v>0</v>
      </c>
      <c r="L57" s="112"/>
      <c r="M57" s="113">
        <f t="shared" ref="M57:N57" si="131">SUM(M73:M75)</f>
        <v>0</v>
      </c>
      <c r="N57" s="111">
        <f t="shared" si="131"/>
        <v>0</v>
      </c>
      <c r="O57" s="112"/>
      <c r="P57" s="113">
        <f t="shared" ref="P57:Q57" si="132">SUM(P73:P75)</f>
        <v>0</v>
      </c>
      <c r="Q57" s="111">
        <f t="shared" si="132"/>
        <v>0</v>
      </c>
      <c r="R57" s="112"/>
      <c r="S57" s="113">
        <f t="shared" ref="S57:T57" si="133">SUM(S73:S75)</f>
        <v>0</v>
      </c>
      <c r="T57" s="111">
        <f t="shared" si="133"/>
        <v>0</v>
      </c>
      <c r="U57" s="112"/>
      <c r="V57" s="113">
        <f t="shared" ref="V57" si="134">SUM(V73:V75)</f>
        <v>0</v>
      </c>
      <c r="W57" s="434">
        <f>SUM(W58:W75)</f>
        <v>42466</v>
      </c>
      <c r="X57" s="434">
        <f>SUM(X58:X75)</f>
        <v>42386</v>
      </c>
      <c r="Y57" s="429">
        <f t="shared" ref="Y57:Y79" si="135">W57-X57</f>
        <v>80</v>
      </c>
      <c r="Z57" s="430">
        <f t="shared" ref="Z57:Z79" si="136">Y57/W57</f>
        <v>1.8838600291998305E-3</v>
      </c>
      <c r="AA57" s="116"/>
      <c r="AB57" s="117"/>
      <c r="AC57" s="117"/>
      <c r="AD57" s="117"/>
      <c r="AE57" s="117"/>
      <c r="AF57" s="117"/>
      <c r="AG57" s="117"/>
    </row>
    <row r="58" spans="1:33" s="367" customFormat="1" ht="45" customHeight="1" x14ac:dyDescent="0.2">
      <c r="A58" s="118" t="s">
        <v>70</v>
      </c>
      <c r="B58" s="204" t="s">
        <v>126</v>
      </c>
      <c r="C58" s="371" t="s">
        <v>344</v>
      </c>
      <c r="D58" s="354" t="s">
        <v>105</v>
      </c>
      <c r="E58" s="360">
        <v>1</v>
      </c>
      <c r="F58" s="360">
        <v>3200</v>
      </c>
      <c r="G58" s="365">
        <f t="shared" ref="G58:G72" si="137">E58*F58</f>
        <v>3200</v>
      </c>
      <c r="H58" s="363"/>
      <c r="I58" s="364"/>
      <c r="J58" s="365"/>
      <c r="K58" s="363"/>
      <c r="L58" s="364"/>
      <c r="M58" s="365"/>
      <c r="N58" s="363"/>
      <c r="O58" s="364"/>
      <c r="P58" s="365"/>
      <c r="Q58" s="363"/>
      <c r="R58" s="364"/>
      <c r="S58" s="365"/>
      <c r="T58" s="363"/>
      <c r="U58" s="364"/>
      <c r="V58" s="426"/>
      <c r="W58" s="431">
        <f t="shared" ref="W58:W75" si="138">G58+M58+S58</f>
        <v>3200</v>
      </c>
      <c r="X58" s="431">
        <f t="shared" ref="X58:X75" si="139">J58+P58+V58</f>
        <v>0</v>
      </c>
      <c r="Y58" s="432">
        <f t="shared" si="135"/>
        <v>3200</v>
      </c>
      <c r="Z58" s="433">
        <f t="shared" si="136"/>
        <v>1</v>
      </c>
      <c r="AA58" s="630" t="s">
        <v>586</v>
      </c>
      <c r="AB58" s="366"/>
      <c r="AC58" s="366"/>
      <c r="AD58" s="366"/>
      <c r="AE58" s="366"/>
      <c r="AF58" s="366"/>
      <c r="AG58" s="366"/>
    </row>
    <row r="59" spans="1:33" s="367" customFormat="1" ht="45" customHeight="1" x14ac:dyDescent="0.2">
      <c r="A59" s="118" t="s">
        <v>70</v>
      </c>
      <c r="B59" s="204" t="s">
        <v>128</v>
      </c>
      <c r="C59" s="371" t="s">
        <v>345</v>
      </c>
      <c r="D59" s="354" t="s">
        <v>105</v>
      </c>
      <c r="E59" s="360">
        <v>1</v>
      </c>
      <c r="F59" s="360">
        <v>3200</v>
      </c>
      <c r="G59" s="365">
        <f t="shared" si="137"/>
        <v>3200</v>
      </c>
      <c r="H59" s="363"/>
      <c r="I59" s="364"/>
      <c r="J59" s="365"/>
      <c r="K59" s="363"/>
      <c r="L59" s="364"/>
      <c r="M59" s="365"/>
      <c r="N59" s="363"/>
      <c r="O59" s="364"/>
      <c r="P59" s="365"/>
      <c r="Q59" s="363"/>
      <c r="R59" s="364"/>
      <c r="S59" s="365"/>
      <c r="T59" s="363"/>
      <c r="U59" s="364"/>
      <c r="V59" s="426"/>
      <c r="W59" s="431">
        <f t="shared" si="138"/>
        <v>3200</v>
      </c>
      <c r="X59" s="431">
        <f t="shared" si="139"/>
        <v>0</v>
      </c>
      <c r="Y59" s="432">
        <f t="shared" si="135"/>
        <v>3200</v>
      </c>
      <c r="Z59" s="433">
        <f t="shared" si="136"/>
        <v>1</v>
      </c>
      <c r="AA59" s="631"/>
      <c r="AB59" s="366"/>
      <c r="AC59" s="366"/>
      <c r="AD59" s="366"/>
      <c r="AE59" s="366"/>
      <c r="AF59" s="366"/>
      <c r="AG59" s="366"/>
    </row>
    <row r="60" spans="1:33" s="367" customFormat="1" ht="45" customHeight="1" x14ac:dyDescent="0.2">
      <c r="A60" s="118" t="s">
        <v>70</v>
      </c>
      <c r="B60" s="204" t="s">
        <v>130</v>
      </c>
      <c r="C60" s="371" t="s">
        <v>346</v>
      </c>
      <c r="D60" s="354" t="s">
        <v>105</v>
      </c>
      <c r="E60" s="360">
        <v>1</v>
      </c>
      <c r="F60" s="360">
        <v>900</v>
      </c>
      <c r="G60" s="365">
        <f t="shared" si="137"/>
        <v>900</v>
      </c>
      <c r="H60" s="363"/>
      <c r="I60" s="364"/>
      <c r="J60" s="365"/>
      <c r="K60" s="363"/>
      <c r="L60" s="364"/>
      <c r="M60" s="365"/>
      <c r="N60" s="363"/>
      <c r="O60" s="364"/>
      <c r="P60" s="365"/>
      <c r="Q60" s="363"/>
      <c r="R60" s="364"/>
      <c r="S60" s="365"/>
      <c r="T60" s="363"/>
      <c r="U60" s="364"/>
      <c r="V60" s="426"/>
      <c r="W60" s="431">
        <f t="shared" si="138"/>
        <v>900</v>
      </c>
      <c r="X60" s="431">
        <f t="shared" si="139"/>
        <v>0</v>
      </c>
      <c r="Y60" s="432">
        <f t="shared" si="135"/>
        <v>900</v>
      </c>
      <c r="Z60" s="433">
        <f t="shared" si="136"/>
        <v>1</v>
      </c>
      <c r="AA60" s="631"/>
      <c r="AB60" s="366"/>
      <c r="AC60" s="366"/>
      <c r="AD60" s="366"/>
      <c r="AE60" s="366"/>
      <c r="AF60" s="366"/>
      <c r="AG60" s="366"/>
    </row>
    <row r="61" spans="1:33" s="367" customFormat="1" ht="124.5" customHeight="1" x14ac:dyDescent="0.2">
      <c r="A61" s="118" t="s">
        <v>70</v>
      </c>
      <c r="B61" s="204" t="s">
        <v>347</v>
      </c>
      <c r="C61" s="371" t="s">
        <v>348</v>
      </c>
      <c r="D61" s="372" t="s">
        <v>105</v>
      </c>
      <c r="E61" s="373">
        <v>2</v>
      </c>
      <c r="F61" s="373">
        <v>590</v>
      </c>
      <c r="G61" s="365">
        <f t="shared" si="137"/>
        <v>1180</v>
      </c>
      <c r="H61" s="363"/>
      <c r="I61" s="364"/>
      <c r="J61" s="365"/>
      <c r="K61" s="363"/>
      <c r="L61" s="364"/>
      <c r="M61" s="365"/>
      <c r="N61" s="363"/>
      <c r="O61" s="364"/>
      <c r="P61" s="365"/>
      <c r="Q61" s="363"/>
      <c r="R61" s="364"/>
      <c r="S61" s="365"/>
      <c r="T61" s="363"/>
      <c r="U61" s="364"/>
      <c r="V61" s="426"/>
      <c r="W61" s="431">
        <f t="shared" si="138"/>
        <v>1180</v>
      </c>
      <c r="X61" s="431">
        <f t="shared" si="139"/>
        <v>0</v>
      </c>
      <c r="Y61" s="432">
        <f t="shared" si="135"/>
        <v>1180</v>
      </c>
      <c r="Z61" s="433">
        <f t="shared" si="136"/>
        <v>1</v>
      </c>
      <c r="AA61" s="632"/>
      <c r="AB61" s="366"/>
      <c r="AC61" s="366"/>
      <c r="AD61" s="366"/>
      <c r="AE61" s="366"/>
      <c r="AF61" s="366"/>
      <c r="AG61" s="366"/>
    </row>
    <row r="62" spans="1:33" s="367" customFormat="1" ht="45" customHeight="1" x14ac:dyDescent="0.2">
      <c r="A62" s="118" t="s">
        <v>70</v>
      </c>
      <c r="B62" s="204" t="s">
        <v>349</v>
      </c>
      <c r="C62" s="374" t="s">
        <v>350</v>
      </c>
      <c r="D62" s="375" t="s">
        <v>105</v>
      </c>
      <c r="E62" s="376">
        <v>1</v>
      </c>
      <c r="F62" s="376">
        <v>4600</v>
      </c>
      <c r="G62" s="365">
        <f t="shared" si="137"/>
        <v>4600</v>
      </c>
      <c r="H62" s="363">
        <v>1</v>
      </c>
      <c r="I62" s="364">
        <v>4500</v>
      </c>
      <c r="J62" s="365">
        <f t="shared" ref="J62:J75" si="140">H62*I62</f>
        <v>4500</v>
      </c>
      <c r="K62" s="363"/>
      <c r="L62" s="364"/>
      <c r="M62" s="365"/>
      <c r="N62" s="363"/>
      <c r="O62" s="364"/>
      <c r="P62" s="365"/>
      <c r="Q62" s="363"/>
      <c r="R62" s="364"/>
      <c r="S62" s="365"/>
      <c r="T62" s="363"/>
      <c r="U62" s="364"/>
      <c r="V62" s="426"/>
      <c r="W62" s="431">
        <f t="shared" si="138"/>
        <v>4600</v>
      </c>
      <c r="X62" s="431">
        <f t="shared" si="139"/>
        <v>4500</v>
      </c>
      <c r="Y62" s="432">
        <f t="shared" si="135"/>
        <v>100</v>
      </c>
      <c r="Z62" s="433">
        <f t="shared" si="136"/>
        <v>2.1739130434782608E-2</v>
      </c>
      <c r="AA62" s="427"/>
      <c r="AB62" s="366"/>
      <c r="AC62" s="366"/>
      <c r="AD62" s="366"/>
      <c r="AE62" s="366"/>
      <c r="AF62" s="366"/>
      <c r="AG62" s="366"/>
    </row>
    <row r="63" spans="1:33" s="367" customFormat="1" ht="45" customHeight="1" x14ac:dyDescent="0.2">
      <c r="A63" s="118" t="s">
        <v>70</v>
      </c>
      <c r="B63" s="204" t="s">
        <v>351</v>
      </c>
      <c r="C63" s="377" t="s">
        <v>352</v>
      </c>
      <c r="D63" s="354" t="s">
        <v>353</v>
      </c>
      <c r="E63" s="352">
        <v>10</v>
      </c>
      <c r="F63" s="353">
        <v>460</v>
      </c>
      <c r="G63" s="365">
        <f t="shared" si="137"/>
        <v>4600</v>
      </c>
      <c r="H63" s="352">
        <v>10</v>
      </c>
      <c r="I63" s="353">
        <v>460</v>
      </c>
      <c r="J63" s="365">
        <f t="shared" si="140"/>
        <v>4600</v>
      </c>
      <c r="K63" s="363"/>
      <c r="L63" s="364"/>
      <c r="M63" s="365"/>
      <c r="N63" s="363"/>
      <c r="O63" s="364"/>
      <c r="P63" s="365"/>
      <c r="Q63" s="363"/>
      <c r="R63" s="364"/>
      <c r="S63" s="365"/>
      <c r="T63" s="363"/>
      <c r="U63" s="364"/>
      <c r="V63" s="426"/>
      <c r="W63" s="431">
        <f t="shared" si="138"/>
        <v>4600</v>
      </c>
      <c r="X63" s="431">
        <f t="shared" si="139"/>
        <v>4600</v>
      </c>
      <c r="Y63" s="432">
        <f t="shared" si="135"/>
        <v>0</v>
      </c>
      <c r="Z63" s="433">
        <f t="shared" si="136"/>
        <v>0</v>
      </c>
      <c r="AA63" s="427"/>
      <c r="AB63" s="366"/>
      <c r="AC63" s="366"/>
      <c r="AD63" s="366"/>
      <c r="AE63" s="366"/>
      <c r="AF63" s="366"/>
      <c r="AG63" s="366"/>
    </row>
    <row r="64" spans="1:33" s="367" customFormat="1" ht="45" customHeight="1" x14ac:dyDescent="0.2">
      <c r="A64" s="118" t="s">
        <v>70</v>
      </c>
      <c r="B64" s="204" t="s">
        <v>354</v>
      </c>
      <c r="C64" s="377" t="s">
        <v>355</v>
      </c>
      <c r="D64" s="354" t="s">
        <v>353</v>
      </c>
      <c r="E64" s="352">
        <v>5</v>
      </c>
      <c r="F64" s="353">
        <v>1700</v>
      </c>
      <c r="G64" s="365">
        <f t="shared" si="137"/>
        <v>8500</v>
      </c>
      <c r="H64" s="352">
        <v>5</v>
      </c>
      <c r="I64" s="353">
        <v>1700</v>
      </c>
      <c r="J64" s="365">
        <f t="shared" si="140"/>
        <v>8500</v>
      </c>
      <c r="K64" s="363"/>
      <c r="L64" s="364"/>
      <c r="M64" s="365"/>
      <c r="N64" s="363"/>
      <c r="O64" s="364"/>
      <c r="P64" s="365"/>
      <c r="Q64" s="363"/>
      <c r="R64" s="364"/>
      <c r="S64" s="365"/>
      <c r="T64" s="363"/>
      <c r="U64" s="364"/>
      <c r="V64" s="426"/>
      <c r="W64" s="431">
        <f t="shared" si="138"/>
        <v>8500</v>
      </c>
      <c r="X64" s="431">
        <f t="shared" si="139"/>
        <v>8500</v>
      </c>
      <c r="Y64" s="432">
        <f t="shared" si="135"/>
        <v>0</v>
      </c>
      <c r="Z64" s="433">
        <f t="shared" si="136"/>
        <v>0</v>
      </c>
      <c r="AA64" s="427"/>
      <c r="AB64" s="366"/>
      <c r="AC64" s="366"/>
      <c r="AD64" s="366"/>
      <c r="AE64" s="366"/>
      <c r="AF64" s="366"/>
      <c r="AG64" s="366"/>
    </row>
    <row r="65" spans="1:33" s="367" customFormat="1" ht="114.75" x14ac:dyDescent="0.2">
      <c r="A65" s="118"/>
      <c r="B65" s="204" t="s">
        <v>356</v>
      </c>
      <c r="C65" s="377" t="s">
        <v>355</v>
      </c>
      <c r="D65" s="354"/>
      <c r="E65" s="352"/>
      <c r="F65" s="353"/>
      <c r="G65" s="365"/>
      <c r="H65" s="352">
        <v>5</v>
      </c>
      <c r="I65" s="353">
        <v>1700</v>
      </c>
      <c r="J65" s="365">
        <f t="shared" si="140"/>
        <v>8500</v>
      </c>
      <c r="K65" s="363"/>
      <c r="L65" s="364"/>
      <c r="M65" s="365"/>
      <c r="N65" s="363"/>
      <c r="O65" s="364"/>
      <c r="P65" s="365"/>
      <c r="Q65" s="363"/>
      <c r="R65" s="364"/>
      <c r="S65" s="365"/>
      <c r="T65" s="363"/>
      <c r="U65" s="364"/>
      <c r="V65" s="426"/>
      <c r="W65" s="431">
        <f t="shared" si="138"/>
        <v>0</v>
      </c>
      <c r="X65" s="431">
        <f t="shared" si="139"/>
        <v>8500</v>
      </c>
      <c r="Y65" s="432">
        <f t="shared" si="135"/>
        <v>-8500</v>
      </c>
      <c r="Z65" s="433" t="e">
        <f t="shared" si="136"/>
        <v>#DIV/0!</v>
      </c>
      <c r="AA65" s="579" t="s">
        <v>587</v>
      </c>
      <c r="AB65" s="366"/>
      <c r="AC65" s="366"/>
      <c r="AD65" s="366"/>
      <c r="AE65" s="366"/>
      <c r="AF65" s="366"/>
      <c r="AG65" s="366"/>
    </row>
    <row r="66" spans="1:33" s="367" customFormat="1" ht="45" customHeight="1" x14ac:dyDescent="0.2">
      <c r="A66" s="118" t="s">
        <v>70</v>
      </c>
      <c r="B66" s="204" t="s">
        <v>358</v>
      </c>
      <c r="C66" s="377" t="s">
        <v>357</v>
      </c>
      <c r="D66" s="354" t="s">
        <v>353</v>
      </c>
      <c r="E66" s="352">
        <v>10</v>
      </c>
      <c r="F66" s="353">
        <v>450</v>
      </c>
      <c r="G66" s="365">
        <f t="shared" si="137"/>
        <v>4500</v>
      </c>
      <c r="H66" s="352">
        <v>10</v>
      </c>
      <c r="I66" s="353">
        <v>450</v>
      </c>
      <c r="J66" s="365">
        <f t="shared" si="140"/>
        <v>4500</v>
      </c>
      <c r="K66" s="363"/>
      <c r="L66" s="364"/>
      <c r="M66" s="365"/>
      <c r="N66" s="363"/>
      <c r="O66" s="364"/>
      <c r="P66" s="365"/>
      <c r="Q66" s="363"/>
      <c r="R66" s="364"/>
      <c r="S66" s="365"/>
      <c r="T66" s="363"/>
      <c r="U66" s="364"/>
      <c r="V66" s="426"/>
      <c r="W66" s="431">
        <f t="shared" si="138"/>
        <v>4500</v>
      </c>
      <c r="X66" s="431">
        <f t="shared" si="139"/>
        <v>4500</v>
      </c>
      <c r="Y66" s="432">
        <f t="shared" si="135"/>
        <v>0</v>
      </c>
      <c r="Z66" s="433">
        <f t="shared" si="136"/>
        <v>0</v>
      </c>
      <c r="AA66" s="427"/>
      <c r="AB66" s="366"/>
      <c r="AC66" s="366"/>
      <c r="AD66" s="366"/>
      <c r="AE66" s="366"/>
      <c r="AF66" s="366"/>
      <c r="AG66" s="366"/>
    </row>
    <row r="67" spans="1:33" s="367" customFormat="1" ht="45" customHeight="1" x14ac:dyDescent="0.2">
      <c r="A67" s="118" t="s">
        <v>70</v>
      </c>
      <c r="B67" s="204" t="s">
        <v>360</v>
      </c>
      <c r="C67" s="377" t="s">
        <v>359</v>
      </c>
      <c r="D67" s="354" t="s">
        <v>353</v>
      </c>
      <c r="E67" s="352">
        <v>10</v>
      </c>
      <c r="F67" s="353">
        <v>130</v>
      </c>
      <c r="G67" s="365">
        <f t="shared" si="137"/>
        <v>1300</v>
      </c>
      <c r="H67" s="352">
        <v>10</v>
      </c>
      <c r="I67" s="353">
        <v>130</v>
      </c>
      <c r="J67" s="365">
        <f t="shared" si="140"/>
        <v>1300</v>
      </c>
      <c r="K67" s="363"/>
      <c r="L67" s="364"/>
      <c r="M67" s="365"/>
      <c r="N67" s="363"/>
      <c r="O67" s="364"/>
      <c r="P67" s="365"/>
      <c r="Q67" s="363"/>
      <c r="R67" s="364"/>
      <c r="S67" s="365"/>
      <c r="T67" s="363"/>
      <c r="U67" s="364"/>
      <c r="V67" s="426"/>
      <c r="W67" s="431">
        <f t="shared" si="138"/>
        <v>1300</v>
      </c>
      <c r="X67" s="431">
        <f t="shared" si="139"/>
        <v>1300</v>
      </c>
      <c r="Y67" s="432">
        <f t="shared" si="135"/>
        <v>0</v>
      </c>
      <c r="Z67" s="433">
        <f t="shared" si="136"/>
        <v>0</v>
      </c>
      <c r="AA67" s="427"/>
      <c r="AB67" s="366"/>
      <c r="AC67" s="366"/>
      <c r="AD67" s="366"/>
      <c r="AE67" s="366"/>
      <c r="AF67" s="366"/>
      <c r="AG67" s="366"/>
    </row>
    <row r="68" spans="1:33" s="367" customFormat="1" ht="45" customHeight="1" x14ac:dyDescent="0.2">
      <c r="A68" s="118" t="s">
        <v>70</v>
      </c>
      <c r="B68" s="204" t="s">
        <v>362</v>
      </c>
      <c r="C68" s="377" t="s">
        <v>361</v>
      </c>
      <c r="D68" s="354" t="s">
        <v>353</v>
      </c>
      <c r="E68" s="352">
        <v>5</v>
      </c>
      <c r="F68" s="353">
        <v>1300</v>
      </c>
      <c r="G68" s="365">
        <f t="shared" si="137"/>
        <v>6500</v>
      </c>
      <c r="H68" s="352">
        <v>5</v>
      </c>
      <c r="I68" s="353">
        <v>1300</v>
      </c>
      <c r="J68" s="365">
        <f t="shared" si="140"/>
        <v>6500</v>
      </c>
      <c r="K68" s="363"/>
      <c r="L68" s="364"/>
      <c r="M68" s="365"/>
      <c r="N68" s="363"/>
      <c r="O68" s="364"/>
      <c r="P68" s="365"/>
      <c r="Q68" s="363"/>
      <c r="R68" s="364"/>
      <c r="S68" s="365"/>
      <c r="T68" s="363"/>
      <c r="U68" s="364"/>
      <c r="V68" s="426"/>
      <c r="W68" s="431">
        <f t="shared" si="138"/>
        <v>6500</v>
      </c>
      <c r="X68" s="431">
        <f t="shared" si="139"/>
        <v>6500</v>
      </c>
      <c r="Y68" s="432">
        <f t="shared" si="135"/>
        <v>0</v>
      </c>
      <c r="Z68" s="433">
        <f t="shared" si="136"/>
        <v>0</v>
      </c>
      <c r="AA68" s="427"/>
      <c r="AB68" s="366"/>
      <c r="AC68" s="366"/>
      <c r="AD68" s="366"/>
      <c r="AE68" s="366"/>
      <c r="AF68" s="366"/>
      <c r="AG68" s="366"/>
    </row>
    <row r="69" spans="1:33" s="367" customFormat="1" ht="45" customHeight="1" x14ac:dyDescent="0.2">
      <c r="A69" s="118" t="s">
        <v>70</v>
      </c>
      <c r="B69" s="204" t="s">
        <v>364</v>
      </c>
      <c r="C69" s="377" t="s">
        <v>363</v>
      </c>
      <c r="D69" s="354" t="s">
        <v>353</v>
      </c>
      <c r="E69" s="352">
        <v>10</v>
      </c>
      <c r="F69" s="353">
        <v>15</v>
      </c>
      <c r="G69" s="365">
        <f t="shared" si="137"/>
        <v>150</v>
      </c>
      <c r="H69" s="352">
        <v>10</v>
      </c>
      <c r="I69" s="353">
        <v>15</v>
      </c>
      <c r="J69" s="365">
        <f t="shared" si="140"/>
        <v>150</v>
      </c>
      <c r="K69" s="363"/>
      <c r="L69" s="364"/>
      <c r="M69" s="365"/>
      <c r="N69" s="363"/>
      <c r="O69" s="364"/>
      <c r="P69" s="365"/>
      <c r="Q69" s="363"/>
      <c r="R69" s="364"/>
      <c r="S69" s="365"/>
      <c r="T69" s="363"/>
      <c r="U69" s="364"/>
      <c r="V69" s="426"/>
      <c r="W69" s="431">
        <f t="shared" si="138"/>
        <v>150</v>
      </c>
      <c r="X69" s="431">
        <f t="shared" si="139"/>
        <v>150</v>
      </c>
      <c r="Y69" s="432">
        <f t="shared" si="135"/>
        <v>0</v>
      </c>
      <c r="Z69" s="433">
        <f t="shared" si="136"/>
        <v>0</v>
      </c>
      <c r="AA69" s="427"/>
      <c r="AB69" s="366"/>
      <c r="AC69" s="366"/>
      <c r="AD69" s="366"/>
      <c r="AE69" s="366"/>
      <c r="AF69" s="366"/>
      <c r="AG69" s="366"/>
    </row>
    <row r="70" spans="1:33" s="367" customFormat="1" ht="45" customHeight="1" x14ac:dyDescent="0.2">
      <c r="A70" s="118" t="s">
        <v>70</v>
      </c>
      <c r="B70" s="204" t="s">
        <v>366</v>
      </c>
      <c r="C70" s="377" t="s">
        <v>365</v>
      </c>
      <c r="D70" s="354" t="s">
        <v>353</v>
      </c>
      <c r="E70" s="352">
        <v>10</v>
      </c>
      <c r="F70" s="353">
        <v>16</v>
      </c>
      <c r="G70" s="365">
        <f t="shared" si="137"/>
        <v>160</v>
      </c>
      <c r="H70" s="352">
        <v>10</v>
      </c>
      <c r="I70" s="353">
        <v>16</v>
      </c>
      <c r="J70" s="365">
        <f t="shared" si="140"/>
        <v>160</v>
      </c>
      <c r="K70" s="363"/>
      <c r="L70" s="364"/>
      <c r="M70" s="365"/>
      <c r="N70" s="363"/>
      <c r="O70" s="364"/>
      <c r="P70" s="365"/>
      <c r="Q70" s="363"/>
      <c r="R70" s="364"/>
      <c r="S70" s="365"/>
      <c r="T70" s="363"/>
      <c r="U70" s="364"/>
      <c r="V70" s="426"/>
      <c r="W70" s="431">
        <f t="shared" si="138"/>
        <v>160</v>
      </c>
      <c r="X70" s="431">
        <f t="shared" si="139"/>
        <v>160</v>
      </c>
      <c r="Y70" s="432">
        <f t="shared" si="135"/>
        <v>0</v>
      </c>
      <c r="Z70" s="433">
        <f t="shared" si="136"/>
        <v>0</v>
      </c>
      <c r="AA70" s="427"/>
      <c r="AB70" s="366"/>
      <c r="AC70" s="366"/>
      <c r="AD70" s="366"/>
      <c r="AE70" s="366"/>
      <c r="AF70" s="366"/>
      <c r="AG70" s="366"/>
    </row>
    <row r="71" spans="1:33" s="367" customFormat="1" ht="45" customHeight="1" x14ac:dyDescent="0.2">
      <c r="A71" s="118" t="s">
        <v>70</v>
      </c>
      <c r="B71" s="204" t="s">
        <v>368</v>
      </c>
      <c r="C71" s="377" t="s">
        <v>367</v>
      </c>
      <c r="D71" s="354" t="s">
        <v>353</v>
      </c>
      <c r="E71" s="352">
        <v>10</v>
      </c>
      <c r="F71" s="353">
        <v>150</v>
      </c>
      <c r="G71" s="365">
        <f t="shared" si="137"/>
        <v>1500</v>
      </c>
      <c r="H71" s="352">
        <v>10</v>
      </c>
      <c r="I71" s="353">
        <v>150</v>
      </c>
      <c r="J71" s="365">
        <f t="shared" si="140"/>
        <v>1500</v>
      </c>
      <c r="K71" s="363"/>
      <c r="L71" s="364"/>
      <c r="M71" s="365"/>
      <c r="N71" s="363"/>
      <c r="O71" s="364"/>
      <c r="P71" s="365"/>
      <c r="Q71" s="363"/>
      <c r="R71" s="364"/>
      <c r="S71" s="365"/>
      <c r="T71" s="363"/>
      <c r="U71" s="364"/>
      <c r="V71" s="426"/>
      <c r="W71" s="431">
        <f t="shared" si="138"/>
        <v>1500</v>
      </c>
      <c r="X71" s="431">
        <f t="shared" si="139"/>
        <v>1500</v>
      </c>
      <c r="Y71" s="432">
        <f t="shared" si="135"/>
        <v>0</v>
      </c>
      <c r="Z71" s="433">
        <f t="shared" si="136"/>
        <v>0</v>
      </c>
      <c r="AA71" s="427"/>
      <c r="AB71" s="366"/>
      <c r="AC71" s="366"/>
      <c r="AD71" s="366"/>
      <c r="AE71" s="366"/>
      <c r="AF71" s="366"/>
      <c r="AG71" s="366"/>
    </row>
    <row r="72" spans="1:33" s="367" customFormat="1" ht="45" customHeight="1" x14ac:dyDescent="0.2">
      <c r="A72" s="118" t="s">
        <v>70</v>
      </c>
      <c r="B72" s="204" t="s">
        <v>370</v>
      </c>
      <c r="C72" s="377" t="s">
        <v>369</v>
      </c>
      <c r="D72" s="354" t="s">
        <v>353</v>
      </c>
      <c r="E72" s="353">
        <v>10</v>
      </c>
      <c r="F72" s="353">
        <v>35</v>
      </c>
      <c r="G72" s="365">
        <f t="shared" si="137"/>
        <v>350</v>
      </c>
      <c r="H72" s="353">
        <v>10</v>
      </c>
      <c r="I72" s="353">
        <v>35</v>
      </c>
      <c r="J72" s="365">
        <f t="shared" si="140"/>
        <v>350</v>
      </c>
      <c r="K72" s="363"/>
      <c r="L72" s="364"/>
      <c r="M72" s="365"/>
      <c r="N72" s="363"/>
      <c r="O72" s="364"/>
      <c r="P72" s="365"/>
      <c r="Q72" s="363"/>
      <c r="R72" s="364"/>
      <c r="S72" s="365"/>
      <c r="T72" s="363"/>
      <c r="U72" s="364"/>
      <c r="V72" s="426"/>
      <c r="W72" s="431">
        <f t="shared" si="138"/>
        <v>350</v>
      </c>
      <c r="X72" s="431">
        <f t="shared" si="139"/>
        <v>350</v>
      </c>
      <c r="Y72" s="432">
        <f t="shared" si="135"/>
        <v>0</v>
      </c>
      <c r="Z72" s="433">
        <f t="shared" si="136"/>
        <v>0</v>
      </c>
      <c r="AA72" s="427"/>
      <c r="AB72" s="366"/>
      <c r="AC72" s="366"/>
      <c r="AD72" s="366"/>
      <c r="AE72" s="366"/>
      <c r="AF72" s="366"/>
      <c r="AG72" s="366"/>
    </row>
    <row r="73" spans="1:33" ht="30" customHeight="1" x14ac:dyDescent="0.2">
      <c r="A73" s="118" t="s">
        <v>70</v>
      </c>
      <c r="B73" s="204" t="s">
        <v>372</v>
      </c>
      <c r="C73" s="377" t="s">
        <v>371</v>
      </c>
      <c r="D73" s="354" t="s">
        <v>353</v>
      </c>
      <c r="E73" s="353">
        <v>10</v>
      </c>
      <c r="F73" s="353">
        <v>150</v>
      </c>
      <c r="G73" s="124">
        <f t="shared" ref="G73:G75" si="141">E73*F73</f>
        <v>1500</v>
      </c>
      <c r="H73" s="353">
        <v>10</v>
      </c>
      <c r="I73" s="353">
        <v>150</v>
      </c>
      <c r="J73" s="551">
        <f t="shared" si="140"/>
        <v>1500</v>
      </c>
      <c r="K73" s="122"/>
      <c r="L73" s="123"/>
      <c r="M73" s="124">
        <f t="shared" ref="M73:M75" si="142">K73*L73</f>
        <v>0</v>
      </c>
      <c r="N73" s="122"/>
      <c r="O73" s="123"/>
      <c r="P73" s="124">
        <f t="shared" ref="P73:P75" si="143">N73*O73</f>
        <v>0</v>
      </c>
      <c r="Q73" s="122"/>
      <c r="R73" s="123"/>
      <c r="S73" s="124">
        <f t="shared" ref="S73:S75" si="144">Q73*R73</f>
        <v>0</v>
      </c>
      <c r="T73" s="122"/>
      <c r="U73" s="123"/>
      <c r="V73" s="230">
        <f t="shared" ref="V73:V75" si="145">T73*U73</f>
        <v>0</v>
      </c>
      <c r="W73" s="388">
        <f t="shared" si="138"/>
        <v>1500</v>
      </c>
      <c r="X73" s="388">
        <f t="shared" si="139"/>
        <v>1500</v>
      </c>
      <c r="Y73" s="388">
        <f t="shared" si="135"/>
        <v>0</v>
      </c>
      <c r="Z73" s="389">
        <f t="shared" si="136"/>
        <v>0</v>
      </c>
      <c r="AA73" s="281"/>
      <c r="AB73" s="130"/>
      <c r="AC73" s="130"/>
      <c r="AD73" s="130"/>
      <c r="AE73" s="130"/>
      <c r="AF73" s="130"/>
      <c r="AG73" s="130"/>
    </row>
    <row r="74" spans="1:33" ht="30" customHeight="1" x14ac:dyDescent="0.2">
      <c r="A74" s="118" t="s">
        <v>70</v>
      </c>
      <c r="B74" s="204" t="s">
        <v>374</v>
      </c>
      <c r="C74" s="377" t="s">
        <v>373</v>
      </c>
      <c r="D74" s="354" t="s">
        <v>353</v>
      </c>
      <c r="E74" s="353">
        <v>10</v>
      </c>
      <c r="F74" s="353">
        <v>21</v>
      </c>
      <c r="G74" s="124">
        <f t="shared" si="141"/>
        <v>210</v>
      </c>
      <c r="H74" s="353">
        <v>10</v>
      </c>
      <c r="I74" s="353">
        <v>21</v>
      </c>
      <c r="J74" s="551">
        <f t="shared" si="140"/>
        <v>210</v>
      </c>
      <c r="K74" s="122"/>
      <c r="L74" s="123"/>
      <c r="M74" s="124">
        <f t="shared" si="142"/>
        <v>0</v>
      </c>
      <c r="N74" s="122"/>
      <c r="O74" s="123"/>
      <c r="P74" s="124">
        <f t="shared" si="143"/>
        <v>0</v>
      </c>
      <c r="Q74" s="122"/>
      <c r="R74" s="123"/>
      <c r="S74" s="124">
        <f t="shared" si="144"/>
        <v>0</v>
      </c>
      <c r="T74" s="122"/>
      <c r="U74" s="123"/>
      <c r="V74" s="230">
        <f t="shared" si="145"/>
        <v>0</v>
      </c>
      <c r="W74" s="388">
        <f t="shared" si="138"/>
        <v>210</v>
      </c>
      <c r="X74" s="388">
        <f t="shared" si="139"/>
        <v>210</v>
      </c>
      <c r="Y74" s="388">
        <f t="shared" si="135"/>
        <v>0</v>
      </c>
      <c r="Z74" s="389">
        <f t="shared" si="136"/>
        <v>0</v>
      </c>
      <c r="AA74" s="281"/>
      <c r="AB74" s="130"/>
      <c r="AC74" s="130"/>
      <c r="AD74" s="130"/>
      <c r="AE74" s="130"/>
      <c r="AF74" s="130"/>
      <c r="AG74" s="130"/>
    </row>
    <row r="75" spans="1:33" ht="30" customHeight="1" thickBot="1" x14ac:dyDescent="0.25">
      <c r="A75" s="131" t="s">
        <v>70</v>
      </c>
      <c r="B75" s="204" t="s">
        <v>484</v>
      </c>
      <c r="C75" s="377" t="s">
        <v>375</v>
      </c>
      <c r="D75" s="354" t="s">
        <v>353</v>
      </c>
      <c r="E75" s="353">
        <v>10</v>
      </c>
      <c r="F75" s="353">
        <v>11.6</v>
      </c>
      <c r="G75" s="136">
        <f t="shared" si="141"/>
        <v>116</v>
      </c>
      <c r="H75" s="353">
        <v>10</v>
      </c>
      <c r="I75" s="353">
        <v>11.6</v>
      </c>
      <c r="J75" s="552">
        <f t="shared" si="140"/>
        <v>116</v>
      </c>
      <c r="K75" s="134"/>
      <c r="L75" s="135"/>
      <c r="M75" s="136">
        <f t="shared" si="142"/>
        <v>0</v>
      </c>
      <c r="N75" s="134"/>
      <c r="O75" s="135"/>
      <c r="P75" s="136">
        <f t="shared" si="143"/>
        <v>0</v>
      </c>
      <c r="Q75" s="134"/>
      <c r="R75" s="135"/>
      <c r="S75" s="136">
        <f t="shared" si="144"/>
        <v>0</v>
      </c>
      <c r="T75" s="134"/>
      <c r="U75" s="135"/>
      <c r="V75" s="237">
        <f t="shared" si="145"/>
        <v>0</v>
      </c>
      <c r="W75" s="388">
        <f t="shared" si="138"/>
        <v>116</v>
      </c>
      <c r="X75" s="388">
        <f t="shared" si="139"/>
        <v>116</v>
      </c>
      <c r="Y75" s="388">
        <f t="shared" si="135"/>
        <v>0</v>
      </c>
      <c r="Z75" s="389">
        <f t="shared" si="136"/>
        <v>0</v>
      </c>
      <c r="AA75" s="282"/>
      <c r="AB75" s="130"/>
      <c r="AC75" s="130"/>
      <c r="AD75" s="130"/>
      <c r="AE75" s="130"/>
      <c r="AF75" s="130"/>
      <c r="AG75" s="130"/>
    </row>
    <row r="76" spans="1:33" ht="47.25" customHeight="1" x14ac:dyDescent="0.2">
      <c r="A76" s="107" t="s">
        <v>67</v>
      </c>
      <c r="B76" s="154" t="s">
        <v>131</v>
      </c>
      <c r="C76" s="139" t="s">
        <v>132</v>
      </c>
      <c r="D76" s="140"/>
      <c r="E76" s="141"/>
      <c r="F76" s="142"/>
      <c r="G76" s="143"/>
      <c r="H76" s="141"/>
      <c r="I76" s="142"/>
      <c r="J76" s="143"/>
      <c r="K76" s="141">
        <f>SUM(K77:K78)</f>
        <v>0</v>
      </c>
      <c r="L76" s="142"/>
      <c r="M76" s="143">
        <f t="shared" ref="M76:N76" si="146">SUM(M77:M78)</f>
        <v>0</v>
      </c>
      <c r="N76" s="141">
        <f t="shared" si="146"/>
        <v>0</v>
      </c>
      <c r="O76" s="142"/>
      <c r="P76" s="143">
        <f t="shared" ref="P76:Q76" si="147">SUM(P77:P78)</f>
        <v>0</v>
      </c>
      <c r="Q76" s="141">
        <f t="shared" si="147"/>
        <v>0</v>
      </c>
      <c r="R76" s="142"/>
      <c r="S76" s="143">
        <f t="shared" ref="S76:T76" si="148">SUM(S77:S78)</f>
        <v>0</v>
      </c>
      <c r="T76" s="141">
        <f t="shared" si="148"/>
        <v>0</v>
      </c>
      <c r="U76" s="142"/>
      <c r="V76" s="143">
        <f t="shared" ref="V76:X76" si="149">SUM(V77:V78)</f>
        <v>0</v>
      </c>
      <c r="W76" s="113">
        <f t="shared" si="149"/>
        <v>0</v>
      </c>
      <c r="X76" s="113">
        <f t="shared" si="149"/>
        <v>0</v>
      </c>
      <c r="Y76" s="113">
        <f t="shared" si="135"/>
        <v>0</v>
      </c>
      <c r="Z76" s="113" t="e">
        <f t="shared" si="136"/>
        <v>#DIV/0!</v>
      </c>
      <c r="AA76" s="145"/>
      <c r="AB76" s="117"/>
      <c r="AC76" s="117"/>
      <c r="AD76" s="117"/>
      <c r="AE76" s="117"/>
      <c r="AF76" s="117"/>
      <c r="AG76" s="117"/>
    </row>
    <row r="77" spans="1:33" ht="30" customHeight="1" x14ac:dyDescent="0.2">
      <c r="A77" s="118" t="s">
        <v>70</v>
      </c>
      <c r="B77" s="119" t="s">
        <v>133</v>
      </c>
      <c r="C77" s="186" t="s">
        <v>134</v>
      </c>
      <c r="D77" s="121" t="s">
        <v>135</v>
      </c>
      <c r="E77" s="621" t="s">
        <v>136</v>
      </c>
      <c r="F77" s="622"/>
      <c r="G77" s="623"/>
      <c r="H77" s="621" t="s">
        <v>136</v>
      </c>
      <c r="I77" s="622"/>
      <c r="J77" s="623"/>
      <c r="K77" s="122"/>
      <c r="L77" s="123"/>
      <c r="M77" s="124">
        <f t="shared" ref="M77:M78" si="150">K77*L77</f>
        <v>0</v>
      </c>
      <c r="N77" s="122"/>
      <c r="O77" s="123"/>
      <c r="P77" s="124">
        <f t="shared" ref="P77:P78" si="151">N77*O77</f>
        <v>0</v>
      </c>
      <c r="Q77" s="122"/>
      <c r="R77" s="123"/>
      <c r="S77" s="124">
        <f t="shared" ref="S77:S78" si="152">Q77*R77</f>
        <v>0</v>
      </c>
      <c r="T77" s="122"/>
      <c r="U77" s="123"/>
      <c r="V77" s="124">
        <f t="shared" ref="V77:V78" si="153">T77*U77</f>
        <v>0</v>
      </c>
      <c r="W77" s="137">
        <f t="shared" ref="W77:W78" si="154">G77+M77+S77</f>
        <v>0</v>
      </c>
      <c r="X77" s="126">
        <f t="shared" ref="X77:X78" si="155">J77+P77+V77</f>
        <v>0</v>
      </c>
      <c r="Y77" s="126">
        <f t="shared" si="135"/>
        <v>0</v>
      </c>
      <c r="Z77" s="127" t="e">
        <f t="shared" si="136"/>
        <v>#DIV/0!</v>
      </c>
      <c r="AA77" s="128"/>
      <c r="AB77" s="130"/>
      <c r="AC77" s="130"/>
      <c r="AD77" s="130"/>
      <c r="AE77" s="130"/>
      <c r="AF77" s="130"/>
      <c r="AG77" s="130"/>
    </row>
    <row r="78" spans="1:33" ht="30" customHeight="1" thickBot="1" x14ac:dyDescent="0.25">
      <c r="A78" s="131" t="s">
        <v>70</v>
      </c>
      <c r="B78" s="132" t="s">
        <v>137</v>
      </c>
      <c r="C78" s="162" t="s">
        <v>138</v>
      </c>
      <c r="D78" s="133" t="s">
        <v>135</v>
      </c>
      <c r="E78" s="590"/>
      <c r="F78" s="624"/>
      <c r="G78" s="591"/>
      <c r="H78" s="590"/>
      <c r="I78" s="624"/>
      <c r="J78" s="591"/>
      <c r="K78" s="148"/>
      <c r="L78" s="149"/>
      <c r="M78" s="150">
        <f t="shared" si="150"/>
        <v>0</v>
      </c>
      <c r="N78" s="148"/>
      <c r="O78" s="149"/>
      <c r="P78" s="150">
        <f t="shared" si="151"/>
        <v>0</v>
      </c>
      <c r="Q78" s="148"/>
      <c r="R78" s="149"/>
      <c r="S78" s="150">
        <f t="shared" si="152"/>
        <v>0</v>
      </c>
      <c r="T78" s="148"/>
      <c r="U78" s="149"/>
      <c r="V78" s="150">
        <f t="shared" si="153"/>
        <v>0</v>
      </c>
      <c r="W78" s="137">
        <f t="shared" si="154"/>
        <v>0</v>
      </c>
      <c r="X78" s="126">
        <f t="shared" si="155"/>
        <v>0</v>
      </c>
      <c r="Y78" s="164">
        <f t="shared" si="135"/>
        <v>0</v>
      </c>
      <c r="Z78" s="127" t="e">
        <f t="shared" si="136"/>
        <v>#DIV/0!</v>
      </c>
      <c r="AA78" s="151"/>
      <c r="AB78" s="130"/>
      <c r="AC78" s="130"/>
      <c r="AD78" s="130"/>
      <c r="AE78" s="130"/>
      <c r="AF78" s="130"/>
      <c r="AG78" s="130"/>
    </row>
    <row r="79" spans="1:33" ht="30" customHeight="1" thickBot="1" x14ac:dyDescent="0.25">
      <c r="A79" s="165" t="s">
        <v>139</v>
      </c>
      <c r="B79" s="166"/>
      <c r="C79" s="167"/>
      <c r="D79" s="168"/>
      <c r="E79" s="172">
        <f>E57</f>
        <v>30</v>
      </c>
      <c r="F79" s="188"/>
      <c r="G79" s="171">
        <f t="shared" ref="G79:H79" si="156">G57</f>
        <v>42466</v>
      </c>
      <c r="H79" s="172">
        <f t="shared" si="156"/>
        <v>30</v>
      </c>
      <c r="I79" s="188"/>
      <c r="J79" s="171">
        <f>J57</f>
        <v>42386</v>
      </c>
      <c r="K79" s="189">
        <f>K76+K57</f>
        <v>0</v>
      </c>
      <c r="L79" s="188"/>
      <c r="M79" s="171">
        <f t="shared" ref="M79:N79" si="157">M76+M57</f>
        <v>0</v>
      </c>
      <c r="N79" s="189">
        <f t="shared" si="157"/>
        <v>0</v>
      </c>
      <c r="O79" s="188"/>
      <c r="P79" s="171">
        <f t="shared" ref="P79:Q79" si="158">P76+P57</f>
        <v>0</v>
      </c>
      <c r="Q79" s="189">
        <f t="shared" si="158"/>
        <v>0</v>
      </c>
      <c r="R79" s="188"/>
      <c r="S79" s="171">
        <f t="shared" ref="S79:T79" si="159">S76+S57</f>
        <v>0</v>
      </c>
      <c r="T79" s="189">
        <f t="shared" si="159"/>
        <v>0</v>
      </c>
      <c r="U79" s="188"/>
      <c r="V79" s="171">
        <f t="shared" ref="V79" si="160">V76+V57</f>
        <v>0</v>
      </c>
      <c r="W79" s="190">
        <f>W76+W57</f>
        <v>42466</v>
      </c>
      <c r="X79" s="435">
        <f>X76+X57</f>
        <v>42386</v>
      </c>
      <c r="Y79" s="436">
        <f t="shared" si="135"/>
        <v>80</v>
      </c>
      <c r="Z79" s="190">
        <f t="shared" si="136"/>
        <v>1.8838600291998305E-3</v>
      </c>
      <c r="AA79" s="176"/>
      <c r="AB79" s="130"/>
      <c r="AC79" s="130"/>
      <c r="AD79" s="130"/>
      <c r="AE79" s="6"/>
      <c r="AF79" s="6"/>
      <c r="AG79" s="6"/>
    </row>
    <row r="80" spans="1:33" ht="30" customHeight="1" thickBot="1" x14ac:dyDescent="0.25">
      <c r="A80" s="177" t="s">
        <v>65</v>
      </c>
      <c r="B80" s="178">
        <v>4</v>
      </c>
      <c r="C80" s="179" t="s">
        <v>140</v>
      </c>
      <c r="D80" s="180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81"/>
      <c r="Z80" s="105"/>
      <c r="AA80" s="106"/>
      <c r="AB80" s="6"/>
      <c r="AC80" s="6"/>
      <c r="AD80" s="6"/>
      <c r="AE80" s="6"/>
      <c r="AF80" s="6"/>
      <c r="AG80" s="6"/>
    </row>
    <row r="81" spans="1:33" ht="30" customHeight="1" x14ac:dyDescent="0.2">
      <c r="A81" s="107" t="s">
        <v>67</v>
      </c>
      <c r="B81" s="154" t="s">
        <v>141</v>
      </c>
      <c r="C81" s="191" t="s">
        <v>142</v>
      </c>
      <c r="D81" s="110"/>
      <c r="E81" s="111">
        <f>SUM(E82:E84)</f>
        <v>0</v>
      </c>
      <c r="F81" s="112"/>
      <c r="G81" s="113">
        <f t="shared" ref="G81:H81" si="161">SUM(G82:G84)</f>
        <v>0</v>
      </c>
      <c r="H81" s="111">
        <f t="shared" si="161"/>
        <v>0</v>
      </c>
      <c r="I81" s="112"/>
      <c r="J81" s="113">
        <f t="shared" ref="J81:K81" si="162">SUM(J82:J84)</f>
        <v>0</v>
      </c>
      <c r="K81" s="111">
        <f t="shared" si="162"/>
        <v>0</v>
      </c>
      <c r="L81" s="112"/>
      <c r="M81" s="113">
        <f t="shared" ref="M81:N81" si="163">SUM(M82:M84)</f>
        <v>0</v>
      </c>
      <c r="N81" s="111">
        <f t="shared" si="163"/>
        <v>0</v>
      </c>
      <c r="O81" s="112"/>
      <c r="P81" s="113">
        <f t="shared" ref="P81:Q81" si="164">SUM(P82:P84)</f>
        <v>0</v>
      </c>
      <c r="Q81" s="111">
        <f t="shared" si="164"/>
        <v>0</v>
      </c>
      <c r="R81" s="112"/>
      <c r="S81" s="113">
        <f t="shared" ref="S81:T81" si="165">SUM(S82:S84)</f>
        <v>0</v>
      </c>
      <c r="T81" s="111">
        <f t="shared" si="165"/>
        <v>0</v>
      </c>
      <c r="U81" s="112"/>
      <c r="V81" s="113">
        <f t="shared" ref="V81:X81" si="166">SUM(V82:V84)</f>
        <v>0</v>
      </c>
      <c r="W81" s="113">
        <f t="shared" si="166"/>
        <v>0</v>
      </c>
      <c r="X81" s="113">
        <f t="shared" si="166"/>
        <v>0</v>
      </c>
      <c r="Y81" s="192">
        <f t="shared" ref="Y81:Y101" si="167">W81-X81</f>
        <v>0</v>
      </c>
      <c r="Z81" s="115" t="e">
        <f t="shared" ref="Z81:Z101" si="168">Y81/W81</f>
        <v>#DIV/0!</v>
      </c>
      <c r="AA81" s="116"/>
      <c r="AB81" s="117"/>
      <c r="AC81" s="117"/>
      <c r="AD81" s="117"/>
      <c r="AE81" s="117"/>
      <c r="AF81" s="117"/>
      <c r="AG81" s="117"/>
    </row>
    <row r="82" spans="1:33" ht="30" customHeight="1" x14ac:dyDescent="0.2">
      <c r="A82" s="118" t="s">
        <v>70</v>
      </c>
      <c r="B82" s="119" t="s">
        <v>143</v>
      </c>
      <c r="C82" s="186" t="s">
        <v>144</v>
      </c>
      <c r="D82" s="193" t="s">
        <v>145</v>
      </c>
      <c r="E82" s="194"/>
      <c r="F82" s="195"/>
      <c r="G82" s="196">
        <f t="shared" ref="G82:G84" si="169">E82*F82</f>
        <v>0</v>
      </c>
      <c r="H82" s="194"/>
      <c r="I82" s="195"/>
      <c r="J82" s="196">
        <f t="shared" ref="J82:J84" si="170">H82*I82</f>
        <v>0</v>
      </c>
      <c r="K82" s="122"/>
      <c r="L82" s="195"/>
      <c r="M82" s="124">
        <f t="shared" ref="M82:M84" si="171">K82*L82</f>
        <v>0</v>
      </c>
      <c r="N82" s="122"/>
      <c r="O82" s="195"/>
      <c r="P82" s="124">
        <f t="shared" ref="P82:P84" si="172">N82*O82</f>
        <v>0</v>
      </c>
      <c r="Q82" s="122"/>
      <c r="R82" s="195"/>
      <c r="S82" s="124">
        <f t="shared" ref="S82:S84" si="173">Q82*R82</f>
        <v>0</v>
      </c>
      <c r="T82" s="122"/>
      <c r="U82" s="195"/>
      <c r="V82" s="124">
        <f t="shared" ref="V82:V84" si="174">T82*U82</f>
        <v>0</v>
      </c>
      <c r="W82" s="125">
        <f t="shared" ref="W82:W84" si="175">G82+M82+S82</f>
        <v>0</v>
      </c>
      <c r="X82" s="126">
        <f t="shared" ref="X82:X84" si="176">J82+P82+V82</f>
        <v>0</v>
      </c>
      <c r="Y82" s="126">
        <f t="shared" si="167"/>
        <v>0</v>
      </c>
      <c r="Z82" s="127" t="e">
        <f t="shared" si="168"/>
        <v>#DIV/0!</v>
      </c>
      <c r="AA82" s="128"/>
      <c r="AB82" s="130"/>
      <c r="AC82" s="130"/>
      <c r="AD82" s="130"/>
      <c r="AE82" s="130"/>
      <c r="AF82" s="130"/>
      <c r="AG82" s="130"/>
    </row>
    <row r="83" spans="1:33" ht="30" customHeight="1" x14ac:dyDescent="0.2">
      <c r="A83" s="118" t="s">
        <v>70</v>
      </c>
      <c r="B83" s="119" t="s">
        <v>146</v>
      </c>
      <c r="C83" s="186" t="s">
        <v>144</v>
      </c>
      <c r="D83" s="193" t="s">
        <v>145</v>
      </c>
      <c r="E83" s="194"/>
      <c r="F83" s="195"/>
      <c r="G83" s="196">
        <f t="shared" si="169"/>
        <v>0</v>
      </c>
      <c r="H83" s="194"/>
      <c r="I83" s="195"/>
      <c r="J83" s="196">
        <f t="shared" si="170"/>
        <v>0</v>
      </c>
      <c r="K83" s="122"/>
      <c r="L83" s="195"/>
      <c r="M83" s="124">
        <f t="shared" si="171"/>
        <v>0</v>
      </c>
      <c r="N83" s="122"/>
      <c r="O83" s="195"/>
      <c r="P83" s="124">
        <f t="shared" si="172"/>
        <v>0</v>
      </c>
      <c r="Q83" s="122"/>
      <c r="R83" s="195"/>
      <c r="S83" s="124">
        <f t="shared" si="173"/>
        <v>0</v>
      </c>
      <c r="T83" s="122"/>
      <c r="U83" s="195"/>
      <c r="V83" s="124">
        <f t="shared" si="174"/>
        <v>0</v>
      </c>
      <c r="W83" s="125">
        <f t="shared" si="175"/>
        <v>0</v>
      </c>
      <c r="X83" s="126">
        <f t="shared" si="176"/>
        <v>0</v>
      </c>
      <c r="Y83" s="126">
        <f t="shared" si="167"/>
        <v>0</v>
      </c>
      <c r="Z83" s="127" t="e">
        <f t="shared" si="168"/>
        <v>#DIV/0!</v>
      </c>
      <c r="AA83" s="128"/>
      <c r="AB83" s="130"/>
      <c r="AC83" s="130"/>
      <c r="AD83" s="130"/>
      <c r="AE83" s="130"/>
      <c r="AF83" s="130"/>
      <c r="AG83" s="130"/>
    </row>
    <row r="84" spans="1:33" ht="30" customHeight="1" x14ac:dyDescent="0.2">
      <c r="A84" s="146" t="s">
        <v>70</v>
      </c>
      <c r="B84" s="132" t="s">
        <v>147</v>
      </c>
      <c r="C84" s="162" t="s">
        <v>144</v>
      </c>
      <c r="D84" s="193" t="s">
        <v>145</v>
      </c>
      <c r="E84" s="197"/>
      <c r="F84" s="198"/>
      <c r="G84" s="199">
        <f t="shared" si="169"/>
        <v>0</v>
      </c>
      <c r="H84" s="197"/>
      <c r="I84" s="198"/>
      <c r="J84" s="199">
        <f t="shared" si="170"/>
        <v>0</v>
      </c>
      <c r="K84" s="134"/>
      <c r="L84" s="198"/>
      <c r="M84" s="136">
        <f t="shared" si="171"/>
        <v>0</v>
      </c>
      <c r="N84" s="134"/>
      <c r="O84" s="198"/>
      <c r="P84" s="136">
        <f t="shared" si="172"/>
        <v>0</v>
      </c>
      <c r="Q84" s="134"/>
      <c r="R84" s="198"/>
      <c r="S84" s="136">
        <f t="shared" si="173"/>
        <v>0</v>
      </c>
      <c r="T84" s="134"/>
      <c r="U84" s="198"/>
      <c r="V84" s="136">
        <f t="shared" si="174"/>
        <v>0</v>
      </c>
      <c r="W84" s="137">
        <f t="shared" si="175"/>
        <v>0</v>
      </c>
      <c r="X84" s="126">
        <f t="shared" si="176"/>
        <v>0</v>
      </c>
      <c r="Y84" s="126">
        <f t="shared" si="167"/>
        <v>0</v>
      </c>
      <c r="Z84" s="127" t="e">
        <f t="shared" si="168"/>
        <v>#DIV/0!</v>
      </c>
      <c r="AA84" s="138"/>
      <c r="AB84" s="130"/>
      <c r="AC84" s="130"/>
      <c r="AD84" s="130"/>
      <c r="AE84" s="130"/>
      <c r="AF84" s="130"/>
      <c r="AG84" s="130"/>
    </row>
    <row r="85" spans="1:33" ht="30" customHeight="1" x14ac:dyDescent="0.2">
      <c r="A85" s="107" t="s">
        <v>67</v>
      </c>
      <c r="B85" s="154" t="s">
        <v>148</v>
      </c>
      <c r="C85" s="152" t="s">
        <v>149</v>
      </c>
      <c r="D85" s="140"/>
      <c r="E85" s="141">
        <f>SUM(E86:E88)</f>
        <v>107</v>
      </c>
      <c r="F85" s="142"/>
      <c r="G85" s="143">
        <f t="shared" ref="G85:H85" si="177">SUM(G86:G88)</f>
        <v>26279.200000000001</v>
      </c>
      <c r="H85" s="141">
        <f t="shared" si="177"/>
        <v>107</v>
      </c>
      <c r="I85" s="142"/>
      <c r="J85" s="143">
        <f t="shared" ref="J85:K85" si="178">SUM(J86:J88)</f>
        <v>26279.200000000001</v>
      </c>
      <c r="K85" s="141">
        <f t="shared" si="178"/>
        <v>0</v>
      </c>
      <c r="L85" s="142"/>
      <c r="M85" s="143">
        <f t="shared" ref="M85:N85" si="179">SUM(M86:M88)</f>
        <v>0</v>
      </c>
      <c r="N85" s="141">
        <f t="shared" si="179"/>
        <v>0</v>
      </c>
      <c r="O85" s="142"/>
      <c r="P85" s="143">
        <f t="shared" ref="P85:Q85" si="180">SUM(P86:P88)</f>
        <v>0</v>
      </c>
      <c r="Q85" s="141">
        <f t="shared" si="180"/>
        <v>0</v>
      </c>
      <c r="R85" s="142"/>
      <c r="S85" s="143">
        <f t="shared" ref="S85:T85" si="181">SUM(S86:S88)</f>
        <v>0</v>
      </c>
      <c r="T85" s="141">
        <f t="shared" si="181"/>
        <v>0</v>
      </c>
      <c r="U85" s="142"/>
      <c r="V85" s="143">
        <f t="shared" ref="V85:X85" si="182">SUM(V86:V88)</f>
        <v>0</v>
      </c>
      <c r="W85" s="143">
        <f t="shared" si="182"/>
        <v>26279.200000000001</v>
      </c>
      <c r="X85" s="143">
        <f t="shared" si="182"/>
        <v>26279.200000000001</v>
      </c>
      <c r="Y85" s="143">
        <f t="shared" si="167"/>
        <v>0</v>
      </c>
      <c r="Z85" s="143">
        <f t="shared" si="168"/>
        <v>0</v>
      </c>
      <c r="AA85" s="145"/>
      <c r="AB85" s="117"/>
      <c r="AC85" s="117"/>
      <c r="AD85" s="117"/>
      <c r="AE85" s="117"/>
      <c r="AF85" s="117"/>
      <c r="AG85" s="117"/>
    </row>
    <row r="86" spans="1:33" ht="30" customHeight="1" x14ac:dyDescent="0.2">
      <c r="A86" s="118" t="s">
        <v>70</v>
      </c>
      <c r="B86" s="119" t="s">
        <v>150</v>
      </c>
      <c r="C86" s="200" t="s">
        <v>376</v>
      </c>
      <c r="D86" s="201" t="s">
        <v>377</v>
      </c>
      <c r="E86" s="122">
        <v>107</v>
      </c>
      <c r="F86" s="123">
        <v>245.6</v>
      </c>
      <c r="G86" s="124">
        <f t="shared" ref="G86:G88" si="183">E86*F86</f>
        <v>26279.200000000001</v>
      </c>
      <c r="H86" s="122">
        <v>107</v>
      </c>
      <c r="I86" s="123">
        <v>245.6</v>
      </c>
      <c r="J86" s="124">
        <f t="shared" ref="J86:J88" si="184">H86*I86</f>
        <v>26279.200000000001</v>
      </c>
      <c r="K86" s="122"/>
      <c r="L86" s="123"/>
      <c r="M86" s="124">
        <f t="shared" ref="M86:M88" si="185">K86*L86</f>
        <v>0</v>
      </c>
      <c r="N86" s="122"/>
      <c r="O86" s="123"/>
      <c r="P86" s="124">
        <f t="shared" ref="P86:P88" si="186">N86*O86</f>
        <v>0</v>
      </c>
      <c r="Q86" s="122"/>
      <c r="R86" s="123"/>
      <c r="S86" s="124">
        <f t="shared" ref="S86:S88" si="187">Q86*R86</f>
        <v>0</v>
      </c>
      <c r="T86" s="122"/>
      <c r="U86" s="123"/>
      <c r="V86" s="124">
        <f t="shared" ref="V86:V88" si="188">T86*U86</f>
        <v>0</v>
      </c>
      <c r="W86" s="125">
        <f t="shared" ref="W86:W88" si="189">G86+M86+S86</f>
        <v>26279.200000000001</v>
      </c>
      <c r="X86" s="126">
        <f t="shared" ref="X86:X88" si="190">J86+P86+V86</f>
        <v>26279.200000000001</v>
      </c>
      <c r="Y86" s="126">
        <f t="shared" si="167"/>
        <v>0</v>
      </c>
      <c r="Z86" s="127">
        <f t="shared" si="168"/>
        <v>0</v>
      </c>
      <c r="AA86" s="128"/>
      <c r="AB86" s="130"/>
      <c r="AC86" s="130"/>
      <c r="AD86" s="130"/>
      <c r="AE86" s="130"/>
      <c r="AF86" s="130"/>
      <c r="AG86" s="130"/>
    </row>
    <row r="87" spans="1:33" ht="30" customHeight="1" x14ac:dyDescent="0.2">
      <c r="A87" s="118" t="s">
        <v>70</v>
      </c>
      <c r="B87" s="119" t="s">
        <v>152</v>
      </c>
      <c r="C87" s="200" t="s">
        <v>127</v>
      </c>
      <c r="D87" s="201" t="s">
        <v>151</v>
      </c>
      <c r="E87" s="122"/>
      <c r="F87" s="123"/>
      <c r="G87" s="124">
        <f t="shared" si="183"/>
        <v>0</v>
      </c>
      <c r="H87" s="122"/>
      <c r="I87" s="123"/>
      <c r="J87" s="124">
        <f t="shared" si="184"/>
        <v>0</v>
      </c>
      <c r="K87" s="122"/>
      <c r="L87" s="123"/>
      <c r="M87" s="124">
        <f t="shared" si="185"/>
        <v>0</v>
      </c>
      <c r="N87" s="122"/>
      <c r="O87" s="123"/>
      <c r="P87" s="124">
        <f t="shared" si="186"/>
        <v>0</v>
      </c>
      <c r="Q87" s="122"/>
      <c r="R87" s="123"/>
      <c r="S87" s="124">
        <f t="shared" si="187"/>
        <v>0</v>
      </c>
      <c r="T87" s="122"/>
      <c r="U87" s="123"/>
      <c r="V87" s="124">
        <f t="shared" si="188"/>
        <v>0</v>
      </c>
      <c r="W87" s="125">
        <f t="shared" si="189"/>
        <v>0</v>
      </c>
      <c r="X87" s="126">
        <f t="shared" si="190"/>
        <v>0</v>
      </c>
      <c r="Y87" s="126">
        <f t="shared" si="167"/>
        <v>0</v>
      </c>
      <c r="Z87" s="127" t="e">
        <f t="shared" si="168"/>
        <v>#DIV/0!</v>
      </c>
      <c r="AA87" s="128"/>
      <c r="AB87" s="130"/>
      <c r="AC87" s="130"/>
      <c r="AD87" s="130"/>
      <c r="AE87" s="130"/>
      <c r="AF87" s="130"/>
      <c r="AG87" s="130"/>
    </row>
    <row r="88" spans="1:33" ht="30" customHeight="1" x14ac:dyDescent="0.2">
      <c r="A88" s="131" t="s">
        <v>70</v>
      </c>
      <c r="B88" s="153" t="s">
        <v>153</v>
      </c>
      <c r="C88" s="202" t="s">
        <v>129</v>
      </c>
      <c r="D88" s="201" t="s">
        <v>151</v>
      </c>
      <c r="E88" s="134"/>
      <c r="F88" s="135"/>
      <c r="G88" s="136">
        <f t="shared" si="183"/>
        <v>0</v>
      </c>
      <c r="H88" s="134"/>
      <c r="I88" s="135"/>
      <c r="J88" s="136">
        <f t="shared" si="184"/>
        <v>0</v>
      </c>
      <c r="K88" s="134"/>
      <c r="L88" s="135"/>
      <c r="M88" s="136">
        <f t="shared" si="185"/>
        <v>0</v>
      </c>
      <c r="N88" s="134"/>
      <c r="O88" s="135"/>
      <c r="P88" s="136">
        <f t="shared" si="186"/>
        <v>0</v>
      </c>
      <c r="Q88" s="134"/>
      <c r="R88" s="135"/>
      <c r="S88" s="136">
        <f t="shared" si="187"/>
        <v>0</v>
      </c>
      <c r="T88" s="134"/>
      <c r="U88" s="135"/>
      <c r="V88" s="136">
        <f t="shared" si="188"/>
        <v>0</v>
      </c>
      <c r="W88" s="137">
        <f t="shared" si="189"/>
        <v>0</v>
      </c>
      <c r="X88" s="126">
        <f t="shared" si="190"/>
        <v>0</v>
      </c>
      <c r="Y88" s="126">
        <f t="shared" si="167"/>
        <v>0</v>
      </c>
      <c r="Z88" s="127" t="e">
        <f t="shared" si="168"/>
        <v>#DIV/0!</v>
      </c>
      <c r="AA88" s="138"/>
      <c r="AB88" s="130"/>
      <c r="AC88" s="130"/>
      <c r="AD88" s="130"/>
      <c r="AE88" s="130"/>
      <c r="AF88" s="130"/>
      <c r="AG88" s="130"/>
    </row>
    <row r="89" spans="1:33" ht="30" customHeight="1" x14ac:dyDescent="0.2">
      <c r="A89" s="107" t="s">
        <v>67</v>
      </c>
      <c r="B89" s="154" t="s">
        <v>154</v>
      </c>
      <c r="C89" s="152" t="s">
        <v>155</v>
      </c>
      <c r="D89" s="140"/>
      <c r="E89" s="141">
        <f>SUM(E90:E92)</f>
        <v>5</v>
      </c>
      <c r="F89" s="142"/>
      <c r="G89" s="143">
        <f t="shared" ref="G89:H89" si="191">SUM(G90:G92)</f>
        <v>5000</v>
      </c>
      <c r="H89" s="141">
        <f t="shared" si="191"/>
        <v>5</v>
      </c>
      <c r="I89" s="142"/>
      <c r="J89" s="143">
        <f t="shared" ref="J89:K89" si="192">SUM(J90:J92)</f>
        <v>5000</v>
      </c>
      <c r="K89" s="141">
        <f t="shared" si="192"/>
        <v>0</v>
      </c>
      <c r="L89" s="142"/>
      <c r="M89" s="143">
        <f t="shared" ref="M89:N89" si="193">SUM(M90:M92)</f>
        <v>0</v>
      </c>
      <c r="N89" s="141">
        <f t="shared" si="193"/>
        <v>0</v>
      </c>
      <c r="O89" s="142"/>
      <c r="P89" s="143">
        <f t="shared" ref="P89:Q89" si="194">SUM(P90:P92)</f>
        <v>0</v>
      </c>
      <c r="Q89" s="141">
        <f t="shared" si="194"/>
        <v>0</v>
      </c>
      <c r="R89" s="142"/>
      <c r="S89" s="143">
        <f t="shared" ref="S89:T89" si="195">SUM(S90:S92)</f>
        <v>0</v>
      </c>
      <c r="T89" s="141">
        <f t="shared" si="195"/>
        <v>0</v>
      </c>
      <c r="U89" s="142"/>
      <c r="V89" s="143">
        <f t="shared" ref="V89:X89" si="196">SUM(V90:V92)</f>
        <v>0</v>
      </c>
      <c r="W89" s="143">
        <f t="shared" si="196"/>
        <v>5000</v>
      </c>
      <c r="X89" s="143">
        <f t="shared" si="196"/>
        <v>5000</v>
      </c>
      <c r="Y89" s="143">
        <f t="shared" si="167"/>
        <v>0</v>
      </c>
      <c r="Z89" s="143">
        <f t="shared" si="168"/>
        <v>0</v>
      </c>
      <c r="AA89" s="145"/>
      <c r="AB89" s="117"/>
      <c r="AC89" s="117"/>
      <c r="AD89" s="117"/>
      <c r="AE89" s="117"/>
      <c r="AF89" s="117"/>
      <c r="AG89" s="117"/>
    </row>
    <row r="90" spans="1:33" ht="30" customHeight="1" x14ac:dyDescent="0.2">
      <c r="A90" s="118" t="s">
        <v>70</v>
      </c>
      <c r="B90" s="119" t="s">
        <v>156</v>
      </c>
      <c r="C90" s="200" t="s">
        <v>157</v>
      </c>
      <c r="D90" s="201" t="s">
        <v>158</v>
      </c>
      <c r="E90" s="122"/>
      <c r="F90" s="123"/>
      <c r="G90" s="124">
        <f t="shared" ref="G90:G91" si="197">E90*F90</f>
        <v>0</v>
      </c>
      <c r="H90" s="122"/>
      <c r="I90" s="123"/>
      <c r="J90" s="124">
        <f t="shared" ref="J90:J92" si="198">H90*I90</f>
        <v>0</v>
      </c>
      <c r="K90" s="122"/>
      <c r="L90" s="123"/>
      <c r="M90" s="124">
        <f t="shared" ref="M90:M92" si="199">K90*L90</f>
        <v>0</v>
      </c>
      <c r="N90" s="122"/>
      <c r="O90" s="123"/>
      <c r="P90" s="124">
        <f t="shared" ref="P90:P92" si="200">N90*O90</f>
        <v>0</v>
      </c>
      <c r="Q90" s="122"/>
      <c r="R90" s="123"/>
      <c r="S90" s="124">
        <f t="shared" ref="S90:S92" si="201">Q90*R90</f>
        <v>0</v>
      </c>
      <c r="T90" s="122"/>
      <c r="U90" s="123"/>
      <c r="V90" s="124">
        <f t="shared" ref="V90:V92" si="202">T90*U90</f>
        <v>0</v>
      </c>
      <c r="W90" s="125">
        <f t="shared" ref="W90:W92" si="203">G90+M90+S90</f>
        <v>0</v>
      </c>
      <c r="X90" s="126">
        <f t="shared" ref="X90:X92" si="204">J90+P90+V90</f>
        <v>0</v>
      </c>
      <c r="Y90" s="126">
        <f t="shared" si="167"/>
        <v>0</v>
      </c>
      <c r="Z90" s="127" t="e">
        <f t="shared" si="168"/>
        <v>#DIV/0!</v>
      </c>
      <c r="AA90" s="128"/>
      <c r="AB90" s="130"/>
      <c r="AC90" s="130"/>
      <c r="AD90" s="130"/>
      <c r="AE90" s="130"/>
      <c r="AF90" s="130"/>
      <c r="AG90" s="130"/>
    </row>
    <row r="91" spans="1:33" ht="30" customHeight="1" x14ac:dyDescent="0.2">
      <c r="A91" s="118" t="s">
        <v>70</v>
      </c>
      <c r="B91" s="119" t="s">
        <v>159</v>
      </c>
      <c r="C91" s="200" t="s">
        <v>160</v>
      </c>
      <c r="D91" s="201" t="s">
        <v>158</v>
      </c>
      <c r="E91" s="122"/>
      <c r="F91" s="123"/>
      <c r="G91" s="124">
        <f t="shared" si="197"/>
        <v>0</v>
      </c>
      <c r="H91" s="122"/>
      <c r="I91" s="123"/>
      <c r="J91" s="124">
        <f t="shared" si="198"/>
        <v>0</v>
      </c>
      <c r="K91" s="122"/>
      <c r="L91" s="123"/>
      <c r="M91" s="124">
        <f t="shared" si="199"/>
        <v>0</v>
      </c>
      <c r="N91" s="122"/>
      <c r="O91" s="123"/>
      <c r="P91" s="124">
        <f t="shared" si="200"/>
        <v>0</v>
      </c>
      <c r="Q91" s="122"/>
      <c r="R91" s="123"/>
      <c r="S91" s="124">
        <f t="shared" si="201"/>
        <v>0</v>
      </c>
      <c r="T91" s="122"/>
      <c r="U91" s="123"/>
      <c r="V91" s="124">
        <f t="shared" si="202"/>
        <v>0</v>
      </c>
      <c r="W91" s="125">
        <f t="shared" si="203"/>
        <v>0</v>
      </c>
      <c r="X91" s="126">
        <f t="shared" si="204"/>
        <v>0</v>
      </c>
      <c r="Y91" s="126">
        <f t="shared" si="167"/>
        <v>0</v>
      </c>
      <c r="Z91" s="127" t="e">
        <f t="shared" si="168"/>
        <v>#DIV/0!</v>
      </c>
      <c r="AA91" s="128"/>
      <c r="AB91" s="130"/>
      <c r="AC91" s="130"/>
      <c r="AD91" s="130"/>
      <c r="AE91" s="130"/>
      <c r="AF91" s="130"/>
      <c r="AG91" s="130"/>
    </row>
    <row r="92" spans="1:33" ht="30" customHeight="1" x14ac:dyDescent="0.2">
      <c r="A92" s="131" t="s">
        <v>70</v>
      </c>
      <c r="B92" s="153" t="s">
        <v>161</v>
      </c>
      <c r="C92" s="202" t="s">
        <v>378</v>
      </c>
      <c r="D92" s="203" t="s">
        <v>379</v>
      </c>
      <c r="E92" s="134">
        <v>5</v>
      </c>
      <c r="F92" s="135">
        <v>1000</v>
      </c>
      <c r="G92" s="136">
        <v>5000</v>
      </c>
      <c r="H92" s="553">
        <v>5</v>
      </c>
      <c r="I92" s="554">
        <v>1000</v>
      </c>
      <c r="J92" s="136">
        <f t="shared" si="198"/>
        <v>5000</v>
      </c>
      <c r="K92" s="134"/>
      <c r="L92" s="135"/>
      <c r="M92" s="136">
        <f t="shared" si="199"/>
        <v>0</v>
      </c>
      <c r="N92" s="134"/>
      <c r="O92" s="135"/>
      <c r="P92" s="136">
        <f t="shared" si="200"/>
        <v>0</v>
      </c>
      <c r="Q92" s="134"/>
      <c r="R92" s="135"/>
      <c r="S92" s="136">
        <f t="shared" si="201"/>
        <v>0</v>
      </c>
      <c r="T92" s="134"/>
      <c r="U92" s="135"/>
      <c r="V92" s="136">
        <f t="shared" si="202"/>
        <v>0</v>
      </c>
      <c r="W92" s="137">
        <f t="shared" si="203"/>
        <v>5000</v>
      </c>
      <c r="X92" s="126">
        <f t="shared" si="204"/>
        <v>5000</v>
      </c>
      <c r="Y92" s="126">
        <f t="shared" si="167"/>
        <v>0</v>
      </c>
      <c r="Z92" s="127">
        <f t="shared" si="168"/>
        <v>0</v>
      </c>
      <c r="AA92" s="138"/>
      <c r="AB92" s="130"/>
      <c r="AC92" s="130"/>
      <c r="AD92" s="130"/>
      <c r="AE92" s="130"/>
      <c r="AF92" s="130"/>
      <c r="AG92" s="130"/>
    </row>
    <row r="93" spans="1:33" ht="30" customHeight="1" x14ac:dyDescent="0.2">
      <c r="A93" s="107" t="s">
        <v>67</v>
      </c>
      <c r="B93" s="154" t="s">
        <v>162</v>
      </c>
      <c r="C93" s="152" t="s">
        <v>163</v>
      </c>
      <c r="D93" s="140"/>
      <c r="E93" s="141">
        <f>SUM(E94:E96)</f>
        <v>0</v>
      </c>
      <c r="F93" s="142"/>
      <c r="G93" s="143">
        <f t="shared" ref="G93:H93" si="205">SUM(G94:G96)</f>
        <v>0</v>
      </c>
      <c r="H93" s="141">
        <f t="shared" si="205"/>
        <v>0</v>
      </c>
      <c r="I93" s="142"/>
      <c r="J93" s="143">
        <f t="shared" ref="J93:K93" si="206">SUM(J94:J96)</f>
        <v>0</v>
      </c>
      <c r="K93" s="141">
        <f t="shared" si="206"/>
        <v>0</v>
      </c>
      <c r="L93" s="142"/>
      <c r="M93" s="143">
        <f t="shared" ref="M93:N93" si="207">SUM(M94:M96)</f>
        <v>0</v>
      </c>
      <c r="N93" s="141">
        <f t="shared" si="207"/>
        <v>0</v>
      </c>
      <c r="O93" s="142"/>
      <c r="P93" s="143">
        <f t="shared" ref="P93:Q93" si="208">SUM(P94:P96)</f>
        <v>0</v>
      </c>
      <c r="Q93" s="141">
        <f t="shared" si="208"/>
        <v>0</v>
      </c>
      <c r="R93" s="142"/>
      <c r="S93" s="143">
        <f t="shared" ref="S93:T93" si="209">SUM(S94:S96)</f>
        <v>0</v>
      </c>
      <c r="T93" s="141">
        <f t="shared" si="209"/>
        <v>0</v>
      </c>
      <c r="U93" s="142"/>
      <c r="V93" s="143">
        <f t="shared" ref="V93:X93" si="210">SUM(V94:V96)</f>
        <v>0</v>
      </c>
      <c r="W93" s="143">
        <f t="shared" si="210"/>
        <v>0</v>
      </c>
      <c r="X93" s="143">
        <f t="shared" si="210"/>
        <v>0</v>
      </c>
      <c r="Y93" s="143">
        <f t="shared" si="167"/>
        <v>0</v>
      </c>
      <c r="Z93" s="143" t="e">
        <f t="shared" si="168"/>
        <v>#DIV/0!</v>
      </c>
      <c r="AA93" s="145"/>
      <c r="AB93" s="117"/>
      <c r="AC93" s="117"/>
      <c r="AD93" s="117"/>
      <c r="AE93" s="117"/>
      <c r="AF93" s="117"/>
      <c r="AG93" s="117"/>
    </row>
    <row r="94" spans="1:33" ht="30" customHeight="1" x14ac:dyDescent="0.2">
      <c r="A94" s="118" t="s">
        <v>70</v>
      </c>
      <c r="B94" s="119" t="s">
        <v>164</v>
      </c>
      <c r="C94" s="186" t="s">
        <v>165</v>
      </c>
      <c r="D94" s="201" t="s">
        <v>105</v>
      </c>
      <c r="E94" s="122"/>
      <c r="F94" s="123"/>
      <c r="G94" s="124">
        <f t="shared" ref="G94:G96" si="211">E94*F94</f>
        <v>0</v>
      </c>
      <c r="H94" s="122"/>
      <c r="I94" s="123"/>
      <c r="J94" s="124">
        <f t="shared" ref="J94:J96" si="212">H94*I94</f>
        <v>0</v>
      </c>
      <c r="K94" s="122"/>
      <c r="L94" s="123"/>
      <c r="M94" s="124">
        <f t="shared" ref="M94:M96" si="213">K94*L94</f>
        <v>0</v>
      </c>
      <c r="N94" s="122"/>
      <c r="O94" s="123"/>
      <c r="P94" s="124">
        <f t="shared" ref="P94:P96" si="214">N94*O94</f>
        <v>0</v>
      </c>
      <c r="Q94" s="122"/>
      <c r="R94" s="123"/>
      <c r="S94" s="124">
        <f t="shared" ref="S94:S96" si="215">Q94*R94</f>
        <v>0</v>
      </c>
      <c r="T94" s="122"/>
      <c r="U94" s="123"/>
      <c r="V94" s="124">
        <f t="shared" ref="V94:V96" si="216">T94*U94</f>
        <v>0</v>
      </c>
      <c r="W94" s="125">
        <f t="shared" ref="W94:W96" si="217">G94+M94+S94</f>
        <v>0</v>
      </c>
      <c r="X94" s="126">
        <f t="shared" ref="X94:X96" si="218">J94+P94+V94</f>
        <v>0</v>
      </c>
      <c r="Y94" s="126">
        <f t="shared" si="167"/>
        <v>0</v>
      </c>
      <c r="Z94" s="127" t="e">
        <f t="shared" si="168"/>
        <v>#DIV/0!</v>
      </c>
      <c r="AA94" s="128"/>
      <c r="AB94" s="130"/>
      <c r="AC94" s="130"/>
      <c r="AD94" s="130"/>
      <c r="AE94" s="130"/>
      <c r="AF94" s="130"/>
      <c r="AG94" s="130"/>
    </row>
    <row r="95" spans="1:33" ht="30" customHeight="1" x14ac:dyDescent="0.2">
      <c r="A95" s="118" t="s">
        <v>70</v>
      </c>
      <c r="B95" s="204" t="s">
        <v>166</v>
      </c>
      <c r="C95" s="186" t="s">
        <v>165</v>
      </c>
      <c r="D95" s="201" t="s">
        <v>105</v>
      </c>
      <c r="E95" s="122"/>
      <c r="F95" s="123"/>
      <c r="G95" s="124">
        <f t="shared" si="211"/>
        <v>0</v>
      </c>
      <c r="H95" s="122"/>
      <c r="I95" s="123"/>
      <c r="J95" s="124">
        <f t="shared" si="212"/>
        <v>0</v>
      </c>
      <c r="K95" s="122"/>
      <c r="L95" s="123"/>
      <c r="M95" s="124">
        <f t="shared" si="213"/>
        <v>0</v>
      </c>
      <c r="N95" s="122"/>
      <c r="O95" s="123"/>
      <c r="P95" s="124">
        <f t="shared" si="214"/>
        <v>0</v>
      </c>
      <c r="Q95" s="122"/>
      <c r="R95" s="123"/>
      <c r="S95" s="124">
        <f t="shared" si="215"/>
        <v>0</v>
      </c>
      <c r="T95" s="122"/>
      <c r="U95" s="123"/>
      <c r="V95" s="124">
        <f t="shared" si="216"/>
        <v>0</v>
      </c>
      <c r="W95" s="125">
        <f t="shared" si="217"/>
        <v>0</v>
      </c>
      <c r="X95" s="126">
        <f t="shared" si="218"/>
        <v>0</v>
      </c>
      <c r="Y95" s="126">
        <f t="shared" si="167"/>
        <v>0</v>
      </c>
      <c r="Z95" s="127" t="e">
        <f t="shared" si="168"/>
        <v>#DIV/0!</v>
      </c>
      <c r="AA95" s="128"/>
      <c r="AB95" s="130"/>
      <c r="AC95" s="130"/>
      <c r="AD95" s="130"/>
      <c r="AE95" s="130"/>
      <c r="AF95" s="130"/>
      <c r="AG95" s="130"/>
    </row>
    <row r="96" spans="1:33" ht="30" customHeight="1" x14ac:dyDescent="0.2">
      <c r="A96" s="131" t="s">
        <v>70</v>
      </c>
      <c r="B96" s="205" t="s">
        <v>167</v>
      </c>
      <c r="C96" s="162" t="s">
        <v>165</v>
      </c>
      <c r="D96" s="203" t="s">
        <v>105</v>
      </c>
      <c r="E96" s="134"/>
      <c r="F96" s="135"/>
      <c r="G96" s="136">
        <f t="shared" si="211"/>
        <v>0</v>
      </c>
      <c r="H96" s="134"/>
      <c r="I96" s="135"/>
      <c r="J96" s="136">
        <f t="shared" si="212"/>
        <v>0</v>
      </c>
      <c r="K96" s="134"/>
      <c r="L96" s="135"/>
      <c r="M96" s="136">
        <f t="shared" si="213"/>
        <v>0</v>
      </c>
      <c r="N96" s="134"/>
      <c r="O96" s="135"/>
      <c r="P96" s="136">
        <f t="shared" si="214"/>
        <v>0</v>
      </c>
      <c r="Q96" s="134"/>
      <c r="R96" s="135"/>
      <c r="S96" s="136">
        <f t="shared" si="215"/>
        <v>0</v>
      </c>
      <c r="T96" s="134"/>
      <c r="U96" s="135"/>
      <c r="V96" s="136">
        <f t="shared" si="216"/>
        <v>0</v>
      </c>
      <c r="W96" s="137">
        <f t="shared" si="217"/>
        <v>0</v>
      </c>
      <c r="X96" s="126">
        <f t="shared" si="218"/>
        <v>0</v>
      </c>
      <c r="Y96" s="126">
        <f t="shared" si="167"/>
        <v>0</v>
      </c>
      <c r="Z96" s="127" t="e">
        <f t="shared" si="168"/>
        <v>#DIV/0!</v>
      </c>
      <c r="AA96" s="138"/>
      <c r="AB96" s="130"/>
      <c r="AC96" s="130"/>
      <c r="AD96" s="130"/>
      <c r="AE96" s="130"/>
      <c r="AF96" s="130"/>
      <c r="AG96" s="130"/>
    </row>
    <row r="97" spans="1:33" ht="30" customHeight="1" x14ac:dyDescent="0.2">
      <c r="A97" s="107" t="s">
        <v>67</v>
      </c>
      <c r="B97" s="154" t="s">
        <v>168</v>
      </c>
      <c r="C97" s="152" t="s">
        <v>169</v>
      </c>
      <c r="D97" s="140"/>
      <c r="E97" s="141">
        <f>SUM(E98:E100)</f>
        <v>0</v>
      </c>
      <c r="F97" s="142"/>
      <c r="G97" s="143">
        <f t="shared" ref="G97:H97" si="219">SUM(G98:G100)</f>
        <v>0</v>
      </c>
      <c r="H97" s="141">
        <f t="shared" si="219"/>
        <v>0</v>
      </c>
      <c r="I97" s="142"/>
      <c r="J97" s="143">
        <f t="shared" ref="J97:K97" si="220">SUM(J98:J100)</f>
        <v>0</v>
      </c>
      <c r="K97" s="141">
        <f t="shared" si="220"/>
        <v>0</v>
      </c>
      <c r="L97" s="142"/>
      <c r="M97" s="143">
        <f t="shared" ref="M97:N97" si="221">SUM(M98:M100)</f>
        <v>0</v>
      </c>
      <c r="N97" s="141">
        <f t="shared" si="221"/>
        <v>0</v>
      </c>
      <c r="O97" s="142"/>
      <c r="P97" s="143">
        <f t="shared" ref="P97:Q97" si="222">SUM(P98:P100)</f>
        <v>0</v>
      </c>
      <c r="Q97" s="141">
        <f t="shared" si="222"/>
        <v>0</v>
      </c>
      <c r="R97" s="142"/>
      <c r="S97" s="143">
        <f t="shared" ref="S97:T97" si="223">SUM(S98:S100)</f>
        <v>0</v>
      </c>
      <c r="T97" s="141">
        <f t="shared" si="223"/>
        <v>0</v>
      </c>
      <c r="U97" s="142"/>
      <c r="V97" s="143">
        <f t="shared" ref="V97:X97" si="224">SUM(V98:V100)</f>
        <v>0</v>
      </c>
      <c r="W97" s="143">
        <f t="shared" si="224"/>
        <v>0</v>
      </c>
      <c r="X97" s="143">
        <f t="shared" si="224"/>
        <v>0</v>
      </c>
      <c r="Y97" s="143">
        <f t="shared" si="167"/>
        <v>0</v>
      </c>
      <c r="Z97" s="143" t="e">
        <f t="shared" si="168"/>
        <v>#DIV/0!</v>
      </c>
      <c r="AA97" s="145"/>
      <c r="AB97" s="117"/>
      <c r="AC97" s="117"/>
      <c r="AD97" s="117"/>
      <c r="AE97" s="117"/>
      <c r="AF97" s="117"/>
      <c r="AG97" s="117"/>
    </row>
    <row r="98" spans="1:33" ht="30" customHeight="1" x14ac:dyDescent="0.2">
      <c r="A98" s="118" t="s">
        <v>70</v>
      </c>
      <c r="B98" s="119" t="s">
        <v>170</v>
      </c>
      <c r="C98" s="186" t="s">
        <v>165</v>
      </c>
      <c r="D98" s="201" t="s">
        <v>105</v>
      </c>
      <c r="E98" s="122"/>
      <c r="F98" s="123"/>
      <c r="G98" s="124">
        <f t="shared" ref="G98:G100" si="225">E98*F98</f>
        <v>0</v>
      </c>
      <c r="H98" s="122"/>
      <c r="I98" s="123"/>
      <c r="J98" s="124">
        <f t="shared" ref="J98:J100" si="226">H98*I98</f>
        <v>0</v>
      </c>
      <c r="K98" s="122"/>
      <c r="L98" s="123"/>
      <c r="M98" s="124">
        <f t="shared" ref="M98:M100" si="227">K98*L98</f>
        <v>0</v>
      </c>
      <c r="N98" s="122"/>
      <c r="O98" s="123"/>
      <c r="P98" s="124">
        <f t="shared" ref="P98:P100" si="228">N98*O98</f>
        <v>0</v>
      </c>
      <c r="Q98" s="122"/>
      <c r="R98" s="123"/>
      <c r="S98" s="124">
        <f t="shared" ref="S98:S100" si="229">Q98*R98</f>
        <v>0</v>
      </c>
      <c r="T98" s="122"/>
      <c r="U98" s="123"/>
      <c r="V98" s="124">
        <f t="shared" ref="V98:V100" si="230">T98*U98</f>
        <v>0</v>
      </c>
      <c r="W98" s="125">
        <f t="shared" ref="W98:W100" si="231">G98+M98+S98</f>
        <v>0</v>
      </c>
      <c r="X98" s="126">
        <f t="shared" ref="X98:X100" si="232">J98+P98+V98</f>
        <v>0</v>
      </c>
      <c r="Y98" s="126">
        <f t="shared" si="167"/>
        <v>0</v>
      </c>
      <c r="Z98" s="127" t="e">
        <f t="shared" si="168"/>
        <v>#DIV/0!</v>
      </c>
      <c r="AA98" s="128"/>
      <c r="AB98" s="130"/>
      <c r="AC98" s="130"/>
      <c r="AD98" s="130"/>
      <c r="AE98" s="130"/>
      <c r="AF98" s="130"/>
      <c r="AG98" s="130"/>
    </row>
    <row r="99" spans="1:33" ht="30" customHeight="1" x14ac:dyDescent="0.2">
      <c r="A99" s="118" t="s">
        <v>70</v>
      </c>
      <c r="B99" s="119" t="s">
        <v>171</v>
      </c>
      <c r="C99" s="186" t="s">
        <v>165</v>
      </c>
      <c r="D99" s="201" t="s">
        <v>105</v>
      </c>
      <c r="E99" s="122"/>
      <c r="F99" s="123"/>
      <c r="G99" s="124">
        <f t="shared" si="225"/>
        <v>0</v>
      </c>
      <c r="H99" s="122"/>
      <c r="I99" s="123"/>
      <c r="J99" s="124">
        <f t="shared" si="226"/>
        <v>0</v>
      </c>
      <c r="K99" s="122"/>
      <c r="L99" s="123"/>
      <c r="M99" s="124">
        <f t="shared" si="227"/>
        <v>0</v>
      </c>
      <c r="N99" s="122"/>
      <c r="O99" s="123"/>
      <c r="P99" s="124">
        <f t="shared" si="228"/>
        <v>0</v>
      </c>
      <c r="Q99" s="122"/>
      <c r="R99" s="123"/>
      <c r="S99" s="124">
        <f t="shared" si="229"/>
        <v>0</v>
      </c>
      <c r="T99" s="122"/>
      <c r="U99" s="123"/>
      <c r="V99" s="124">
        <f t="shared" si="230"/>
        <v>0</v>
      </c>
      <c r="W99" s="125">
        <f t="shared" si="231"/>
        <v>0</v>
      </c>
      <c r="X99" s="126">
        <f t="shared" si="232"/>
        <v>0</v>
      </c>
      <c r="Y99" s="126">
        <f t="shared" si="167"/>
        <v>0</v>
      </c>
      <c r="Z99" s="127" t="e">
        <f t="shared" si="168"/>
        <v>#DIV/0!</v>
      </c>
      <c r="AA99" s="128"/>
      <c r="AB99" s="130"/>
      <c r="AC99" s="130"/>
      <c r="AD99" s="130"/>
      <c r="AE99" s="130"/>
      <c r="AF99" s="130"/>
      <c r="AG99" s="130"/>
    </row>
    <row r="100" spans="1:33" ht="30" customHeight="1" x14ac:dyDescent="0.2">
      <c r="A100" s="131" t="s">
        <v>70</v>
      </c>
      <c r="B100" s="153" t="s">
        <v>172</v>
      </c>
      <c r="C100" s="162" t="s">
        <v>165</v>
      </c>
      <c r="D100" s="203" t="s">
        <v>105</v>
      </c>
      <c r="E100" s="134"/>
      <c r="F100" s="135"/>
      <c r="G100" s="136">
        <f t="shared" si="225"/>
        <v>0</v>
      </c>
      <c r="H100" s="134"/>
      <c r="I100" s="135"/>
      <c r="J100" s="136">
        <f t="shared" si="226"/>
        <v>0</v>
      </c>
      <c r="K100" s="134"/>
      <c r="L100" s="135"/>
      <c r="M100" s="136">
        <f t="shared" si="227"/>
        <v>0</v>
      </c>
      <c r="N100" s="134"/>
      <c r="O100" s="135"/>
      <c r="P100" s="136">
        <f t="shared" si="228"/>
        <v>0</v>
      </c>
      <c r="Q100" s="134"/>
      <c r="R100" s="135"/>
      <c r="S100" s="136">
        <f t="shared" si="229"/>
        <v>0</v>
      </c>
      <c r="T100" s="134"/>
      <c r="U100" s="135"/>
      <c r="V100" s="136">
        <f t="shared" si="230"/>
        <v>0</v>
      </c>
      <c r="W100" s="137">
        <f t="shared" si="231"/>
        <v>0</v>
      </c>
      <c r="X100" s="126">
        <f t="shared" si="232"/>
        <v>0</v>
      </c>
      <c r="Y100" s="164">
        <f t="shared" si="167"/>
        <v>0</v>
      </c>
      <c r="Z100" s="127" t="e">
        <f t="shared" si="168"/>
        <v>#DIV/0!</v>
      </c>
      <c r="AA100" s="138"/>
      <c r="AB100" s="130"/>
      <c r="AC100" s="130"/>
      <c r="AD100" s="130"/>
      <c r="AE100" s="130"/>
      <c r="AF100" s="130"/>
      <c r="AG100" s="130"/>
    </row>
    <row r="101" spans="1:33" ht="30" customHeight="1" x14ac:dyDescent="0.2">
      <c r="A101" s="165" t="s">
        <v>173</v>
      </c>
      <c r="B101" s="166"/>
      <c r="C101" s="167"/>
      <c r="D101" s="168"/>
      <c r="E101" s="172">
        <f>E97+E93+E89+E85+E81</f>
        <v>112</v>
      </c>
      <c r="F101" s="188"/>
      <c r="G101" s="171">
        <f>G97+G93+G89+G85+G81</f>
        <v>31279.200000000001</v>
      </c>
      <c r="H101" s="172">
        <f t="shared" ref="H101" si="233">H97+H93+H89+H85+H81</f>
        <v>112</v>
      </c>
      <c r="I101" s="188"/>
      <c r="J101" s="171">
        <f t="shared" ref="J101:K101" si="234">J97+J93+J89+J85+J81</f>
        <v>31279.200000000001</v>
      </c>
      <c r="K101" s="189">
        <f t="shared" si="234"/>
        <v>0</v>
      </c>
      <c r="L101" s="188"/>
      <c r="M101" s="171">
        <f t="shared" ref="M101:N101" si="235">M97+M93+M89+M85+M81</f>
        <v>0</v>
      </c>
      <c r="N101" s="189">
        <f t="shared" si="235"/>
        <v>0</v>
      </c>
      <c r="O101" s="188"/>
      <c r="P101" s="171">
        <f t="shared" ref="P101:Q101" si="236">P97+P93+P89+P85+P81</f>
        <v>0</v>
      </c>
      <c r="Q101" s="189">
        <f t="shared" si="236"/>
        <v>0</v>
      </c>
      <c r="R101" s="188"/>
      <c r="S101" s="171">
        <f t="shared" ref="S101:T101" si="237">S97+S93+S89+S85+S81</f>
        <v>0</v>
      </c>
      <c r="T101" s="189">
        <f t="shared" si="237"/>
        <v>0</v>
      </c>
      <c r="U101" s="188"/>
      <c r="V101" s="171">
        <f t="shared" ref="V101:X101" si="238">V97+V93+V89+V85+V81</f>
        <v>0</v>
      </c>
      <c r="W101" s="190">
        <f t="shared" si="238"/>
        <v>31279.200000000001</v>
      </c>
      <c r="X101" s="206">
        <f t="shared" si="238"/>
        <v>31279.200000000001</v>
      </c>
      <c r="Y101" s="207">
        <f t="shared" si="167"/>
        <v>0</v>
      </c>
      <c r="Z101" s="207">
        <f t="shared" si="168"/>
        <v>0</v>
      </c>
      <c r="AA101" s="176"/>
      <c r="AB101" s="6"/>
      <c r="AC101" s="6"/>
      <c r="AD101" s="6"/>
      <c r="AE101" s="6"/>
      <c r="AF101" s="6"/>
      <c r="AG101" s="6"/>
    </row>
    <row r="102" spans="1:33" ht="30" customHeight="1" x14ac:dyDescent="0.2">
      <c r="A102" s="208" t="s">
        <v>65</v>
      </c>
      <c r="B102" s="209">
        <v>5</v>
      </c>
      <c r="C102" s="210" t="s">
        <v>174</v>
      </c>
      <c r="D102" s="103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5"/>
      <c r="X102" s="105"/>
      <c r="Y102" s="211"/>
      <c r="Z102" s="105"/>
      <c r="AA102" s="106"/>
      <c r="AB102" s="6"/>
      <c r="AC102" s="6"/>
      <c r="AD102" s="6"/>
      <c r="AE102" s="6"/>
      <c r="AF102" s="6"/>
      <c r="AG102" s="6"/>
    </row>
    <row r="103" spans="1:33" ht="30" customHeight="1" x14ac:dyDescent="0.2">
      <c r="A103" s="107" t="s">
        <v>67</v>
      </c>
      <c r="B103" s="154" t="s">
        <v>175</v>
      </c>
      <c r="C103" s="139" t="s">
        <v>176</v>
      </c>
      <c r="D103" s="140"/>
      <c r="E103" s="141">
        <f>SUM(E104:E106)</f>
        <v>0</v>
      </c>
      <c r="F103" s="142"/>
      <c r="G103" s="143">
        <f t="shared" ref="G103:H103" si="239">SUM(G104:G106)</f>
        <v>0</v>
      </c>
      <c r="H103" s="141">
        <f t="shared" si="239"/>
        <v>0</v>
      </c>
      <c r="I103" s="142"/>
      <c r="J103" s="143">
        <f t="shared" ref="J103:K103" si="240">SUM(J104:J106)</f>
        <v>0</v>
      </c>
      <c r="K103" s="141">
        <f t="shared" si="240"/>
        <v>0</v>
      </c>
      <c r="L103" s="142"/>
      <c r="M103" s="143">
        <f t="shared" ref="M103:N103" si="241">SUM(M104:M106)</f>
        <v>0</v>
      </c>
      <c r="N103" s="141">
        <f t="shared" si="241"/>
        <v>0</v>
      </c>
      <c r="O103" s="142"/>
      <c r="P103" s="143">
        <f t="shared" ref="P103:Q103" si="242">SUM(P104:P106)</f>
        <v>0</v>
      </c>
      <c r="Q103" s="141">
        <f t="shared" si="242"/>
        <v>0</v>
      </c>
      <c r="R103" s="142"/>
      <c r="S103" s="143">
        <f t="shared" ref="S103:T103" si="243">SUM(S104:S106)</f>
        <v>0</v>
      </c>
      <c r="T103" s="141">
        <f t="shared" si="243"/>
        <v>0</v>
      </c>
      <c r="U103" s="142"/>
      <c r="V103" s="143">
        <f t="shared" ref="V103:X103" si="244">SUM(V104:V106)</f>
        <v>0</v>
      </c>
      <c r="W103" s="212">
        <f t="shared" si="244"/>
        <v>0</v>
      </c>
      <c r="X103" s="212">
        <f t="shared" si="244"/>
        <v>0</v>
      </c>
      <c r="Y103" s="212">
        <f t="shared" ref="Y103:Y115" si="245">W103-X103</f>
        <v>0</v>
      </c>
      <c r="Z103" s="115" t="e">
        <f t="shared" ref="Z103:Z115" si="246">Y103/W103</f>
        <v>#DIV/0!</v>
      </c>
      <c r="AA103" s="145"/>
      <c r="AB103" s="130"/>
      <c r="AC103" s="130"/>
      <c r="AD103" s="130"/>
      <c r="AE103" s="130"/>
      <c r="AF103" s="130"/>
      <c r="AG103" s="130"/>
    </row>
    <row r="104" spans="1:33" ht="30" customHeight="1" x14ac:dyDescent="0.2">
      <c r="A104" s="118" t="s">
        <v>70</v>
      </c>
      <c r="B104" s="119" t="s">
        <v>177</v>
      </c>
      <c r="C104" s="213" t="s">
        <v>178</v>
      </c>
      <c r="D104" s="201" t="s">
        <v>179</v>
      </c>
      <c r="E104" s="122"/>
      <c r="F104" s="123"/>
      <c r="G104" s="124">
        <f t="shared" ref="G104:G106" si="247">E104*F104</f>
        <v>0</v>
      </c>
      <c r="H104" s="122"/>
      <c r="I104" s="123"/>
      <c r="J104" s="124">
        <f t="shared" ref="J104:J106" si="248">H104*I104</f>
        <v>0</v>
      </c>
      <c r="K104" s="122"/>
      <c r="L104" s="123"/>
      <c r="M104" s="124">
        <f t="shared" ref="M104:M106" si="249">K104*L104</f>
        <v>0</v>
      </c>
      <c r="N104" s="122"/>
      <c r="O104" s="123"/>
      <c r="P104" s="124">
        <f t="shared" ref="P104:P106" si="250">N104*O104</f>
        <v>0</v>
      </c>
      <c r="Q104" s="122"/>
      <c r="R104" s="123"/>
      <c r="S104" s="124">
        <f t="shared" ref="S104:S106" si="251">Q104*R104</f>
        <v>0</v>
      </c>
      <c r="T104" s="122"/>
      <c r="U104" s="123"/>
      <c r="V104" s="124">
        <f t="shared" ref="V104:V106" si="252">T104*U104</f>
        <v>0</v>
      </c>
      <c r="W104" s="125">
        <f t="shared" ref="W104:W106" si="253">G104+M104+S104</f>
        <v>0</v>
      </c>
      <c r="X104" s="126">
        <f t="shared" ref="X104:X106" si="254">J104+P104+V104</f>
        <v>0</v>
      </c>
      <c r="Y104" s="126">
        <f t="shared" si="245"/>
        <v>0</v>
      </c>
      <c r="Z104" s="127" t="e">
        <f t="shared" si="246"/>
        <v>#DIV/0!</v>
      </c>
      <c r="AA104" s="128"/>
      <c r="AB104" s="130"/>
      <c r="AC104" s="130"/>
      <c r="AD104" s="130"/>
      <c r="AE104" s="130"/>
      <c r="AF104" s="130"/>
      <c r="AG104" s="130"/>
    </row>
    <row r="105" spans="1:33" ht="30" customHeight="1" x14ac:dyDescent="0.2">
      <c r="A105" s="118" t="s">
        <v>70</v>
      </c>
      <c r="B105" s="119" t="s">
        <v>180</v>
      </c>
      <c r="C105" s="213" t="s">
        <v>178</v>
      </c>
      <c r="D105" s="201" t="s">
        <v>179</v>
      </c>
      <c r="E105" s="122"/>
      <c r="F105" s="123"/>
      <c r="G105" s="124">
        <f t="shared" si="247"/>
        <v>0</v>
      </c>
      <c r="H105" s="122"/>
      <c r="I105" s="123"/>
      <c r="J105" s="124">
        <f t="shared" si="248"/>
        <v>0</v>
      </c>
      <c r="K105" s="122"/>
      <c r="L105" s="123"/>
      <c r="M105" s="124">
        <f t="shared" si="249"/>
        <v>0</v>
      </c>
      <c r="N105" s="122"/>
      <c r="O105" s="123"/>
      <c r="P105" s="124">
        <f t="shared" si="250"/>
        <v>0</v>
      </c>
      <c r="Q105" s="122"/>
      <c r="R105" s="123"/>
      <c r="S105" s="124">
        <f t="shared" si="251"/>
        <v>0</v>
      </c>
      <c r="T105" s="122"/>
      <c r="U105" s="123"/>
      <c r="V105" s="124">
        <f t="shared" si="252"/>
        <v>0</v>
      </c>
      <c r="W105" s="125">
        <f t="shared" si="253"/>
        <v>0</v>
      </c>
      <c r="X105" s="126">
        <f t="shared" si="254"/>
        <v>0</v>
      </c>
      <c r="Y105" s="126">
        <f t="shared" si="245"/>
        <v>0</v>
      </c>
      <c r="Z105" s="127" t="e">
        <f t="shared" si="246"/>
        <v>#DIV/0!</v>
      </c>
      <c r="AA105" s="128"/>
      <c r="AB105" s="130"/>
      <c r="AC105" s="130"/>
      <c r="AD105" s="130"/>
      <c r="AE105" s="130"/>
      <c r="AF105" s="130"/>
      <c r="AG105" s="130"/>
    </row>
    <row r="106" spans="1:33" ht="30" customHeight="1" x14ac:dyDescent="0.2">
      <c r="A106" s="131" t="s">
        <v>70</v>
      </c>
      <c r="B106" s="132" t="s">
        <v>181</v>
      </c>
      <c r="C106" s="213" t="s">
        <v>178</v>
      </c>
      <c r="D106" s="203" t="s">
        <v>179</v>
      </c>
      <c r="E106" s="134"/>
      <c r="F106" s="135"/>
      <c r="G106" s="136">
        <f t="shared" si="247"/>
        <v>0</v>
      </c>
      <c r="H106" s="134"/>
      <c r="I106" s="135"/>
      <c r="J106" s="136">
        <f t="shared" si="248"/>
        <v>0</v>
      </c>
      <c r="K106" s="134"/>
      <c r="L106" s="135"/>
      <c r="M106" s="136">
        <f t="shared" si="249"/>
        <v>0</v>
      </c>
      <c r="N106" s="134"/>
      <c r="O106" s="135"/>
      <c r="P106" s="136">
        <f t="shared" si="250"/>
        <v>0</v>
      </c>
      <c r="Q106" s="134"/>
      <c r="R106" s="135"/>
      <c r="S106" s="136">
        <f t="shared" si="251"/>
        <v>0</v>
      </c>
      <c r="T106" s="134"/>
      <c r="U106" s="135"/>
      <c r="V106" s="136">
        <f t="shared" si="252"/>
        <v>0</v>
      </c>
      <c r="W106" s="137">
        <f t="shared" si="253"/>
        <v>0</v>
      </c>
      <c r="X106" s="126">
        <f t="shared" si="254"/>
        <v>0</v>
      </c>
      <c r="Y106" s="126">
        <f t="shared" si="245"/>
        <v>0</v>
      </c>
      <c r="Z106" s="127" t="e">
        <f t="shared" si="246"/>
        <v>#DIV/0!</v>
      </c>
      <c r="AA106" s="138"/>
      <c r="AB106" s="130"/>
      <c r="AC106" s="130"/>
      <c r="AD106" s="130"/>
      <c r="AE106" s="130"/>
      <c r="AF106" s="130"/>
      <c r="AG106" s="130"/>
    </row>
    <row r="107" spans="1:33" ht="30" customHeight="1" x14ac:dyDescent="0.2">
      <c r="A107" s="107" t="s">
        <v>67</v>
      </c>
      <c r="B107" s="154" t="s">
        <v>182</v>
      </c>
      <c r="C107" s="139" t="s">
        <v>183</v>
      </c>
      <c r="D107" s="214"/>
      <c r="E107" s="215">
        <f>SUM(E108:E110)</f>
        <v>2160</v>
      </c>
      <c r="F107" s="142"/>
      <c r="G107" s="143">
        <f t="shared" ref="G107:H107" si="255">SUM(G108:G110)</f>
        <v>32400</v>
      </c>
      <c r="H107" s="215">
        <f t="shared" si="255"/>
        <v>890.1</v>
      </c>
      <c r="I107" s="142"/>
      <c r="J107" s="143">
        <f t="shared" ref="J107:K107" si="256">SUM(J108:J110)</f>
        <v>10681.2</v>
      </c>
      <c r="K107" s="215">
        <f t="shared" si="256"/>
        <v>0</v>
      </c>
      <c r="L107" s="142"/>
      <c r="M107" s="143">
        <f t="shared" ref="M107:N107" si="257">SUM(M108:M110)</f>
        <v>0</v>
      </c>
      <c r="N107" s="215">
        <f t="shared" si="257"/>
        <v>0</v>
      </c>
      <c r="O107" s="142"/>
      <c r="P107" s="143">
        <f t="shared" ref="P107:Q107" si="258">SUM(P108:P110)</f>
        <v>0</v>
      </c>
      <c r="Q107" s="215">
        <f t="shared" si="258"/>
        <v>0</v>
      </c>
      <c r="R107" s="142"/>
      <c r="S107" s="143">
        <f t="shared" ref="S107:T107" si="259">SUM(S108:S110)</f>
        <v>0</v>
      </c>
      <c r="T107" s="215">
        <f t="shared" si="259"/>
        <v>0</v>
      </c>
      <c r="U107" s="142"/>
      <c r="V107" s="143">
        <f t="shared" ref="V107:X107" si="260">SUM(V108:V110)</f>
        <v>0</v>
      </c>
      <c r="W107" s="212">
        <f t="shared" si="260"/>
        <v>32400</v>
      </c>
      <c r="X107" s="212">
        <f t="shared" si="260"/>
        <v>10681.2</v>
      </c>
      <c r="Y107" s="212">
        <f t="shared" si="245"/>
        <v>21718.799999999999</v>
      </c>
      <c r="Z107" s="212">
        <f t="shared" si="246"/>
        <v>0.67033333333333334</v>
      </c>
      <c r="AA107" s="145"/>
      <c r="AB107" s="130"/>
      <c r="AC107" s="130"/>
      <c r="AD107" s="130"/>
      <c r="AE107" s="130"/>
      <c r="AF107" s="130"/>
      <c r="AG107" s="130"/>
    </row>
    <row r="108" spans="1:33" ht="293.25" x14ac:dyDescent="0.2">
      <c r="A108" s="118" t="s">
        <v>70</v>
      </c>
      <c r="B108" s="119" t="s">
        <v>184</v>
      </c>
      <c r="C108" s="475" t="s">
        <v>380</v>
      </c>
      <c r="D108" s="216" t="s">
        <v>381</v>
      </c>
      <c r="E108" s="122">
        <v>2160</v>
      </c>
      <c r="F108" s="123">
        <v>15</v>
      </c>
      <c r="G108" s="124">
        <f t="shared" ref="G108:G110" si="261">E108*F108</f>
        <v>32400</v>
      </c>
      <c r="H108" s="555">
        <v>890.1</v>
      </c>
      <c r="I108" s="556">
        <v>12</v>
      </c>
      <c r="J108" s="124">
        <f t="shared" ref="J108:J110" si="262">H108*I108</f>
        <v>10681.2</v>
      </c>
      <c r="K108" s="122"/>
      <c r="L108" s="123"/>
      <c r="M108" s="124">
        <f t="shared" ref="M108:M110" si="263">K108*L108</f>
        <v>0</v>
      </c>
      <c r="N108" s="122"/>
      <c r="O108" s="123"/>
      <c r="P108" s="124">
        <f t="shared" ref="P108:P110" si="264">N108*O108</f>
        <v>0</v>
      </c>
      <c r="Q108" s="122"/>
      <c r="R108" s="123"/>
      <c r="S108" s="124">
        <f t="shared" ref="S108:S110" si="265">Q108*R108</f>
        <v>0</v>
      </c>
      <c r="T108" s="122"/>
      <c r="U108" s="123"/>
      <c r="V108" s="124">
        <f t="shared" ref="V108:V110" si="266">T108*U108</f>
        <v>0</v>
      </c>
      <c r="W108" s="125">
        <f t="shared" ref="W108:W110" si="267">G108+M108+S108</f>
        <v>32400</v>
      </c>
      <c r="X108" s="126">
        <f t="shared" ref="X108:X110" si="268">J108+P108+V108</f>
        <v>10681.2</v>
      </c>
      <c r="Y108" s="126">
        <f t="shared" si="245"/>
        <v>21718.799999999999</v>
      </c>
      <c r="Z108" s="127">
        <f t="shared" si="246"/>
        <v>0.67033333333333334</v>
      </c>
      <c r="AA108" s="486" t="s">
        <v>588</v>
      </c>
      <c r="AB108" s="130"/>
      <c r="AC108" s="130"/>
      <c r="AD108" s="130"/>
      <c r="AE108" s="130"/>
      <c r="AF108" s="130"/>
      <c r="AG108" s="130"/>
    </row>
    <row r="109" spans="1:33" ht="30" customHeight="1" x14ac:dyDescent="0.2">
      <c r="A109" s="118" t="s">
        <v>70</v>
      </c>
      <c r="B109" s="119" t="s">
        <v>186</v>
      </c>
      <c r="C109" s="186" t="s">
        <v>185</v>
      </c>
      <c r="D109" s="201" t="s">
        <v>105</v>
      </c>
      <c r="E109" s="122"/>
      <c r="F109" s="123"/>
      <c r="G109" s="124">
        <f t="shared" si="261"/>
        <v>0</v>
      </c>
      <c r="H109" s="122"/>
      <c r="I109" s="123"/>
      <c r="J109" s="124">
        <f t="shared" si="262"/>
        <v>0</v>
      </c>
      <c r="K109" s="122"/>
      <c r="L109" s="123"/>
      <c r="M109" s="124">
        <f t="shared" si="263"/>
        <v>0</v>
      </c>
      <c r="N109" s="122"/>
      <c r="O109" s="123"/>
      <c r="P109" s="124">
        <f t="shared" si="264"/>
        <v>0</v>
      </c>
      <c r="Q109" s="122"/>
      <c r="R109" s="123"/>
      <c r="S109" s="124">
        <f t="shared" si="265"/>
        <v>0</v>
      </c>
      <c r="T109" s="122"/>
      <c r="U109" s="123"/>
      <c r="V109" s="124">
        <f t="shared" si="266"/>
        <v>0</v>
      </c>
      <c r="W109" s="125">
        <f t="shared" si="267"/>
        <v>0</v>
      </c>
      <c r="X109" s="126">
        <f t="shared" si="268"/>
        <v>0</v>
      </c>
      <c r="Y109" s="126">
        <f t="shared" si="245"/>
        <v>0</v>
      </c>
      <c r="Z109" s="127" t="e">
        <f t="shared" si="246"/>
        <v>#DIV/0!</v>
      </c>
      <c r="AA109" s="128"/>
      <c r="AB109" s="130"/>
      <c r="AC109" s="130"/>
      <c r="AD109" s="130"/>
      <c r="AE109" s="130"/>
      <c r="AF109" s="130"/>
      <c r="AG109" s="130"/>
    </row>
    <row r="110" spans="1:33" ht="30" customHeight="1" x14ac:dyDescent="0.2">
      <c r="A110" s="131" t="s">
        <v>70</v>
      </c>
      <c r="B110" s="132" t="s">
        <v>187</v>
      </c>
      <c r="C110" s="162" t="s">
        <v>185</v>
      </c>
      <c r="D110" s="203" t="s">
        <v>105</v>
      </c>
      <c r="E110" s="134"/>
      <c r="F110" s="135"/>
      <c r="G110" s="136">
        <f t="shared" si="261"/>
        <v>0</v>
      </c>
      <c r="H110" s="134"/>
      <c r="I110" s="135"/>
      <c r="J110" s="136">
        <f t="shared" si="262"/>
        <v>0</v>
      </c>
      <c r="K110" s="134"/>
      <c r="L110" s="135"/>
      <c r="M110" s="136">
        <f t="shared" si="263"/>
        <v>0</v>
      </c>
      <c r="N110" s="134"/>
      <c r="O110" s="135"/>
      <c r="P110" s="136">
        <f t="shared" si="264"/>
        <v>0</v>
      </c>
      <c r="Q110" s="134"/>
      <c r="R110" s="135"/>
      <c r="S110" s="136">
        <f t="shared" si="265"/>
        <v>0</v>
      </c>
      <c r="T110" s="134"/>
      <c r="U110" s="135"/>
      <c r="V110" s="136">
        <f t="shared" si="266"/>
        <v>0</v>
      </c>
      <c r="W110" s="137">
        <f t="shared" si="267"/>
        <v>0</v>
      </c>
      <c r="X110" s="126">
        <f t="shared" si="268"/>
        <v>0</v>
      </c>
      <c r="Y110" s="126">
        <f t="shared" si="245"/>
        <v>0</v>
      </c>
      <c r="Z110" s="127" t="e">
        <f t="shared" si="246"/>
        <v>#DIV/0!</v>
      </c>
      <c r="AA110" s="138"/>
      <c r="AB110" s="130"/>
      <c r="AC110" s="130"/>
      <c r="AD110" s="130"/>
      <c r="AE110" s="130"/>
      <c r="AF110" s="130"/>
      <c r="AG110" s="130"/>
    </row>
    <row r="111" spans="1:33" ht="30" customHeight="1" x14ac:dyDescent="0.2">
      <c r="A111" s="107" t="s">
        <v>67</v>
      </c>
      <c r="B111" s="154" t="s">
        <v>188</v>
      </c>
      <c r="C111" s="217" t="s">
        <v>189</v>
      </c>
      <c r="D111" s="218"/>
      <c r="E111" s="215">
        <f>SUM(E112:E114)</f>
        <v>0</v>
      </c>
      <c r="F111" s="142"/>
      <c r="G111" s="143">
        <f t="shared" ref="G111:H111" si="269">SUM(G112:G114)</f>
        <v>0</v>
      </c>
      <c r="H111" s="215">
        <f t="shared" si="269"/>
        <v>0</v>
      </c>
      <c r="I111" s="142"/>
      <c r="J111" s="143">
        <f t="shared" ref="J111:K111" si="270">SUM(J112:J114)</f>
        <v>0</v>
      </c>
      <c r="K111" s="215">
        <f t="shared" si="270"/>
        <v>0</v>
      </c>
      <c r="L111" s="142"/>
      <c r="M111" s="143">
        <f t="shared" ref="M111:N111" si="271">SUM(M112:M114)</f>
        <v>0</v>
      </c>
      <c r="N111" s="215">
        <f t="shared" si="271"/>
        <v>0</v>
      </c>
      <c r="O111" s="142"/>
      <c r="P111" s="143">
        <f t="shared" ref="P111:Q111" si="272">SUM(P112:P114)</f>
        <v>0</v>
      </c>
      <c r="Q111" s="215">
        <f t="shared" si="272"/>
        <v>0</v>
      </c>
      <c r="R111" s="142"/>
      <c r="S111" s="143">
        <f t="shared" ref="S111:T111" si="273">SUM(S112:S114)</f>
        <v>0</v>
      </c>
      <c r="T111" s="215">
        <f t="shared" si="273"/>
        <v>0</v>
      </c>
      <c r="U111" s="142"/>
      <c r="V111" s="143">
        <f t="shared" ref="V111:X111" si="274">SUM(V112:V114)</f>
        <v>0</v>
      </c>
      <c r="W111" s="212">
        <f t="shared" si="274"/>
        <v>0</v>
      </c>
      <c r="X111" s="212">
        <f t="shared" si="274"/>
        <v>0</v>
      </c>
      <c r="Y111" s="212">
        <f t="shared" si="245"/>
        <v>0</v>
      </c>
      <c r="Z111" s="212" t="e">
        <f t="shared" si="246"/>
        <v>#DIV/0!</v>
      </c>
      <c r="AA111" s="145"/>
      <c r="AB111" s="130"/>
      <c r="AC111" s="130"/>
      <c r="AD111" s="130"/>
      <c r="AE111" s="130"/>
      <c r="AF111" s="130"/>
      <c r="AG111" s="130"/>
    </row>
    <row r="112" spans="1:33" ht="30" customHeight="1" x14ac:dyDescent="0.2">
      <c r="A112" s="118" t="s">
        <v>70</v>
      </c>
      <c r="B112" s="119" t="s">
        <v>190</v>
      </c>
      <c r="C112" s="219" t="s">
        <v>111</v>
      </c>
      <c r="D112" s="220" t="s">
        <v>112</v>
      </c>
      <c r="E112" s="122"/>
      <c r="F112" s="123"/>
      <c r="G112" s="124">
        <f t="shared" ref="G112:G114" si="275">E112*F112</f>
        <v>0</v>
      </c>
      <c r="H112" s="122"/>
      <c r="I112" s="123"/>
      <c r="J112" s="124">
        <f t="shared" ref="J112:J114" si="276">H112*I112</f>
        <v>0</v>
      </c>
      <c r="K112" s="122"/>
      <c r="L112" s="123"/>
      <c r="M112" s="124">
        <f t="shared" ref="M112:M114" si="277">K112*L112</f>
        <v>0</v>
      </c>
      <c r="N112" s="122"/>
      <c r="O112" s="123"/>
      <c r="P112" s="124">
        <f t="shared" ref="P112:P114" si="278">N112*O112</f>
        <v>0</v>
      </c>
      <c r="Q112" s="122"/>
      <c r="R112" s="123"/>
      <c r="S112" s="124">
        <f t="shared" ref="S112:S114" si="279">Q112*R112</f>
        <v>0</v>
      </c>
      <c r="T112" s="122"/>
      <c r="U112" s="123"/>
      <c r="V112" s="124">
        <f t="shared" ref="V112:V114" si="280">T112*U112</f>
        <v>0</v>
      </c>
      <c r="W112" s="125">
        <f t="shared" ref="W112:W114" si="281">G112+M112+S112</f>
        <v>0</v>
      </c>
      <c r="X112" s="126">
        <f t="shared" ref="X112:X114" si="282">J112+P112+V112</f>
        <v>0</v>
      </c>
      <c r="Y112" s="126">
        <f t="shared" si="245"/>
        <v>0</v>
      </c>
      <c r="Z112" s="127" t="e">
        <f t="shared" si="246"/>
        <v>#DIV/0!</v>
      </c>
      <c r="AA112" s="128"/>
      <c r="AB112" s="129"/>
      <c r="AC112" s="130"/>
      <c r="AD112" s="130"/>
      <c r="AE112" s="130"/>
      <c r="AF112" s="130"/>
      <c r="AG112" s="130"/>
    </row>
    <row r="113" spans="1:33" ht="30" customHeight="1" x14ac:dyDescent="0.2">
      <c r="A113" s="118" t="s">
        <v>70</v>
      </c>
      <c r="B113" s="119" t="s">
        <v>191</v>
      </c>
      <c r="C113" s="219" t="s">
        <v>111</v>
      </c>
      <c r="D113" s="220" t="s">
        <v>112</v>
      </c>
      <c r="E113" s="122"/>
      <c r="F113" s="123"/>
      <c r="G113" s="124">
        <f t="shared" si="275"/>
        <v>0</v>
      </c>
      <c r="H113" s="122"/>
      <c r="I113" s="123"/>
      <c r="J113" s="124">
        <f t="shared" si="276"/>
        <v>0</v>
      </c>
      <c r="K113" s="122"/>
      <c r="L113" s="123"/>
      <c r="M113" s="124">
        <f t="shared" si="277"/>
        <v>0</v>
      </c>
      <c r="N113" s="122"/>
      <c r="O113" s="123"/>
      <c r="P113" s="124">
        <f t="shared" si="278"/>
        <v>0</v>
      </c>
      <c r="Q113" s="122"/>
      <c r="R113" s="123"/>
      <c r="S113" s="124">
        <f t="shared" si="279"/>
        <v>0</v>
      </c>
      <c r="T113" s="122"/>
      <c r="U113" s="123"/>
      <c r="V113" s="124">
        <f t="shared" si="280"/>
        <v>0</v>
      </c>
      <c r="W113" s="125">
        <f t="shared" si="281"/>
        <v>0</v>
      </c>
      <c r="X113" s="126">
        <f t="shared" si="282"/>
        <v>0</v>
      </c>
      <c r="Y113" s="126">
        <f t="shared" si="245"/>
        <v>0</v>
      </c>
      <c r="Z113" s="127" t="e">
        <f t="shared" si="246"/>
        <v>#DIV/0!</v>
      </c>
      <c r="AA113" s="128"/>
      <c r="AB113" s="130"/>
      <c r="AC113" s="130"/>
      <c r="AD113" s="130"/>
      <c r="AE113" s="130"/>
      <c r="AF113" s="130"/>
      <c r="AG113" s="130"/>
    </row>
    <row r="114" spans="1:33" ht="30" customHeight="1" thickBot="1" x14ac:dyDescent="0.25">
      <c r="A114" s="131" t="s">
        <v>70</v>
      </c>
      <c r="B114" s="132" t="s">
        <v>192</v>
      </c>
      <c r="C114" s="221" t="s">
        <v>111</v>
      </c>
      <c r="D114" s="220" t="s">
        <v>112</v>
      </c>
      <c r="E114" s="148"/>
      <c r="F114" s="149"/>
      <c r="G114" s="150">
        <f t="shared" si="275"/>
        <v>0</v>
      </c>
      <c r="H114" s="148"/>
      <c r="I114" s="149"/>
      <c r="J114" s="150">
        <f t="shared" si="276"/>
        <v>0</v>
      </c>
      <c r="K114" s="148"/>
      <c r="L114" s="149"/>
      <c r="M114" s="150">
        <f t="shared" si="277"/>
        <v>0</v>
      </c>
      <c r="N114" s="148"/>
      <c r="O114" s="149"/>
      <c r="P114" s="150">
        <f t="shared" si="278"/>
        <v>0</v>
      </c>
      <c r="Q114" s="148"/>
      <c r="R114" s="149"/>
      <c r="S114" s="150">
        <f t="shared" si="279"/>
        <v>0</v>
      </c>
      <c r="T114" s="148"/>
      <c r="U114" s="149"/>
      <c r="V114" s="150">
        <f t="shared" si="280"/>
        <v>0</v>
      </c>
      <c r="W114" s="137">
        <f t="shared" si="281"/>
        <v>0</v>
      </c>
      <c r="X114" s="126">
        <f t="shared" si="282"/>
        <v>0</v>
      </c>
      <c r="Y114" s="381">
        <f t="shared" si="245"/>
        <v>0</v>
      </c>
      <c r="Z114" s="127" t="e">
        <f t="shared" si="246"/>
        <v>#DIV/0!</v>
      </c>
      <c r="AA114" s="151"/>
      <c r="AB114" s="130"/>
      <c r="AC114" s="130"/>
      <c r="AD114" s="130"/>
      <c r="AE114" s="130"/>
      <c r="AF114" s="130"/>
      <c r="AG114" s="130"/>
    </row>
    <row r="115" spans="1:33" ht="39.75" customHeight="1" thickBot="1" x14ac:dyDescent="0.25">
      <c r="A115" s="625" t="s">
        <v>193</v>
      </c>
      <c r="B115" s="593"/>
      <c r="C115" s="593"/>
      <c r="D115" s="594"/>
      <c r="E115" s="188"/>
      <c r="F115" s="188"/>
      <c r="G115" s="171">
        <f>G103+G107+G111</f>
        <v>32400</v>
      </c>
      <c r="H115" s="188"/>
      <c r="I115" s="188"/>
      <c r="J115" s="171">
        <f>J103+J107+J111</f>
        <v>10681.2</v>
      </c>
      <c r="K115" s="188"/>
      <c r="L115" s="188"/>
      <c r="M115" s="171">
        <f>M103+M107+M111</f>
        <v>0</v>
      </c>
      <c r="N115" s="188"/>
      <c r="O115" s="188"/>
      <c r="P115" s="171">
        <f>P103+P107+P111</f>
        <v>0</v>
      </c>
      <c r="Q115" s="188"/>
      <c r="R115" s="188"/>
      <c r="S115" s="171">
        <f>S103+S107+S111</f>
        <v>0</v>
      </c>
      <c r="T115" s="188"/>
      <c r="U115" s="188"/>
      <c r="V115" s="171">
        <f t="shared" ref="V115:X115" si="283">V103+V107+V111</f>
        <v>0</v>
      </c>
      <c r="W115" s="190">
        <f t="shared" si="283"/>
        <v>32400</v>
      </c>
      <c r="X115" s="435">
        <f t="shared" si="283"/>
        <v>10681.2</v>
      </c>
      <c r="Y115" s="436">
        <f t="shared" si="245"/>
        <v>21718.799999999999</v>
      </c>
      <c r="Z115" s="190">
        <f t="shared" si="246"/>
        <v>0.67033333333333334</v>
      </c>
      <c r="AA115" s="176"/>
      <c r="AB115" s="4"/>
      <c r="AC115" s="6"/>
      <c r="AD115" s="6"/>
      <c r="AE115" s="6"/>
      <c r="AF115" s="6"/>
      <c r="AG115" s="6"/>
    </row>
    <row r="116" spans="1:33" ht="30" customHeight="1" thickBot="1" x14ac:dyDescent="0.25">
      <c r="A116" s="177" t="s">
        <v>65</v>
      </c>
      <c r="B116" s="178">
        <v>6</v>
      </c>
      <c r="C116" s="179" t="s">
        <v>194</v>
      </c>
      <c r="D116" s="180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5"/>
      <c r="X116" s="105"/>
      <c r="Y116" s="211"/>
      <c r="Z116" s="105"/>
      <c r="AA116" s="106"/>
      <c r="AB116" s="6"/>
      <c r="AC116" s="6"/>
      <c r="AD116" s="6"/>
      <c r="AE116" s="6"/>
      <c r="AF116" s="6"/>
      <c r="AG116" s="6"/>
    </row>
    <row r="117" spans="1:33" ht="30" customHeight="1" x14ac:dyDescent="0.2">
      <c r="A117" s="107" t="s">
        <v>67</v>
      </c>
      <c r="B117" s="154" t="s">
        <v>195</v>
      </c>
      <c r="C117" s="222" t="s">
        <v>196</v>
      </c>
      <c r="D117" s="110"/>
      <c r="E117" s="111">
        <f>SUM(E124:E126)</f>
        <v>30</v>
      </c>
      <c r="F117" s="112"/>
      <c r="G117" s="113">
        <f>SUM(G119:G164)</f>
        <v>36227</v>
      </c>
      <c r="H117" s="111">
        <f>SUM(H124:H126)</f>
        <v>30</v>
      </c>
      <c r="I117" s="112"/>
      <c r="J117" s="113">
        <f>SUM(J119:J164)</f>
        <v>46204.960000000006</v>
      </c>
      <c r="K117" s="111">
        <f>SUM(K124:K126)</f>
        <v>0</v>
      </c>
      <c r="L117" s="112"/>
      <c r="M117" s="113">
        <f>SUM(M124:M126)</f>
        <v>0</v>
      </c>
      <c r="N117" s="111">
        <f>SUM(N124:N126)</f>
        <v>0</v>
      </c>
      <c r="O117" s="112"/>
      <c r="P117" s="113">
        <f>SUM(P124:P126)</f>
        <v>0</v>
      </c>
      <c r="Q117" s="111">
        <f>SUM(Q124:Q126)</f>
        <v>0</v>
      </c>
      <c r="R117" s="112"/>
      <c r="S117" s="113">
        <f>SUM(S124:S126)</f>
        <v>0</v>
      </c>
      <c r="T117" s="111">
        <f>SUM(T124:T126)</f>
        <v>0</v>
      </c>
      <c r="U117" s="112"/>
      <c r="V117" s="113">
        <f>SUM(V124:V126)</f>
        <v>0</v>
      </c>
      <c r="W117" s="434">
        <f>SUM(W119:W164)</f>
        <v>36227</v>
      </c>
      <c r="X117" s="434">
        <f>SUM(X119:X164)</f>
        <v>46204.960000000006</v>
      </c>
      <c r="Y117" s="434">
        <f t="shared" ref="Y117:Y173" si="284">W117-X117</f>
        <v>-9977.9600000000064</v>
      </c>
      <c r="Z117" s="430">
        <f t="shared" ref="Z117:Z173" si="285">Y117/W117</f>
        <v>-0.27542882380544914</v>
      </c>
      <c r="AA117" s="116"/>
      <c r="AB117" s="117"/>
      <c r="AC117" s="117"/>
      <c r="AD117" s="117"/>
      <c r="AE117" s="117"/>
      <c r="AF117" s="117"/>
      <c r="AG117" s="117"/>
    </row>
    <row r="118" spans="1:33" s="367" customFormat="1" ht="30" customHeight="1" x14ac:dyDescent="0.2">
      <c r="A118" s="361"/>
      <c r="B118" s="370"/>
      <c r="C118" s="378" t="s">
        <v>382</v>
      </c>
      <c r="D118" s="362"/>
      <c r="E118" s="363"/>
      <c r="F118" s="364"/>
      <c r="G118" s="365"/>
      <c r="H118" s="363"/>
      <c r="I118" s="364"/>
      <c r="J118" s="365"/>
      <c r="K118" s="363"/>
      <c r="L118" s="364"/>
      <c r="M118" s="365"/>
      <c r="N118" s="363"/>
      <c r="O118" s="364"/>
      <c r="P118" s="365"/>
      <c r="Q118" s="363"/>
      <c r="R118" s="364"/>
      <c r="S118" s="365"/>
      <c r="T118" s="363"/>
      <c r="U118" s="364"/>
      <c r="V118" s="426"/>
      <c r="W118" s="447">
        <f t="shared" ref="W118:W123" si="286">G118+M118+S118</f>
        <v>0</v>
      </c>
      <c r="X118" s="447">
        <f t="shared" ref="X118:X123" si="287">J118+P118+V118</f>
        <v>0</v>
      </c>
      <c r="Y118" s="447">
        <f t="shared" ref="Y118:Y123" si="288">W118-X118</f>
        <v>0</v>
      </c>
      <c r="Z118" s="433" t="e">
        <f t="shared" ref="Z118:Z123" si="289">Y118/W118</f>
        <v>#DIV/0!</v>
      </c>
      <c r="AA118" s="427"/>
      <c r="AB118" s="366"/>
      <c r="AC118" s="366"/>
      <c r="AD118" s="366"/>
      <c r="AE118" s="366"/>
      <c r="AF118" s="366"/>
      <c r="AG118" s="366"/>
    </row>
    <row r="119" spans="1:33" s="367" customFormat="1" ht="30" customHeight="1" x14ac:dyDescent="0.2">
      <c r="A119" s="361" t="s">
        <v>70</v>
      </c>
      <c r="B119" s="370" t="s">
        <v>197</v>
      </c>
      <c r="C119" s="476" t="s">
        <v>383</v>
      </c>
      <c r="D119" s="362" t="s">
        <v>105</v>
      </c>
      <c r="E119" s="363">
        <v>10</v>
      </c>
      <c r="F119" s="364">
        <v>56</v>
      </c>
      <c r="G119" s="365">
        <f t="shared" ref="G119:G123" si="290">E119*F119</f>
        <v>560</v>
      </c>
      <c r="H119" s="363">
        <v>10</v>
      </c>
      <c r="I119" s="364">
        <v>56</v>
      </c>
      <c r="J119" s="365">
        <f t="shared" ref="J119:J164" si="291">H119*I119</f>
        <v>560</v>
      </c>
      <c r="K119" s="363"/>
      <c r="L119" s="364"/>
      <c r="M119" s="365"/>
      <c r="N119" s="363"/>
      <c r="O119" s="364"/>
      <c r="P119" s="365"/>
      <c r="Q119" s="363"/>
      <c r="R119" s="364"/>
      <c r="S119" s="365"/>
      <c r="T119" s="363"/>
      <c r="U119" s="364"/>
      <c r="V119" s="426"/>
      <c r="W119" s="447">
        <f t="shared" si="286"/>
        <v>560</v>
      </c>
      <c r="X119" s="447">
        <f t="shared" si="287"/>
        <v>560</v>
      </c>
      <c r="Y119" s="447">
        <f t="shared" si="288"/>
        <v>0</v>
      </c>
      <c r="Z119" s="433">
        <f t="shared" si="289"/>
        <v>0</v>
      </c>
      <c r="AA119" s="427"/>
      <c r="AB119" s="366"/>
      <c r="AC119" s="366"/>
      <c r="AD119" s="366"/>
      <c r="AE119" s="366"/>
      <c r="AF119" s="366"/>
      <c r="AG119" s="366"/>
    </row>
    <row r="120" spans="1:33" s="367" customFormat="1" ht="30" customHeight="1" x14ac:dyDescent="0.2">
      <c r="A120" s="361" t="s">
        <v>70</v>
      </c>
      <c r="B120" s="370" t="s">
        <v>199</v>
      </c>
      <c r="C120" s="476" t="s">
        <v>384</v>
      </c>
      <c r="D120" s="362" t="s">
        <v>105</v>
      </c>
      <c r="E120" s="363">
        <v>10</v>
      </c>
      <c r="F120" s="364">
        <v>232</v>
      </c>
      <c r="G120" s="365">
        <f t="shared" si="290"/>
        <v>2320</v>
      </c>
      <c r="H120" s="363">
        <v>10</v>
      </c>
      <c r="I120" s="364">
        <v>232</v>
      </c>
      <c r="J120" s="365">
        <f t="shared" si="291"/>
        <v>2320</v>
      </c>
      <c r="K120" s="363"/>
      <c r="L120" s="364"/>
      <c r="M120" s="365"/>
      <c r="N120" s="363"/>
      <c r="O120" s="364"/>
      <c r="P120" s="365"/>
      <c r="Q120" s="363"/>
      <c r="R120" s="364"/>
      <c r="S120" s="365"/>
      <c r="T120" s="363"/>
      <c r="U120" s="364"/>
      <c r="V120" s="426"/>
      <c r="W120" s="447">
        <f t="shared" si="286"/>
        <v>2320</v>
      </c>
      <c r="X120" s="447">
        <f t="shared" si="287"/>
        <v>2320</v>
      </c>
      <c r="Y120" s="447">
        <f t="shared" si="288"/>
        <v>0</v>
      </c>
      <c r="Z120" s="433">
        <f t="shared" si="289"/>
        <v>0</v>
      </c>
      <c r="AA120" s="427"/>
      <c r="AB120" s="366"/>
      <c r="AC120" s="366"/>
      <c r="AD120" s="366"/>
      <c r="AE120" s="366"/>
      <c r="AF120" s="366"/>
      <c r="AG120" s="366"/>
    </row>
    <row r="121" spans="1:33" s="367" customFormat="1" ht="30" customHeight="1" x14ac:dyDescent="0.2">
      <c r="A121" s="361" t="s">
        <v>70</v>
      </c>
      <c r="B121" s="370" t="s">
        <v>200</v>
      </c>
      <c r="C121" s="476" t="s">
        <v>385</v>
      </c>
      <c r="D121" s="362" t="s">
        <v>105</v>
      </c>
      <c r="E121" s="363">
        <v>10</v>
      </c>
      <c r="F121" s="364">
        <v>25</v>
      </c>
      <c r="G121" s="365">
        <f t="shared" si="290"/>
        <v>250</v>
      </c>
      <c r="H121" s="363">
        <v>10</v>
      </c>
      <c r="I121" s="364">
        <v>25</v>
      </c>
      <c r="J121" s="365">
        <f t="shared" si="291"/>
        <v>250</v>
      </c>
      <c r="K121" s="363"/>
      <c r="L121" s="364"/>
      <c r="M121" s="365"/>
      <c r="N121" s="363"/>
      <c r="O121" s="364"/>
      <c r="P121" s="365"/>
      <c r="Q121" s="363"/>
      <c r="R121" s="364"/>
      <c r="S121" s="365"/>
      <c r="T121" s="363"/>
      <c r="U121" s="364"/>
      <c r="V121" s="426"/>
      <c r="W121" s="447">
        <f t="shared" si="286"/>
        <v>250</v>
      </c>
      <c r="X121" s="447">
        <f t="shared" si="287"/>
        <v>250</v>
      </c>
      <c r="Y121" s="447">
        <f t="shared" si="288"/>
        <v>0</v>
      </c>
      <c r="Z121" s="433">
        <f t="shared" si="289"/>
        <v>0</v>
      </c>
      <c r="AA121" s="427"/>
      <c r="AB121" s="366"/>
      <c r="AC121" s="366"/>
      <c r="AD121" s="366"/>
      <c r="AE121" s="366"/>
      <c r="AF121" s="366"/>
      <c r="AG121" s="366"/>
    </row>
    <row r="122" spans="1:33" s="367" customFormat="1" ht="30" customHeight="1" x14ac:dyDescent="0.2">
      <c r="A122" s="361" t="s">
        <v>70</v>
      </c>
      <c r="B122" s="370" t="s">
        <v>386</v>
      </c>
      <c r="C122" s="476" t="s">
        <v>387</v>
      </c>
      <c r="D122" s="362" t="s">
        <v>105</v>
      </c>
      <c r="E122" s="363">
        <v>10</v>
      </c>
      <c r="F122" s="364">
        <v>230</v>
      </c>
      <c r="G122" s="365">
        <f t="shared" si="290"/>
        <v>2300</v>
      </c>
      <c r="H122" s="363">
        <v>10</v>
      </c>
      <c r="I122" s="364">
        <v>230</v>
      </c>
      <c r="J122" s="365">
        <f t="shared" si="291"/>
        <v>2300</v>
      </c>
      <c r="K122" s="363"/>
      <c r="L122" s="364"/>
      <c r="M122" s="365"/>
      <c r="N122" s="363"/>
      <c r="O122" s="364"/>
      <c r="P122" s="365"/>
      <c r="Q122" s="363"/>
      <c r="R122" s="364"/>
      <c r="S122" s="365"/>
      <c r="T122" s="363"/>
      <c r="U122" s="364"/>
      <c r="V122" s="426"/>
      <c r="W122" s="447">
        <f t="shared" si="286"/>
        <v>2300</v>
      </c>
      <c r="X122" s="447">
        <f t="shared" si="287"/>
        <v>2300</v>
      </c>
      <c r="Y122" s="447">
        <f t="shared" si="288"/>
        <v>0</v>
      </c>
      <c r="Z122" s="433">
        <f t="shared" si="289"/>
        <v>0</v>
      </c>
      <c r="AA122" s="427"/>
      <c r="AB122" s="366"/>
      <c r="AC122" s="366"/>
      <c r="AD122" s="366"/>
      <c r="AE122" s="366"/>
      <c r="AF122" s="366"/>
      <c r="AG122" s="366"/>
    </row>
    <row r="123" spans="1:33" s="367" customFormat="1" ht="30" customHeight="1" x14ac:dyDescent="0.2">
      <c r="A123" s="361" t="s">
        <v>70</v>
      </c>
      <c r="B123" s="370" t="s">
        <v>388</v>
      </c>
      <c r="C123" s="476" t="s">
        <v>389</v>
      </c>
      <c r="D123" s="362" t="s">
        <v>390</v>
      </c>
      <c r="E123" s="363">
        <v>10</v>
      </c>
      <c r="F123" s="364">
        <v>29</v>
      </c>
      <c r="G123" s="365">
        <f t="shared" si="290"/>
        <v>290</v>
      </c>
      <c r="H123" s="363">
        <v>10</v>
      </c>
      <c r="I123" s="364">
        <v>29</v>
      </c>
      <c r="J123" s="365">
        <f t="shared" si="291"/>
        <v>290</v>
      </c>
      <c r="K123" s="363"/>
      <c r="L123" s="364"/>
      <c r="M123" s="365"/>
      <c r="N123" s="363"/>
      <c r="O123" s="364"/>
      <c r="P123" s="365"/>
      <c r="Q123" s="363"/>
      <c r="R123" s="364"/>
      <c r="S123" s="365"/>
      <c r="T123" s="363"/>
      <c r="U123" s="364"/>
      <c r="V123" s="426"/>
      <c r="W123" s="447">
        <f t="shared" si="286"/>
        <v>290</v>
      </c>
      <c r="X123" s="447">
        <f t="shared" si="287"/>
        <v>290</v>
      </c>
      <c r="Y123" s="447">
        <f t="shared" si="288"/>
        <v>0</v>
      </c>
      <c r="Z123" s="433">
        <f t="shared" si="289"/>
        <v>0</v>
      </c>
      <c r="AA123" s="427"/>
      <c r="AB123" s="366"/>
      <c r="AC123" s="366"/>
      <c r="AD123" s="366"/>
      <c r="AE123" s="366"/>
      <c r="AF123" s="366"/>
      <c r="AG123" s="366"/>
    </row>
    <row r="124" spans="1:33" ht="30" customHeight="1" x14ac:dyDescent="0.2">
      <c r="A124" s="118" t="s">
        <v>70</v>
      </c>
      <c r="B124" s="370" t="s">
        <v>391</v>
      </c>
      <c r="C124" s="186" t="s">
        <v>392</v>
      </c>
      <c r="D124" s="121" t="s">
        <v>390</v>
      </c>
      <c r="E124" s="122">
        <v>10</v>
      </c>
      <c r="F124" s="123">
        <v>29</v>
      </c>
      <c r="G124" s="368">
        <f t="shared" ref="G124:G164" si="292">E124*F124</f>
        <v>290</v>
      </c>
      <c r="H124" s="555">
        <v>10</v>
      </c>
      <c r="I124" s="556">
        <v>29</v>
      </c>
      <c r="J124" s="551">
        <f t="shared" si="291"/>
        <v>290</v>
      </c>
      <c r="K124" s="122"/>
      <c r="L124" s="123"/>
      <c r="M124" s="124">
        <f t="shared" ref="M124:M126" si="293">K124*L124</f>
        <v>0</v>
      </c>
      <c r="N124" s="122"/>
      <c r="O124" s="123"/>
      <c r="P124" s="124">
        <f t="shared" ref="P124:P126" si="294">N124*O124</f>
        <v>0</v>
      </c>
      <c r="Q124" s="122"/>
      <c r="R124" s="123"/>
      <c r="S124" s="124">
        <f t="shared" ref="S124:S126" si="295">Q124*R124</f>
        <v>0</v>
      </c>
      <c r="T124" s="122"/>
      <c r="U124" s="123"/>
      <c r="V124" s="124">
        <f t="shared" ref="V124:V126" si="296">T124*U124</f>
        <v>0</v>
      </c>
      <c r="W124" s="126">
        <f t="shared" ref="W124:W126" si="297">G124+M124+S124</f>
        <v>290</v>
      </c>
      <c r="X124" s="126">
        <f t="shared" ref="X124:X126" si="298">J124+P124+V124</f>
        <v>290</v>
      </c>
      <c r="Y124" s="126">
        <f t="shared" si="284"/>
        <v>0</v>
      </c>
      <c r="Z124" s="127">
        <f t="shared" si="285"/>
        <v>0</v>
      </c>
      <c r="AA124" s="128"/>
      <c r="AB124" s="130"/>
      <c r="AC124" s="130"/>
      <c r="AD124" s="130"/>
      <c r="AE124" s="130"/>
      <c r="AF124" s="130"/>
      <c r="AG124" s="130"/>
    </row>
    <row r="125" spans="1:33" ht="30" customHeight="1" x14ac:dyDescent="0.2">
      <c r="A125" s="131" t="s">
        <v>70</v>
      </c>
      <c r="B125" s="380" t="s">
        <v>393</v>
      </c>
      <c r="C125" s="162" t="s">
        <v>394</v>
      </c>
      <c r="D125" s="133" t="s">
        <v>353</v>
      </c>
      <c r="E125" s="134">
        <v>10</v>
      </c>
      <c r="F125" s="135">
        <v>8</v>
      </c>
      <c r="G125" s="369">
        <f t="shared" si="292"/>
        <v>80</v>
      </c>
      <c r="H125" s="553">
        <v>10</v>
      </c>
      <c r="I125" s="554">
        <v>8</v>
      </c>
      <c r="J125" s="552">
        <f t="shared" si="291"/>
        <v>80</v>
      </c>
      <c r="K125" s="134"/>
      <c r="L125" s="135"/>
      <c r="M125" s="136">
        <f t="shared" si="293"/>
        <v>0</v>
      </c>
      <c r="N125" s="134"/>
      <c r="O125" s="135"/>
      <c r="P125" s="136">
        <f t="shared" si="294"/>
        <v>0</v>
      </c>
      <c r="Q125" s="134"/>
      <c r="R125" s="135"/>
      <c r="S125" s="136">
        <f t="shared" si="295"/>
        <v>0</v>
      </c>
      <c r="T125" s="134"/>
      <c r="U125" s="135"/>
      <c r="V125" s="136">
        <f t="shared" si="296"/>
        <v>0</v>
      </c>
      <c r="W125" s="137">
        <f t="shared" si="297"/>
        <v>80</v>
      </c>
      <c r="X125" s="381">
        <f t="shared" si="298"/>
        <v>80</v>
      </c>
      <c r="Y125" s="381">
        <f t="shared" si="284"/>
        <v>0</v>
      </c>
      <c r="Z125" s="382">
        <f t="shared" si="285"/>
        <v>0</v>
      </c>
      <c r="AA125" s="128"/>
      <c r="AB125" s="130"/>
      <c r="AC125" s="130"/>
      <c r="AD125" s="130"/>
      <c r="AE125" s="130"/>
      <c r="AF125" s="130"/>
      <c r="AG125" s="130"/>
    </row>
    <row r="126" spans="1:33" ht="30" customHeight="1" x14ac:dyDescent="0.2">
      <c r="A126" s="383" t="s">
        <v>70</v>
      </c>
      <c r="B126" s="384" t="s">
        <v>395</v>
      </c>
      <c r="C126" s="385" t="s">
        <v>396</v>
      </c>
      <c r="D126" s="386" t="s">
        <v>397</v>
      </c>
      <c r="E126" s="387">
        <v>10</v>
      </c>
      <c r="F126" s="387">
        <v>198</v>
      </c>
      <c r="G126" s="390">
        <f t="shared" si="292"/>
        <v>1980</v>
      </c>
      <c r="H126" s="557">
        <v>10</v>
      </c>
      <c r="I126" s="557">
        <v>198</v>
      </c>
      <c r="J126" s="557">
        <f t="shared" si="291"/>
        <v>1980</v>
      </c>
      <c r="K126" s="387"/>
      <c r="L126" s="387"/>
      <c r="M126" s="387">
        <f t="shared" si="293"/>
        <v>0</v>
      </c>
      <c r="N126" s="387"/>
      <c r="O126" s="387"/>
      <c r="P126" s="387">
        <f t="shared" si="294"/>
        <v>0</v>
      </c>
      <c r="Q126" s="387"/>
      <c r="R126" s="387"/>
      <c r="S126" s="387">
        <f t="shared" si="295"/>
        <v>0</v>
      </c>
      <c r="T126" s="387"/>
      <c r="U126" s="387"/>
      <c r="V126" s="387">
        <f t="shared" si="296"/>
        <v>0</v>
      </c>
      <c r="W126" s="388">
        <f t="shared" si="297"/>
        <v>1980</v>
      </c>
      <c r="X126" s="388">
        <f t="shared" si="298"/>
        <v>1980</v>
      </c>
      <c r="Y126" s="388">
        <f t="shared" si="284"/>
        <v>0</v>
      </c>
      <c r="Z126" s="389">
        <f t="shared" si="285"/>
        <v>0</v>
      </c>
      <c r="AA126" s="282"/>
      <c r="AB126" s="130"/>
      <c r="AC126" s="130"/>
      <c r="AD126" s="130"/>
      <c r="AE126" s="130"/>
      <c r="AF126" s="130"/>
      <c r="AG126" s="130"/>
    </row>
    <row r="127" spans="1:33" s="349" customFormat="1" ht="30" customHeight="1" x14ac:dyDescent="0.2">
      <c r="A127" s="383"/>
      <c r="B127" s="391"/>
      <c r="C127" s="392" t="s">
        <v>400</v>
      </c>
      <c r="D127" s="351"/>
      <c r="E127" s="360"/>
      <c r="F127" s="360"/>
      <c r="G127" s="390"/>
      <c r="H127" s="557"/>
      <c r="I127" s="557"/>
      <c r="J127" s="557">
        <f t="shared" si="291"/>
        <v>0</v>
      </c>
      <c r="K127" s="387"/>
      <c r="L127" s="387"/>
      <c r="M127" s="387"/>
      <c r="N127" s="387"/>
      <c r="O127" s="387"/>
      <c r="P127" s="387"/>
      <c r="Q127" s="387"/>
      <c r="R127" s="387"/>
      <c r="S127" s="387"/>
      <c r="T127" s="387"/>
      <c r="U127" s="387"/>
      <c r="V127" s="437"/>
      <c r="W127" s="388">
        <f t="shared" ref="W127:W164" si="299">G127+M127+S127</f>
        <v>0</v>
      </c>
      <c r="X127" s="388">
        <f t="shared" ref="X127:X164" si="300">J127+P127+V127</f>
        <v>0</v>
      </c>
      <c r="Y127" s="388">
        <f t="shared" ref="Y127:Y164" si="301">W127-X127</f>
        <v>0</v>
      </c>
      <c r="Z127" s="389" t="e">
        <f t="shared" ref="Z127:Z164" si="302">Y127/W127</f>
        <v>#DIV/0!</v>
      </c>
      <c r="AA127" s="379"/>
      <c r="AB127" s="130"/>
      <c r="AC127" s="130"/>
      <c r="AD127" s="130"/>
      <c r="AE127" s="130"/>
      <c r="AF127" s="130"/>
      <c r="AG127" s="130"/>
    </row>
    <row r="128" spans="1:33" s="349" customFormat="1" ht="30" customHeight="1" x14ac:dyDescent="0.2">
      <c r="A128" s="383"/>
      <c r="B128" s="391" t="s">
        <v>401</v>
      </c>
      <c r="C128" s="392" t="s">
        <v>402</v>
      </c>
      <c r="D128" s="351" t="s">
        <v>353</v>
      </c>
      <c r="E128" s="360">
        <v>10</v>
      </c>
      <c r="F128" s="397">
        <v>125.5</v>
      </c>
      <c r="G128" s="390">
        <f t="shared" si="292"/>
        <v>1255</v>
      </c>
      <c r="H128" s="353">
        <v>10</v>
      </c>
      <c r="I128" s="558">
        <v>125.5</v>
      </c>
      <c r="J128" s="557">
        <f t="shared" si="291"/>
        <v>1255</v>
      </c>
      <c r="K128" s="387"/>
      <c r="L128" s="387"/>
      <c r="M128" s="387"/>
      <c r="N128" s="387"/>
      <c r="O128" s="387"/>
      <c r="P128" s="387"/>
      <c r="Q128" s="387"/>
      <c r="R128" s="387"/>
      <c r="S128" s="387"/>
      <c r="T128" s="387"/>
      <c r="U128" s="387"/>
      <c r="V128" s="437"/>
      <c r="W128" s="388">
        <f t="shared" si="299"/>
        <v>1255</v>
      </c>
      <c r="X128" s="388">
        <f t="shared" si="300"/>
        <v>1255</v>
      </c>
      <c r="Y128" s="388">
        <f t="shared" si="301"/>
        <v>0</v>
      </c>
      <c r="Z128" s="389">
        <f t="shared" si="302"/>
        <v>0</v>
      </c>
      <c r="AA128" s="379"/>
      <c r="AB128" s="130"/>
      <c r="AC128" s="130"/>
      <c r="AD128" s="130"/>
      <c r="AE128" s="130"/>
      <c r="AF128" s="130"/>
      <c r="AG128" s="130"/>
    </row>
    <row r="129" spans="1:33" s="349" customFormat="1" ht="30" customHeight="1" x14ac:dyDescent="0.2">
      <c r="A129" s="383"/>
      <c r="B129" s="391" t="s">
        <v>403</v>
      </c>
      <c r="C129" s="393" t="s">
        <v>404</v>
      </c>
      <c r="D129" s="351" t="s">
        <v>397</v>
      </c>
      <c r="E129" s="360">
        <v>10</v>
      </c>
      <c r="F129" s="397">
        <v>109</v>
      </c>
      <c r="G129" s="390">
        <f t="shared" si="292"/>
        <v>1090</v>
      </c>
      <c r="H129" s="353">
        <v>10</v>
      </c>
      <c r="I129" s="558">
        <v>109</v>
      </c>
      <c r="J129" s="557">
        <f t="shared" si="291"/>
        <v>1090</v>
      </c>
      <c r="K129" s="387"/>
      <c r="L129" s="387"/>
      <c r="M129" s="387"/>
      <c r="N129" s="387"/>
      <c r="O129" s="387"/>
      <c r="P129" s="387"/>
      <c r="Q129" s="387"/>
      <c r="R129" s="387"/>
      <c r="S129" s="387"/>
      <c r="T129" s="387"/>
      <c r="U129" s="387"/>
      <c r="V129" s="437"/>
      <c r="W129" s="388">
        <f t="shared" si="299"/>
        <v>1090</v>
      </c>
      <c r="X129" s="388">
        <f t="shared" si="300"/>
        <v>1090</v>
      </c>
      <c r="Y129" s="388">
        <f t="shared" si="301"/>
        <v>0</v>
      </c>
      <c r="Z129" s="389">
        <f t="shared" si="302"/>
        <v>0</v>
      </c>
      <c r="AA129" s="379"/>
      <c r="AB129" s="130"/>
      <c r="AC129" s="130"/>
      <c r="AD129" s="130"/>
      <c r="AE129" s="130"/>
      <c r="AF129" s="130"/>
      <c r="AG129" s="130"/>
    </row>
    <row r="130" spans="1:33" s="349" customFormat="1" ht="30" customHeight="1" x14ac:dyDescent="0.2">
      <c r="A130" s="383"/>
      <c r="B130" s="391" t="s">
        <v>405</v>
      </c>
      <c r="C130" s="393" t="s">
        <v>406</v>
      </c>
      <c r="D130" s="351" t="s">
        <v>397</v>
      </c>
      <c r="E130" s="360">
        <v>10</v>
      </c>
      <c r="F130" s="397">
        <v>144.80000000000001</v>
      </c>
      <c r="G130" s="390">
        <f t="shared" si="292"/>
        <v>1448</v>
      </c>
      <c r="H130" s="353">
        <v>10</v>
      </c>
      <c r="I130" s="558">
        <v>144.80000000000001</v>
      </c>
      <c r="J130" s="558">
        <f t="shared" si="291"/>
        <v>1448</v>
      </c>
      <c r="K130" s="387"/>
      <c r="L130" s="387"/>
      <c r="M130" s="387"/>
      <c r="N130" s="387"/>
      <c r="O130" s="387"/>
      <c r="P130" s="387"/>
      <c r="Q130" s="387"/>
      <c r="R130" s="387"/>
      <c r="S130" s="387"/>
      <c r="T130" s="387"/>
      <c r="U130" s="387"/>
      <c r="V130" s="437"/>
      <c r="W130" s="388">
        <f t="shared" si="299"/>
        <v>1448</v>
      </c>
      <c r="X130" s="388">
        <f t="shared" si="300"/>
        <v>1448</v>
      </c>
      <c r="Y130" s="388">
        <f t="shared" si="301"/>
        <v>0</v>
      </c>
      <c r="Z130" s="389">
        <f t="shared" si="302"/>
        <v>0</v>
      </c>
      <c r="AA130" s="379"/>
      <c r="AB130" s="130"/>
      <c r="AC130" s="130"/>
      <c r="AD130" s="130"/>
      <c r="AE130" s="130"/>
      <c r="AF130" s="130"/>
      <c r="AG130" s="130"/>
    </row>
    <row r="131" spans="1:33" s="349" customFormat="1" ht="30" customHeight="1" x14ac:dyDescent="0.2">
      <c r="A131" s="383"/>
      <c r="B131" s="391" t="s">
        <v>407</v>
      </c>
      <c r="C131" s="394" t="s">
        <v>408</v>
      </c>
      <c r="D131" s="351" t="s">
        <v>397</v>
      </c>
      <c r="E131" s="360">
        <v>4</v>
      </c>
      <c r="F131" s="360">
        <v>935</v>
      </c>
      <c r="G131" s="390">
        <f t="shared" si="292"/>
        <v>3740</v>
      </c>
      <c r="H131" s="353">
        <v>4</v>
      </c>
      <c r="I131" s="353">
        <v>935</v>
      </c>
      <c r="J131" s="558">
        <f t="shared" si="291"/>
        <v>3740</v>
      </c>
      <c r="K131" s="387"/>
      <c r="L131" s="387"/>
      <c r="M131" s="387"/>
      <c r="N131" s="387"/>
      <c r="O131" s="387"/>
      <c r="P131" s="387"/>
      <c r="Q131" s="387"/>
      <c r="R131" s="387"/>
      <c r="S131" s="387"/>
      <c r="T131" s="387"/>
      <c r="U131" s="387"/>
      <c r="V131" s="437"/>
      <c r="W131" s="388">
        <f t="shared" si="299"/>
        <v>3740</v>
      </c>
      <c r="X131" s="388">
        <f t="shared" si="300"/>
        <v>3740</v>
      </c>
      <c r="Y131" s="388">
        <f t="shared" si="301"/>
        <v>0</v>
      </c>
      <c r="Z131" s="389">
        <f t="shared" si="302"/>
        <v>0</v>
      </c>
      <c r="AA131" s="379"/>
      <c r="AB131" s="130"/>
      <c r="AC131" s="130"/>
      <c r="AD131" s="130"/>
      <c r="AE131" s="130"/>
      <c r="AF131" s="130"/>
      <c r="AG131" s="130"/>
    </row>
    <row r="132" spans="1:33" s="349" customFormat="1" ht="30" customHeight="1" x14ac:dyDescent="0.2">
      <c r="A132" s="383"/>
      <c r="B132" s="391" t="s">
        <v>409</v>
      </c>
      <c r="C132" s="393" t="s">
        <v>410</v>
      </c>
      <c r="D132" s="351" t="s">
        <v>353</v>
      </c>
      <c r="E132" s="360">
        <v>10</v>
      </c>
      <c r="F132" s="397">
        <v>49.64</v>
      </c>
      <c r="G132" s="390">
        <f t="shared" si="292"/>
        <v>496.4</v>
      </c>
      <c r="H132" s="353">
        <v>10</v>
      </c>
      <c r="I132" s="558">
        <v>49.64</v>
      </c>
      <c r="J132" s="558">
        <f t="shared" si="291"/>
        <v>496.4</v>
      </c>
      <c r="K132" s="387"/>
      <c r="L132" s="387"/>
      <c r="M132" s="387"/>
      <c r="N132" s="387"/>
      <c r="O132" s="387"/>
      <c r="P132" s="387"/>
      <c r="Q132" s="387"/>
      <c r="R132" s="387"/>
      <c r="S132" s="387"/>
      <c r="T132" s="387"/>
      <c r="U132" s="387"/>
      <c r="V132" s="437"/>
      <c r="W132" s="388">
        <f t="shared" si="299"/>
        <v>496.4</v>
      </c>
      <c r="X132" s="388">
        <f t="shared" si="300"/>
        <v>496.4</v>
      </c>
      <c r="Y132" s="388">
        <f t="shared" si="301"/>
        <v>0</v>
      </c>
      <c r="Z132" s="389">
        <f t="shared" si="302"/>
        <v>0</v>
      </c>
      <c r="AA132" s="379"/>
      <c r="AB132" s="130"/>
      <c r="AC132" s="130"/>
      <c r="AD132" s="130"/>
      <c r="AE132" s="130"/>
      <c r="AF132" s="130"/>
      <c r="AG132" s="130"/>
    </row>
    <row r="133" spans="1:33" s="349" customFormat="1" ht="30" customHeight="1" x14ac:dyDescent="0.2">
      <c r="A133" s="383"/>
      <c r="B133" s="391" t="s">
        <v>411</v>
      </c>
      <c r="C133" s="394" t="s">
        <v>412</v>
      </c>
      <c r="D133" s="351" t="s">
        <v>353</v>
      </c>
      <c r="E133" s="360">
        <v>10</v>
      </c>
      <c r="F133" s="398">
        <v>2.2000000000000002</v>
      </c>
      <c r="G133" s="390">
        <f t="shared" si="292"/>
        <v>22</v>
      </c>
      <c r="H133" s="353">
        <v>10</v>
      </c>
      <c r="I133" s="559">
        <v>2.2000000000000002</v>
      </c>
      <c r="J133" s="558">
        <f t="shared" si="291"/>
        <v>22</v>
      </c>
      <c r="K133" s="387"/>
      <c r="L133" s="387"/>
      <c r="M133" s="387"/>
      <c r="N133" s="387"/>
      <c r="O133" s="387"/>
      <c r="P133" s="387"/>
      <c r="Q133" s="387"/>
      <c r="R133" s="387"/>
      <c r="S133" s="387"/>
      <c r="T133" s="387"/>
      <c r="U133" s="387"/>
      <c r="V133" s="437"/>
      <c r="W133" s="388">
        <f t="shared" si="299"/>
        <v>22</v>
      </c>
      <c r="X133" s="388">
        <f t="shared" si="300"/>
        <v>22</v>
      </c>
      <c r="Y133" s="388">
        <f t="shared" si="301"/>
        <v>0</v>
      </c>
      <c r="Z133" s="389">
        <f t="shared" si="302"/>
        <v>0</v>
      </c>
      <c r="AA133" s="379"/>
      <c r="AB133" s="130"/>
      <c r="AC133" s="130"/>
      <c r="AD133" s="130"/>
      <c r="AE133" s="130"/>
      <c r="AF133" s="130"/>
      <c r="AG133" s="130"/>
    </row>
    <row r="134" spans="1:33" s="349" customFormat="1" ht="30" customHeight="1" x14ac:dyDescent="0.2">
      <c r="A134" s="383"/>
      <c r="B134" s="391" t="s">
        <v>413</v>
      </c>
      <c r="C134" s="395" t="s">
        <v>414</v>
      </c>
      <c r="D134" s="351" t="s">
        <v>353</v>
      </c>
      <c r="E134" s="360">
        <v>10</v>
      </c>
      <c r="F134" s="360">
        <v>4.0999999999999996</v>
      </c>
      <c r="G134" s="390">
        <f t="shared" si="292"/>
        <v>41</v>
      </c>
      <c r="H134" s="353">
        <v>10</v>
      </c>
      <c r="I134" s="353">
        <v>4.0999999999999996</v>
      </c>
      <c r="J134" s="558">
        <f t="shared" si="291"/>
        <v>41</v>
      </c>
      <c r="K134" s="387"/>
      <c r="L134" s="387"/>
      <c r="M134" s="387"/>
      <c r="N134" s="387"/>
      <c r="O134" s="387"/>
      <c r="P134" s="387"/>
      <c r="Q134" s="387"/>
      <c r="R134" s="387"/>
      <c r="S134" s="387"/>
      <c r="T134" s="387"/>
      <c r="U134" s="387"/>
      <c r="V134" s="437"/>
      <c r="W134" s="388">
        <f t="shared" si="299"/>
        <v>41</v>
      </c>
      <c r="X134" s="388">
        <f t="shared" si="300"/>
        <v>41</v>
      </c>
      <c r="Y134" s="388">
        <f t="shared" si="301"/>
        <v>0</v>
      </c>
      <c r="Z134" s="389">
        <f t="shared" si="302"/>
        <v>0</v>
      </c>
      <c r="AA134" s="379"/>
      <c r="AB134" s="130"/>
      <c r="AC134" s="130"/>
      <c r="AD134" s="130"/>
      <c r="AE134" s="130"/>
      <c r="AF134" s="130"/>
      <c r="AG134" s="130"/>
    </row>
    <row r="135" spans="1:33" s="349" customFormat="1" ht="30" customHeight="1" x14ac:dyDescent="0.2">
      <c r="A135" s="383"/>
      <c r="B135" s="391" t="s">
        <v>415</v>
      </c>
      <c r="C135" s="396" t="s">
        <v>416</v>
      </c>
      <c r="D135" s="351" t="s">
        <v>353</v>
      </c>
      <c r="E135" s="360">
        <v>10</v>
      </c>
      <c r="F135" s="360">
        <v>9.24</v>
      </c>
      <c r="G135" s="390">
        <f t="shared" si="292"/>
        <v>92.4</v>
      </c>
      <c r="H135" s="353">
        <v>10</v>
      </c>
      <c r="I135" s="353">
        <v>9.24</v>
      </c>
      <c r="J135" s="557">
        <f t="shared" si="291"/>
        <v>92.4</v>
      </c>
      <c r="K135" s="387"/>
      <c r="L135" s="387"/>
      <c r="M135" s="387"/>
      <c r="N135" s="387"/>
      <c r="O135" s="387"/>
      <c r="P135" s="387"/>
      <c r="Q135" s="387"/>
      <c r="R135" s="387"/>
      <c r="S135" s="387"/>
      <c r="T135" s="387"/>
      <c r="U135" s="387"/>
      <c r="V135" s="437"/>
      <c r="W135" s="388">
        <f t="shared" si="299"/>
        <v>92.4</v>
      </c>
      <c r="X135" s="388">
        <f t="shared" si="300"/>
        <v>92.4</v>
      </c>
      <c r="Y135" s="388">
        <f t="shared" si="301"/>
        <v>0</v>
      </c>
      <c r="Z135" s="389">
        <f t="shared" si="302"/>
        <v>0</v>
      </c>
      <c r="AA135" s="379"/>
      <c r="AB135" s="130"/>
      <c r="AC135" s="130"/>
      <c r="AD135" s="130"/>
      <c r="AE135" s="130"/>
      <c r="AF135" s="130"/>
      <c r="AG135" s="130"/>
    </row>
    <row r="136" spans="1:33" s="349" customFormat="1" ht="30" customHeight="1" x14ac:dyDescent="0.2">
      <c r="A136" s="383"/>
      <c r="B136" s="391" t="s">
        <v>417</v>
      </c>
      <c r="C136" s="424" t="s">
        <v>418</v>
      </c>
      <c r="D136" s="351" t="s">
        <v>353</v>
      </c>
      <c r="E136" s="360">
        <v>10</v>
      </c>
      <c r="F136" s="360">
        <v>87</v>
      </c>
      <c r="G136" s="390">
        <f t="shared" si="292"/>
        <v>870</v>
      </c>
      <c r="H136" s="353">
        <v>10</v>
      </c>
      <c r="I136" s="353">
        <v>87</v>
      </c>
      <c r="J136" s="557">
        <f t="shared" si="291"/>
        <v>870</v>
      </c>
      <c r="K136" s="387"/>
      <c r="L136" s="387"/>
      <c r="M136" s="387"/>
      <c r="N136" s="387"/>
      <c r="O136" s="387"/>
      <c r="P136" s="387"/>
      <c r="Q136" s="387"/>
      <c r="R136" s="387"/>
      <c r="S136" s="387"/>
      <c r="T136" s="387"/>
      <c r="U136" s="387"/>
      <c r="V136" s="437"/>
      <c r="W136" s="388">
        <f t="shared" si="299"/>
        <v>870</v>
      </c>
      <c r="X136" s="388">
        <f t="shared" si="300"/>
        <v>870</v>
      </c>
      <c r="Y136" s="388">
        <f t="shared" si="301"/>
        <v>0</v>
      </c>
      <c r="Z136" s="389">
        <f t="shared" si="302"/>
        <v>0</v>
      </c>
      <c r="AA136" s="379"/>
      <c r="AB136" s="130"/>
      <c r="AC136" s="130"/>
      <c r="AD136" s="130"/>
      <c r="AE136" s="130"/>
      <c r="AF136" s="130"/>
      <c r="AG136" s="130"/>
    </row>
    <row r="137" spans="1:33" s="349" customFormat="1" ht="30" customHeight="1" x14ac:dyDescent="0.2">
      <c r="A137" s="383"/>
      <c r="B137" s="422" t="s">
        <v>419</v>
      </c>
      <c r="C137" s="425" t="s">
        <v>420</v>
      </c>
      <c r="D137" s="423" t="s">
        <v>353</v>
      </c>
      <c r="E137" s="400">
        <v>10</v>
      </c>
      <c r="F137" s="399">
        <v>50</v>
      </c>
      <c r="G137" s="390">
        <f t="shared" si="292"/>
        <v>500</v>
      </c>
      <c r="H137" s="560">
        <v>10</v>
      </c>
      <c r="I137" s="561">
        <v>50</v>
      </c>
      <c r="J137" s="557">
        <f t="shared" si="291"/>
        <v>500</v>
      </c>
      <c r="K137" s="387"/>
      <c r="L137" s="387"/>
      <c r="M137" s="387"/>
      <c r="N137" s="387"/>
      <c r="O137" s="387"/>
      <c r="P137" s="387"/>
      <c r="Q137" s="387"/>
      <c r="R137" s="387"/>
      <c r="S137" s="387"/>
      <c r="T137" s="387"/>
      <c r="U137" s="387"/>
      <c r="V137" s="437"/>
      <c r="W137" s="388">
        <f t="shared" si="299"/>
        <v>500</v>
      </c>
      <c r="X137" s="388">
        <f t="shared" si="300"/>
        <v>500</v>
      </c>
      <c r="Y137" s="388">
        <f t="shared" si="301"/>
        <v>0</v>
      </c>
      <c r="Z137" s="389">
        <f t="shared" si="302"/>
        <v>0</v>
      </c>
      <c r="AA137" s="379"/>
      <c r="AB137" s="130"/>
      <c r="AC137" s="130"/>
      <c r="AD137" s="130"/>
      <c r="AE137" s="130"/>
      <c r="AF137" s="130"/>
      <c r="AG137" s="130"/>
    </row>
    <row r="138" spans="1:33" s="439" customFormat="1" ht="30" customHeight="1" x14ac:dyDescent="0.2">
      <c r="A138" s="383"/>
      <c r="B138" s="422" t="s">
        <v>422</v>
      </c>
      <c r="C138" s="443" t="s">
        <v>476</v>
      </c>
      <c r="D138" s="423"/>
      <c r="E138" s="444"/>
      <c r="F138" s="446"/>
      <c r="G138" s="390"/>
      <c r="H138" s="562">
        <v>2</v>
      </c>
      <c r="I138" s="563">
        <v>122.94</v>
      </c>
      <c r="J138" s="557">
        <f t="shared" si="291"/>
        <v>245.88</v>
      </c>
      <c r="K138" s="387"/>
      <c r="L138" s="387"/>
      <c r="M138" s="387"/>
      <c r="N138" s="387"/>
      <c r="O138" s="387"/>
      <c r="P138" s="387"/>
      <c r="Q138" s="387"/>
      <c r="R138" s="387"/>
      <c r="S138" s="387"/>
      <c r="T138" s="387"/>
      <c r="U138" s="387"/>
      <c r="V138" s="437"/>
      <c r="W138" s="388">
        <f t="shared" ref="W138:W141" si="303">G138+M138+S138</f>
        <v>0</v>
      </c>
      <c r="X138" s="388">
        <f t="shared" ref="X138:X141" si="304">J138+P138+V138</f>
        <v>245.88</v>
      </c>
      <c r="Y138" s="388">
        <f t="shared" ref="Y138:Y141" si="305">W138-X138</f>
        <v>-245.88</v>
      </c>
      <c r="Z138" s="389" t="e">
        <f t="shared" ref="Z138:Z141" si="306">Y138/W138</f>
        <v>#DIV/0!</v>
      </c>
      <c r="AA138" s="633" t="s">
        <v>587</v>
      </c>
      <c r="AB138" s="130"/>
      <c r="AC138" s="130"/>
      <c r="AD138" s="130"/>
      <c r="AE138" s="130"/>
      <c r="AF138" s="130"/>
      <c r="AG138" s="130"/>
    </row>
    <row r="139" spans="1:33" s="439" customFormat="1" ht="30" customHeight="1" x14ac:dyDescent="0.2">
      <c r="A139" s="383"/>
      <c r="B139" s="422" t="s">
        <v>424</v>
      </c>
      <c r="C139" s="425" t="s">
        <v>477</v>
      </c>
      <c r="D139" s="423"/>
      <c r="E139" s="444"/>
      <c r="F139" s="446"/>
      <c r="G139" s="390"/>
      <c r="H139" s="562">
        <v>2</v>
      </c>
      <c r="I139" s="563">
        <v>127.44</v>
      </c>
      <c r="J139" s="557">
        <f t="shared" si="291"/>
        <v>254.88</v>
      </c>
      <c r="K139" s="387"/>
      <c r="L139" s="387"/>
      <c r="M139" s="387"/>
      <c r="N139" s="387"/>
      <c r="O139" s="387"/>
      <c r="P139" s="387"/>
      <c r="Q139" s="387"/>
      <c r="R139" s="387"/>
      <c r="S139" s="387"/>
      <c r="T139" s="387"/>
      <c r="U139" s="387"/>
      <c r="V139" s="437"/>
      <c r="W139" s="388">
        <f t="shared" si="303"/>
        <v>0</v>
      </c>
      <c r="X139" s="388">
        <f t="shared" si="304"/>
        <v>254.88</v>
      </c>
      <c r="Y139" s="388">
        <f t="shared" si="305"/>
        <v>-254.88</v>
      </c>
      <c r="Z139" s="389" t="e">
        <f t="shared" si="306"/>
        <v>#DIV/0!</v>
      </c>
      <c r="AA139" s="634"/>
      <c r="AB139" s="130"/>
      <c r="AC139" s="130"/>
      <c r="AD139" s="130"/>
      <c r="AE139" s="130"/>
      <c r="AF139" s="130"/>
      <c r="AG139" s="130"/>
    </row>
    <row r="140" spans="1:33" s="439" customFormat="1" ht="30" customHeight="1" x14ac:dyDescent="0.2">
      <c r="A140" s="383"/>
      <c r="B140" s="422" t="s">
        <v>425</v>
      </c>
      <c r="C140" s="425" t="s">
        <v>478</v>
      </c>
      <c r="D140" s="423"/>
      <c r="E140" s="444"/>
      <c r="F140" s="446"/>
      <c r="G140" s="390"/>
      <c r="H140" s="562">
        <v>2</v>
      </c>
      <c r="I140" s="563">
        <v>104.04</v>
      </c>
      <c r="J140" s="557">
        <f t="shared" si="291"/>
        <v>208.08</v>
      </c>
      <c r="K140" s="387"/>
      <c r="L140" s="387"/>
      <c r="M140" s="387"/>
      <c r="N140" s="387"/>
      <c r="O140" s="387"/>
      <c r="P140" s="387"/>
      <c r="Q140" s="387"/>
      <c r="R140" s="387"/>
      <c r="S140" s="387"/>
      <c r="T140" s="387"/>
      <c r="U140" s="387"/>
      <c r="V140" s="437"/>
      <c r="W140" s="388">
        <f t="shared" si="303"/>
        <v>0</v>
      </c>
      <c r="X140" s="388">
        <f t="shared" si="304"/>
        <v>208.08</v>
      </c>
      <c r="Y140" s="388">
        <f t="shared" si="305"/>
        <v>-208.08</v>
      </c>
      <c r="Z140" s="389" t="e">
        <f t="shared" si="306"/>
        <v>#DIV/0!</v>
      </c>
      <c r="AA140" s="634"/>
      <c r="AB140" s="130"/>
      <c r="AC140" s="130"/>
      <c r="AD140" s="130"/>
      <c r="AE140" s="130"/>
      <c r="AF140" s="130"/>
      <c r="AG140" s="130"/>
    </row>
    <row r="141" spans="1:33" s="439" customFormat="1" ht="30" customHeight="1" x14ac:dyDescent="0.2">
      <c r="A141" s="383"/>
      <c r="B141" s="422" t="s">
        <v>427</v>
      </c>
      <c r="C141" s="425" t="s">
        <v>479</v>
      </c>
      <c r="D141" s="423"/>
      <c r="E141" s="444"/>
      <c r="F141" s="446"/>
      <c r="G141" s="390"/>
      <c r="H141" s="562">
        <v>24</v>
      </c>
      <c r="I141" s="563">
        <v>2.88</v>
      </c>
      <c r="J141" s="557">
        <f t="shared" si="291"/>
        <v>69.12</v>
      </c>
      <c r="K141" s="387"/>
      <c r="L141" s="387"/>
      <c r="M141" s="387"/>
      <c r="N141" s="387"/>
      <c r="O141" s="387"/>
      <c r="P141" s="387"/>
      <c r="Q141" s="387"/>
      <c r="R141" s="387"/>
      <c r="S141" s="387"/>
      <c r="T141" s="387"/>
      <c r="U141" s="387"/>
      <c r="V141" s="437"/>
      <c r="W141" s="388">
        <f t="shared" si="303"/>
        <v>0</v>
      </c>
      <c r="X141" s="388">
        <f t="shared" si="304"/>
        <v>69.12</v>
      </c>
      <c r="Y141" s="388">
        <f t="shared" si="305"/>
        <v>-69.12</v>
      </c>
      <c r="Z141" s="389" t="e">
        <f t="shared" si="306"/>
        <v>#DIV/0!</v>
      </c>
      <c r="AA141" s="634"/>
      <c r="AB141" s="130"/>
      <c r="AC141" s="130"/>
      <c r="AD141" s="130"/>
      <c r="AE141" s="130"/>
      <c r="AF141" s="130"/>
      <c r="AG141" s="130"/>
    </row>
    <row r="142" spans="1:33" s="349" customFormat="1" ht="30" customHeight="1" x14ac:dyDescent="0.2">
      <c r="A142" s="383"/>
      <c r="B142" s="391"/>
      <c r="C142" s="401" t="s">
        <v>421</v>
      </c>
      <c r="D142" s="351"/>
      <c r="E142" s="360"/>
      <c r="F142" s="445"/>
      <c r="G142" s="390"/>
      <c r="H142" s="557"/>
      <c r="I142" s="557"/>
      <c r="J142" s="557">
        <f t="shared" si="291"/>
        <v>0</v>
      </c>
      <c r="K142" s="387"/>
      <c r="L142" s="387"/>
      <c r="M142" s="387"/>
      <c r="N142" s="387"/>
      <c r="O142" s="387"/>
      <c r="P142" s="387"/>
      <c r="Q142" s="387"/>
      <c r="R142" s="387"/>
      <c r="S142" s="387"/>
      <c r="T142" s="387"/>
      <c r="U142" s="387"/>
      <c r="V142" s="437"/>
      <c r="W142" s="388">
        <f t="shared" si="299"/>
        <v>0</v>
      </c>
      <c r="X142" s="388">
        <f t="shared" si="300"/>
        <v>0</v>
      </c>
      <c r="Y142" s="388">
        <f t="shared" si="301"/>
        <v>0</v>
      </c>
      <c r="Z142" s="389" t="e">
        <f t="shared" si="302"/>
        <v>#DIV/0!</v>
      </c>
      <c r="AA142" s="634"/>
      <c r="AB142" s="130"/>
      <c r="AC142" s="130"/>
      <c r="AD142" s="130"/>
      <c r="AE142" s="130"/>
      <c r="AF142" s="130"/>
      <c r="AG142" s="130"/>
    </row>
    <row r="143" spans="1:33" s="349" customFormat="1" ht="30" customHeight="1" x14ac:dyDescent="0.2">
      <c r="A143" s="383"/>
      <c r="B143" s="391" t="s">
        <v>422</v>
      </c>
      <c r="C143" s="401" t="s">
        <v>423</v>
      </c>
      <c r="D143" s="351" t="s">
        <v>353</v>
      </c>
      <c r="E143" s="360">
        <v>10</v>
      </c>
      <c r="F143" s="402">
        <v>2.2000000000000002</v>
      </c>
      <c r="G143" s="390">
        <f t="shared" si="292"/>
        <v>22</v>
      </c>
      <c r="H143" s="353">
        <v>10</v>
      </c>
      <c r="I143" s="564">
        <v>2.2000000000000002</v>
      </c>
      <c r="J143" s="557">
        <f t="shared" si="291"/>
        <v>22</v>
      </c>
      <c r="K143" s="387"/>
      <c r="L143" s="387"/>
      <c r="M143" s="387"/>
      <c r="N143" s="387"/>
      <c r="O143" s="387"/>
      <c r="P143" s="387"/>
      <c r="Q143" s="387"/>
      <c r="R143" s="387"/>
      <c r="S143" s="387"/>
      <c r="T143" s="387"/>
      <c r="U143" s="387"/>
      <c r="V143" s="437"/>
      <c r="W143" s="388">
        <f t="shared" si="299"/>
        <v>22</v>
      </c>
      <c r="X143" s="388">
        <f t="shared" si="300"/>
        <v>22</v>
      </c>
      <c r="Y143" s="388">
        <f t="shared" si="301"/>
        <v>0</v>
      </c>
      <c r="Z143" s="389">
        <f t="shared" si="302"/>
        <v>0</v>
      </c>
      <c r="AA143" s="379"/>
      <c r="AB143" s="130"/>
      <c r="AC143" s="130"/>
      <c r="AD143" s="130"/>
      <c r="AE143" s="130"/>
      <c r="AF143" s="130"/>
      <c r="AG143" s="130"/>
    </row>
    <row r="144" spans="1:33" s="349" customFormat="1" ht="30" customHeight="1" x14ac:dyDescent="0.2">
      <c r="A144" s="383"/>
      <c r="B144" s="391" t="s">
        <v>424</v>
      </c>
      <c r="C144" s="401" t="s">
        <v>414</v>
      </c>
      <c r="D144" s="351" t="s">
        <v>353</v>
      </c>
      <c r="E144" s="360">
        <v>10</v>
      </c>
      <c r="F144" s="360">
        <v>4.0999999999999996</v>
      </c>
      <c r="G144" s="390">
        <f t="shared" si="292"/>
        <v>41</v>
      </c>
      <c r="H144" s="353">
        <v>10</v>
      </c>
      <c r="I144" s="353">
        <v>4.0999999999999996</v>
      </c>
      <c r="J144" s="557">
        <f t="shared" si="291"/>
        <v>41</v>
      </c>
      <c r="K144" s="387"/>
      <c r="L144" s="387"/>
      <c r="M144" s="387"/>
      <c r="N144" s="387"/>
      <c r="O144" s="387"/>
      <c r="P144" s="387"/>
      <c r="Q144" s="387"/>
      <c r="R144" s="387"/>
      <c r="S144" s="387"/>
      <c r="T144" s="387"/>
      <c r="U144" s="387"/>
      <c r="V144" s="437"/>
      <c r="W144" s="388">
        <f t="shared" si="299"/>
        <v>41</v>
      </c>
      <c r="X144" s="388">
        <f t="shared" si="300"/>
        <v>41</v>
      </c>
      <c r="Y144" s="388">
        <f t="shared" si="301"/>
        <v>0</v>
      </c>
      <c r="Z144" s="389">
        <f t="shared" si="302"/>
        <v>0</v>
      </c>
      <c r="AA144" s="379"/>
      <c r="AB144" s="130"/>
      <c r="AC144" s="130"/>
      <c r="AD144" s="130"/>
      <c r="AE144" s="130"/>
      <c r="AF144" s="130"/>
      <c r="AG144" s="130"/>
    </row>
    <row r="145" spans="1:33" s="349" customFormat="1" ht="30" customHeight="1" x14ac:dyDescent="0.2">
      <c r="A145" s="383"/>
      <c r="B145" s="391" t="s">
        <v>425</v>
      </c>
      <c r="C145" s="403" t="s">
        <v>426</v>
      </c>
      <c r="D145" s="351" t="s">
        <v>353</v>
      </c>
      <c r="E145" s="360">
        <v>10</v>
      </c>
      <c r="F145" s="360">
        <v>11.62</v>
      </c>
      <c r="G145" s="390">
        <f t="shared" si="292"/>
        <v>116.19999999999999</v>
      </c>
      <c r="H145" s="353">
        <v>10</v>
      </c>
      <c r="I145" s="353">
        <v>11.62</v>
      </c>
      <c r="J145" s="557">
        <f t="shared" si="291"/>
        <v>116.19999999999999</v>
      </c>
      <c r="K145" s="387"/>
      <c r="L145" s="387"/>
      <c r="M145" s="387"/>
      <c r="N145" s="387"/>
      <c r="O145" s="387"/>
      <c r="P145" s="387"/>
      <c r="Q145" s="387"/>
      <c r="R145" s="387"/>
      <c r="S145" s="387"/>
      <c r="T145" s="387"/>
      <c r="U145" s="387"/>
      <c r="V145" s="437"/>
      <c r="W145" s="388">
        <f t="shared" si="299"/>
        <v>116.19999999999999</v>
      </c>
      <c r="X145" s="388">
        <f t="shared" si="300"/>
        <v>116.19999999999999</v>
      </c>
      <c r="Y145" s="388">
        <f t="shared" si="301"/>
        <v>0</v>
      </c>
      <c r="Z145" s="389">
        <f t="shared" si="302"/>
        <v>0</v>
      </c>
      <c r="AA145" s="379"/>
      <c r="AB145" s="130"/>
      <c r="AC145" s="130"/>
      <c r="AD145" s="130"/>
      <c r="AE145" s="130"/>
      <c r="AF145" s="130"/>
      <c r="AG145" s="130"/>
    </row>
    <row r="146" spans="1:33" s="349" customFormat="1" ht="30" customHeight="1" x14ac:dyDescent="0.2">
      <c r="A146" s="383"/>
      <c r="B146" s="391" t="s">
        <v>427</v>
      </c>
      <c r="C146" s="393" t="s">
        <v>428</v>
      </c>
      <c r="D146" s="351" t="s">
        <v>353</v>
      </c>
      <c r="E146" s="360">
        <v>10</v>
      </c>
      <c r="F146" s="360">
        <v>35</v>
      </c>
      <c r="G146" s="390">
        <f t="shared" si="292"/>
        <v>350</v>
      </c>
      <c r="H146" s="353">
        <v>10</v>
      </c>
      <c r="I146" s="353">
        <v>35</v>
      </c>
      <c r="J146" s="557">
        <f t="shared" si="291"/>
        <v>350</v>
      </c>
      <c r="K146" s="387"/>
      <c r="L146" s="387"/>
      <c r="M146" s="387"/>
      <c r="N146" s="387"/>
      <c r="O146" s="387"/>
      <c r="P146" s="387"/>
      <c r="Q146" s="387"/>
      <c r="R146" s="387"/>
      <c r="S146" s="387"/>
      <c r="T146" s="387"/>
      <c r="U146" s="387"/>
      <c r="V146" s="437"/>
      <c r="W146" s="388">
        <f t="shared" si="299"/>
        <v>350</v>
      </c>
      <c r="X146" s="388">
        <f t="shared" si="300"/>
        <v>350</v>
      </c>
      <c r="Y146" s="388">
        <f t="shared" si="301"/>
        <v>0</v>
      </c>
      <c r="Z146" s="389">
        <f t="shared" si="302"/>
        <v>0</v>
      </c>
      <c r="AA146" s="379"/>
      <c r="AB146" s="130"/>
      <c r="AC146" s="130"/>
      <c r="AD146" s="130"/>
      <c r="AE146" s="130"/>
      <c r="AF146" s="130"/>
      <c r="AG146" s="130"/>
    </row>
    <row r="147" spans="1:33" s="349" customFormat="1" ht="30" customHeight="1" x14ac:dyDescent="0.2">
      <c r="A147" s="383"/>
      <c r="B147" s="391" t="s">
        <v>429</v>
      </c>
      <c r="C147" s="392" t="s">
        <v>430</v>
      </c>
      <c r="D147" s="351" t="s">
        <v>353</v>
      </c>
      <c r="E147" s="360">
        <v>10</v>
      </c>
      <c r="F147" s="397">
        <v>78.5</v>
      </c>
      <c r="G147" s="390">
        <f t="shared" si="292"/>
        <v>785</v>
      </c>
      <c r="H147" s="353">
        <v>10</v>
      </c>
      <c r="I147" s="558">
        <v>78.5</v>
      </c>
      <c r="J147" s="557">
        <f t="shared" si="291"/>
        <v>785</v>
      </c>
      <c r="K147" s="387"/>
      <c r="L147" s="387"/>
      <c r="M147" s="387"/>
      <c r="N147" s="387"/>
      <c r="O147" s="387"/>
      <c r="P147" s="387"/>
      <c r="Q147" s="387"/>
      <c r="R147" s="387"/>
      <c r="S147" s="387"/>
      <c r="T147" s="387"/>
      <c r="U147" s="387"/>
      <c r="V147" s="437"/>
      <c r="W147" s="388">
        <f t="shared" si="299"/>
        <v>785</v>
      </c>
      <c r="X147" s="388">
        <f t="shared" si="300"/>
        <v>785</v>
      </c>
      <c r="Y147" s="388">
        <f t="shared" si="301"/>
        <v>0</v>
      </c>
      <c r="Z147" s="389">
        <f t="shared" si="302"/>
        <v>0</v>
      </c>
      <c r="AA147" s="379"/>
      <c r="AB147" s="130"/>
      <c r="AC147" s="130"/>
      <c r="AD147" s="130"/>
      <c r="AE147" s="130"/>
      <c r="AF147" s="130"/>
      <c r="AG147" s="130"/>
    </row>
    <row r="148" spans="1:33" s="349" customFormat="1" ht="30" customHeight="1" x14ac:dyDescent="0.2">
      <c r="A148" s="383"/>
      <c r="B148" s="391" t="s">
        <v>431</v>
      </c>
      <c r="C148" s="392" t="s">
        <v>432</v>
      </c>
      <c r="D148" s="351" t="s">
        <v>353</v>
      </c>
      <c r="E148" s="360">
        <v>10</v>
      </c>
      <c r="F148" s="397">
        <v>91</v>
      </c>
      <c r="G148" s="390">
        <f t="shared" si="292"/>
        <v>910</v>
      </c>
      <c r="H148" s="353">
        <v>10</v>
      </c>
      <c r="I148" s="558">
        <v>91</v>
      </c>
      <c r="J148" s="557">
        <f t="shared" si="291"/>
        <v>910</v>
      </c>
      <c r="K148" s="387"/>
      <c r="L148" s="387"/>
      <c r="M148" s="387"/>
      <c r="N148" s="387"/>
      <c r="O148" s="387"/>
      <c r="P148" s="387"/>
      <c r="Q148" s="387"/>
      <c r="R148" s="387"/>
      <c r="S148" s="387"/>
      <c r="T148" s="387"/>
      <c r="U148" s="387"/>
      <c r="V148" s="437"/>
      <c r="W148" s="388">
        <f t="shared" si="299"/>
        <v>910</v>
      </c>
      <c r="X148" s="388">
        <f t="shared" si="300"/>
        <v>910</v>
      </c>
      <c r="Y148" s="388">
        <f t="shared" si="301"/>
        <v>0</v>
      </c>
      <c r="Z148" s="389">
        <f t="shared" si="302"/>
        <v>0</v>
      </c>
      <c r="AA148" s="379"/>
      <c r="AB148" s="130"/>
      <c r="AC148" s="130"/>
      <c r="AD148" s="130"/>
      <c r="AE148" s="130"/>
      <c r="AF148" s="130"/>
      <c r="AG148" s="130"/>
    </row>
    <row r="149" spans="1:33" s="349" customFormat="1" ht="30" customHeight="1" x14ac:dyDescent="0.2">
      <c r="A149" s="383"/>
      <c r="B149" s="391" t="s">
        <v>433</v>
      </c>
      <c r="C149" s="393" t="s">
        <v>384</v>
      </c>
      <c r="D149" s="351" t="s">
        <v>397</v>
      </c>
      <c r="E149" s="360">
        <v>10</v>
      </c>
      <c r="F149" s="397">
        <v>56</v>
      </c>
      <c r="G149" s="390">
        <f t="shared" si="292"/>
        <v>560</v>
      </c>
      <c r="H149" s="353">
        <v>10</v>
      </c>
      <c r="I149" s="558">
        <v>56</v>
      </c>
      <c r="J149" s="557">
        <f t="shared" si="291"/>
        <v>560</v>
      </c>
      <c r="K149" s="387"/>
      <c r="L149" s="387"/>
      <c r="M149" s="387"/>
      <c r="N149" s="387"/>
      <c r="O149" s="387"/>
      <c r="P149" s="387"/>
      <c r="Q149" s="387"/>
      <c r="R149" s="387"/>
      <c r="S149" s="387"/>
      <c r="T149" s="387"/>
      <c r="U149" s="387"/>
      <c r="V149" s="437"/>
      <c r="W149" s="388">
        <f t="shared" si="299"/>
        <v>560</v>
      </c>
      <c r="X149" s="388">
        <f t="shared" si="300"/>
        <v>560</v>
      </c>
      <c r="Y149" s="388">
        <f t="shared" si="301"/>
        <v>0</v>
      </c>
      <c r="Z149" s="389">
        <f t="shared" si="302"/>
        <v>0</v>
      </c>
      <c r="AA149" s="379"/>
      <c r="AB149" s="130"/>
      <c r="AC149" s="130"/>
      <c r="AD149" s="130"/>
      <c r="AE149" s="130"/>
      <c r="AF149" s="130"/>
      <c r="AG149" s="130"/>
    </row>
    <row r="150" spans="1:33" s="349" customFormat="1" ht="30" customHeight="1" x14ac:dyDescent="0.2">
      <c r="A150" s="383"/>
      <c r="B150" s="391" t="s">
        <v>434</v>
      </c>
      <c r="C150" s="393" t="s">
        <v>384</v>
      </c>
      <c r="D150" s="351" t="s">
        <v>397</v>
      </c>
      <c r="E150" s="360">
        <v>5</v>
      </c>
      <c r="F150" s="360">
        <v>232</v>
      </c>
      <c r="G150" s="390">
        <f t="shared" si="292"/>
        <v>1160</v>
      </c>
      <c r="H150" s="353">
        <v>5</v>
      </c>
      <c r="I150" s="353">
        <v>232</v>
      </c>
      <c r="J150" s="557">
        <f t="shared" si="291"/>
        <v>1160</v>
      </c>
      <c r="K150" s="387"/>
      <c r="L150" s="387"/>
      <c r="M150" s="387"/>
      <c r="N150" s="387"/>
      <c r="O150" s="387"/>
      <c r="P150" s="387"/>
      <c r="Q150" s="387"/>
      <c r="R150" s="387"/>
      <c r="S150" s="387"/>
      <c r="T150" s="387"/>
      <c r="U150" s="387"/>
      <c r="V150" s="437"/>
      <c r="W150" s="388">
        <f t="shared" si="299"/>
        <v>1160</v>
      </c>
      <c r="X150" s="388">
        <f t="shared" si="300"/>
        <v>1160</v>
      </c>
      <c r="Y150" s="388">
        <f t="shared" si="301"/>
        <v>0</v>
      </c>
      <c r="Z150" s="389">
        <f t="shared" si="302"/>
        <v>0</v>
      </c>
      <c r="AA150" s="379"/>
      <c r="AB150" s="130"/>
      <c r="AC150" s="130"/>
      <c r="AD150" s="130"/>
      <c r="AE150" s="130"/>
      <c r="AF150" s="130"/>
      <c r="AG150" s="130"/>
    </row>
    <row r="151" spans="1:33" s="349" customFormat="1" ht="30" customHeight="1" x14ac:dyDescent="0.2">
      <c r="A151" s="383"/>
      <c r="B151" s="391" t="s">
        <v>435</v>
      </c>
      <c r="C151" s="392" t="s">
        <v>436</v>
      </c>
      <c r="D151" s="351" t="s">
        <v>353</v>
      </c>
      <c r="E151" s="360">
        <v>10</v>
      </c>
      <c r="F151" s="397">
        <v>54.5</v>
      </c>
      <c r="G151" s="390">
        <f t="shared" si="292"/>
        <v>545</v>
      </c>
      <c r="H151" s="353">
        <v>10</v>
      </c>
      <c r="I151" s="558">
        <v>54.5</v>
      </c>
      <c r="J151" s="557">
        <f t="shared" si="291"/>
        <v>545</v>
      </c>
      <c r="K151" s="387"/>
      <c r="L151" s="387"/>
      <c r="M151" s="387"/>
      <c r="N151" s="387"/>
      <c r="O151" s="387"/>
      <c r="P151" s="387"/>
      <c r="Q151" s="387"/>
      <c r="R151" s="387"/>
      <c r="S151" s="387"/>
      <c r="T151" s="387"/>
      <c r="U151" s="387"/>
      <c r="V151" s="437"/>
      <c r="W151" s="388">
        <f t="shared" si="299"/>
        <v>545</v>
      </c>
      <c r="X151" s="388">
        <f t="shared" si="300"/>
        <v>545</v>
      </c>
      <c r="Y151" s="388">
        <f t="shared" si="301"/>
        <v>0</v>
      </c>
      <c r="Z151" s="389">
        <f t="shared" si="302"/>
        <v>0</v>
      </c>
      <c r="AA151" s="379"/>
      <c r="AB151" s="130"/>
      <c r="AC151" s="130"/>
      <c r="AD151" s="130"/>
      <c r="AE151" s="130"/>
      <c r="AF151" s="130"/>
      <c r="AG151" s="130"/>
    </row>
    <row r="152" spans="1:33" s="349" customFormat="1" ht="30" customHeight="1" x14ac:dyDescent="0.2">
      <c r="A152" s="383"/>
      <c r="B152" s="391" t="s">
        <v>437</v>
      </c>
      <c r="C152" s="392" t="s">
        <v>438</v>
      </c>
      <c r="D152" s="351" t="s">
        <v>353</v>
      </c>
      <c r="E152" s="360">
        <v>10</v>
      </c>
      <c r="F152" s="397">
        <v>352.5</v>
      </c>
      <c r="G152" s="390">
        <f t="shared" si="292"/>
        <v>3525</v>
      </c>
      <c r="H152" s="353">
        <v>10</v>
      </c>
      <c r="I152" s="558">
        <v>352.5</v>
      </c>
      <c r="J152" s="557">
        <f t="shared" si="291"/>
        <v>3525</v>
      </c>
      <c r="K152" s="387"/>
      <c r="L152" s="387"/>
      <c r="M152" s="387"/>
      <c r="N152" s="387"/>
      <c r="O152" s="387"/>
      <c r="P152" s="387"/>
      <c r="Q152" s="387"/>
      <c r="R152" s="387"/>
      <c r="S152" s="387"/>
      <c r="T152" s="387"/>
      <c r="U152" s="387"/>
      <c r="V152" s="437"/>
      <c r="W152" s="388">
        <f t="shared" si="299"/>
        <v>3525</v>
      </c>
      <c r="X152" s="388">
        <f t="shared" si="300"/>
        <v>3525</v>
      </c>
      <c r="Y152" s="388">
        <f t="shared" si="301"/>
        <v>0</v>
      </c>
      <c r="Z152" s="389">
        <f t="shared" si="302"/>
        <v>0</v>
      </c>
      <c r="AA152" s="379"/>
      <c r="AB152" s="130"/>
      <c r="AC152" s="130"/>
      <c r="AD152" s="130"/>
      <c r="AE152" s="130"/>
      <c r="AF152" s="130"/>
      <c r="AG152" s="130"/>
    </row>
    <row r="153" spans="1:33" s="349" customFormat="1" ht="30" customHeight="1" x14ac:dyDescent="0.2">
      <c r="A153" s="383"/>
      <c r="B153" s="391" t="s">
        <v>439</v>
      </c>
      <c r="C153" s="392" t="s">
        <v>385</v>
      </c>
      <c r="D153" s="351" t="s">
        <v>353</v>
      </c>
      <c r="E153" s="360">
        <v>10</v>
      </c>
      <c r="F153" s="360">
        <v>23.4</v>
      </c>
      <c r="G153" s="390">
        <f t="shared" si="292"/>
        <v>234</v>
      </c>
      <c r="H153" s="353">
        <v>10</v>
      </c>
      <c r="I153" s="353">
        <v>23.4</v>
      </c>
      <c r="J153" s="557">
        <f t="shared" si="291"/>
        <v>234</v>
      </c>
      <c r="K153" s="387"/>
      <c r="L153" s="387"/>
      <c r="M153" s="387"/>
      <c r="N153" s="387"/>
      <c r="O153" s="387"/>
      <c r="P153" s="387"/>
      <c r="Q153" s="387"/>
      <c r="R153" s="387"/>
      <c r="S153" s="387"/>
      <c r="T153" s="387"/>
      <c r="U153" s="387"/>
      <c r="V153" s="437"/>
      <c r="W153" s="388">
        <f t="shared" si="299"/>
        <v>234</v>
      </c>
      <c r="X153" s="388">
        <f t="shared" si="300"/>
        <v>234</v>
      </c>
      <c r="Y153" s="388">
        <f t="shared" si="301"/>
        <v>0</v>
      </c>
      <c r="Z153" s="389">
        <f t="shared" si="302"/>
        <v>0</v>
      </c>
      <c r="AA153" s="379"/>
      <c r="AB153" s="130"/>
      <c r="AC153" s="130"/>
      <c r="AD153" s="130"/>
      <c r="AE153" s="130"/>
      <c r="AF153" s="130"/>
      <c r="AG153" s="130"/>
    </row>
    <row r="154" spans="1:33" s="349" customFormat="1" ht="30" customHeight="1" x14ac:dyDescent="0.2">
      <c r="A154" s="383"/>
      <c r="B154" s="391" t="s">
        <v>440</v>
      </c>
      <c r="C154" s="392" t="s">
        <v>387</v>
      </c>
      <c r="D154" s="351" t="s">
        <v>353</v>
      </c>
      <c r="E154" s="360">
        <v>10</v>
      </c>
      <c r="F154" s="360">
        <v>230</v>
      </c>
      <c r="G154" s="390">
        <f t="shared" si="292"/>
        <v>2300</v>
      </c>
      <c r="H154" s="353">
        <v>10</v>
      </c>
      <c r="I154" s="353">
        <v>230</v>
      </c>
      <c r="J154" s="557">
        <f t="shared" si="291"/>
        <v>2300</v>
      </c>
      <c r="K154" s="387"/>
      <c r="L154" s="387"/>
      <c r="M154" s="387"/>
      <c r="N154" s="387"/>
      <c r="O154" s="387"/>
      <c r="P154" s="387"/>
      <c r="Q154" s="387"/>
      <c r="R154" s="387"/>
      <c r="S154" s="387"/>
      <c r="T154" s="387"/>
      <c r="U154" s="387"/>
      <c r="V154" s="437"/>
      <c r="W154" s="388">
        <f t="shared" si="299"/>
        <v>2300</v>
      </c>
      <c r="X154" s="388">
        <f t="shared" si="300"/>
        <v>2300</v>
      </c>
      <c r="Y154" s="388">
        <f t="shared" si="301"/>
        <v>0</v>
      </c>
      <c r="Z154" s="389">
        <f t="shared" si="302"/>
        <v>0</v>
      </c>
      <c r="AA154" s="379"/>
      <c r="AB154" s="130"/>
      <c r="AC154" s="130"/>
      <c r="AD154" s="130"/>
      <c r="AE154" s="130"/>
      <c r="AF154" s="130"/>
      <c r="AG154" s="130"/>
    </row>
    <row r="155" spans="1:33" s="349" customFormat="1" ht="30" customHeight="1" x14ac:dyDescent="0.2">
      <c r="A155" s="383"/>
      <c r="B155" s="391" t="s">
        <v>441</v>
      </c>
      <c r="C155" s="393" t="s">
        <v>442</v>
      </c>
      <c r="D155" s="351" t="s">
        <v>353</v>
      </c>
      <c r="E155" s="360">
        <v>10</v>
      </c>
      <c r="F155" s="360">
        <v>69.400000000000006</v>
      </c>
      <c r="G155" s="390">
        <f t="shared" si="292"/>
        <v>694</v>
      </c>
      <c r="H155" s="353">
        <v>10</v>
      </c>
      <c r="I155" s="353">
        <v>69.400000000000006</v>
      </c>
      <c r="J155" s="557">
        <f t="shared" si="291"/>
        <v>694</v>
      </c>
      <c r="K155" s="387"/>
      <c r="L155" s="387"/>
      <c r="M155" s="387"/>
      <c r="N155" s="387"/>
      <c r="O155" s="387"/>
      <c r="P155" s="387"/>
      <c r="Q155" s="387"/>
      <c r="R155" s="387"/>
      <c r="S155" s="387"/>
      <c r="T155" s="387"/>
      <c r="U155" s="387"/>
      <c r="V155" s="437"/>
      <c r="W155" s="388">
        <f t="shared" si="299"/>
        <v>694</v>
      </c>
      <c r="X155" s="388">
        <f t="shared" si="300"/>
        <v>694</v>
      </c>
      <c r="Y155" s="388">
        <f t="shared" si="301"/>
        <v>0</v>
      </c>
      <c r="Z155" s="389">
        <f t="shared" si="302"/>
        <v>0</v>
      </c>
      <c r="AA155" s="379"/>
      <c r="AB155" s="130"/>
      <c r="AC155" s="130"/>
      <c r="AD155" s="130"/>
      <c r="AE155" s="130"/>
      <c r="AF155" s="130"/>
      <c r="AG155" s="130"/>
    </row>
    <row r="156" spans="1:33" s="349" customFormat="1" ht="30" customHeight="1" x14ac:dyDescent="0.2">
      <c r="A156" s="383"/>
      <c r="B156" s="391" t="s">
        <v>443</v>
      </c>
      <c r="C156" s="392" t="s">
        <v>444</v>
      </c>
      <c r="D156" s="351" t="s">
        <v>353</v>
      </c>
      <c r="E156" s="360">
        <v>10</v>
      </c>
      <c r="F156" s="360">
        <v>36</v>
      </c>
      <c r="G156" s="390">
        <f t="shared" si="292"/>
        <v>360</v>
      </c>
      <c r="H156" s="353">
        <v>10</v>
      </c>
      <c r="I156" s="353">
        <v>36</v>
      </c>
      <c r="J156" s="557">
        <f t="shared" si="291"/>
        <v>360</v>
      </c>
      <c r="K156" s="387"/>
      <c r="L156" s="387"/>
      <c r="M156" s="387"/>
      <c r="N156" s="387"/>
      <c r="O156" s="387"/>
      <c r="P156" s="387"/>
      <c r="Q156" s="387"/>
      <c r="R156" s="387"/>
      <c r="S156" s="387"/>
      <c r="T156" s="387"/>
      <c r="U156" s="387"/>
      <c r="V156" s="437"/>
      <c r="W156" s="388">
        <f t="shared" si="299"/>
        <v>360</v>
      </c>
      <c r="X156" s="388">
        <f t="shared" si="300"/>
        <v>360</v>
      </c>
      <c r="Y156" s="388">
        <f t="shared" si="301"/>
        <v>0</v>
      </c>
      <c r="Z156" s="389">
        <f t="shared" si="302"/>
        <v>0</v>
      </c>
      <c r="AA156" s="379"/>
      <c r="AB156" s="130"/>
      <c r="AC156" s="130"/>
      <c r="AD156" s="130"/>
      <c r="AE156" s="130"/>
      <c r="AF156" s="130"/>
      <c r="AG156" s="130"/>
    </row>
    <row r="157" spans="1:33" s="349" customFormat="1" ht="30" customHeight="1" x14ac:dyDescent="0.2">
      <c r="A157" s="383"/>
      <c r="B157" s="391" t="s">
        <v>445</v>
      </c>
      <c r="C157" s="392" t="s">
        <v>446</v>
      </c>
      <c r="D157" s="351" t="s">
        <v>353</v>
      </c>
      <c r="E157" s="360">
        <v>10</v>
      </c>
      <c r="F157" s="360">
        <v>27</v>
      </c>
      <c r="G157" s="390">
        <f t="shared" si="292"/>
        <v>270</v>
      </c>
      <c r="H157" s="353">
        <v>10</v>
      </c>
      <c r="I157" s="353">
        <v>27</v>
      </c>
      <c r="J157" s="557">
        <f t="shared" si="291"/>
        <v>270</v>
      </c>
      <c r="K157" s="387"/>
      <c r="L157" s="387"/>
      <c r="M157" s="387"/>
      <c r="N157" s="387"/>
      <c r="O157" s="387"/>
      <c r="P157" s="387"/>
      <c r="Q157" s="387"/>
      <c r="R157" s="387"/>
      <c r="S157" s="387"/>
      <c r="T157" s="387"/>
      <c r="U157" s="387"/>
      <c r="V157" s="437"/>
      <c r="W157" s="388">
        <f t="shared" si="299"/>
        <v>270</v>
      </c>
      <c r="X157" s="388">
        <f t="shared" si="300"/>
        <v>270</v>
      </c>
      <c r="Y157" s="388">
        <f t="shared" si="301"/>
        <v>0</v>
      </c>
      <c r="Z157" s="389">
        <f t="shared" si="302"/>
        <v>0</v>
      </c>
      <c r="AA157" s="379"/>
      <c r="AB157" s="130"/>
      <c r="AC157" s="130"/>
      <c r="AD157" s="130"/>
      <c r="AE157" s="130"/>
      <c r="AF157" s="130"/>
      <c r="AG157" s="130"/>
    </row>
    <row r="158" spans="1:33" ht="30" customHeight="1" x14ac:dyDescent="0.2">
      <c r="A158" s="383"/>
      <c r="B158" s="391" t="s">
        <v>447</v>
      </c>
      <c r="C158" s="392" t="s">
        <v>448</v>
      </c>
      <c r="D158" s="351" t="s">
        <v>397</v>
      </c>
      <c r="E158" s="360">
        <v>10</v>
      </c>
      <c r="F158" s="360">
        <v>323</v>
      </c>
      <c r="G158" s="387">
        <f t="shared" si="292"/>
        <v>3230</v>
      </c>
      <c r="H158" s="353">
        <v>10</v>
      </c>
      <c r="I158" s="353">
        <v>323</v>
      </c>
      <c r="J158" s="557">
        <f t="shared" si="291"/>
        <v>3230</v>
      </c>
      <c r="K158" s="387"/>
      <c r="L158" s="387"/>
      <c r="M158" s="387"/>
      <c r="N158" s="387"/>
      <c r="O158" s="387"/>
      <c r="P158" s="387"/>
      <c r="Q158" s="387"/>
      <c r="R158" s="387"/>
      <c r="S158" s="387"/>
      <c r="T158" s="387"/>
      <c r="U158" s="387"/>
      <c r="V158" s="437"/>
      <c r="W158" s="388">
        <f t="shared" si="299"/>
        <v>3230</v>
      </c>
      <c r="X158" s="388">
        <f t="shared" si="300"/>
        <v>3230</v>
      </c>
      <c r="Y158" s="388">
        <f t="shared" si="301"/>
        <v>0</v>
      </c>
      <c r="Z158" s="389">
        <f t="shared" si="302"/>
        <v>0</v>
      </c>
      <c r="AA158" s="379"/>
      <c r="AB158" s="130"/>
      <c r="AC158" s="130"/>
      <c r="AD158" s="130"/>
      <c r="AE158" s="130"/>
      <c r="AF158" s="130"/>
      <c r="AG158" s="130"/>
    </row>
    <row r="159" spans="1:33" ht="30" customHeight="1" x14ac:dyDescent="0.2">
      <c r="A159" s="383"/>
      <c r="B159" s="391" t="s">
        <v>449</v>
      </c>
      <c r="C159" s="392" t="s">
        <v>450</v>
      </c>
      <c r="D159" s="351" t="s">
        <v>397</v>
      </c>
      <c r="E159" s="360">
        <v>10</v>
      </c>
      <c r="F159" s="360">
        <v>300</v>
      </c>
      <c r="G159" s="387">
        <f t="shared" si="292"/>
        <v>3000</v>
      </c>
      <c r="H159" s="353">
        <v>10</v>
      </c>
      <c r="I159" s="353">
        <v>300</v>
      </c>
      <c r="J159" s="557">
        <f t="shared" si="291"/>
        <v>3000</v>
      </c>
      <c r="K159" s="387"/>
      <c r="L159" s="387"/>
      <c r="M159" s="387"/>
      <c r="N159" s="387"/>
      <c r="O159" s="387"/>
      <c r="P159" s="387"/>
      <c r="Q159" s="387"/>
      <c r="R159" s="387"/>
      <c r="S159" s="387"/>
      <c r="T159" s="387"/>
      <c r="U159" s="387"/>
      <c r="V159" s="437"/>
      <c r="W159" s="388">
        <f t="shared" si="299"/>
        <v>3000</v>
      </c>
      <c r="X159" s="388">
        <f t="shared" si="300"/>
        <v>3000</v>
      </c>
      <c r="Y159" s="388">
        <f t="shared" si="301"/>
        <v>0</v>
      </c>
      <c r="Z159" s="389">
        <f t="shared" si="302"/>
        <v>0</v>
      </c>
      <c r="AA159" s="379"/>
      <c r="AB159" s="130"/>
      <c r="AC159" s="130"/>
      <c r="AD159" s="130"/>
      <c r="AE159" s="130"/>
      <c r="AF159" s="130"/>
      <c r="AG159" s="130"/>
    </row>
    <row r="160" spans="1:33" s="439" customFormat="1" ht="30" customHeight="1" x14ac:dyDescent="0.2">
      <c r="A160" s="441"/>
      <c r="B160" s="391" t="s">
        <v>451</v>
      </c>
      <c r="C160" s="392" t="s">
        <v>472</v>
      </c>
      <c r="D160" s="351"/>
      <c r="E160" s="360"/>
      <c r="F160" s="442"/>
      <c r="G160" s="387"/>
      <c r="H160" s="352">
        <v>20</v>
      </c>
      <c r="I160" s="565">
        <v>46</v>
      </c>
      <c r="J160" s="557">
        <f t="shared" si="291"/>
        <v>920</v>
      </c>
      <c r="K160" s="387"/>
      <c r="L160" s="387"/>
      <c r="M160" s="387"/>
      <c r="N160" s="387"/>
      <c r="O160" s="387"/>
      <c r="P160" s="387"/>
      <c r="Q160" s="387"/>
      <c r="R160" s="387"/>
      <c r="S160" s="387"/>
      <c r="T160" s="387"/>
      <c r="U160" s="387"/>
      <c r="V160" s="387"/>
      <c r="W160" s="388">
        <f t="shared" ref="W160:W163" si="307">G160+M160+S160</f>
        <v>0</v>
      </c>
      <c r="X160" s="388">
        <f t="shared" ref="X160:X163" si="308">J160+P160+V160</f>
        <v>920</v>
      </c>
      <c r="Y160" s="388">
        <f t="shared" ref="Y160:Y163" si="309">W160-X160</f>
        <v>-920</v>
      </c>
      <c r="Z160" s="389" t="e">
        <f t="shared" ref="Z160:Z163" si="310">Y160/W160</f>
        <v>#DIV/0!</v>
      </c>
      <c r="AA160" s="635" t="s">
        <v>587</v>
      </c>
      <c r="AB160" s="130"/>
      <c r="AC160" s="130"/>
      <c r="AD160" s="130"/>
      <c r="AE160" s="130"/>
      <c r="AF160" s="130"/>
      <c r="AG160" s="130"/>
    </row>
    <row r="161" spans="1:33" s="439" customFormat="1" ht="30" customHeight="1" x14ac:dyDescent="0.2">
      <c r="A161" s="383"/>
      <c r="B161" s="391" t="s">
        <v>480</v>
      </c>
      <c r="C161" s="392" t="s">
        <v>473</v>
      </c>
      <c r="D161" s="351"/>
      <c r="E161" s="360"/>
      <c r="F161" s="442"/>
      <c r="G161" s="387"/>
      <c r="H161" s="352">
        <v>40</v>
      </c>
      <c r="I161" s="565">
        <v>60</v>
      </c>
      <c r="J161" s="557">
        <f t="shared" si="291"/>
        <v>2400</v>
      </c>
      <c r="K161" s="387"/>
      <c r="L161" s="387"/>
      <c r="M161" s="387"/>
      <c r="N161" s="387"/>
      <c r="O161" s="387"/>
      <c r="P161" s="387"/>
      <c r="Q161" s="387"/>
      <c r="R161" s="387"/>
      <c r="S161" s="387"/>
      <c r="T161" s="387"/>
      <c r="U161" s="387"/>
      <c r="V161" s="387"/>
      <c r="W161" s="388">
        <f t="shared" si="307"/>
        <v>0</v>
      </c>
      <c r="X161" s="388">
        <f t="shared" si="308"/>
        <v>2400</v>
      </c>
      <c r="Y161" s="388">
        <f t="shared" si="309"/>
        <v>-2400</v>
      </c>
      <c r="Z161" s="389" t="e">
        <f t="shared" si="310"/>
        <v>#DIV/0!</v>
      </c>
      <c r="AA161" s="636"/>
      <c r="AB161" s="130"/>
      <c r="AC161" s="130"/>
      <c r="AD161" s="130"/>
      <c r="AE161" s="130"/>
      <c r="AF161" s="130"/>
      <c r="AG161" s="130"/>
    </row>
    <row r="162" spans="1:33" s="439" customFormat="1" ht="30" customHeight="1" x14ac:dyDescent="0.2">
      <c r="A162" s="383"/>
      <c r="B162" s="391" t="s">
        <v>481</v>
      </c>
      <c r="C162" s="392" t="s">
        <v>474</v>
      </c>
      <c r="D162" s="351"/>
      <c r="E162" s="360"/>
      <c r="F162" s="442"/>
      <c r="G162" s="387"/>
      <c r="H162" s="352">
        <v>20</v>
      </c>
      <c r="I162" s="565">
        <v>260</v>
      </c>
      <c r="J162" s="557">
        <f t="shared" si="291"/>
        <v>5200</v>
      </c>
      <c r="K162" s="387"/>
      <c r="L162" s="387"/>
      <c r="M162" s="387"/>
      <c r="N162" s="387"/>
      <c r="O162" s="387"/>
      <c r="P162" s="387"/>
      <c r="Q162" s="387"/>
      <c r="R162" s="387"/>
      <c r="S162" s="387"/>
      <c r="T162" s="387"/>
      <c r="U162" s="387"/>
      <c r="V162" s="387"/>
      <c r="W162" s="388">
        <f t="shared" si="307"/>
        <v>0</v>
      </c>
      <c r="X162" s="388">
        <f t="shared" si="308"/>
        <v>5200</v>
      </c>
      <c r="Y162" s="388">
        <f t="shared" si="309"/>
        <v>-5200</v>
      </c>
      <c r="Z162" s="389" t="e">
        <f t="shared" si="310"/>
        <v>#DIV/0!</v>
      </c>
      <c r="AA162" s="636"/>
      <c r="AB162" s="130"/>
      <c r="AC162" s="130"/>
      <c r="AD162" s="130"/>
      <c r="AE162" s="130"/>
      <c r="AF162" s="130"/>
      <c r="AG162" s="130"/>
    </row>
    <row r="163" spans="1:33" s="439" customFormat="1" ht="30" customHeight="1" x14ac:dyDescent="0.2">
      <c r="A163" s="383"/>
      <c r="B163" s="391" t="s">
        <v>482</v>
      </c>
      <c r="C163" s="392" t="s">
        <v>475</v>
      </c>
      <c r="D163" s="351"/>
      <c r="E163" s="360"/>
      <c r="F163" s="442"/>
      <c r="G163" s="387"/>
      <c r="H163" s="352">
        <v>34</v>
      </c>
      <c r="I163" s="565">
        <v>20</v>
      </c>
      <c r="J163" s="557">
        <f t="shared" si="291"/>
        <v>680</v>
      </c>
      <c r="K163" s="387"/>
      <c r="L163" s="387"/>
      <c r="M163" s="387"/>
      <c r="N163" s="387"/>
      <c r="O163" s="387"/>
      <c r="P163" s="387"/>
      <c r="Q163" s="387"/>
      <c r="R163" s="387"/>
      <c r="S163" s="387"/>
      <c r="T163" s="387"/>
      <c r="U163" s="387"/>
      <c r="V163" s="387"/>
      <c r="W163" s="388">
        <f t="shared" si="307"/>
        <v>0</v>
      </c>
      <c r="X163" s="388">
        <f t="shared" si="308"/>
        <v>680</v>
      </c>
      <c r="Y163" s="388">
        <f t="shared" si="309"/>
        <v>-680</v>
      </c>
      <c r="Z163" s="389" t="e">
        <f t="shared" si="310"/>
        <v>#DIV/0!</v>
      </c>
      <c r="AA163" s="636"/>
      <c r="AB163" s="130"/>
      <c r="AC163" s="130"/>
      <c r="AD163" s="130"/>
      <c r="AE163" s="130"/>
      <c r="AF163" s="130"/>
      <c r="AG163" s="130"/>
    </row>
    <row r="164" spans="1:33" ht="30" customHeight="1" thickBot="1" x14ac:dyDescent="0.25">
      <c r="A164" s="355"/>
      <c r="B164" s="391" t="s">
        <v>483</v>
      </c>
      <c r="C164" s="377" t="s">
        <v>420</v>
      </c>
      <c r="D164" s="354" t="s">
        <v>353</v>
      </c>
      <c r="E164" s="353">
        <v>10</v>
      </c>
      <c r="F164" s="404">
        <v>50</v>
      </c>
      <c r="G164" s="358">
        <f t="shared" si="292"/>
        <v>500</v>
      </c>
      <c r="H164" s="353">
        <v>10</v>
      </c>
      <c r="I164" s="404">
        <v>50</v>
      </c>
      <c r="J164" s="566">
        <f t="shared" si="291"/>
        <v>500</v>
      </c>
      <c r="K164" s="356"/>
      <c r="L164" s="357"/>
      <c r="M164" s="358"/>
      <c r="N164" s="356"/>
      <c r="O164" s="357"/>
      <c r="P164" s="358"/>
      <c r="Q164" s="356"/>
      <c r="R164" s="357"/>
      <c r="S164" s="358"/>
      <c r="T164" s="356"/>
      <c r="U164" s="357"/>
      <c r="V164" s="438"/>
      <c r="W164" s="388">
        <f t="shared" si="299"/>
        <v>500</v>
      </c>
      <c r="X164" s="388">
        <f t="shared" si="300"/>
        <v>500</v>
      </c>
      <c r="Y164" s="388">
        <f t="shared" si="301"/>
        <v>0</v>
      </c>
      <c r="Z164" s="389">
        <f t="shared" si="302"/>
        <v>0</v>
      </c>
      <c r="AA164" s="379"/>
      <c r="AB164" s="130"/>
      <c r="AC164" s="130"/>
      <c r="AD164" s="130"/>
      <c r="AE164" s="130"/>
      <c r="AF164" s="130"/>
      <c r="AG164" s="130"/>
    </row>
    <row r="165" spans="1:33" ht="30" customHeight="1" x14ac:dyDescent="0.2">
      <c r="A165" s="107" t="s">
        <v>65</v>
      </c>
      <c r="B165" s="154" t="s">
        <v>201</v>
      </c>
      <c r="C165" s="223" t="s">
        <v>202</v>
      </c>
      <c r="D165" s="140"/>
      <c r="E165" s="141">
        <f>SUM(E166:E168)</f>
        <v>0</v>
      </c>
      <c r="F165" s="142"/>
      <c r="G165" s="143">
        <f t="shared" ref="G165:H165" si="311">SUM(G166:G168)</f>
        <v>0</v>
      </c>
      <c r="H165" s="141">
        <f t="shared" si="311"/>
        <v>0</v>
      </c>
      <c r="I165" s="142"/>
      <c r="J165" s="143">
        <f t="shared" ref="J165:K165" si="312">SUM(J166:J168)</f>
        <v>0</v>
      </c>
      <c r="K165" s="141">
        <f t="shared" si="312"/>
        <v>0</v>
      </c>
      <c r="L165" s="142"/>
      <c r="M165" s="143">
        <f t="shared" ref="M165:N165" si="313">SUM(M166:M168)</f>
        <v>0</v>
      </c>
      <c r="N165" s="141">
        <f t="shared" si="313"/>
        <v>0</v>
      </c>
      <c r="O165" s="142"/>
      <c r="P165" s="143">
        <f t="shared" ref="P165:Q165" si="314">SUM(P166:P168)</f>
        <v>0</v>
      </c>
      <c r="Q165" s="141">
        <f t="shared" si="314"/>
        <v>0</v>
      </c>
      <c r="R165" s="142"/>
      <c r="S165" s="143">
        <f t="shared" ref="S165:T165" si="315">SUM(S166:S168)</f>
        <v>0</v>
      </c>
      <c r="T165" s="141">
        <f t="shared" si="315"/>
        <v>0</v>
      </c>
      <c r="U165" s="142"/>
      <c r="V165" s="143">
        <f t="shared" ref="V165:X165" si="316">SUM(V166:V168)</f>
        <v>0</v>
      </c>
      <c r="W165" s="113">
        <f t="shared" si="316"/>
        <v>0</v>
      </c>
      <c r="X165" s="113">
        <f t="shared" si="316"/>
        <v>0</v>
      </c>
      <c r="Y165" s="113">
        <f t="shared" si="284"/>
        <v>0</v>
      </c>
      <c r="Z165" s="113" t="e">
        <f t="shared" si="285"/>
        <v>#DIV/0!</v>
      </c>
      <c r="AA165" s="145"/>
      <c r="AB165" s="117"/>
      <c r="AC165" s="117"/>
      <c r="AD165" s="117"/>
      <c r="AE165" s="117"/>
      <c r="AF165" s="117"/>
      <c r="AG165" s="117"/>
    </row>
    <row r="166" spans="1:33" ht="30" customHeight="1" x14ac:dyDescent="0.2">
      <c r="A166" s="118" t="s">
        <v>70</v>
      </c>
      <c r="B166" s="119" t="s">
        <v>203</v>
      </c>
      <c r="C166" s="186" t="s">
        <v>198</v>
      </c>
      <c r="D166" s="121" t="s">
        <v>105</v>
      </c>
      <c r="E166" s="122"/>
      <c r="F166" s="123"/>
      <c r="G166" s="124">
        <f t="shared" ref="G166:G168" si="317">E166*F166</f>
        <v>0</v>
      </c>
      <c r="H166" s="122"/>
      <c r="I166" s="123"/>
      <c r="J166" s="124">
        <f t="shared" ref="J166:J168" si="318">H166*I166</f>
        <v>0</v>
      </c>
      <c r="K166" s="122"/>
      <c r="L166" s="123"/>
      <c r="M166" s="124">
        <f t="shared" ref="M166:M168" si="319">K166*L166</f>
        <v>0</v>
      </c>
      <c r="N166" s="122"/>
      <c r="O166" s="123"/>
      <c r="P166" s="124">
        <f t="shared" ref="P166:P168" si="320">N166*O166</f>
        <v>0</v>
      </c>
      <c r="Q166" s="122"/>
      <c r="R166" s="123"/>
      <c r="S166" s="124">
        <f t="shared" ref="S166:S168" si="321">Q166*R166</f>
        <v>0</v>
      </c>
      <c r="T166" s="122"/>
      <c r="U166" s="123"/>
      <c r="V166" s="124">
        <f t="shared" ref="V166:V168" si="322">T166*U166</f>
        <v>0</v>
      </c>
      <c r="W166" s="125">
        <f t="shared" ref="W166:W168" si="323">G166+M166+S166</f>
        <v>0</v>
      </c>
      <c r="X166" s="126">
        <f t="shared" ref="X166:X168" si="324">J166+P166+V166</f>
        <v>0</v>
      </c>
      <c r="Y166" s="126">
        <f t="shared" si="284"/>
        <v>0</v>
      </c>
      <c r="Z166" s="127" t="e">
        <f t="shared" si="285"/>
        <v>#DIV/0!</v>
      </c>
      <c r="AA166" s="128"/>
      <c r="AB166" s="130"/>
      <c r="AC166" s="130"/>
      <c r="AD166" s="130"/>
      <c r="AE166" s="130"/>
      <c r="AF166" s="130"/>
      <c r="AG166" s="130"/>
    </row>
    <row r="167" spans="1:33" ht="30" customHeight="1" x14ac:dyDescent="0.2">
      <c r="A167" s="118" t="s">
        <v>70</v>
      </c>
      <c r="B167" s="119" t="s">
        <v>204</v>
      </c>
      <c r="C167" s="186" t="s">
        <v>198</v>
      </c>
      <c r="D167" s="121" t="s">
        <v>105</v>
      </c>
      <c r="E167" s="122"/>
      <c r="F167" s="123"/>
      <c r="G167" s="124">
        <f t="shared" si="317"/>
        <v>0</v>
      </c>
      <c r="H167" s="122"/>
      <c r="I167" s="123"/>
      <c r="J167" s="124">
        <f t="shared" si="318"/>
        <v>0</v>
      </c>
      <c r="K167" s="122"/>
      <c r="L167" s="123"/>
      <c r="M167" s="124">
        <f t="shared" si="319"/>
        <v>0</v>
      </c>
      <c r="N167" s="122"/>
      <c r="O167" s="123"/>
      <c r="P167" s="124">
        <f t="shared" si="320"/>
        <v>0</v>
      </c>
      <c r="Q167" s="122"/>
      <c r="R167" s="123"/>
      <c r="S167" s="124">
        <f t="shared" si="321"/>
        <v>0</v>
      </c>
      <c r="T167" s="122"/>
      <c r="U167" s="123"/>
      <c r="V167" s="124">
        <f t="shared" si="322"/>
        <v>0</v>
      </c>
      <c r="W167" s="125">
        <f t="shared" si="323"/>
        <v>0</v>
      </c>
      <c r="X167" s="126">
        <f t="shared" si="324"/>
        <v>0</v>
      </c>
      <c r="Y167" s="126">
        <f t="shared" si="284"/>
        <v>0</v>
      </c>
      <c r="Z167" s="127" t="e">
        <f t="shared" si="285"/>
        <v>#DIV/0!</v>
      </c>
      <c r="AA167" s="128"/>
      <c r="AB167" s="130"/>
      <c r="AC167" s="130"/>
      <c r="AD167" s="130"/>
      <c r="AE167" s="130"/>
      <c r="AF167" s="130"/>
      <c r="AG167" s="130"/>
    </row>
    <row r="168" spans="1:33" ht="30" customHeight="1" x14ac:dyDescent="0.2">
      <c r="A168" s="131" t="s">
        <v>70</v>
      </c>
      <c r="B168" s="132" t="s">
        <v>205</v>
      </c>
      <c r="C168" s="162" t="s">
        <v>198</v>
      </c>
      <c r="D168" s="133" t="s">
        <v>105</v>
      </c>
      <c r="E168" s="134"/>
      <c r="F168" s="135"/>
      <c r="G168" s="136">
        <f t="shared" si="317"/>
        <v>0</v>
      </c>
      <c r="H168" s="134"/>
      <c r="I168" s="135"/>
      <c r="J168" s="136">
        <f t="shared" si="318"/>
        <v>0</v>
      </c>
      <c r="K168" s="134"/>
      <c r="L168" s="135"/>
      <c r="M168" s="136">
        <f t="shared" si="319"/>
        <v>0</v>
      </c>
      <c r="N168" s="134"/>
      <c r="O168" s="135"/>
      <c r="P168" s="136">
        <f t="shared" si="320"/>
        <v>0</v>
      </c>
      <c r="Q168" s="134"/>
      <c r="R168" s="135"/>
      <c r="S168" s="136">
        <f t="shared" si="321"/>
        <v>0</v>
      </c>
      <c r="T168" s="134"/>
      <c r="U168" s="135"/>
      <c r="V168" s="136">
        <f t="shared" si="322"/>
        <v>0</v>
      </c>
      <c r="W168" s="137">
        <f t="shared" si="323"/>
        <v>0</v>
      </c>
      <c r="X168" s="126">
        <f t="shared" si="324"/>
        <v>0</v>
      </c>
      <c r="Y168" s="126">
        <f t="shared" si="284"/>
        <v>0</v>
      </c>
      <c r="Z168" s="127" t="e">
        <f t="shared" si="285"/>
        <v>#DIV/0!</v>
      </c>
      <c r="AA168" s="138"/>
      <c r="AB168" s="130"/>
      <c r="AC168" s="130"/>
      <c r="AD168" s="130"/>
      <c r="AE168" s="130"/>
      <c r="AF168" s="130"/>
      <c r="AG168" s="130"/>
    </row>
    <row r="169" spans="1:33" ht="30" customHeight="1" x14ac:dyDescent="0.2">
      <c r="A169" s="107" t="s">
        <v>65</v>
      </c>
      <c r="B169" s="154" t="s">
        <v>206</v>
      </c>
      <c r="C169" s="223" t="s">
        <v>207</v>
      </c>
      <c r="D169" s="140"/>
      <c r="E169" s="141">
        <f>SUM(E170:E172)</f>
        <v>0</v>
      </c>
      <c r="F169" s="142"/>
      <c r="G169" s="143">
        <f t="shared" ref="G169:H169" si="325">SUM(G170:G172)</f>
        <v>0</v>
      </c>
      <c r="H169" s="141">
        <f t="shared" si="325"/>
        <v>0</v>
      </c>
      <c r="I169" s="142"/>
      <c r="J169" s="143">
        <f t="shared" ref="J169:K169" si="326">SUM(J170:J172)</f>
        <v>0</v>
      </c>
      <c r="K169" s="141">
        <f t="shared" si="326"/>
        <v>0</v>
      </c>
      <c r="L169" s="142"/>
      <c r="M169" s="143">
        <f t="shared" ref="M169:N169" si="327">SUM(M170:M172)</f>
        <v>0</v>
      </c>
      <c r="N169" s="141">
        <f t="shared" si="327"/>
        <v>0</v>
      </c>
      <c r="O169" s="142"/>
      <c r="P169" s="143">
        <f t="shared" ref="P169:Q169" si="328">SUM(P170:P172)</f>
        <v>0</v>
      </c>
      <c r="Q169" s="141">
        <f t="shared" si="328"/>
        <v>0</v>
      </c>
      <c r="R169" s="142"/>
      <c r="S169" s="143">
        <f t="shared" ref="S169:T169" si="329">SUM(S170:S172)</f>
        <v>0</v>
      </c>
      <c r="T169" s="141">
        <f t="shared" si="329"/>
        <v>0</v>
      </c>
      <c r="U169" s="142"/>
      <c r="V169" s="143">
        <f t="shared" ref="V169:X169" si="330">SUM(V170:V172)</f>
        <v>0</v>
      </c>
      <c r="W169" s="143">
        <f t="shared" si="330"/>
        <v>0</v>
      </c>
      <c r="X169" s="143">
        <f t="shared" si="330"/>
        <v>0</v>
      </c>
      <c r="Y169" s="143">
        <f t="shared" si="284"/>
        <v>0</v>
      </c>
      <c r="Z169" s="143" t="e">
        <f t="shared" si="285"/>
        <v>#DIV/0!</v>
      </c>
      <c r="AA169" s="145"/>
      <c r="AB169" s="117"/>
      <c r="AC169" s="117"/>
      <c r="AD169" s="117"/>
      <c r="AE169" s="117"/>
      <c r="AF169" s="117"/>
      <c r="AG169" s="117"/>
    </row>
    <row r="170" spans="1:33" ht="30" customHeight="1" x14ac:dyDescent="0.2">
      <c r="A170" s="118" t="s">
        <v>70</v>
      </c>
      <c r="B170" s="119" t="s">
        <v>208</v>
      </c>
      <c r="C170" s="186" t="s">
        <v>198</v>
      </c>
      <c r="D170" s="121" t="s">
        <v>105</v>
      </c>
      <c r="E170" s="122"/>
      <c r="F170" s="123"/>
      <c r="G170" s="124">
        <f t="shared" ref="G170:G172" si="331">E170*F170</f>
        <v>0</v>
      </c>
      <c r="H170" s="122"/>
      <c r="I170" s="123"/>
      <c r="J170" s="124">
        <f t="shared" ref="J170:J172" si="332">H170*I170</f>
        <v>0</v>
      </c>
      <c r="K170" s="122"/>
      <c r="L170" s="123"/>
      <c r="M170" s="124">
        <f t="shared" ref="M170:M172" si="333">K170*L170</f>
        <v>0</v>
      </c>
      <c r="N170" s="122"/>
      <c r="O170" s="123"/>
      <c r="P170" s="124">
        <f t="shared" ref="P170:P172" si="334">N170*O170</f>
        <v>0</v>
      </c>
      <c r="Q170" s="122"/>
      <c r="R170" s="123"/>
      <c r="S170" s="124">
        <f t="shared" ref="S170:S172" si="335">Q170*R170</f>
        <v>0</v>
      </c>
      <c r="T170" s="122"/>
      <c r="U170" s="123"/>
      <c r="V170" s="124">
        <f t="shared" ref="V170:V172" si="336">T170*U170</f>
        <v>0</v>
      </c>
      <c r="W170" s="125">
        <f t="shared" ref="W170:W172" si="337">G170+M170+S170</f>
        <v>0</v>
      </c>
      <c r="X170" s="126">
        <f t="shared" ref="X170:X172" si="338">J170+P170+V170</f>
        <v>0</v>
      </c>
      <c r="Y170" s="126">
        <f t="shared" si="284"/>
        <v>0</v>
      </c>
      <c r="Z170" s="127" t="e">
        <f t="shared" si="285"/>
        <v>#DIV/0!</v>
      </c>
      <c r="AA170" s="128"/>
      <c r="AB170" s="130"/>
      <c r="AC170" s="130"/>
      <c r="AD170" s="130"/>
      <c r="AE170" s="130"/>
      <c r="AF170" s="130"/>
      <c r="AG170" s="130"/>
    </row>
    <row r="171" spans="1:33" ht="30" customHeight="1" x14ac:dyDescent="0.2">
      <c r="A171" s="118" t="s">
        <v>70</v>
      </c>
      <c r="B171" s="119" t="s">
        <v>209</v>
      </c>
      <c r="C171" s="186" t="s">
        <v>198</v>
      </c>
      <c r="D171" s="121" t="s">
        <v>105</v>
      </c>
      <c r="E171" s="122"/>
      <c r="F171" s="123"/>
      <c r="G171" s="124">
        <f t="shared" si="331"/>
        <v>0</v>
      </c>
      <c r="H171" s="122"/>
      <c r="I171" s="123"/>
      <c r="J171" s="124">
        <f t="shared" si="332"/>
        <v>0</v>
      </c>
      <c r="K171" s="122"/>
      <c r="L171" s="123"/>
      <c r="M171" s="124">
        <f t="shared" si="333"/>
        <v>0</v>
      </c>
      <c r="N171" s="122"/>
      <c r="O171" s="123"/>
      <c r="P171" s="124">
        <f t="shared" si="334"/>
        <v>0</v>
      </c>
      <c r="Q171" s="122"/>
      <c r="R171" s="123"/>
      <c r="S171" s="124">
        <f t="shared" si="335"/>
        <v>0</v>
      </c>
      <c r="T171" s="122"/>
      <c r="U171" s="123"/>
      <c r="V171" s="124">
        <f t="shared" si="336"/>
        <v>0</v>
      </c>
      <c r="W171" s="125">
        <f t="shared" si="337"/>
        <v>0</v>
      </c>
      <c r="X171" s="126">
        <f t="shared" si="338"/>
        <v>0</v>
      </c>
      <c r="Y171" s="126">
        <f t="shared" si="284"/>
        <v>0</v>
      </c>
      <c r="Z171" s="127" t="e">
        <f t="shared" si="285"/>
        <v>#DIV/0!</v>
      </c>
      <c r="AA171" s="128"/>
      <c r="AB171" s="130"/>
      <c r="AC171" s="130"/>
      <c r="AD171" s="130"/>
      <c r="AE171" s="130"/>
      <c r="AF171" s="130"/>
      <c r="AG171" s="130"/>
    </row>
    <row r="172" spans="1:33" ht="30" customHeight="1" x14ac:dyDescent="0.2">
      <c r="A172" s="131" t="s">
        <v>70</v>
      </c>
      <c r="B172" s="132" t="s">
        <v>210</v>
      </c>
      <c r="C172" s="162" t="s">
        <v>198</v>
      </c>
      <c r="D172" s="133" t="s">
        <v>105</v>
      </c>
      <c r="E172" s="148"/>
      <c r="F172" s="149"/>
      <c r="G172" s="150">
        <f t="shared" si="331"/>
        <v>0</v>
      </c>
      <c r="H172" s="148"/>
      <c r="I172" s="149"/>
      <c r="J172" s="150">
        <f t="shared" si="332"/>
        <v>0</v>
      </c>
      <c r="K172" s="148"/>
      <c r="L172" s="149"/>
      <c r="M172" s="150">
        <f t="shared" si="333"/>
        <v>0</v>
      </c>
      <c r="N172" s="148"/>
      <c r="O172" s="149"/>
      <c r="P172" s="150">
        <f t="shared" si="334"/>
        <v>0</v>
      </c>
      <c r="Q172" s="148"/>
      <c r="R172" s="149"/>
      <c r="S172" s="150">
        <f t="shared" si="335"/>
        <v>0</v>
      </c>
      <c r="T172" s="148"/>
      <c r="U172" s="149"/>
      <c r="V172" s="150">
        <f t="shared" si="336"/>
        <v>0</v>
      </c>
      <c r="W172" s="137">
        <f t="shared" si="337"/>
        <v>0</v>
      </c>
      <c r="X172" s="164">
        <f t="shared" si="338"/>
        <v>0</v>
      </c>
      <c r="Y172" s="164">
        <f t="shared" si="284"/>
        <v>0</v>
      </c>
      <c r="Z172" s="224" t="e">
        <f t="shared" si="285"/>
        <v>#DIV/0!</v>
      </c>
      <c r="AA172" s="138"/>
      <c r="AB172" s="130"/>
      <c r="AC172" s="130"/>
      <c r="AD172" s="130"/>
      <c r="AE172" s="130"/>
      <c r="AF172" s="130"/>
      <c r="AG172" s="130"/>
    </row>
    <row r="173" spans="1:33" ht="30" customHeight="1" x14ac:dyDescent="0.2">
      <c r="A173" s="165" t="s">
        <v>211</v>
      </c>
      <c r="B173" s="166"/>
      <c r="C173" s="167"/>
      <c r="D173" s="168"/>
      <c r="E173" s="172">
        <f>E169+E165+E117</f>
        <v>30</v>
      </c>
      <c r="F173" s="188"/>
      <c r="G173" s="171">
        <f>G169+G165+G117</f>
        <v>36227</v>
      </c>
      <c r="H173" s="172">
        <f>H169+H165+H117</f>
        <v>30</v>
      </c>
      <c r="I173" s="188"/>
      <c r="J173" s="171">
        <f>J169+J165+J117</f>
        <v>46204.960000000006</v>
      </c>
      <c r="K173" s="189">
        <f>K169+K165+K117</f>
        <v>0</v>
      </c>
      <c r="L173" s="188"/>
      <c r="M173" s="171">
        <f>M169+M165+M117</f>
        <v>0</v>
      </c>
      <c r="N173" s="189">
        <f>N169+N165+N117</f>
        <v>0</v>
      </c>
      <c r="O173" s="188"/>
      <c r="P173" s="171">
        <f>P169+P165+P117</f>
        <v>0</v>
      </c>
      <c r="Q173" s="189">
        <f>Q169+Q165+Q117</f>
        <v>0</v>
      </c>
      <c r="R173" s="188"/>
      <c r="S173" s="171">
        <f>S169+S165+S117</f>
        <v>0</v>
      </c>
      <c r="T173" s="189">
        <f>T169+T165+T117</f>
        <v>0</v>
      </c>
      <c r="U173" s="188"/>
      <c r="V173" s="173">
        <f>V169+V165+V117</f>
        <v>0</v>
      </c>
      <c r="W173" s="225">
        <f>W169+W165+W117</f>
        <v>36227</v>
      </c>
      <c r="X173" s="226">
        <f>X169+X165+X117</f>
        <v>46204.960000000006</v>
      </c>
      <c r="Y173" s="226">
        <f t="shared" si="284"/>
        <v>-9977.9600000000064</v>
      </c>
      <c r="Z173" s="226">
        <f t="shared" si="285"/>
        <v>-0.27542882380544914</v>
      </c>
      <c r="AA173" s="227"/>
      <c r="AB173" s="6"/>
      <c r="AC173" s="6"/>
      <c r="AD173" s="6"/>
      <c r="AE173" s="6"/>
      <c r="AF173" s="6"/>
      <c r="AG173" s="6"/>
    </row>
    <row r="174" spans="1:33" ht="30" customHeight="1" x14ac:dyDescent="0.2">
      <c r="A174" s="177" t="s">
        <v>65</v>
      </c>
      <c r="B174" s="209">
        <v>7</v>
      </c>
      <c r="C174" s="179" t="s">
        <v>212</v>
      </c>
      <c r="D174" s="180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228"/>
      <c r="X174" s="228"/>
      <c r="Y174" s="181"/>
      <c r="Z174" s="228"/>
      <c r="AA174" s="229"/>
      <c r="AB174" s="6"/>
      <c r="AC174" s="6"/>
      <c r="AD174" s="6"/>
      <c r="AE174" s="6"/>
      <c r="AF174" s="6"/>
      <c r="AG174" s="6"/>
    </row>
    <row r="175" spans="1:33" ht="30" customHeight="1" x14ac:dyDescent="0.2">
      <c r="A175" s="118" t="s">
        <v>70</v>
      </c>
      <c r="B175" s="119" t="s">
        <v>213</v>
      </c>
      <c r="C175" s="405" t="s">
        <v>452</v>
      </c>
      <c r="D175" s="406" t="s">
        <v>135</v>
      </c>
      <c r="E175" s="407">
        <v>1</v>
      </c>
      <c r="F175" s="360">
        <v>1500</v>
      </c>
      <c r="G175" s="408">
        <f t="shared" ref="G175:G180" si="339">E175*F175</f>
        <v>1500</v>
      </c>
      <c r="H175" s="567">
        <v>1</v>
      </c>
      <c r="I175" s="568">
        <v>1500</v>
      </c>
      <c r="J175" s="569">
        <f t="shared" ref="J175:J185" si="340">H175*I175</f>
        <v>1500</v>
      </c>
      <c r="K175" s="122"/>
      <c r="L175" s="123"/>
      <c r="M175" s="124">
        <f t="shared" ref="M175:M185" si="341">K175*L175</f>
        <v>0</v>
      </c>
      <c r="N175" s="122"/>
      <c r="O175" s="123"/>
      <c r="P175" s="124">
        <f t="shared" ref="P175:P185" si="342">N175*O175</f>
        <v>0</v>
      </c>
      <c r="Q175" s="122"/>
      <c r="R175" s="123"/>
      <c r="S175" s="124">
        <f t="shared" ref="S175:S185" si="343">Q175*R175</f>
        <v>0</v>
      </c>
      <c r="T175" s="122"/>
      <c r="U175" s="123"/>
      <c r="V175" s="230">
        <f t="shared" ref="V175:V185" si="344">T175*U175</f>
        <v>0</v>
      </c>
      <c r="W175" s="231">
        <f t="shared" ref="W175:W185" si="345">G175+M175+S175</f>
        <v>1500</v>
      </c>
      <c r="X175" s="232">
        <f t="shared" ref="X175:X185" si="346">J175+P175+V175</f>
        <v>1500</v>
      </c>
      <c r="Y175" s="232">
        <f t="shared" ref="Y175:Y186" si="347">W175-X175</f>
        <v>0</v>
      </c>
      <c r="Z175" s="233">
        <f t="shared" ref="Z175:Z186" si="348">Y175/W175</f>
        <v>0</v>
      </c>
      <c r="AA175" s="234"/>
      <c r="AB175" s="130"/>
      <c r="AC175" s="130"/>
      <c r="AD175" s="130"/>
      <c r="AE175" s="130"/>
      <c r="AF175" s="130"/>
      <c r="AG175" s="130"/>
    </row>
    <row r="176" spans="1:33" ht="30" customHeight="1" x14ac:dyDescent="0.2">
      <c r="A176" s="118" t="s">
        <v>70</v>
      </c>
      <c r="B176" s="119" t="s">
        <v>214</v>
      </c>
      <c r="C176" s="409" t="s">
        <v>453</v>
      </c>
      <c r="D176" s="410" t="s">
        <v>105</v>
      </c>
      <c r="E176" s="407">
        <v>50</v>
      </c>
      <c r="F176" s="360">
        <v>9</v>
      </c>
      <c r="G176" s="408">
        <f t="shared" si="339"/>
        <v>450</v>
      </c>
      <c r="H176" s="567">
        <v>50</v>
      </c>
      <c r="I176" s="568">
        <v>9</v>
      </c>
      <c r="J176" s="569">
        <f t="shared" si="340"/>
        <v>450</v>
      </c>
      <c r="K176" s="122"/>
      <c r="L176" s="123"/>
      <c r="M176" s="124">
        <f t="shared" si="341"/>
        <v>0</v>
      </c>
      <c r="N176" s="122"/>
      <c r="O176" s="123"/>
      <c r="P176" s="124">
        <f t="shared" si="342"/>
        <v>0</v>
      </c>
      <c r="Q176" s="122"/>
      <c r="R176" s="123"/>
      <c r="S176" s="124">
        <f t="shared" si="343"/>
        <v>0</v>
      </c>
      <c r="T176" s="122"/>
      <c r="U176" s="123"/>
      <c r="V176" s="230">
        <f t="shared" si="344"/>
        <v>0</v>
      </c>
      <c r="W176" s="235">
        <f t="shared" si="345"/>
        <v>450</v>
      </c>
      <c r="X176" s="126">
        <f t="shared" si="346"/>
        <v>450</v>
      </c>
      <c r="Y176" s="126">
        <f t="shared" si="347"/>
        <v>0</v>
      </c>
      <c r="Z176" s="127">
        <f t="shared" si="348"/>
        <v>0</v>
      </c>
      <c r="AA176" s="128"/>
      <c r="AB176" s="130"/>
      <c r="AC176" s="130"/>
      <c r="AD176" s="130"/>
      <c r="AE176" s="130"/>
      <c r="AF176" s="130"/>
      <c r="AG176" s="130"/>
    </row>
    <row r="177" spans="1:33" ht="30" customHeight="1" x14ac:dyDescent="0.2">
      <c r="A177" s="118" t="s">
        <v>70</v>
      </c>
      <c r="B177" s="119" t="s">
        <v>215</v>
      </c>
      <c r="C177" s="409" t="s">
        <v>454</v>
      </c>
      <c r="D177" s="410" t="s">
        <v>105</v>
      </c>
      <c r="E177" s="407">
        <v>30</v>
      </c>
      <c r="F177" s="360">
        <v>6</v>
      </c>
      <c r="G177" s="408">
        <f t="shared" si="339"/>
        <v>180</v>
      </c>
      <c r="H177" s="567">
        <v>40</v>
      </c>
      <c r="I177" s="568">
        <v>12</v>
      </c>
      <c r="J177" s="569">
        <f t="shared" si="340"/>
        <v>480</v>
      </c>
      <c r="K177" s="122"/>
      <c r="L177" s="123"/>
      <c r="M177" s="124">
        <f t="shared" si="341"/>
        <v>0</v>
      </c>
      <c r="N177" s="122"/>
      <c r="O177" s="123"/>
      <c r="P177" s="124">
        <f t="shared" si="342"/>
        <v>0</v>
      </c>
      <c r="Q177" s="122"/>
      <c r="R177" s="123"/>
      <c r="S177" s="124">
        <f t="shared" si="343"/>
        <v>0</v>
      </c>
      <c r="T177" s="122"/>
      <c r="U177" s="123"/>
      <c r="V177" s="230">
        <f t="shared" si="344"/>
        <v>0</v>
      </c>
      <c r="W177" s="235">
        <f t="shared" si="345"/>
        <v>180</v>
      </c>
      <c r="X177" s="126">
        <f t="shared" si="346"/>
        <v>480</v>
      </c>
      <c r="Y177" s="126">
        <f t="shared" si="347"/>
        <v>-300</v>
      </c>
      <c r="Z177" s="127">
        <f t="shared" si="348"/>
        <v>-1.6666666666666667</v>
      </c>
      <c r="AA177" s="627" t="s">
        <v>587</v>
      </c>
      <c r="AB177" s="130"/>
      <c r="AC177" s="130"/>
      <c r="AD177" s="130"/>
      <c r="AE177" s="130"/>
      <c r="AF177" s="130"/>
      <c r="AG177" s="130"/>
    </row>
    <row r="178" spans="1:33" ht="87" customHeight="1" x14ac:dyDescent="0.2">
      <c r="A178" s="118" t="s">
        <v>70</v>
      </c>
      <c r="B178" s="119" t="s">
        <v>216</v>
      </c>
      <c r="C178" s="409" t="s">
        <v>455</v>
      </c>
      <c r="D178" s="410" t="s">
        <v>105</v>
      </c>
      <c r="E178" s="407">
        <v>30</v>
      </c>
      <c r="F178" s="360">
        <v>6</v>
      </c>
      <c r="G178" s="408">
        <f t="shared" si="339"/>
        <v>180</v>
      </c>
      <c r="H178" s="567">
        <v>40</v>
      </c>
      <c r="I178" s="568">
        <v>12</v>
      </c>
      <c r="J178" s="569">
        <f t="shared" si="340"/>
        <v>480</v>
      </c>
      <c r="K178" s="122"/>
      <c r="L178" s="123"/>
      <c r="M178" s="124">
        <f t="shared" si="341"/>
        <v>0</v>
      </c>
      <c r="N178" s="122"/>
      <c r="O178" s="123"/>
      <c r="P178" s="124">
        <f t="shared" si="342"/>
        <v>0</v>
      </c>
      <c r="Q178" s="122"/>
      <c r="R178" s="123"/>
      <c r="S178" s="124">
        <f t="shared" si="343"/>
        <v>0</v>
      </c>
      <c r="T178" s="122"/>
      <c r="U178" s="123"/>
      <c r="V178" s="230">
        <f t="shared" si="344"/>
        <v>0</v>
      </c>
      <c r="W178" s="235">
        <f t="shared" si="345"/>
        <v>180</v>
      </c>
      <c r="X178" s="126">
        <f t="shared" si="346"/>
        <v>480</v>
      </c>
      <c r="Y178" s="126">
        <f t="shared" si="347"/>
        <v>-300</v>
      </c>
      <c r="Z178" s="127">
        <f t="shared" si="348"/>
        <v>-1.6666666666666667</v>
      </c>
      <c r="AA178" s="629"/>
      <c r="AB178" s="130"/>
      <c r="AC178" s="130"/>
      <c r="AD178" s="130"/>
      <c r="AE178" s="130"/>
      <c r="AF178" s="130"/>
      <c r="AG178" s="130"/>
    </row>
    <row r="179" spans="1:33" ht="30" customHeight="1" x14ac:dyDescent="0.2">
      <c r="A179" s="118" t="s">
        <v>70</v>
      </c>
      <c r="B179" s="119" t="s">
        <v>217</v>
      </c>
      <c r="C179" s="405" t="s">
        <v>456</v>
      </c>
      <c r="D179" s="406" t="s">
        <v>105</v>
      </c>
      <c r="E179" s="407">
        <v>1</v>
      </c>
      <c r="F179" s="360">
        <v>1100</v>
      </c>
      <c r="G179" s="408">
        <f t="shared" si="339"/>
        <v>1100</v>
      </c>
      <c r="H179" s="567">
        <v>1</v>
      </c>
      <c r="I179" s="568">
        <v>1100</v>
      </c>
      <c r="J179" s="569">
        <f t="shared" si="340"/>
        <v>1100</v>
      </c>
      <c r="K179" s="122"/>
      <c r="L179" s="123"/>
      <c r="M179" s="124">
        <f t="shared" si="341"/>
        <v>0</v>
      </c>
      <c r="N179" s="122"/>
      <c r="O179" s="123"/>
      <c r="P179" s="124">
        <f t="shared" si="342"/>
        <v>0</v>
      </c>
      <c r="Q179" s="122"/>
      <c r="R179" s="123"/>
      <c r="S179" s="124">
        <f t="shared" si="343"/>
        <v>0</v>
      </c>
      <c r="T179" s="122"/>
      <c r="U179" s="123"/>
      <c r="V179" s="230">
        <f t="shared" si="344"/>
        <v>0</v>
      </c>
      <c r="W179" s="235">
        <f t="shared" si="345"/>
        <v>1100</v>
      </c>
      <c r="X179" s="126">
        <f t="shared" si="346"/>
        <v>1100</v>
      </c>
      <c r="Y179" s="126">
        <f t="shared" si="347"/>
        <v>0</v>
      </c>
      <c r="Z179" s="127">
        <f t="shared" si="348"/>
        <v>0</v>
      </c>
      <c r="AA179" s="128"/>
      <c r="AB179" s="130"/>
      <c r="AC179" s="130"/>
      <c r="AD179" s="130"/>
      <c r="AE179" s="130"/>
      <c r="AF179" s="130"/>
      <c r="AG179" s="130"/>
    </row>
    <row r="180" spans="1:33" ht="30" customHeight="1" x14ac:dyDescent="0.2">
      <c r="A180" s="118" t="s">
        <v>70</v>
      </c>
      <c r="B180" s="119" t="s">
        <v>218</v>
      </c>
      <c r="C180" s="411" t="s">
        <v>457</v>
      </c>
      <c r="D180" s="410" t="s">
        <v>105</v>
      </c>
      <c r="E180" s="407">
        <v>50</v>
      </c>
      <c r="F180" s="360">
        <v>30</v>
      </c>
      <c r="G180" s="408">
        <f t="shared" si="339"/>
        <v>1500</v>
      </c>
      <c r="H180" s="567">
        <v>50</v>
      </c>
      <c r="I180" s="568">
        <v>30</v>
      </c>
      <c r="J180" s="569">
        <f t="shared" si="340"/>
        <v>1500</v>
      </c>
      <c r="K180" s="122"/>
      <c r="L180" s="123"/>
      <c r="M180" s="124">
        <f t="shared" si="341"/>
        <v>0</v>
      </c>
      <c r="N180" s="122"/>
      <c r="O180" s="123"/>
      <c r="P180" s="124">
        <f t="shared" si="342"/>
        <v>0</v>
      </c>
      <c r="Q180" s="122"/>
      <c r="R180" s="123"/>
      <c r="S180" s="124">
        <f t="shared" si="343"/>
        <v>0</v>
      </c>
      <c r="T180" s="122"/>
      <c r="U180" s="123"/>
      <c r="V180" s="230">
        <f t="shared" si="344"/>
        <v>0</v>
      </c>
      <c r="W180" s="235">
        <f t="shared" si="345"/>
        <v>1500</v>
      </c>
      <c r="X180" s="126">
        <f t="shared" si="346"/>
        <v>1500</v>
      </c>
      <c r="Y180" s="126">
        <f t="shared" si="347"/>
        <v>0</v>
      </c>
      <c r="Z180" s="127">
        <f t="shared" si="348"/>
        <v>0</v>
      </c>
      <c r="AA180" s="128"/>
      <c r="AB180" s="130"/>
      <c r="AC180" s="130"/>
      <c r="AD180" s="130"/>
      <c r="AE180" s="130"/>
      <c r="AF180" s="130"/>
      <c r="AG180" s="130"/>
    </row>
    <row r="181" spans="1:33" ht="25.5" x14ac:dyDescent="0.2">
      <c r="A181" s="118" t="s">
        <v>70</v>
      </c>
      <c r="B181" s="119" t="s">
        <v>219</v>
      </c>
      <c r="C181" s="186" t="s">
        <v>469</v>
      </c>
      <c r="D181" s="121" t="s">
        <v>105</v>
      </c>
      <c r="E181" s="122"/>
      <c r="F181" s="123"/>
      <c r="G181" s="124">
        <f t="shared" ref="G181:G185" si="349">E181*F181</f>
        <v>0</v>
      </c>
      <c r="H181" s="570">
        <v>1</v>
      </c>
      <c r="I181" s="571">
        <v>1700</v>
      </c>
      <c r="J181" s="569">
        <f t="shared" si="340"/>
        <v>1700</v>
      </c>
      <c r="K181" s="122"/>
      <c r="L181" s="123"/>
      <c r="M181" s="124">
        <f t="shared" si="341"/>
        <v>0</v>
      </c>
      <c r="N181" s="122"/>
      <c r="O181" s="123"/>
      <c r="P181" s="124">
        <f t="shared" si="342"/>
        <v>0</v>
      </c>
      <c r="Q181" s="122"/>
      <c r="R181" s="123"/>
      <c r="S181" s="124">
        <f t="shared" si="343"/>
        <v>0</v>
      </c>
      <c r="T181" s="122"/>
      <c r="U181" s="123"/>
      <c r="V181" s="230">
        <f t="shared" si="344"/>
        <v>0</v>
      </c>
      <c r="W181" s="235">
        <f t="shared" si="345"/>
        <v>0</v>
      </c>
      <c r="X181" s="126">
        <f t="shared" si="346"/>
        <v>1700</v>
      </c>
      <c r="Y181" s="126">
        <f t="shared" si="347"/>
        <v>-1700</v>
      </c>
      <c r="Z181" s="127" t="e">
        <f t="shared" si="348"/>
        <v>#DIV/0!</v>
      </c>
      <c r="AA181" s="627" t="s">
        <v>587</v>
      </c>
      <c r="AB181" s="130"/>
      <c r="AC181" s="130"/>
      <c r="AD181" s="130"/>
      <c r="AE181" s="130"/>
      <c r="AF181" s="130"/>
      <c r="AG181" s="130"/>
    </row>
    <row r="182" spans="1:33" ht="14.25" x14ac:dyDescent="0.2">
      <c r="A182" s="118" t="s">
        <v>70</v>
      </c>
      <c r="B182" s="119" t="s">
        <v>220</v>
      </c>
      <c r="C182" s="186" t="s">
        <v>470</v>
      </c>
      <c r="D182" s="121" t="s">
        <v>105</v>
      </c>
      <c r="E182" s="122"/>
      <c r="F182" s="123"/>
      <c r="G182" s="124">
        <f t="shared" si="349"/>
        <v>0</v>
      </c>
      <c r="H182" s="570">
        <v>15</v>
      </c>
      <c r="I182" s="571">
        <v>12</v>
      </c>
      <c r="J182" s="569">
        <f t="shared" si="340"/>
        <v>180</v>
      </c>
      <c r="K182" s="122"/>
      <c r="L182" s="123"/>
      <c r="M182" s="124">
        <f t="shared" si="341"/>
        <v>0</v>
      </c>
      <c r="N182" s="122"/>
      <c r="O182" s="123"/>
      <c r="P182" s="124">
        <f t="shared" si="342"/>
        <v>0</v>
      </c>
      <c r="Q182" s="122"/>
      <c r="R182" s="123"/>
      <c r="S182" s="124">
        <f t="shared" si="343"/>
        <v>0</v>
      </c>
      <c r="T182" s="122"/>
      <c r="U182" s="123"/>
      <c r="V182" s="230">
        <f t="shared" si="344"/>
        <v>0</v>
      </c>
      <c r="W182" s="235">
        <f t="shared" si="345"/>
        <v>0</v>
      </c>
      <c r="X182" s="126">
        <f t="shared" si="346"/>
        <v>180</v>
      </c>
      <c r="Y182" s="126">
        <f t="shared" si="347"/>
        <v>-180</v>
      </c>
      <c r="Z182" s="127" t="e">
        <f t="shared" si="348"/>
        <v>#DIV/0!</v>
      </c>
      <c r="AA182" s="628"/>
      <c r="AB182" s="130"/>
      <c r="AC182" s="130"/>
      <c r="AD182" s="130"/>
      <c r="AE182" s="130"/>
      <c r="AF182" s="130"/>
      <c r="AG182" s="130"/>
    </row>
    <row r="183" spans="1:33" ht="73.5" customHeight="1" x14ac:dyDescent="0.2">
      <c r="A183" s="131" t="s">
        <v>70</v>
      </c>
      <c r="B183" s="119" t="s">
        <v>221</v>
      </c>
      <c r="C183" s="162" t="s">
        <v>471</v>
      </c>
      <c r="D183" s="121" t="s">
        <v>105</v>
      </c>
      <c r="E183" s="134"/>
      <c r="F183" s="135"/>
      <c r="G183" s="124">
        <f t="shared" si="349"/>
        <v>0</v>
      </c>
      <c r="H183" s="572">
        <v>50</v>
      </c>
      <c r="I183" s="573">
        <v>10</v>
      </c>
      <c r="J183" s="569">
        <f t="shared" si="340"/>
        <v>500</v>
      </c>
      <c r="K183" s="122"/>
      <c r="L183" s="123"/>
      <c r="M183" s="124">
        <f t="shared" si="341"/>
        <v>0</v>
      </c>
      <c r="N183" s="122"/>
      <c r="O183" s="123"/>
      <c r="P183" s="124">
        <f t="shared" si="342"/>
        <v>0</v>
      </c>
      <c r="Q183" s="122"/>
      <c r="R183" s="123"/>
      <c r="S183" s="124">
        <f t="shared" si="343"/>
        <v>0</v>
      </c>
      <c r="T183" s="122"/>
      <c r="U183" s="123"/>
      <c r="V183" s="230">
        <f t="shared" si="344"/>
        <v>0</v>
      </c>
      <c r="W183" s="235">
        <f t="shared" si="345"/>
        <v>0</v>
      </c>
      <c r="X183" s="126">
        <f t="shared" si="346"/>
        <v>500</v>
      </c>
      <c r="Y183" s="126">
        <f t="shared" si="347"/>
        <v>-500</v>
      </c>
      <c r="Z183" s="127" t="e">
        <f t="shared" si="348"/>
        <v>#DIV/0!</v>
      </c>
      <c r="AA183" s="629"/>
      <c r="AB183" s="130"/>
      <c r="AC183" s="130"/>
      <c r="AD183" s="130"/>
      <c r="AE183" s="130"/>
      <c r="AF183" s="130"/>
      <c r="AG183" s="130"/>
    </row>
    <row r="184" spans="1:33" ht="30" customHeight="1" x14ac:dyDescent="0.2">
      <c r="A184" s="131" t="s">
        <v>70</v>
      </c>
      <c r="B184" s="119" t="s">
        <v>222</v>
      </c>
      <c r="C184" s="162" t="s">
        <v>223</v>
      </c>
      <c r="D184" s="133" t="s">
        <v>105</v>
      </c>
      <c r="E184" s="122"/>
      <c r="F184" s="123"/>
      <c r="G184" s="124">
        <f t="shared" si="349"/>
        <v>0</v>
      </c>
      <c r="H184" s="570"/>
      <c r="I184" s="571"/>
      <c r="J184" s="569">
        <f t="shared" si="340"/>
        <v>0</v>
      </c>
      <c r="K184" s="122"/>
      <c r="L184" s="123"/>
      <c r="M184" s="124">
        <f t="shared" si="341"/>
        <v>0</v>
      </c>
      <c r="N184" s="122"/>
      <c r="O184" s="123"/>
      <c r="P184" s="124">
        <f t="shared" si="342"/>
        <v>0</v>
      </c>
      <c r="Q184" s="122"/>
      <c r="R184" s="123"/>
      <c r="S184" s="124">
        <f t="shared" si="343"/>
        <v>0</v>
      </c>
      <c r="T184" s="122"/>
      <c r="U184" s="123"/>
      <c r="V184" s="230">
        <f t="shared" si="344"/>
        <v>0</v>
      </c>
      <c r="W184" s="235">
        <f t="shared" si="345"/>
        <v>0</v>
      </c>
      <c r="X184" s="126">
        <f t="shared" si="346"/>
        <v>0</v>
      </c>
      <c r="Y184" s="126">
        <f t="shared" si="347"/>
        <v>0</v>
      </c>
      <c r="Z184" s="127" t="e">
        <f t="shared" si="348"/>
        <v>#DIV/0!</v>
      </c>
      <c r="AA184" s="128"/>
      <c r="AB184" s="130"/>
      <c r="AC184" s="130"/>
      <c r="AD184" s="130"/>
      <c r="AE184" s="130"/>
      <c r="AF184" s="130"/>
      <c r="AG184" s="130"/>
    </row>
    <row r="185" spans="1:33" ht="30" customHeight="1" x14ac:dyDescent="0.2">
      <c r="A185" s="131" t="s">
        <v>70</v>
      </c>
      <c r="B185" s="119" t="s">
        <v>224</v>
      </c>
      <c r="C185" s="236" t="s">
        <v>225</v>
      </c>
      <c r="D185" s="133"/>
      <c r="E185" s="134"/>
      <c r="F185" s="135">
        <v>0.22</v>
      </c>
      <c r="G185" s="136">
        <f t="shared" si="349"/>
        <v>0</v>
      </c>
      <c r="H185" s="572"/>
      <c r="I185" s="573">
        <v>0.22</v>
      </c>
      <c r="J185" s="574">
        <f t="shared" si="340"/>
        <v>0</v>
      </c>
      <c r="K185" s="134"/>
      <c r="L185" s="135">
        <v>0.22</v>
      </c>
      <c r="M185" s="136">
        <f t="shared" si="341"/>
        <v>0</v>
      </c>
      <c r="N185" s="134"/>
      <c r="O185" s="135">
        <v>0.22</v>
      </c>
      <c r="P185" s="136">
        <f t="shared" si="342"/>
        <v>0</v>
      </c>
      <c r="Q185" s="134"/>
      <c r="R185" s="135">
        <v>0.22</v>
      </c>
      <c r="S185" s="136">
        <f t="shared" si="343"/>
        <v>0</v>
      </c>
      <c r="T185" s="134"/>
      <c r="U185" s="135">
        <v>0.22</v>
      </c>
      <c r="V185" s="237">
        <f t="shared" si="344"/>
        <v>0</v>
      </c>
      <c r="W185" s="238">
        <f t="shared" si="345"/>
        <v>0</v>
      </c>
      <c r="X185" s="239">
        <f t="shared" si="346"/>
        <v>0</v>
      </c>
      <c r="Y185" s="239">
        <f t="shared" si="347"/>
        <v>0</v>
      </c>
      <c r="Z185" s="240" t="e">
        <f t="shared" si="348"/>
        <v>#DIV/0!</v>
      </c>
      <c r="AA185" s="151"/>
      <c r="AB185" s="6"/>
      <c r="AC185" s="6"/>
      <c r="AD185" s="6"/>
      <c r="AE185" s="6"/>
      <c r="AF185" s="6"/>
      <c r="AG185" s="6"/>
    </row>
    <row r="186" spans="1:33" ht="30" customHeight="1" x14ac:dyDescent="0.2">
      <c r="A186" s="165" t="s">
        <v>226</v>
      </c>
      <c r="B186" s="241"/>
      <c r="C186" s="167"/>
      <c r="D186" s="168"/>
      <c r="E186" s="172">
        <f>SUM(E175:E184)</f>
        <v>162</v>
      </c>
      <c r="F186" s="188"/>
      <c r="G186" s="171">
        <f>SUM(G175:G185)</f>
        <v>4910</v>
      </c>
      <c r="H186" s="172">
        <f>SUM(H175:H184)</f>
        <v>248</v>
      </c>
      <c r="I186" s="188"/>
      <c r="J186" s="171">
        <f>SUM(J175:J185)</f>
        <v>7890</v>
      </c>
      <c r="K186" s="189">
        <f>SUM(K175:K184)</f>
        <v>0</v>
      </c>
      <c r="L186" s="188"/>
      <c r="M186" s="171">
        <f>SUM(M175:M185)</f>
        <v>0</v>
      </c>
      <c r="N186" s="189">
        <f>SUM(N175:N184)</f>
        <v>0</v>
      </c>
      <c r="O186" s="188"/>
      <c r="P186" s="171">
        <f>SUM(P175:P185)</f>
        <v>0</v>
      </c>
      <c r="Q186" s="189">
        <f>SUM(Q175:Q184)</f>
        <v>0</v>
      </c>
      <c r="R186" s="188"/>
      <c r="S186" s="171">
        <f>SUM(S175:S185)</f>
        <v>0</v>
      </c>
      <c r="T186" s="189">
        <f>SUM(T175:T184)</f>
        <v>0</v>
      </c>
      <c r="U186" s="188"/>
      <c r="V186" s="173">
        <f t="shared" ref="V186" si="350">SUM(V175:V185)</f>
        <v>0</v>
      </c>
      <c r="W186" s="225">
        <f>SUM(W175:W185)</f>
        <v>4910</v>
      </c>
      <c r="X186" s="226">
        <f>SUM(X175:X185)</f>
        <v>7890</v>
      </c>
      <c r="Y186" s="226">
        <f t="shared" si="347"/>
        <v>-2980</v>
      </c>
      <c r="Z186" s="226">
        <f t="shared" si="348"/>
        <v>-0.60692464358452136</v>
      </c>
      <c r="AA186" s="227"/>
      <c r="AB186" s="6"/>
      <c r="AC186" s="6"/>
      <c r="AD186" s="6"/>
      <c r="AE186" s="6"/>
      <c r="AF186" s="6"/>
      <c r="AG186" s="6"/>
    </row>
    <row r="187" spans="1:33" ht="30" customHeight="1" x14ac:dyDescent="0.2">
      <c r="A187" s="242" t="s">
        <v>65</v>
      </c>
      <c r="B187" s="209">
        <v>8</v>
      </c>
      <c r="C187" s="243" t="s">
        <v>227</v>
      </c>
      <c r="D187" s="180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228"/>
      <c r="X187" s="228"/>
      <c r="Y187" s="181"/>
      <c r="Z187" s="228"/>
      <c r="AA187" s="229"/>
      <c r="AB187" s="117"/>
      <c r="AC187" s="117"/>
      <c r="AD187" s="117"/>
      <c r="AE187" s="117"/>
      <c r="AF187" s="117"/>
      <c r="AG187" s="117"/>
    </row>
    <row r="188" spans="1:33" ht="30" customHeight="1" x14ac:dyDescent="0.2">
      <c r="A188" s="118" t="s">
        <v>70</v>
      </c>
      <c r="B188" s="119" t="s">
        <v>228</v>
      </c>
      <c r="C188" s="186" t="s">
        <v>229</v>
      </c>
      <c r="D188" s="121" t="s">
        <v>230</v>
      </c>
      <c r="E188" s="122"/>
      <c r="F188" s="123"/>
      <c r="G188" s="124">
        <f t="shared" ref="G188:G193" si="351">E188*F188</f>
        <v>0</v>
      </c>
      <c r="H188" s="122"/>
      <c r="I188" s="123"/>
      <c r="J188" s="124">
        <f t="shared" ref="J188:J193" si="352">H188*I188</f>
        <v>0</v>
      </c>
      <c r="K188" s="122"/>
      <c r="L188" s="123"/>
      <c r="M188" s="124">
        <f t="shared" ref="M188:M193" si="353">K188*L188</f>
        <v>0</v>
      </c>
      <c r="N188" s="122"/>
      <c r="O188" s="123"/>
      <c r="P188" s="124">
        <f t="shared" ref="P188:P193" si="354">N188*O188</f>
        <v>0</v>
      </c>
      <c r="Q188" s="122"/>
      <c r="R188" s="123"/>
      <c r="S188" s="124">
        <f t="shared" ref="S188:S193" si="355">Q188*R188</f>
        <v>0</v>
      </c>
      <c r="T188" s="122"/>
      <c r="U188" s="123"/>
      <c r="V188" s="230">
        <f t="shared" ref="V188:V193" si="356">T188*U188</f>
        <v>0</v>
      </c>
      <c r="W188" s="231">
        <f t="shared" ref="W188:W193" si="357">G188+M188+S188</f>
        <v>0</v>
      </c>
      <c r="X188" s="232">
        <f t="shared" ref="X188:X193" si="358">J188+P188+V188</f>
        <v>0</v>
      </c>
      <c r="Y188" s="232">
        <f t="shared" ref="Y188:Y194" si="359">W188-X188</f>
        <v>0</v>
      </c>
      <c r="Z188" s="233" t="e">
        <f t="shared" ref="Z188:Z194" si="360">Y188/W188</f>
        <v>#DIV/0!</v>
      </c>
      <c r="AA188" s="234"/>
      <c r="AB188" s="130"/>
      <c r="AC188" s="130"/>
      <c r="AD188" s="130"/>
      <c r="AE188" s="130"/>
      <c r="AF188" s="130"/>
      <c r="AG188" s="130"/>
    </row>
    <row r="189" spans="1:33" ht="30" customHeight="1" x14ac:dyDescent="0.2">
      <c r="A189" s="118" t="s">
        <v>70</v>
      </c>
      <c r="B189" s="119" t="s">
        <v>231</v>
      </c>
      <c r="C189" s="186" t="s">
        <v>232</v>
      </c>
      <c r="D189" s="121" t="s">
        <v>230</v>
      </c>
      <c r="E189" s="122"/>
      <c r="F189" s="123"/>
      <c r="G189" s="124">
        <f t="shared" si="351"/>
        <v>0</v>
      </c>
      <c r="H189" s="122"/>
      <c r="I189" s="123"/>
      <c r="J189" s="124">
        <f t="shared" si="352"/>
        <v>0</v>
      </c>
      <c r="K189" s="122"/>
      <c r="L189" s="123"/>
      <c r="M189" s="124">
        <f t="shared" si="353"/>
        <v>0</v>
      </c>
      <c r="N189" s="122"/>
      <c r="O189" s="123"/>
      <c r="P189" s="124">
        <f t="shared" si="354"/>
        <v>0</v>
      </c>
      <c r="Q189" s="122"/>
      <c r="R189" s="123"/>
      <c r="S189" s="124">
        <f t="shared" si="355"/>
        <v>0</v>
      </c>
      <c r="T189" s="122"/>
      <c r="U189" s="123"/>
      <c r="V189" s="230">
        <f t="shared" si="356"/>
        <v>0</v>
      </c>
      <c r="W189" s="235">
        <f t="shared" si="357"/>
        <v>0</v>
      </c>
      <c r="X189" s="126">
        <f t="shared" si="358"/>
        <v>0</v>
      </c>
      <c r="Y189" s="126">
        <f t="shared" si="359"/>
        <v>0</v>
      </c>
      <c r="Z189" s="127" t="e">
        <f t="shared" si="360"/>
        <v>#DIV/0!</v>
      </c>
      <c r="AA189" s="128"/>
      <c r="AB189" s="130"/>
      <c r="AC189" s="130"/>
      <c r="AD189" s="130"/>
      <c r="AE189" s="130"/>
      <c r="AF189" s="130"/>
      <c r="AG189" s="130"/>
    </row>
    <row r="190" spans="1:33" ht="30" customHeight="1" x14ac:dyDescent="0.2">
      <c r="A190" s="118" t="s">
        <v>70</v>
      </c>
      <c r="B190" s="119" t="s">
        <v>233</v>
      </c>
      <c r="C190" s="186" t="s">
        <v>234</v>
      </c>
      <c r="D190" s="121" t="s">
        <v>235</v>
      </c>
      <c r="E190" s="244"/>
      <c r="F190" s="245"/>
      <c r="G190" s="124">
        <f t="shared" si="351"/>
        <v>0</v>
      </c>
      <c r="H190" s="244"/>
      <c r="I190" s="245"/>
      <c r="J190" s="124">
        <f t="shared" si="352"/>
        <v>0</v>
      </c>
      <c r="K190" s="122"/>
      <c r="L190" s="123"/>
      <c r="M190" s="124">
        <f t="shared" si="353"/>
        <v>0</v>
      </c>
      <c r="N190" s="122"/>
      <c r="O190" s="123"/>
      <c r="P190" s="124">
        <f t="shared" si="354"/>
        <v>0</v>
      </c>
      <c r="Q190" s="122"/>
      <c r="R190" s="123"/>
      <c r="S190" s="124">
        <f t="shared" si="355"/>
        <v>0</v>
      </c>
      <c r="T190" s="122"/>
      <c r="U190" s="123"/>
      <c r="V190" s="230">
        <f t="shared" si="356"/>
        <v>0</v>
      </c>
      <c r="W190" s="246">
        <f t="shared" si="357"/>
        <v>0</v>
      </c>
      <c r="X190" s="126">
        <f t="shared" si="358"/>
        <v>0</v>
      </c>
      <c r="Y190" s="126">
        <f t="shared" si="359"/>
        <v>0</v>
      </c>
      <c r="Z190" s="127" t="e">
        <f t="shared" si="360"/>
        <v>#DIV/0!</v>
      </c>
      <c r="AA190" s="128"/>
      <c r="AB190" s="130"/>
      <c r="AC190" s="130"/>
      <c r="AD190" s="130"/>
      <c r="AE190" s="130"/>
      <c r="AF190" s="130"/>
      <c r="AG190" s="130"/>
    </row>
    <row r="191" spans="1:33" ht="30" customHeight="1" x14ac:dyDescent="0.2">
      <c r="A191" s="118" t="s">
        <v>70</v>
      </c>
      <c r="B191" s="119" t="s">
        <v>236</v>
      </c>
      <c r="C191" s="186" t="s">
        <v>237</v>
      </c>
      <c r="D191" s="121" t="s">
        <v>235</v>
      </c>
      <c r="E191" s="122"/>
      <c r="F191" s="123"/>
      <c r="G191" s="124">
        <f t="shared" si="351"/>
        <v>0</v>
      </c>
      <c r="H191" s="122"/>
      <c r="I191" s="123"/>
      <c r="J191" s="124">
        <f t="shared" si="352"/>
        <v>0</v>
      </c>
      <c r="K191" s="244"/>
      <c r="L191" s="245"/>
      <c r="M191" s="124">
        <f t="shared" si="353"/>
        <v>0</v>
      </c>
      <c r="N191" s="244"/>
      <c r="O191" s="245"/>
      <c r="P191" s="124">
        <f t="shared" si="354"/>
        <v>0</v>
      </c>
      <c r="Q191" s="244"/>
      <c r="R191" s="245"/>
      <c r="S191" s="124">
        <f t="shared" si="355"/>
        <v>0</v>
      </c>
      <c r="T191" s="244"/>
      <c r="U191" s="245"/>
      <c r="V191" s="230">
        <f t="shared" si="356"/>
        <v>0</v>
      </c>
      <c r="W191" s="246">
        <f t="shared" si="357"/>
        <v>0</v>
      </c>
      <c r="X191" s="126">
        <f t="shared" si="358"/>
        <v>0</v>
      </c>
      <c r="Y191" s="126">
        <f t="shared" si="359"/>
        <v>0</v>
      </c>
      <c r="Z191" s="127" t="e">
        <f t="shared" si="360"/>
        <v>#DIV/0!</v>
      </c>
      <c r="AA191" s="128"/>
      <c r="AB191" s="130"/>
      <c r="AC191" s="130"/>
      <c r="AD191" s="130"/>
      <c r="AE191" s="130"/>
      <c r="AF191" s="130"/>
      <c r="AG191" s="130"/>
    </row>
    <row r="192" spans="1:33" ht="30" customHeight="1" x14ac:dyDescent="0.2">
      <c r="A192" s="118" t="s">
        <v>70</v>
      </c>
      <c r="B192" s="119" t="s">
        <v>238</v>
      </c>
      <c r="C192" s="186" t="s">
        <v>239</v>
      </c>
      <c r="D192" s="121" t="s">
        <v>235</v>
      </c>
      <c r="E192" s="122"/>
      <c r="F192" s="123"/>
      <c r="G192" s="124">
        <f t="shared" si="351"/>
        <v>0</v>
      </c>
      <c r="H192" s="122"/>
      <c r="I192" s="123"/>
      <c r="J192" s="124">
        <f t="shared" si="352"/>
        <v>0</v>
      </c>
      <c r="K192" s="122"/>
      <c r="L192" s="123"/>
      <c r="M192" s="124">
        <f t="shared" si="353"/>
        <v>0</v>
      </c>
      <c r="N192" s="122"/>
      <c r="O192" s="123"/>
      <c r="P192" s="124">
        <f t="shared" si="354"/>
        <v>0</v>
      </c>
      <c r="Q192" s="122"/>
      <c r="R192" s="123"/>
      <c r="S192" s="124">
        <f t="shared" si="355"/>
        <v>0</v>
      </c>
      <c r="T192" s="122"/>
      <c r="U192" s="123"/>
      <c r="V192" s="230">
        <f t="shared" si="356"/>
        <v>0</v>
      </c>
      <c r="W192" s="235">
        <f t="shared" si="357"/>
        <v>0</v>
      </c>
      <c r="X192" s="126">
        <f t="shared" si="358"/>
        <v>0</v>
      </c>
      <c r="Y192" s="126">
        <f t="shared" si="359"/>
        <v>0</v>
      </c>
      <c r="Z192" s="127" t="e">
        <f t="shared" si="360"/>
        <v>#DIV/0!</v>
      </c>
      <c r="AA192" s="128"/>
      <c r="AB192" s="130"/>
      <c r="AC192" s="130"/>
      <c r="AD192" s="130"/>
      <c r="AE192" s="130"/>
      <c r="AF192" s="130"/>
      <c r="AG192" s="130"/>
    </row>
    <row r="193" spans="1:33" ht="30" customHeight="1" x14ac:dyDescent="0.2">
      <c r="A193" s="131" t="s">
        <v>70</v>
      </c>
      <c r="B193" s="153" t="s">
        <v>240</v>
      </c>
      <c r="C193" s="163" t="s">
        <v>241</v>
      </c>
      <c r="D193" s="133"/>
      <c r="E193" s="134"/>
      <c r="F193" s="135">
        <v>0.22</v>
      </c>
      <c r="G193" s="136">
        <f t="shared" si="351"/>
        <v>0</v>
      </c>
      <c r="H193" s="134"/>
      <c r="I193" s="135">
        <v>0.22</v>
      </c>
      <c r="J193" s="136">
        <f t="shared" si="352"/>
        <v>0</v>
      </c>
      <c r="K193" s="134"/>
      <c r="L193" s="135">
        <v>0.22</v>
      </c>
      <c r="M193" s="136">
        <f t="shared" si="353"/>
        <v>0</v>
      </c>
      <c r="N193" s="134"/>
      <c r="O193" s="135">
        <v>0.22</v>
      </c>
      <c r="P193" s="136">
        <f t="shared" si="354"/>
        <v>0</v>
      </c>
      <c r="Q193" s="134"/>
      <c r="R193" s="135">
        <v>0.22</v>
      </c>
      <c r="S193" s="136">
        <f t="shared" si="355"/>
        <v>0</v>
      </c>
      <c r="T193" s="134"/>
      <c r="U193" s="135">
        <v>0.22</v>
      </c>
      <c r="V193" s="237">
        <f t="shared" si="356"/>
        <v>0</v>
      </c>
      <c r="W193" s="238">
        <f t="shared" si="357"/>
        <v>0</v>
      </c>
      <c r="X193" s="239">
        <f t="shared" si="358"/>
        <v>0</v>
      </c>
      <c r="Y193" s="239">
        <f t="shared" si="359"/>
        <v>0</v>
      </c>
      <c r="Z193" s="240" t="e">
        <f t="shared" si="360"/>
        <v>#DIV/0!</v>
      </c>
      <c r="AA193" s="151"/>
      <c r="AB193" s="6"/>
      <c r="AC193" s="6"/>
      <c r="AD193" s="6"/>
      <c r="AE193" s="6"/>
      <c r="AF193" s="6"/>
      <c r="AG193" s="6"/>
    </row>
    <row r="194" spans="1:33" ht="30" customHeight="1" x14ac:dyDescent="0.2">
      <c r="A194" s="165" t="s">
        <v>242</v>
      </c>
      <c r="B194" s="247"/>
      <c r="C194" s="167"/>
      <c r="D194" s="168"/>
      <c r="E194" s="172">
        <f>SUM(E188:E192)</f>
        <v>0</v>
      </c>
      <c r="F194" s="188"/>
      <c r="G194" s="172">
        <f>SUM(G188:G193)</f>
        <v>0</v>
      </c>
      <c r="H194" s="172">
        <f>SUM(H188:H192)</f>
        <v>0</v>
      </c>
      <c r="I194" s="188"/>
      <c r="J194" s="172">
        <f>SUM(J188:J193)</f>
        <v>0</v>
      </c>
      <c r="K194" s="172">
        <f>SUM(K188:K192)</f>
        <v>0</v>
      </c>
      <c r="L194" s="188"/>
      <c r="M194" s="172">
        <f>SUM(M188:M193)</f>
        <v>0</v>
      </c>
      <c r="N194" s="172">
        <f>SUM(N188:N192)</f>
        <v>0</v>
      </c>
      <c r="O194" s="188"/>
      <c r="P194" s="172">
        <f>SUM(P188:P193)</f>
        <v>0</v>
      </c>
      <c r="Q194" s="172">
        <f>SUM(Q188:Q192)</f>
        <v>0</v>
      </c>
      <c r="R194" s="188"/>
      <c r="S194" s="172">
        <f>SUM(S188:S193)</f>
        <v>0</v>
      </c>
      <c r="T194" s="172">
        <f>SUM(T188:T192)</f>
        <v>0</v>
      </c>
      <c r="U194" s="188"/>
      <c r="V194" s="248">
        <f t="shared" ref="V194:X194" si="361">SUM(V188:V193)</f>
        <v>0</v>
      </c>
      <c r="W194" s="225">
        <f t="shared" si="361"/>
        <v>0</v>
      </c>
      <c r="X194" s="226">
        <f t="shared" si="361"/>
        <v>0</v>
      </c>
      <c r="Y194" s="226">
        <f t="shared" si="359"/>
        <v>0</v>
      </c>
      <c r="Z194" s="226" t="e">
        <f t="shared" si="360"/>
        <v>#DIV/0!</v>
      </c>
      <c r="AA194" s="227"/>
      <c r="AB194" s="6"/>
      <c r="AC194" s="6"/>
      <c r="AD194" s="6"/>
      <c r="AE194" s="6"/>
      <c r="AF194" s="6"/>
      <c r="AG194" s="6"/>
    </row>
    <row r="195" spans="1:33" ht="30" customHeight="1" thickBot="1" x14ac:dyDescent="0.25">
      <c r="A195" s="177" t="s">
        <v>65</v>
      </c>
      <c r="B195" s="178">
        <v>9</v>
      </c>
      <c r="C195" s="179" t="s">
        <v>243</v>
      </c>
      <c r="D195" s="180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249"/>
      <c r="X195" s="249"/>
      <c r="Y195" s="211"/>
      <c r="Z195" s="249"/>
      <c r="AA195" s="250"/>
      <c r="AB195" s="6"/>
      <c r="AC195" s="6"/>
      <c r="AD195" s="6"/>
      <c r="AE195" s="6"/>
      <c r="AF195" s="6"/>
      <c r="AG195" s="6"/>
    </row>
    <row r="196" spans="1:33" ht="30" customHeight="1" x14ac:dyDescent="0.2">
      <c r="A196" s="251" t="s">
        <v>70</v>
      </c>
      <c r="B196" s="252">
        <v>43839</v>
      </c>
      <c r="C196" s="412" t="s">
        <v>458</v>
      </c>
      <c r="D196" s="372" t="s">
        <v>459</v>
      </c>
      <c r="E196" s="373">
        <v>50</v>
      </c>
      <c r="F196" s="373">
        <v>100</v>
      </c>
      <c r="G196" s="255">
        <f t="shared" ref="G196:G200" si="362">E196*F196</f>
        <v>5000</v>
      </c>
      <c r="H196" s="575">
        <v>50</v>
      </c>
      <c r="I196" s="575">
        <v>100</v>
      </c>
      <c r="J196" s="255">
        <f t="shared" ref="J196:J201" si="363">H196*I196</f>
        <v>5000</v>
      </c>
      <c r="K196" s="256"/>
      <c r="L196" s="254"/>
      <c r="M196" s="255">
        <f t="shared" ref="M196:M201" si="364">K196*L196</f>
        <v>0</v>
      </c>
      <c r="N196" s="256"/>
      <c r="O196" s="254"/>
      <c r="P196" s="255">
        <f t="shared" ref="P196:P201" si="365">N196*O196</f>
        <v>0</v>
      </c>
      <c r="Q196" s="256"/>
      <c r="R196" s="254"/>
      <c r="S196" s="255">
        <f t="shared" ref="S196:S201" si="366">Q196*R196</f>
        <v>0</v>
      </c>
      <c r="T196" s="256"/>
      <c r="U196" s="254"/>
      <c r="V196" s="255">
        <f t="shared" ref="V196:V201" si="367">T196*U196</f>
        <v>0</v>
      </c>
      <c r="W196" s="232">
        <f t="shared" ref="W196:W201" si="368">G196+M196+S196</f>
        <v>5000</v>
      </c>
      <c r="X196" s="126">
        <f t="shared" ref="X196:X201" si="369">J196+P196+V196</f>
        <v>5000</v>
      </c>
      <c r="Y196" s="126">
        <f t="shared" ref="Y196:Y202" si="370">W196-X196</f>
        <v>0</v>
      </c>
      <c r="Z196" s="127">
        <f t="shared" ref="Z196:Z202" si="371">Y196/W196</f>
        <v>0</v>
      </c>
      <c r="AA196" s="234"/>
      <c r="AB196" s="129"/>
      <c r="AC196" s="130"/>
      <c r="AD196" s="130"/>
      <c r="AE196" s="130"/>
      <c r="AF196" s="130"/>
      <c r="AG196" s="130"/>
    </row>
    <row r="197" spans="1:33" ht="30" customHeight="1" x14ac:dyDescent="0.2">
      <c r="A197" s="118" t="s">
        <v>70</v>
      </c>
      <c r="B197" s="257">
        <v>43870</v>
      </c>
      <c r="C197" s="413" t="s">
        <v>460</v>
      </c>
      <c r="D197" s="414" t="s">
        <v>461</v>
      </c>
      <c r="E197" s="415">
        <v>2</v>
      </c>
      <c r="F197" s="415">
        <v>4000</v>
      </c>
      <c r="G197" s="124">
        <f t="shared" si="362"/>
        <v>8000</v>
      </c>
      <c r="H197" s="575">
        <v>2</v>
      </c>
      <c r="I197" s="575">
        <v>4000</v>
      </c>
      <c r="J197" s="124">
        <f t="shared" si="363"/>
        <v>8000</v>
      </c>
      <c r="K197" s="122"/>
      <c r="L197" s="123"/>
      <c r="M197" s="124">
        <f t="shared" si="364"/>
        <v>0</v>
      </c>
      <c r="N197" s="122"/>
      <c r="O197" s="123"/>
      <c r="P197" s="124">
        <f t="shared" si="365"/>
        <v>0</v>
      </c>
      <c r="Q197" s="122"/>
      <c r="R197" s="123"/>
      <c r="S197" s="124">
        <f t="shared" si="366"/>
        <v>0</v>
      </c>
      <c r="T197" s="122"/>
      <c r="U197" s="123"/>
      <c r="V197" s="124">
        <f t="shared" si="367"/>
        <v>0</v>
      </c>
      <c r="W197" s="125">
        <f t="shared" si="368"/>
        <v>8000</v>
      </c>
      <c r="X197" s="126">
        <f t="shared" si="369"/>
        <v>8000</v>
      </c>
      <c r="Y197" s="126">
        <f t="shared" si="370"/>
        <v>0</v>
      </c>
      <c r="Z197" s="127">
        <f t="shared" si="371"/>
        <v>0</v>
      </c>
      <c r="AA197" s="128"/>
      <c r="AB197" s="130"/>
      <c r="AC197" s="130"/>
      <c r="AD197" s="130"/>
      <c r="AE197" s="130"/>
      <c r="AF197" s="130"/>
      <c r="AG197" s="130"/>
    </row>
    <row r="198" spans="1:33" ht="30" customHeight="1" x14ac:dyDescent="0.2">
      <c r="A198" s="118" t="s">
        <v>70</v>
      </c>
      <c r="B198" s="257">
        <v>43899</v>
      </c>
      <c r="C198" s="186" t="s">
        <v>244</v>
      </c>
      <c r="D198" s="258"/>
      <c r="E198" s="259"/>
      <c r="F198" s="123"/>
      <c r="G198" s="124">
        <f t="shared" si="362"/>
        <v>0</v>
      </c>
      <c r="H198" s="259"/>
      <c r="I198" s="123"/>
      <c r="J198" s="124">
        <f t="shared" si="363"/>
        <v>0</v>
      </c>
      <c r="K198" s="122"/>
      <c r="L198" s="123"/>
      <c r="M198" s="124">
        <f t="shared" si="364"/>
        <v>0</v>
      </c>
      <c r="N198" s="122"/>
      <c r="O198" s="123"/>
      <c r="P198" s="124">
        <f t="shared" si="365"/>
        <v>0</v>
      </c>
      <c r="Q198" s="122"/>
      <c r="R198" s="123"/>
      <c r="S198" s="124">
        <f t="shared" si="366"/>
        <v>0</v>
      </c>
      <c r="T198" s="122"/>
      <c r="U198" s="123"/>
      <c r="V198" s="124">
        <f t="shared" si="367"/>
        <v>0</v>
      </c>
      <c r="W198" s="125">
        <f t="shared" si="368"/>
        <v>0</v>
      </c>
      <c r="X198" s="126">
        <f t="shared" si="369"/>
        <v>0</v>
      </c>
      <c r="Y198" s="126">
        <f t="shared" si="370"/>
        <v>0</v>
      </c>
      <c r="Z198" s="127" t="e">
        <f t="shared" si="371"/>
        <v>#DIV/0!</v>
      </c>
      <c r="AA198" s="128"/>
      <c r="AB198" s="130"/>
      <c r="AC198" s="130"/>
      <c r="AD198" s="130"/>
      <c r="AE198" s="130"/>
      <c r="AF198" s="130"/>
      <c r="AG198" s="130"/>
    </row>
    <row r="199" spans="1:33" ht="30" customHeight="1" x14ac:dyDescent="0.2">
      <c r="A199" s="118" t="s">
        <v>70</v>
      </c>
      <c r="B199" s="257">
        <v>43930</v>
      </c>
      <c r="C199" s="186" t="s">
        <v>245</v>
      </c>
      <c r="D199" s="258"/>
      <c r="E199" s="259"/>
      <c r="F199" s="123"/>
      <c r="G199" s="124">
        <f t="shared" si="362"/>
        <v>0</v>
      </c>
      <c r="H199" s="259"/>
      <c r="I199" s="123"/>
      <c r="J199" s="124">
        <f t="shared" si="363"/>
        <v>0</v>
      </c>
      <c r="K199" s="122"/>
      <c r="L199" s="123"/>
      <c r="M199" s="124">
        <f t="shared" si="364"/>
        <v>0</v>
      </c>
      <c r="N199" s="122"/>
      <c r="O199" s="123"/>
      <c r="P199" s="124">
        <f t="shared" si="365"/>
        <v>0</v>
      </c>
      <c r="Q199" s="122"/>
      <c r="R199" s="123"/>
      <c r="S199" s="124">
        <f t="shared" si="366"/>
        <v>0</v>
      </c>
      <c r="T199" s="122"/>
      <c r="U199" s="123"/>
      <c r="V199" s="124">
        <f t="shared" si="367"/>
        <v>0</v>
      </c>
      <c r="W199" s="125">
        <f t="shared" si="368"/>
        <v>0</v>
      </c>
      <c r="X199" s="126">
        <f t="shared" si="369"/>
        <v>0</v>
      </c>
      <c r="Y199" s="126">
        <f t="shared" si="370"/>
        <v>0</v>
      </c>
      <c r="Z199" s="127" t="e">
        <f t="shared" si="371"/>
        <v>#DIV/0!</v>
      </c>
      <c r="AA199" s="128"/>
      <c r="AB199" s="130"/>
      <c r="AC199" s="130"/>
      <c r="AD199" s="130"/>
      <c r="AE199" s="130"/>
      <c r="AF199" s="130"/>
      <c r="AG199" s="130"/>
    </row>
    <row r="200" spans="1:33" ht="30" customHeight="1" x14ac:dyDescent="0.2">
      <c r="A200" s="131" t="s">
        <v>70</v>
      </c>
      <c r="B200" s="257">
        <v>43960</v>
      </c>
      <c r="C200" s="162" t="s">
        <v>246</v>
      </c>
      <c r="D200" s="260"/>
      <c r="E200" s="261"/>
      <c r="F200" s="135"/>
      <c r="G200" s="136">
        <f t="shared" si="362"/>
        <v>0</v>
      </c>
      <c r="H200" s="261"/>
      <c r="I200" s="135"/>
      <c r="J200" s="136">
        <f t="shared" si="363"/>
        <v>0</v>
      </c>
      <c r="K200" s="134"/>
      <c r="L200" s="135"/>
      <c r="M200" s="136">
        <f t="shared" si="364"/>
        <v>0</v>
      </c>
      <c r="N200" s="134"/>
      <c r="O200" s="135"/>
      <c r="P200" s="136">
        <f t="shared" si="365"/>
        <v>0</v>
      </c>
      <c r="Q200" s="134"/>
      <c r="R200" s="135"/>
      <c r="S200" s="136">
        <f t="shared" si="366"/>
        <v>0</v>
      </c>
      <c r="T200" s="134"/>
      <c r="U200" s="135"/>
      <c r="V200" s="136">
        <f t="shared" si="367"/>
        <v>0</v>
      </c>
      <c r="W200" s="137">
        <f t="shared" si="368"/>
        <v>0</v>
      </c>
      <c r="X200" s="126">
        <f t="shared" si="369"/>
        <v>0</v>
      </c>
      <c r="Y200" s="126">
        <f t="shared" si="370"/>
        <v>0</v>
      </c>
      <c r="Z200" s="127" t="e">
        <f t="shared" si="371"/>
        <v>#DIV/0!</v>
      </c>
      <c r="AA200" s="138"/>
      <c r="AB200" s="130"/>
      <c r="AC200" s="130"/>
      <c r="AD200" s="130"/>
      <c r="AE200" s="130"/>
      <c r="AF200" s="130"/>
      <c r="AG200" s="130"/>
    </row>
    <row r="201" spans="1:33" ht="30" customHeight="1" x14ac:dyDescent="0.2">
      <c r="A201" s="131" t="s">
        <v>70</v>
      </c>
      <c r="B201" s="257">
        <v>43991</v>
      </c>
      <c r="C201" s="236" t="s">
        <v>247</v>
      </c>
      <c r="D201" s="416"/>
      <c r="E201" s="134">
        <v>13000</v>
      </c>
      <c r="F201" s="135">
        <v>0.22</v>
      </c>
      <c r="G201" s="136">
        <f>E201*F201</f>
        <v>2860</v>
      </c>
      <c r="H201" s="134">
        <v>13000</v>
      </c>
      <c r="I201" s="135">
        <v>0.22</v>
      </c>
      <c r="J201" s="136">
        <f t="shared" si="363"/>
        <v>2860</v>
      </c>
      <c r="K201" s="134"/>
      <c r="L201" s="135">
        <v>0.22</v>
      </c>
      <c r="M201" s="136">
        <f t="shared" si="364"/>
        <v>0</v>
      </c>
      <c r="N201" s="134"/>
      <c r="O201" s="135">
        <v>0.22</v>
      </c>
      <c r="P201" s="136">
        <f t="shared" si="365"/>
        <v>0</v>
      </c>
      <c r="Q201" s="134"/>
      <c r="R201" s="135">
        <v>0.22</v>
      </c>
      <c r="S201" s="136">
        <f t="shared" si="366"/>
        <v>0</v>
      </c>
      <c r="T201" s="134"/>
      <c r="U201" s="135">
        <v>0.22</v>
      </c>
      <c r="V201" s="136">
        <f t="shared" si="367"/>
        <v>0</v>
      </c>
      <c r="W201" s="137">
        <f t="shared" si="368"/>
        <v>2860</v>
      </c>
      <c r="X201" s="164">
        <f t="shared" si="369"/>
        <v>2860</v>
      </c>
      <c r="Y201" s="164">
        <f t="shared" si="370"/>
        <v>0</v>
      </c>
      <c r="Z201" s="224">
        <f t="shared" si="371"/>
        <v>0</v>
      </c>
      <c r="AA201" s="138"/>
      <c r="AB201" s="6"/>
      <c r="AC201" s="6"/>
      <c r="AD201" s="6"/>
      <c r="AE201" s="6"/>
      <c r="AF201" s="6"/>
      <c r="AG201" s="6"/>
    </row>
    <row r="202" spans="1:33" ht="30" customHeight="1" x14ac:dyDescent="0.2">
      <c r="A202" s="165" t="s">
        <v>248</v>
      </c>
      <c r="B202" s="166"/>
      <c r="C202" s="167"/>
      <c r="D202" s="168"/>
      <c r="E202" s="172">
        <f>SUM(E196:E200)</f>
        <v>52</v>
      </c>
      <c r="F202" s="188"/>
      <c r="G202" s="171">
        <f>SUM(G196:G201)</f>
        <v>15860</v>
      </c>
      <c r="H202" s="172">
        <f>SUM(H196:H200)</f>
        <v>52</v>
      </c>
      <c r="I202" s="188"/>
      <c r="J202" s="171">
        <f>SUM(J196:J201)</f>
        <v>15860</v>
      </c>
      <c r="K202" s="189">
        <f>SUM(K196:K200)</f>
        <v>0</v>
      </c>
      <c r="L202" s="188"/>
      <c r="M202" s="171">
        <f>SUM(M196:M201)</f>
        <v>0</v>
      </c>
      <c r="N202" s="189">
        <f>SUM(N196:N200)</f>
        <v>0</v>
      </c>
      <c r="O202" s="188"/>
      <c r="P202" s="171">
        <f>SUM(P196:P201)</f>
        <v>0</v>
      </c>
      <c r="Q202" s="189">
        <f>SUM(Q196:Q200)</f>
        <v>0</v>
      </c>
      <c r="R202" s="188"/>
      <c r="S202" s="171">
        <f>SUM(S196:S201)</f>
        <v>0</v>
      </c>
      <c r="T202" s="189">
        <f>SUM(T196:T200)</f>
        <v>0</v>
      </c>
      <c r="U202" s="188"/>
      <c r="V202" s="173">
        <f t="shared" ref="V202:X202" si="372">SUM(V196:V201)</f>
        <v>0</v>
      </c>
      <c r="W202" s="225">
        <f t="shared" si="372"/>
        <v>15860</v>
      </c>
      <c r="X202" s="226">
        <f t="shared" si="372"/>
        <v>15860</v>
      </c>
      <c r="Y202" s="226">
        <f t="shared" si="370"/>
        <v>0</v>
      </c>
      <c r="Z202" s="226">
        <f t="shared" si="371"/>
        <v>0</v>
      </c>
      <c r="AA202" s="227"/>
      <c r="AB202" s="6"/>
      <c r="AC202" s="6"/>
      <c r="AD202" s="6"/>
      <c r="AE202" s="6"/>
      <c r="AF202" s="6"/>
      <c r="AG202" s="6"/>
    </row>
    <row r="203" spans="1:33" ht="30" customHeight="1" x14ac:dyDescent="0.2">
      <c r="A203" s="177" t="s">
        <v>65</v>
      </c>
      <c r="B203" s="209">
        <v>10</v>
      </c>
      <c r="C203" s="262" t="s">
        <v>249</v>
      </c>
      <c r="D203" s="180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228"/>
      <c r="X203" s="228"/>
      <c r="Y203" s="181"/>
      <c r="Z203" s="228"/>
      <c r="AA203" s="229"/>
      <c r="AB203" s="6"/>
      <c r="AC203" s="6"/>
      <c r="AD203" s="6"/>
      <c r="AE203" s="6"/>
      <c r="AF203" s="6"/>
      <c r="AG203" s="6"/>
    </row>
    <row r="204" spans="1:33" ht="30" customHeight="1" x14ac:dyDescent="0.2">
      <c r="A204" s="118" t="s">
        <v>70</v>
      </c>
      <c r="B204" s="257">
        <v>43840</v>
      </c>
      <c r="C204" s="263" t="s">
        <v>250</v>
      </c>
      <c r="D204" s="253"/>
      <c r="E204" s="264"/>
      <c r="F204" s="159"/>
      <c r="G204" s="160">
        <f t="shared" ref="G204:G208" si="373">E204*F204</f>
        <v>0</v>
      </c>
      <c r="H204" s="264"/>
      <c r="I204" s="159"/>
      <c r="J204" s="160">
        <f t="shared" ref="J204:J208" si="374">H204*I204</f>
        <v>0</v>
      </c>
      <c r="K204" s="158"/>
      <c r="L204" s="159"/>
      <c r="M204" s="160">
        <f t="shared" ref="M204:M208" si="375">K204*L204</f>
        <v>0</v>
      </c>
      <c r="N204" s="158"/>
      <c r="O204" s="159"/>
      <c r="P204" s="160">
        <f t="shared" ref="P204:P208" si="376">N204*O204</f>
        <v>0</v>
      </c>
      <c r="Q204" s="158"/>
      <c r="R204" s="159"/>
      <c r="S204" s="160">
        <f t="shared" ref="S204:S208" si="377">Q204*R204</f>
        <v>0</v>
      </c>
      <c r="T204" s="158"/>
      <c r="U204" s="159"/>
      <c r="V204" s="265">
        <f t="shared" ref="V204:V208" si="378">T204*U204</f>
        <v>0</v>
      </c>
      <c r="W204" s="266">
        <f t="shared" ref="W204:W208" si="379">G204+M204+S204</f>
        <v>0</v>
      </c>
      <c r="X204" s="232">
        <f t="shared" ref="X204:X208" si="380">J204+P204+V204</f>
        <v>0</v>
      </c>
      <c r="Y204" s="232">
        <f t="shared" ref="Y204:Y209" si="381">W204-X204</f>
        <v>0</v>
      </c>
      <c r="Z204" s="233" t="e">
        <f t="shared" ref="Z204:Z209" si="382">Y204/W204</f>
        <v>#DIV/0!</v>
      </c>
      <c r="AA204" s="267"/>
      <c r="AB204" s="130"/>
      <c r="AC204" s="130"/>
      <c r="AD204" s="130"/>
      <c r="AE204" s="130"/>
      <c r="AF204" s="130"/>
      <c r="AG204" s="130"/>
    </row>
    <row r="205" spans="1:33" ht="30" customHeight="1" x14ac:dyDescent="0.2">
      <c r="A205" s="118" t="s">
        <v>70</v>
      </c>
      <c r="B205" s="257">
        <v>43871</v>
      </c>
      <c r="C205" s="263" t="s">
        <v>250</v>
      </c>
      <c r="D205" s="258"/>
      <c r="E205" s="259"/>
      <c r="F205" s="123"/>
      <c r="G205" s="124">
        <f t="shared" si="373"/>
        <v>0</v>
      </c>
      <c r="H205" s="259"/>
      <c r="I205" s="123"/>
      <c r="J205" s="124">
        <f t="shared" si="374"/>
        <v>0</v>
      </c>
      <c r="K205" s="122"/>
      <c r="L205" s="123"/>
      <c r="M205" s="124">
        <f t="shared" si="375"/>
        <v>0</v>
      </c>
      <c r="N205" s="122"/>
      <c r="O205" s="123"/>
      <c r="P205" s="124">
        <f t="shared" si="376"/>
        <v>0</v>
      </c>
      <c r="Q205" s="122"/>
      <c r="R205" s="123"/>
      <c r="S205" s="124">
        <f t="shared" si="377"/>
        <v>0</v>
      </c>
      <c r="T205" s="122"/>
      <c r="U205" s="123"/>
      <c r="V205" s="230">
        <f t="shared" si="378"/>
        <v>0</v>
      </c>
      <c r="W205" s="235">
        <f t="shared" si="379"/>
        <v>0</v>
      </c>
      <c r="X205" s="126">
        <f t="shared" si="380"/>
        <v>0</v>
      </c>
      <c r="Y205" s="126">
        <f t="shared" si="381"/>
        <v>0</v>
      </c>
      <c r="Z205" s="127" t="e">
        <f t="shared" si="382"/>
        <v>#DIV/0!</v>
      </c>
      <c r="AA205" s="128"/>
      <c r="AB205" s="130"/>
      <c r="AC205" s="130"/>
      <c r="AD205" s="130"/>
      <c r="AE205" s="130"/>
      <c r="AF205" s="130"/>
      <c r="AG205" s="130"/>
    </row>
    <row r="206" spans="1:33" ht="30" customHeight="1" x14ac:dyDescent="0.2">
      <c r="A206" s="118" t="s">
        <v>70</v>
      </c>
      <c r="B206" s="257">
        <v>43900</v>
      </c>
      <c r="C206" s="263" t="s">
        <v>250</v>
      </c>
      <c r="D206" s="258"/>
      <c r="E206" s="259"/>
      <c r="F206" s="123"/>
      <c r="G206" s="124">
        <f t="shared" si="373"/>
        <v>0</v>
      </c>
      <c r="H206" s="259"/>
      <c r="I206" s="123"/>
      <c r="J206" s="124">
        <f t="shared" si="374"/>
        <v>0</v>
      </c>
      <c r="K206" s="122"/>
      <c r="L206" s="123"/>
      <c r="M206" s="124">
        <f t="shared" si="375"/>
        <v>0</v>
      </c>
      <c r="N206" s="122"/>
      <c r="O206" s="123"/>
      <c r="P206" s="124">
        <f t="shared" si="376"/>
        <v>0</v>
      </c>
      <c r="Q206" s="122"/>
      <c r="R206" s="123"/>
      <c r="S206" s="124">
        <f t="shared" si="377"/>
        <v>0</v>
      </c>
      <c r="T206" s="122"/>
      <c r="U206" s="123"/>
      <c r="V206" s="230">
        <f t="shared" si="378"/>
        <v>0</v>
      </c>
      <c r="W206" s="235">
        <f t="shared" si="379"/>
        <v>0</v>
      </c>
      <c r="X206" s="126">
        <f t="shared" si="380"/>
        <v>0</v>
      </c>
      <c r="Y206" s="126">
        <f t="shared" si="381"/>
        <v>0</v>
      </c>
      <c r="Z206" s="127" t="e">
        <f t="shared" si="382"/>
        <v>#DIV/0!</v>
      </c>
      <c r="AA206" s="128"/>
      <c r="AB206" s="130"/>
      <c r="AC206" s="130"/>
      <c r="AD206" s="130"/>
      <c r="AE206" s="130"/>
      <c r="AF206" s="130"/>
      <c r="AG206" s="130"/>
    </row>
    <row r="207" spans="1:33" ht="30" customHeight="1" x14ac:dyDescent="0.2">
      <c r="A207" s="131" t="s">
        <v>70</v>
      </c>
      <c r="B207" s="268">
        <v>43931</v>
      </c>
      <c r="C207" s="162" t="s">
        <v>251</v>
      </c>
      <c r="D207" s="260" t="s">
        <v>73</v>
      </c>
      <c r="E207" s="261"/>
      <c r="F207" s="135"/>
      <c r="G207" s="124">
        <f t="shared" si="373"/>
        <v>0</v>
      </c>
      <c r="H207" s="261"/>
      <c r="I207" s="135"/>
      <c r="J207" s="124">
        <f t="shared" si="374"/>
        <v>0</v>
      </c>
      <c r="K207" s="134"/>
      <c r="L207" s="135"/>
      <c r="M207" s="136">
        <f t="shared" si="375"/>
        <v>0</v>
      </c>
      <c r="N207" s="134"/>
      <c r="O207" s="135"/>
      <c r="P207" s="136">
        <f t="shared" si="376"/>
        <v>0</v>
      </c>
      <c r="Q207" s="134"/>
      <c r="R207" s="135"/>
      <c r="S207" s="136">
        <f t="shared" si="377"/>
        <v>0</v>
      </c>
      <c r="T207" s="134"/>
      <c r="U207" s="135"/>
      <c r="V207" s="237">
        <f t="shared" si="378"/>
        <v>0</v>
      </c>
      <c r="W207" s="269">
        <f t="shared" si="379"/>
        <v>0</v>
      </c>
      <c r="X207" s="126">
        <f t="shared" si="380"/>
        <v>0</v>
      </c>
      <c r="Y207" s="126">
        <f t="shared" si="381"/>
        <v>0</v>
      </c>
      <c r="Z207" s="127" t="e">
        <f t="shared" si="382"/>
        <v>#DIV/0!</v>
      </c>
      <c r="AA207" s="221"/>
      <c r="AB207" s="130"/>
      <c r="AC207" s="130"/>
      <c r="AD207" s="130"/>
      <c r="AE207" s="130"/>
      <c r="AF207" s="130"/>
      <c r="AG207" s="130"/>
    </row>
    <row r="208" spans="1:33" ht="30" customHeight="1" x14ac:dyDescent="0.2">
      <c r="A208" s="131" t="s">
        <v>70</v>
      </c>
      <c r="B208" s="270">
        <v>43961</v>
      </c>
      <c r="C208" s="236" t="s">
        <v>252</v>
      </c>
      <c r="D208" s="271"/>
      <c r="E208" s="134"/>
      <c r="F208" s="135">
        <v>0.22</v>
      </c>
      <c r="G208" s="136">
        <f t="shared" si="373"/>
        <v>0</v>
      </c>
      <c r="H208" s="134"/>
      <c r="I208" s="135">
        <v>0.22</v>
      </c>
      <c r="J208" s="136">
        <f t="shared" si="374"/>
        <v>0</v>
      </c>
      <c r="K208" s="134"/>
      <c r="L208" s="135">
        <v>0.22</v>
      </c>
      <c r="M208" s="136">
        <f t="shared" si="375"/>
        <v>0</v>
      </c>
      <c r="N208" s="134"/>
      <c r="O208" s="135">
        <v>0.22</v>
      </c>
      <c r="P208" s="136">
        <f t="shared" si="376"/>
        <v>0</v>
      </c>
      <c r="Q208" s="134"/>
      <c r="R208" s="135">
        <v>0.22</v>
      </c>
      <c r="S208" s="136">
        <f t="shared" si="377"/>
        <v>0</v>
      </c>
      <c r="T208" s="134"/>
      <c r="U208" s="135">
        <v>0.22</v>
      </c>
      <c r="V208" s="237">
        <f t="shared" si="378"/>
        <v>0</v>
      </c>
      <c r="W208" s="238">
        <f t="shared" si="379"/>
        <v>0</v>
      </c>
      <c r="X208" s="239">
        <f t="shared" si="380"/>
        <v>0</v>
      </c>
      <c r="Y208" s="239">
        <f t="shared" si="381"/>
        <v>0</v>
      </c>
      <c r="Z208" s="240" t="e">
        <f t="shared" si="382"/>
        <v>#DIV/0!</v>
      </c>
      <c r="AA208" s="272"/>
      <c r="AB208" s="6"/>
      <c r="AC208" s="6"/>
      <c r="AD208" s="6"/>
      <c r="AE208" s="6"/>
      <c r="AF208" s="6"/>
      <c r="AG208" s="6"/>
    </row>
    <row r="209" spans="1:33" ht="30" customHeight="1" x14ac:dyDescent="0.2">
      <c r="A209" s="165" t="s">
        <v>253</v>
      </c>
      <c r="B209" s="166"/>
      <c r="C209" s="167"/>
      <c r="D209" s="168"/>
      <c r="E209" s="172">
        <f>SUM(E204:E207)</f>
        <v>0</v>
      </c>
      <c r="F209" s="188"/>
      <c r="G209" s="171">
        <f>SUM(G204:G208)</f>
        <v>0</v>
      </c>
      <c r="H209" s="172">
        <f>SUM(H204:H207)</f>
        <v>0</v>
      </c>
      <c r="I209" s="188"/>
      <c r="J209" s="171">
        <f>SUM(J204:J208)</f>
        <v>0</v>
      </c>
      <c r="K209" s="189">
        <f>SUM(K204:K207)</f>
        <v>0</v>
      </c>
      <c r="L209" s="188"/>
      <c r="M209" s="171">
        <f>SUM(M204:M208)</f>
        <v>0</v>
      </c>
      <c r="N209" s="189">
        <f>SUM(N204:N207)</f>
        <v>0</v>
      </c>
      <c r="O209" s="188"/>
      <c r="P209" s="171">
        <f>SUM(P204:P208)</f>
        <v>0</v>
      </c>
      <c r="Q209" s="189">
        <f>SUM(Q204:Q207)</f>
        <v>0</v>
      </c>
      <c r="R209" s="188"/>
      <c r="S209" s="171">
        <f>SUM(S204:S208)</f>
        <v>0</v>
      </c>
      <c r="T209" s="189">
        <f>SUM(T204:T207)</f>
        <v>0</v>
      </c>
      <c r="U209" s="188"/>
      <c r="V209" s="173">
        <f t="shared" ref="V209:X209" si="383">SUM(V204:V208)</f>
        <v>0</v>
      </c>
      <c r="W209" s="225">
        <f t="shared" si="383"/>
        <v>0</v>
      </c>
      <c r="X209" s="226">
        <f t="shared" si="383"/>
        <v>0</v>
      </c>
      <c r="Y209" s="226">
        <f t="shared" si="381"/>
        <v>0</v>
      </c>
      <c r="Z209" s="226" t="e">
        <f t="shared" si="382"/>
        <v>#DIV/0!</v>
      </c>
      <c r="AA209" s="227"/>
      <c r="AB209" s="6"/>
      <c r="AC209" s="6"/>
      <c r="AD209" s="6"/>
      <c r="AE209" s="6"/>
      <c r="AF209" s="6"/>
      <c r="AG209" s="6"/>
    </row>
    <row r="210" spans="1:33" ht="30" customHeight="1" x14ac:dyDescent="0.2">
      <c r="A210" s="177" t="s">
        <v>65</v>
      </c>
      <c r="B210" s="209">
        <v>11</v>
      </c>
      <c r="C210" s="179" t="s">
        <v>254</v>
      </c>
      <c r="D210" s="180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228"/>
      <c r="X210" s="228"/>
      <c r="Y210" s="181"/>
      <c r="Z210" s="228"/>
      <c r="AA210" s="229"/>
      <c r="AB210" s="6"/>
      <c r="AC210" s="6"/>
      <c r="AD210" s="6"/>
      <c r="AE210" s="6"/>
      <c r="AF210" s="6"/>
      <c r="AG210" s="6"/>
    </row>
    <row r="211" spans="1:33" ht="30" customHeight="1" x14ac:dyDescent="0.2">
      <c r="A211" s="273" t="s">
        <v>70</v>
      </c>
      <c r="B211" s="257">
        <v>43841</v>
      </c>
      <c r="C211" s="263" t="s">
        <v>255</v>
      </c>
      <c r="D211" s="157" t="s">
        <v>105</v>
      </c>
      <c r="E211" s="158"/>
      <c r="F211" s="159"/>
      <c r="G211" s="160">
        <f t="shared" ref="G211:G212" si="384">E211*F211</f>
        <v>0</v>
      </c>
      <c r="H211" s="158"/>
      <c r="I211" s="159"/>
      <c r="J211" s="160">
        <f t="shared" ref="J211:J212" si="385">H211*I211</f>
        <v>0</v>
      </c>
      <c r="K211" s="158"/>
      <c r="L211" s="159"/>
      <c r="M211" s="160">
        <f t="shared" ref="M211:M212" si="386">K211*L211</f>
        <v>0</v>
      </c>
      <c r="N211" s="158"/>
      <c r="O211" s="159"/>
      <c r="P211" s="160">
        <f t="shared" ref="P211:P212" si="387">N211*O211</f>
        <v>0</v>
      </c>
      <c r="Q211" s="158"/>
      <c r="R211" s="159"/>
      <c r="S211" s="160">
        <f t="shared" ref="S211:S212" si="388">Q211*R211</f>
        <v>0</v>
      </c>
      <c r="T211" s="158"/>
      <c r="U211" s="159"/>
      <c r="V211" s="265">
        <f t="shared" ref="V211:V212" si="389">T211*U211</f>
        <v>0</v>
      </c>
      <c r="W211" s="266">
        <f t="shared" ref="W211:W212" si="390">G211+M211+S211</f>
        <v>0</v>
      </c>
      <c r="X211" s="232">
        <f t="shared" ref="X211:X212" si="391">J211+P211+V211</f>
        <v>0</v>
      </c>
      <c r="Y211" s="232">
        <f t="shared" ref="Y211:Y213" si="392">W211-X211</f>
        <v>0</v>
      </c>
      <c r="Z211" s="233" t="e">
        <f t="shared" ref="Z211:Z213" si="393">Y211/W211</f>
        <v>#DIV/0!</v>
      </c>
      <c r="AA211" s="267"/>
      <c r="AB211" s="130"/>
      <c r="AC211" s="130"/>
      <c r="AD211" s="130"/>
      <c r="AE211" s="130"/>
      <c r="AF211" s="130"/>
      <c r="AG211" s="130"/>
    </row>
    <row r="212" spans="1:33" ht="30" customHeight="1" x14ac:dyDescent="0.2">
      <c r="A212" s="274" t="s">
        <v>70</v>
      </c>
      <c r="B212" s="257">
        <v>43872</v>
      </c>
      <c r="C212" s="162" t="s">
        <v>255</v>
      </c>
      <c r="D212" s="133" t="s">
        <v>105</v>
      </c>
      <c r="E212" s="134"/>
      <c r="F212" s="135"/>
      <c r="G212" s="124">
        <f t="shared" si="384"/>
        <v>0</v>
      </c>
      <c r="H212" s="134"/>
      <c r="I212" s="135"/>
      <c r="J212" s="124">
        <f t="shared" si="385"/>
        <v>0</v>
      </c>
      <c r="K212" s="134"/>
      <c r="L212" s="135"/>
      <c r="M212" s="136">
        <f t="shared" si="386"/>
        <v>0</v>
      </c>
      <c r="N212" s="134"/>
      <c r="O212" s="135"/>
      <c r="P212" s="136">
        <f t="shared" si="387"/>
        <v>0</v>
      </c>
      <c r="Q212" s="134"/>
      <c r="R212" s="135"/>
      <c r="S212" s="136">
        <f t="shared" si="388"/>
        <v>0</v>
      </c>
      <c r="T212" s="134"/>
      <c r="U212" s="135"/>
      <c r="V212" s="237">
        <f t="shared" si="389"/>
        <v>0</v>
      </c>
      <c r="W212" s="275">
        <f t="shared" si="390"/>
        <v>0</v>
      </c>
      <c r="X212" s="239">
        <f t="shared" si="391"/>
        <v>0</v>
      </c>
      <c r="Y212" s="239">
        <f t="shared" si="392"/>
        <v>0</v>
      </c>
      <c r="Z212" s="240" t="e">
        <f t="shared" si="393"/>
        <v>#DIV/0!</v>
      </c>
      <c r="AA212" s="272"/>
      <c r="AB212" s="129"/>
      <c r="AC212" s="130"/>
      <c r="AD212" s="130"/>
      <c r="AE212" s="130"/>
      <c r="AF212" s="130"/>
      <c r="AG212" s="130"/>
    </row>
    <row r="213" spans="1:33" ht="30" customHeight="1" x14ac:dyDescent="0.2">
      <c r="A213" s="615" t="s">
        <v>256</v>
      </c>
      <c r="B213" s="616"/>
      <c r="C213" s="616"/>
      <c r="D213" s="617"/>
      <c r="E213" s="172">
        <f>SUM(E211:E212)</f>
        <v>0</v>
      </c>
      <c r="F213" s="188"/>
      <c r="G213" s="171">
        <f t="shared" ref="G213:H213" si="394">SUM(G211:G212)</f>
        <v>0</v>
      </c>
      <c r="H213" s="172">
        <f t="shared" si="394"/>
        <v>0</v>
      </c>
      <c r="I213" s="188"/>
      <c r="J213" s="171">
        <f t="shared" ref="J213:K213" si="395">SUM(J211:J212)</f>
        <v>0</v>
      </c>
      <c r="K213" s="189">
        <f t="shared" si="395"/>
        <v>0</v>
      </c>
      <c r="L213" s="188"/>
      <c r="M213" s="171">
        <f t="shared" ref="M213:N213" si="396">SUM(M211:M212)</f>
        <v>0</v>
      </c>
      <c r="N213" s="189">
        <f t="shared" si="396"/>
        <v>0</v>
      </c>
      <c r="O213" s="188"/>
      <c r="P213" s="171">
        <f t="shared" ref="P213:Q213" si="397">SUM(P211:P212)</f>
        <v>0</v>
      </c>
      <c r="Q213" s="189">
        <f t="shared" si="397"/>
        <v>0</v>
      </c>
      <c r="R213" s="188"/>
      <c r="S213" s="171">
        <f t="shared" ref="S213:T213" si="398">SUM(S211:S212)</f>
        <v>0</v>
      </c>
      <c r="T213" s="189">
        <f t="shared" si="398"/>
        <v>0</v>
      </c>
      <c r="U213" s="188"/>
      <c r="V213" s="173">
        <f t="shared" ref="V213:X213" si="399">SUM(V211:V212)</f>
        <v>0</v>
      </c>
      <c r="W213" s="225">
        <f t="shared" si="399"/>
        <v>0</v>
      </c>
      <c r="X213" s="226">
        <f t="shared" si="399"/>
        <v>0</v>
      </c>
      <c r="Y213" s="226">
        <f t="shared" si="392"/>
        <v>0</v>
      </c>
      <c r="Z213" s="226" t="e">
        <f t="shared" si="393"/>
        <v>#DIV/0!</v>
      </c>
      <c r="AA213" s="227"/>
      <c r="AB213" s="6"/>
      <c r="AC213" s="6"/>
      <c r="AD213" s="6"/>
      <c r="AE213" s="6"/>
      <c r="AF213" s="6"/>
      <c r="AG213" s="6"/>
    </row>
    <row r="214" spans="1:33" ht="30" customHeight="1" x14ac:dyDescent="0.2">
      <c r="A214" s="208" t="s">
        <v>65</v>
      </c>
      <c r="B214" s="209">
        <v>12</v>
      </c>
      <c r="C214" s="210" t="s">
        <v>257</v>
      </c>
      <c r="D214" s="276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228"/>
      <c r="X214" s="228"/>
      <c r="Y214" s="181"/>
      <c r="Z214" s="228"/>
      <c r="AA214" s="229"/>
      <c r="AB214" s="6"/>
      <c r="AC214" s="6"/>
      <c r="AD214" s="6"/>
      <c r="AE214" s="6"/>
      <c r="AF214" s="6"/>
      <c r="AG214" s="6"/>
    </row>
    <row r="215" spans="1:33" ht="30" customHeight="1" x14ac:dyDescent="0.2">
      <c r="A215" s="155" t="s">
        <v>70</v>
      </c>
      <c r="B215" s="277">
        <v>43842</v>
      </c>
      <c r="C215" s="278" t="s">
        <v>258</v>
      </c>
      <c r="D215" s="253" t="s">
        <v>259</v>
      </c>
      <c r="E215" s="264"/>
      <c r="F215" s="159"/>
      <c r="G215" s="160">
        <f t="shared" ref="G215:G218" si="400">E215*F215</f>
        <v>0</v>
      </c>
      <c r="H215" s="264"/>
      <c r="I215" s="159"/>
      <c r="J215" s="160">
        <f t="shared" ref="J215:J218" si="401">H215*I215</f>
        <v>0</v>
      </c>
      <c r="K215" s="158"/>
      <c r="L215" s="159"/>
      <c r="M215" s="160">
        <f t="shared" ref="M215:M218" si="402">K215*L215</f>
        <v>0</v>
      </c>
      <c r="N215" s="158"/>
      <c r="O215" s="159"/>
      <c r="P215" s="160">
        <f t="shared" ref="P215:P218" si="403">N215*O215</f>
        <v>0</v>
      </c>
      <c r="Q215" s="158"/>
      <c r="R215" s="159"/>
      <c r="S215" s="160">
        <f t="shared" ref="S215:S218" si="404">Q215*R215</f>
        <v>0</v>
      </c>
      <c r="T215" s="158"/>
      <c r="U215" s="159"/>
      <c r="V215" s="265">
        <f t="shared" ref="V215:V218" si="405">T215*U215</f>
        <v>0</v>
      </c>
      <c r="W215" s="266">
        <f t="shared" ref="W215:W218" si="406">G215+M215+S215</f>
        <v>0</v>
      </c>
      <c r="X215" s="232">
        <f t="shared" ref="X215:X218" si="407">J215+P215+V215</f>
        <v>0</v>
      </c>
      <c r="Y215" s="232">
        <f t="shared" ref="Y215:Y219" si="408">W215-X215</f>
        <v>0</v>
      </c>
      <c r="Z215" s="233" t="e">
        <f t="shared" ref="Z215:Z219" si="409">Y215/W215</f>
        <v>#DIV/0!</v>
      </c>
      <c r="AA215" s="279"/>
      <c r="AB215" s="129"/>
      <c r="AC215" s="130"/>
      <c r="AD215" s="130"/>
      <c r="AE215" s="130"/>
      <c r="AF215" s="130"/>
      <c r="AG215" s="130"/>
    </row>
    <row r="216" spans="1:33" ht="30" customHeight="1" x14ac:dyDescent="0.2">
      <c r="A216" s="118" t="s">
        <v>70</v>
      </c>
      <c r="B216" s="257">
        <v>43873</v>
      </c>
      <c r="C216" s="186" t="s">
        <v>260</v>
      </c>
      <c r="D216" s="258" t="s">
        <v>230</v>
      </c>
      <c r="E216" s="259"/>
      <c r="F216" s="123"/>
      <c r="G216" s="124">
        <f t="shared" si="400"/>
        <v>0</v>
      </c>
      <c r="H216" s="259"/>
      <c r="I216" s="123"/>
      <c r="J216" s="124">
        <f t="shared" si="401"/>
        <v>0</v>
      </c>
      <c r="K216" s="122"/>
      <c r="L216" s="123"/>
      <c r="M216" s="124">
        <f t="shared" si="402"/>
        <v>0</v>
      </c>
      <c r="N216" s="122"/>
      <c r="O216" s="123"/>
      <c r="P216" s="124">
        <f t="shared" si="403"/>
        <v>0</v>
      </c>
      <c r="Q216" s="122"/>
      <c r="R216" s="123"/>
      <c r="S216" s="124">
        <f t="shared" si="404"/>
        <v>0</v>
      </c>
      <c r="T216" s="122"/>
      <c r="U216" s="123"/>
      <c r="V216" s="230">
        <f t="shared" si="405"/>
        <v>0</v>
      </c>
      <c r="W216" s="280">
        <f t="shared" si="406"/>
        <v>0</v>
      </c>
      <c r="X216" s="126">
        <f t="shared" si="407"/>
        <v>0</v>
      </c>
      <c r="Y216" s="126">
        <f t="shared" si="408"/>
        <v>0</v>
      </c>
      <c r="Z216" s="127" t="e">
        <f t="shared" si="409"/>
        <v>#DIV/0!</v>
      </c>
      <c r="AA216" s="281"/>
      <c r="AB216" s="130"/>
      <c r="AC216" s="130"/>
      <c r="AD216" s="130"/>
      <c r="AE216" s="130"/>
      <c r="AF216" s="130"/>
      <c r="AG216" s="130"/>
    </row>
    <row r="217" spans="1:33" ht="30" customHeight="1" x14ac:dyDescent="0.2">
      <c r="A217" s="131" t="s">
        <v>70</v>
      </c>
      <c r="B217" s="268">
        <v>43902</v>
      </c>
      <c r="C217" s="162" t="s">
        <v>261</v>
      </c>
      <c r="D217" s="260" t="s">
        <v>230</v>
      </c>
      <c r="E217" s="261"/>
      <c r="F217" s="135"/>
      <c r="G217" s="136">
        <f t="shared" si="400"/>
        <v>0</v>
      </c>
      <c r="H217" s="261"/>
      <c r="I217" s="135"/>
      <c r="J217" s="136">
        <f t="shared" si="401"/>
        <v>0</v>
      </c>
      <c r="K217" s="134"/>
      <c r="L217" s="135"/>
      <c r="M217" s="136">
        <f t="shared" si="402"/>
        <v>0</v>
      </c>
      <c r="N217" s="134"/>
      <c r="O217" s="135"/>
      <c r="P217" s="136">
        <f t="shared" si="403"/>
        <v>0</v>
      </c>
      <c r="Q217" s="134"/>
      <c r="R217" s="135"/>
      <c r="S217" s="136">
        <f t="shared" si="404"/>
        <v>0</v>
      </c>
      <c r="T217" s="134"/>
      <c r="U217" s="135"/>
      <c r="V217" s="237">
        <f t="shared" si="405"/>
        <v>0</v>
      </c>
      <c r="W217" s="269">
        <f t="shared" si="406"/>
        <v>0</v>
      </c>
      <c r="X217" s="126">
        <f t="shared" si="407"/>
        <v>0</v>
      </c>
      <c r="Y217" s="126">
        <f t="shared" si="408"/>
        <v>0</v>
      </c>
      <c r="Z217" s="127" t="e">
        <f t="shared" si="409"/>
        <v>#DIV/0!</v>
      </c>
      <c r="AA217" s="282"/>
      <c r="AB217" s="130"/>
      <c r="AC217" s="130"/>
      <c r="AD217" s="130"/>
      <c r="AE217" s="130"/>
      <c r="AF217" s="130"/>
      <c r="AG217" s="130"/>
    </row>
    <row r="218" spans="1:33" ht="30" customHeight="1" x14ac:dyDescent="0.2">
      <c r="A218" s="131" t="s">
        <v>70</v>
      </c>
      <c r="B218" s="268">
        <v>43933</v>
      </c>
      <c r="C218" s="236" t="s">
        <v>262</v>
      </c>
      <c r="D218" s="271"/>
      <c r="E218" s="261"/>
      <c r="F218" s="135">
        <v>0.22</v>
      </c>
      <c r="G218" s="136">
        <f t="shared" si="400"/>
        <v>0</v>
      </c>
      <c r="H218" s="261"/>
      <c r="I218" s="135">
        <v>0.22</v>
      </c>
      <c r="J218" s="136">
        <f t="shared" si="401"/>
        <v>0</v>
      </c>
      <c r="K218" s="134"/>
      <c r="L218" s="135">
        <v>0.22</v>
      </c>
      <c r="M218" s="136">
        <f t="shared" si="402"/>
        <v>0</v>
      </c>
      <c r="N218" s="134"/>
      <c r="O218" s="135">
        <v>0.22</v>
      </c>
      <c r="P218" s="136">
        <f t="shared" si="403"/>
        <v>0</v>
      </c>
      <c r="Q218" s="134"/>
      <c r="R218" s="135">
        <v>0.22</v>
      </c>
      <c r="S218" s="136">
        <f t="shared" si="404"/>
        <v>0</v>
      </c>
      <c r="T218" s="134"/>
      <c r="U218" s="135">
        <v>0.22</v>
      </c>
      <c r="V218" s="237">
        <f t="shared" si="405"/>
        <v>0</v>
      </c>
      <c r="W218" s="238">
        <f t="shared" si="406"/>
        <v>0</v>
      </c>
      <c r="X218" s="239">
        <f t="shared" si="407"/>
        <v>0</v>
      </c>
      <c r="Y218" s="239">
        <f t="shared" si="408"/>
        <v>0</v>
      </c>
      <c r="Z218" s="240" t="e">
        <f t="shared" si="409"/>
        <v>#DIV/0!</v>
      </c>
      <c r="AA218" s="151"/>
      <c r="AB218" s="6"/>
      <c r="AC218" s="6"/>
      <c r="AD218" s="6"/>
      <c r="AE218" s="6"/>
      <c r="AF218" s="6"/>
      <c r="AG218" s="6"/>
    </row>
    <row r="219" spans="1:33" ht="30" customHeight="1" x14ac:dyDescent="0.2">
      <c r="A219" s="165" t="s">
        <v>263</v>
      </c>
      <c r="B219" s="166"/>
      <c r="C219" s="167"/>
      <c r="D219" s="283"/>
      <c r="E219" s="172">
        <f>SUM(E215:E217)</f>
        <v>0</v>
      </c>
      <c r="F219" s="188"/>
      <c r="G219" s="171">
        <f>SUM(G215:G218)</f>
        <v>0</v>
      </c>
      <c r="H219" s="172">
        <f>SUM(H215:H217)</f>
        <v>0</v>
      </c>
      <c r="I219" s="188"/>
      <c r="J219" s="171">
        <f>SUM(J215:J218)</f>
        <v>0</v>
      </c>
      <c r="K219" s="189">
        <f>SUM(K215:K217)</f>
        <v>0</v>
      </c>
      <c r="L219" s="188"/>
      <c r="M219" s="171">
        <f>SUM(M215:M218)</f>
        <v>0</v>
      </c>
      <c r="N219" s="189">
        <f>SUM(N215:N217)</f>
        <v>0</v>
      </c>
      <c r="O219" s="188"/>
      <c r="P219" s="171">
        <f>SUM(P215:P218)</f>
        <v>0</v>
      </c>
      <c r="Q219" s="189">
        <f>SUM(Q215:Q217)</f>
        <v>0</v>
      </c>
      <c r="R219" s="188"/>
      <c r="S219" s="171">
        <f>SUM(S215:S218)</f>
        <v>0</v>
      </c>
      <c r="T219" s="189">
        <f>SUM(T215:T217)</f>
        <v>0</v>
      </c>
      <c r="U219" s="188"/>
      <c r="V219" s="173">
        <f t="shared" ref="V219:X219" si="410">SUM(V215:V218)</f>
        <v>0</v>
      </c>
      <c r="W219" s="225">
        <f t="shared" si="410"/>
        <v>0</v>
      </c>
      <c r="X219" s="226">
        <f t="shared" si="410"/>
        <v>0</v>
      </c>
      <c r="Y219" s="226">
        <f t="shared" si="408"/>
        <v>0</v>
      </c>
      <c r="Z219" s="226" t="e">
        <f t="shared" si="409"/>
        <v>#DIV/0!</v>
      </c>
      <c r="AA219" s="227"/>
      <c r="AB219" s="6"/>
      <c r="AC219" s="6"/>
      <c r="AD219" s="6"/>
      <c r="AE219" s="6"/>
      <c r="AF219" s="6"/>
      <c r="AG219" s="6"/>
    </row>
    <row r="220" spans="1:33" ht="30" customHeight="1" x14ac:dyDescent="0.2">
      <c r="A220" s="208" t="s">
        <v>65</v>
      </c>
      <c r="B220" s="284">
        <v>13</v>
      </c>
      <c r="C220" s="210" t="s">
        <v>264</v>
      </c>
      <c r="D220" s="103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228"/>
      <c r="X220" s="228"/>
      <c r="Y220" s="181"/>
      <c r="Z220" s="228"/>
      <c r="AA220" s="229"/>
      <c r="AB220" s="5"/>
      <c r="AC220" s="6"/>
      <c r="AD220" s="6"/>
      <c r="AE220" s="6"/>
      <c r="AF220" s="6"/>
      <c r="AG220" s="6"/>
    </row>
    <row r="221" spans="1:33" ht="30" customHeight="1" x14ac:dyDescent="0.2">
      <c r="A221" s="107" t="s">
        <v>67</v>
      </c>
      <c r="B221" s="285" t="s">
        <v>265</v>
      </c>
      <c r="C221" s="286" t="s">
        <v>266</v>
      </c>
      <c r="D221" s="140"/>
      <c r="E221" s="141">
        <f>SUM(E222:E224)</f>
        <v>0</v>
      </c>
      <c r="F221" s="142"/>
      <c r="G221" s="143">
        <f>SUM(G222:G225)</f>
        <v>0</v>
      </c>
      <c r="H221" s="141">
        <f>SUM(H222:H224)</f>
        <v>0</v>
      </c>
      <c r="I221" s="142"/>
      <c r="J221" s="143">
        <f>SUM(J222:J225)</f>
        <v>0</v>
      </c>
      <c r="K221" s="141">
        <f>SUM(K222:K224)</f>
        <v>0</v>
      </c>
      <c r="L221" s="142"/>
      <c r="M221" s="143">
        <f>SUM(M222:M225)</f>
        <v>0</v>
      </c>
      <c r="N221" s="141">
        <f>SUM(N222:N224)</f>
        <v>0</v>
      </c>
      <c r="O221" s="142"/>
      <c r="P221" s="143">
        <f>SUM(P222:P225)</f>
        <v>0</v>
      </c>
      <c r="Q221" s="141">
        <f>SUM(Q222:Q224)</f>
        <v>0</v>
      </c>
      <c r="R221" s="142"/>
      <c r="S221" s="143">
        <f>SUM(S222:S225)</f>
        <v>0</v>
      </c>
      <c r="T221" s="141">
        <f>SUM(T222:T224)</f>
        <v>0</v>
      </c>
      <c r="U221" s="142"/>
      <c r="V221" s="287">
        <f t="shared" ref="V221:X221" si="411">SUM(V222:V225)</f>
        <v>0</v>
      </c>
      <c r="W221" s="288">
        <f t="shared" si="411"/>
        <v>0</v>
      </c>
      <c r="X221" s="143">
        <f t="shared" si="411"/>
        <v>0</v>
      </c>
      <c r="Y221" s="143">
        <f t="shared" ref="Y221:Y244" si="412">W221-X221</f>
        <v>0</v>
      </c>
      <c r="Z221" s="143" t="e">
        <f t="shared" ref="Z221:Z245" si="413">Y221/W221</f>
        <v>#DIV/0!</v>
      </c>
      <c r="AA221" s="145"/>
      <c r="AB221" s="117"/>
      <c r="AC221" s="117"/>
      <c r="AD221" s="117"/>
      <c r="AE221" s="117"/>
      <c r="AF221" s="117"/>
      <c r="AG221" s="117"/>
    </row>
    <row r="222" spans="1:33" ht="30" customHeight="1" x14ac:dyDescent="0.2">
      <c r="A222" s="118" t="s">
        <v>70</v>
      </c>
      <c r="B222" s="119" t="s">
        <v>267</v>
      </c>
      <c r="C222" s="289" t="s">
        <v>268</v>
      </c>
      <c r="D222" s="121" t="s">
        <v>135</v>
      </c>
      <c r="E222" s="122"/>
      <c r="F222" s="123"/>
      <c r="G222" s="124">
        <f t="shared" ref="G222:G225" si="414">E222*F222</f>
        <v>0</v>
      </c>
      <c r="H222" s="122"/>
      <c r="I222" s="123"/>
      <c r="J222" s="124">
        <f t="shared" ref="J222:J225" si="415">H222*I222</f>
        <v>0</v>
      </c>
      <c r="K222" s="122"/>
      <c r="L222" s="123"/>
      <c r="M222" s="124">
        <f t="shared" ref="M222:M225" si="416">K222*L222</f>
        <v>0</v>
      </c>
      <c r="N222" s="122"/>
      <c r="O222" s="123"/>
      <c r="P222" s="124">
        <f t="shared" ref="P222:P225" si="417">N222*O222</f>
        <v>0</v>
      </c>
      <c r="Q222" s="122"/>
      <c r="R222" s="123"/>
      <c r="S222" s="124">
        <f t="shared" ref="S222:S225" si="418">Q222*R222</f>
        <v>0</v>
      </c>
      <c r="T222" s="122"/>
      <c r="U222" s="123"/>
      <c r="V222" s="230">
        <f t="shared" ref="V222:V225" si="419">T222*U222</f>
        <v>0</v>
      </c>
      <c r="W222" s="235">
        <f t="shared" ref="W222:W225" si="420">G222+M222+S222</f>
        <v>0</v>
      </c>
      <c r="X222" s="126">
        <f t="shared" ref="X222:X225" si="421">J222+P222+V222</f>
        <v>0</v>
      </c>
      <c r="Y222" s="126">
        <f t="shared" si="412"/>
        <v>0</v>
      </c>
      <c r="Z222" s="127" t="e">
        <f t="shared" si="413"/>
        <v>#DIV/0!</v>
      </c>
      <c r="AA222" s="128"/>
      <c r="AB222" s="130"/>
      <c r="AC222" s="130"/>
      <c r="AD222" s="130"/>
      <c r="AE222" s="130"/>
      <c r="AF222" s="130"/>
      <c r="AG222" s="130"/>
    </row>
    <row r="223" spans="1:33" ht="30" customHeight="1" x14ac:dyDescent="0.2">
      <c r="A223" s="118" t="s">
        <v>70</v>
      </c>
      <c r="B223" s="119" t="s">
        <v>269</v>
      </c>
      <c r="C223" s="290" t="s">
        <v>270</v>
      </c>
      <c r="D223" s="121" t="s">
        <v>135</v>
      </c>
      <c r="E223" s="122"/>
      <c r="F223" s="123"/>
      <c r="G223" s="124">
        <f t="shared" si="414"/>
        <v>0</v>
      </c>
      <c r="H223" s="122"/>
      <c r="I223" s="123"/>
      <c r="J223" s="124">
        <f t="shared" si="415"/>
        <v>0</v>
      </c>
      <c r="K223" s="122"/>
      <c r="L223" s="123"/>
      <c r="M223" s="124">
        <f t="shared" si="416"/>
        <v>0</v>
      </c>
      <c r="N223" s="122"/>
      <c r="O223" s="123"/>
      <c r="P223" s="124">
        <f t="shared" si="417"/>
        <v>0</v>
      </c>
      <c r="Q223" s="122"/>
      <c r="R223" s="123"/>
      <c r="S223" s="124">
        <f t="shared" si="418"/>
        <v>0</v>
      </c>
      <c r="T223" s="122"/>
      <c r="U223" s="123"/>
      <c r="V223" s="230">
        <f t="shared" si="419"/>
        <v>0</v>
      </c>
      <c r="W223" s="235">
        <f t="shared" si="420"/>
        <v>0</v>
      </c>
      <c r="X223" s="126">
        <f t="shared" si="421"/>
        <v>0</v>
      </c>
      <c r="Y223" s="126">
        <f t="shared" si="412"/>
        <v>0</v>
      </c>
      <c r="Z223" s="127" t="e">
        <f t="shared" si="413"/>
        <v>#DIV/0!</v>
      </c>
      <c r="AA223" s="128"/>
      <c r="AB223" s="130"/>
      <c r="AC223" s="130"/>
      <c r="AD223" s="130"/>
      <c r="AE223" s="130"/>
      <c r="AF223" s="130"/>
      <c r="AG223" s="130"/>
    </row>
    <row r="224" spans="1:33" ht="30" customHeight="1" x14ac:dyDescent="0.2">
      <c r="A224" s="118" t="s">
        <v>70</v>
      </c>
      <c r="B224" s="119" t="s">
        <v>271</v>
      </c>
      <c r="C224" s="290" t="s">
        <v>272</v>
      </c>
      <c r="D224" s="121" t="s">
        <v>135</v>
      </c>
      <c r="E224" s="122"/>
      <c r="F224" s="123"/>
      <c r="G224" s="124">
        <f t="shared" si="414"/>
        <v>0</v>
      </c>
      <c r="H224" s="122"/>
      <c r="I224" s="123"/>
      <c r="J224" s="124">
        <f t="shared" si="415"/>
        <v>0</v>
      </c>
      <c r="K224" s="122"/>
      <c r="L224" s="123"/>
      <c r="M224" s="124">
        <f t="shared" si="416"/>
        <v>0</v>
      </c>
      <c r="N224" s="122"/>
      <c r="O224" s="123"/>
      <c r="P224" s="124">
        <f t="shared" si="417"/>
        <v>0</v>
      </c>
      <c r="Q224" s="122"/>
      <c r="R224" s="123"/>
      <c r="S224" s="124">
        <f t="shared" si="418"/>
        <v>0</v>
      </c>
      <c r="T224" s="122"/>
      <c r="U224" s="123"/>
      <c r="V224" s="230">
        <f t="shared" si="419"/>
        <v>0</v>
      </c>
      <c r="W224" s="235">
        <f t="shared" si="420"/>
        <v>0</v>
      </c>
      <c r="X224" s="126">
        <f t="shared" si="421"/>
        <v>0</v>
      </c>
      <c r="Y224" s="126">
        <f t="shared" si="412"/>
        <v>0</v>
      </c>
      <c r="Z224" s="127" t="e">
        <f t="shared" si="413"/>
        <v>#DIV/0!</v>
      </c>
      <c r="AA224" s="128"/>
      <c r="AB224" s="130"/>
      <c r="AC224" s="130"/>
      <c r="AD224" s="130"/>
      <c r="AE224" s="130"/>
      <c r="AF224" s="130"/>
      <c r="AG224" s="130"/>
    </row>
    <row r="225" spans="1:33" ht="30" customHeight="1" x14ac:dyDescent="0.2">
      <c r="A225" s="146" t="s">
        <v>70</v>
      </c>
      <c r="B225" s="153" t="s">
        <v>273</v>
      </c>
      <c r="C225" s="290" t="s">
        <v>274</v>
      </c>
      <c r="D225" s="147"/>
      <c r="E225" s="148"/>
      <c r="F225" s="149">
        <v>0.22</v>
      </c>
      <c r="G225" s="150">
        <f t="shared" si="414"/>
        <v>0</v>
      </c>
      <c r="H225" s="148"/>
      <c r="I225" s="149">
        <v>0.22</v>
      </c>
      <c r="J225" s="150">
        <f t="shared" si="415"/>
        <v>0</v>
      </c>
      <c r="K225" s="148"/>
      <c r="L225" s="149">
        <v>0.22</v>
      </c>
      <c r="M225" s="150">
        <f t="shared" si="416"/>
        <v>0</v>
      </c>
      <c r="N225" s="148"/>
      <c r="O225" s="149">
        <v>0.22</v>
      </c>
      <c r="P225" s="150">
        <f t="shared" si="417"/>
        <v>0</v>
      </c>
      <c r="Q225" s="148"/>
      <c r="R225" s="149">
        <v>0.22</v>
      </c>
      <c r="S225" s="150">
        <f t="shared" si="418"/>
        <v>0</v>
      </c>
      <c r="T225" s="148"/>
      <c r="U225" s="149">
        <v>0.22</v>
      </c>
      <c r="V225" s="291">
        <f t="shared" si="419"/>
        <v>0</v>
      </c>
      <c r="W225" s="238">
        <f t="shared" si="420"/>
        <v>0</v>
      </c>
      <c r="X225" s="239">
        <f t="shared" si="421"/>
        <v>0</v>
      </c>
      <c r="Y225" s="239">
        <f t="shared" si="412"/>
        <v>0</v>
      </c>
      <c r="Z225" s="240" t="e">
        <f t="shared" si="413"/>
        <v>#DIV/0!</v>
      </c>
      <c r="AA225" s="151"/>
      <c r="AB225" s="130"/>
      <c r="AC225" s="130"/>
      <c r="AD225" s="130"/>
      <c r="AE225" s="130"/>
      <c r="AF225" s="130"/>
      <c r="AG225" s="130"/>
    </row>
    <row r="226" spans="1:33" ht="30" customHeight="1" x14ac:dyDescent="0.2">
      <c r="A226" s="292" t="s">
        <v>67</v>
      </c>
      <c r="B226" s="293" t="s">
        <v>275</v>
      </c>
      <c r="C226" s="223" t="s">
        <v>276</v>
      </c>
      <c r="D226" s="110"/>
      <c r="E226" s="111">
        <f>SUM(E227:E229)</f>
        <v>2</v>
      </c>
      <c r="F226" s="112"/>
      <c r="G226" s="113">
        <f>SUM(G227:G230)</f>
        <v>4880</v>
      </c>
      <c r="H226" s="111">
        <f>SUM(H227:H229)</f>
        <v>2</v>
      </c>
      <c r="I226" s="112"/>
      <c r="J226" s="113">
        <f>SUM(J227:J230)</f>
        <v>4880</v>
      </c>
      <c r="K226" s="111">
        <f>SUM(K227:K229)</f>
        <v>0</v>
      </c>
      <c r="L226" s="112"/>
      <c r="M226" s="113">
        <f>SUM(M227:M230)</f>
        <v>0</v>
      </c>
      <c r="N226" s="111">
        <f>SUM(N227:N229)</f>
        <v>0</v>
      </c>
      <c r="O226" s="112"/>
      <c r="P226" s="113">
        <f>SUM(P227:P230)</f>
        <v>0</v>
      </c>
      <c r="Q226" s="111">
        <f>SUM(Q227:Q229)</f>
        <v>0</v>
      </c>
      <c r="R226" s="112"/>
      <c r="S226" s="113">
        <f>SUM(S227:S230)</f>
        <v>0</v>
      </c>
      <c r="T226" s="111">
        <f>SUM(T227:T229)</f>
        <v>0</v>
      </c>
      <c r="U226" s="112"/>
      <c r="V226" s="113">
        <f t="shared" ref="V226:X226" si="422">SUM(V227:V230)</f>
        <v>0</v>
      </c>
      <c r="W226" s="113">
        <f t="shared" si="422"/>
        <v>4880</v>
      </c>
      <c r="X226" s="113">
        <f t="shared" si="422"/>
        <v>4880</v>
      </c>
      <c r="Y226" s="113">
        <f t="shared" si="412"/>
        <v>0</v>
      </c>
      <c r="Z226" s="113">
        <f t="shared" si="413"/>
        <v>0</v>
      </c>
      <c r="AA226" s="113"/>
      <c r="AB226" s="117"/>
      <c r="AC226" s="117"/>
      <c r="AD226" s="117"/>
      <c r="AE226" s="117"/>
      <c r="AF226" s="117"/>
      <c r="AG226" s="117"/>
    </row>
    <row r="227" spans="1:33" ht="30" customHeight="1" x14ac:dyDescent="0.2">
      <c r="A227" s="118" t="s">
        <v>70</v>
      </c>
      <c r="B227" s="119" t="s">
        <v>277</v>
      </c>
      <c r="C227" s="417" t="s">
        <v>462</v>
      </c>
      <c r="D227" s="418" t="s">
        <v>135</v>
      </c>
      <c r="E227" s="419">
        <v>2</v>
      </c>
      <c r="F227" s="353">
        <v>2000</v>
      </c>
      <c r="G227" s="124">
        <f t="shared" ref="G227:G229" si="423">E227*F227</f>
        <v>4000</v>
      </c>
      <c r="H227" s="567">
        <v>2</v>
      </c>
      <c r="I227" s="568">
        <v>2000</v>
      </c>
      <c r="J227" s="124">
        <f t="shared" ref="J227:J230" si="424">H227*I227</f>
        <v>4000</v>
      </c>
      <c r="K227" s="122"/>
      <c r="L227" s="123"/>
      <c r="M227" s="124">
        <f t="shared" ref="M227:M230" si="425">K227*L227</f>
        <v>0</v>
      </c>
      <c r="N227" s="122"/>
      <c r="O227" s="123"/>
      <c r="P227" s="124">
        <f t="shared" ref="P227:P230" si="426">N227*O227</f>
        <v>0</v>
      </c>
      <c r="Q227" s="122"/>
      <c r="R227" s="123"/>
      <c r="S227" s="124">
        <f t="shared" ref="S227:S230" si="427">Q227*R227</f>
        <v>0</v>
      </c>
      <c r="T227" s="122"/>
      <c r="U227" s="123"/>
      <c r="V227" s="124">
        <f t="shared" ref="V227:V230" si="428">T227*U227</f>
        <v>0</v>
      </c>
      <c r="W227" s="125">
        <f t="shared" ref="W227:W230" si="429">G227+M227+S227</f>
        <v>4000</v>
      </c>
      <c r="X227" s="126">
        <f t="shared" ref="X227:X230" si="430">J227+P227+V227</f>
        <v>4000</v>
      </c>
      <c r="Y227" s="126">
        <f t="shared" si="412"/>
        <v>0</v>
      </c>
      <c r="Z227" s="127">
        <f t="shared" si="413"/>
        <v>0</v>
      </c>
      <c r="AA227" s="128"/>
      <c r="AB227" s="130"/>
      <c r="AC227" s="130"/>
      <c r="AD227" s="130"/>
      <c r="AE227" s="130"/>
      <c r="AF227" s="130"/>
      <c r="AG227" s="130"/>
    </row>
    <row r="228" spans="1:33" ht="30" customHeight="1" x14ac:dyDescent="0.2">
      <c r="A228" s="118" t="s">
        <v>70</v>
      </c>
      <c r="B228" s="119" t="s">
        <v>279</v>
      </c>
      <c r="C228" s="186" t="s">
        <v>278</v>
      </c>
      <c r="D228" s="121"/>
      <c r="E228" s="122"/>
      <c r="F228" s="123"/>
      <c r="G228" s="124">
        <f t="shared" si="423"/>
        <v>0</v>
      </c>
      <c r="H228" s="122"/>
      <c r="I228" s="123"/>
      <c r="J228" s="124">
        <f t="shared" si="424"/>
        <v>0</v>
      </c>
      <c r="K228" s="122"/>
      <c r="L228" s="123"/>
      <c r="M228" s="124">
        <f t="shared" si="425"/>
        <v>0</v>
      </c>
      <c r="N228" s="122"/>
      <c r="O228" s="123"/>
      <c r="P228" s="124">
        <f t="shared" si="426"/>
        <v>0</v>
      </c>
      <c r="Q228" s="122"/>
      <c r="R228" s="123"/>
      <c r="S228" s="124">
        <f t="shared" si="427"/>
        <v>0</v>
      </c>
      <c r="T228" s="122"/>
      <c r="U228" s="123"/>
      <c r="V228" s="124">
        <f t="shared" si="428"/>
        <v>0</v>
      </c>
      <c r="W228" s="125">
        <f t="shared" si="429"/>
        <v>0</v>
      </c>
      <c r="X228" s="126">
        <f t="shared" si="430"/>
        <v>0</v>
      </c>
      <c r="Y228" s="126">
        <f t="shared" si="412"/>
        <v>0</v>
      </c>
      <c r="Z228" s="127" t="e">
        <f t="shared" si="413"/>
        <v>#DIV/0!</v>
      </c>
      <c r="AA228" s="128"/>
      <c r="AB228" s="130"/>
      <c r="AC228" s="130"/>
      <c r="AD228" s="130"/>
      <c r="AE228" s="130"/>
      <c r="AF228" s="130"/>
      <c r="AG228" s="130"/>
    </row>
    <row r="229" spans="1:33" ht="30" customHeight="1" x14ac:dyDescent="0.2">
      <c r="A229" s="131" t="s">
        <v>70</v>
      </c>
      <c r="B229" s="132" t="s">
        <v>280</v>
      </c>
      <c r="C229" s="186" t="s">
        <v>278</v>
      </c>
      <c r="D229" s="133"/>
      <c r="E229" s="134"/>
      <c r="F229" s="135"/>
      <c r="G229" s="136">
        <f t="shared" si="423"/>
        <v>0</v>
      </c>
      <c r="H229" s="134"/>
      <c r="I229" s="135"/>
      <c r="J229" s="136">
        <f t="shared" si="424"/>
        <v>0</v>
      </c>
      <c r="K229" s="134"/>
      <c r="L229" s="135"/>
      <c r="M229" s="136">
        <f t="shared" si="425"/>
        <v>0</v>
      </c>
      <c r="N229" s="134"/>
      <c r="O229" s="135"/>
      <c r="P229" s="136">
        <f t="shared" si="426"/>
        <v>0</v>
      </c>
      <c r="Q229" s="134"/>
      <c r="R229" s="135"/>
      <c r="S229" s="136">
        <f t="shared" si="427"/>
        <v>0</v>
      </c>
      <c r="T229" s="134"/>
      <c r="U229" s="135"/>
      <c r="V229" s="136">
        <f t="shared" si="428"/>
        <v>0</v>
      </c>
      <c r="W229" s="137">
        <f t="shared" si="429"/>
        <v>0</v>
      </c>
      <c r="X229" s="126">
        <f t="shared" si="430"/>
        <v>0</v>
      </c>
      <c r="Y229" s="126">
        <f t="shared" si="412"/>
        <v>0</v>
      </c>
      <c r="Z229" s="127" t="e">
        <f t="shared" si="413"/>
        <v>#DIV/0!</v>
      </c>
      <c r="AA229" s="138"/>
      <c r="AB229" s="130"/>
      <c r="AC229" s="130"/>
      <c r="AD229" s="130"/>
      <c r="AE229" s="130"/>
      <c r="AF229" s="130"/>
      <c r="AG229" s="130"/>
    </row>
    <row r="230" spans="1:33" ht="30" customHeight="1" x14ac:dyDescent="0.2">
      <c r="A230" s="131" t="s">
        <v>70</v>
      </c>
      <c r="B230" s="132" t="s">
        <v>281</v>
      </c>
      <c r="C230" s="187" t="s">
        <v>282</v>
      </c>
      <c r="D230" s="147"/>
      <c r="E230" s="134">
        <v>4000</v>
      </c>
      <c r="F230" s="135">
        <v>0.22</v>
      </c>
      <c r="G230" s="136">
        <f>E230*F230</f>
        <v>880</v>
      </c>
      <c r="H230" s="134">
        <v>4000</v>
      </c>
      <c r="I230" s="135">
        <v>0.22</v>
      </c>
      <c r="J230" s="136">
        <f t="shared" si="424"/>
        <v>880</v>
      </c>
      <c r="K230" s="134"/>
      <c r="L230" s="135">
        <v>0.22</v>
      </c>
      <c r="M230" s="136">
        <f t="shared" si="425"/>
        <v>0</v>
      </c>
      <c r="N230" s="134"/>
      <c r="O230" s="135">
        <v>0.22</v>
      </c>
      <c r="P230" s="136">
        <f t="shared" si="426"/>
        <v>0</v>
      </c>
      <c r="Q230" s="134"/>
      <c r="R230" s="135">
        <v>0.22</v>
      </c>
      <c r="S230" s="136">
        <f t="shared" si="427"/>
        <v>0</v>
      </c>
      <c r="T230" s="134"/>
      <c r="U230" s="135">
        <v>0.22</v>
      </c>
      <c r="V230" s="136">
        <f t="shared" si="428"/>
        <v>0</v>
      </c>
      <c r="W230" s="137">
        <f t="shared" si="429"/>
        <v>880</v>
      </c>
      <c r="X230" s="126">
        <f t="shared" si="430"/>
        <v>880</v>
      </c>
      <c r="Y230" s="126">
        <f t="shared" si="412"/>
        <v>0</v>
      </c>
      <c r="Z230" s="127">
        <f t="shared" si="413"/>
        <v>0</v>
      </c>
      <c r="AA230" s="151"/>
      <c r="AB230" s="130"/>
      <c r="AC230" s="130"/>
      <c r="AD230" s="130"/>
      <c r="AE230" s="130"/>
      <c r="AF230" s="130"/>
      <c r="AG230" s="130"/>
    </row>
    <row r="231" spans="1:33" ht="30" customHeight="1" x14ac:dyDescent="0.2">
      <c r="A231" s="107" t="s">
        <v>67</v>
      </c>
      <c r="B231" s="154" t="s">
        <v>283</v>
      </c>
      <c r="C231" s="223" t="s">
        <v>284</v>
      </c>
      <c r="D231" s="140"/>
      <c r="E231" s="141">
        <f>SUM(E232:E234)</f>
        <v>0</v>
      </c>
      <c r="F231" s="142"/>
      <c r="G231" s="143">
        <f t="shared" ref="G231:H231" si="431">SUM(G232:G234)</f>
        <v>0</v>
      </c>
      <c r="H231" s="141">
        <f t="shared" si="431"/>
        <v>0</v>
      </c>
      <c r="I231" s="142"/>
      <c r="J231" s="143">
        <f t="shared" ref="J231:K231" si="432">SUM(J232:J234)</f>
        <v>0</v>
      </c>
      <c r="K231" s="141">
        <f t="shared" si="432"/>
        <v>0</v>
      </c>
      <c r="L231" s="142"/>
      <c r="M231" s="143">
        <f t="shared" ref="M231:N231" si="433">SUM(M232:M234)</f>
        <v>0</v>
      </c>
      <c r="N231" s="141">
        <f t="shared" si="433"/>
        <v>0</v>
      </c>
      <c r="O231" s="142"/>
      <c r="P231" s="143">
        <f t="shared" ref="P231:Q231" si="434">SUM(P232:P234)</f>
        <v>0</v>
      </c>
      <c r="Q231" s="141">
        <f t="shared" si="434"/>
        <v>0</v>
      </c>
      <c r="R231" s="142"/>
      <c r="S231" s="143">
        <f t="shared" ref="S231:T231" si="435">SUM(S232:S234)</f>
        <v>0</v>
      </c>
      <c r="T231" s="141">
        <f t="shared" si="435"/>
        <v>0</v>
      </c>
      <c r="U231" s="142"/>
      <c r="V231" s="143">
        <f t="shared" ref="V231:X231" si="436">SUM(V232:V234)</f>
        <v>0</v>
      </c>
      <c r="W231" s="143">
        <f t="shared" si="436"/>
        <v>0</v>
      </c>
      <c r="X231" s="143">
        <f t="shared" si="436"/>
        <v>0</v>
      </c>
      <c r="Y231" s="143">
        <f t="shared" si="412"/>
        <v>0</v>
      </c>
      <c r="Z231" s="143" t="e">
        <f t="shared" si="413"/>
        <v>#DIV/0!</v>
      </c>
      <c r="AA231" s="294"/>
      <c r="AB231" s="117"/>
      <c r="AC231" s="117"/>
      <c r="AD231" s="117"/>
      <c r="AE231" s="117"/>
      <c r="AF231" s="117"/>
      <c r="AG231" s="117"/>
    </row>
    <row r="232" spans="1:33" ht="30" customHeight="1" x14ac:dyDescent="0.2">
      <c r="A232" s="118" t="s">
        <v>70</v>
      </c>
      <c r="B232" s="119" t="s">
        <v>285</v>
      </c>
      <c r="C232" s="186" t="s">
        <v>286</v>
      </c>
      <c r="D232" s="121"/>
      <c r="E232" s="122"/>
      <c r="F232" s="123"/>
      <c r="G232" s="124">
        <f t="shared" ref="G232:G234" si="437">E232*F232</f>
        <v>0</v>
      </c>
      <c r="H232" s="122"/>
      <c r="I232" s="123"/>
      <c r="J232" s="124">
        <f t="shared" ref="J232:J234" si="438">H232*I232</f>
        <v>0</v>
      </c>
      <c r="K232" s="122"/>
      <c r="L232" s="123"/>
      <c r="M232" s="124">
        <f t="shared" ref="M232:M234" si="439">K232*L232</f>
        <v>0</v>
      </c>
      <c r="N232" s="122"/>
      <c r="O232" s="123"/>
      <c r="P232" s="124">
        <f t="shared" ref="P232:P234" si="440">N232*O232</f>
        <v>0</v>
      </c>
      <c r="Q232" s="122"/>
      <c r="R232" s="123"/>
      <c r="S232" s="124">
        <f t="shared" ref="S232:S234" si="441">Q232*R232</f>
        <v>0</v>
      </c>
      <c r="T232" s="122"/>
      <c r="U232" s="123"/>
      <c r="V232" s="124">
        <f t="shared" ref="V232:V234" si="442">T232*U232</f>
        <v>0</v>
      </c>
      <c r="W232" s="125">
        <f t="shared" ref="W232:W234" si="443">G232+M232+S232</f>
        <v>0</v>
      </c>
      <c r="X232" s="126">
        <f t="shared" ref="X232:X234" si="444">J232+P232+V232</f>
        <v>0</v>
      </c>
      <c r="Y232" s="126">
        <f t="shared" si="412"/>
        <v>0</v>
      </c>
      <c r="Z232" s="127" t="e">
        <f t="shared" si="413"/>
        <v>#DIV/0!</v>
      </c>
      <c r="AA232" s="281"/>
      <c r="AB232" s="130"/>
      <c r="AC232" s="130"/>
      <c r="AD232" s="130"/>
      <c r="AE232" s="130"/>
      <c r="AF232" s="130"/>
      <c r="AG232" s="130"/>
    </row>
    <row r="233" spans="1:33" ht="30" customHeight="1" x14ac:dyDescent="0.2">
      <c r="A233" s="118" t="s">
        <v>70</v>
      </c>
      <c r="B233" s="119" t="s">
        <v>287</v>
      </c>
      <c r="C233" s="186" t="s">
        <v>286</v>
      </c>
      <c r="D233" s="121"/>
      <c r="E233" s="122"/>
      <c r="F233" s="123"/>
      <c r="G233" s="124">
        <f t="shared" si="437"/>
        <v>0</v>
      </c>
      <c r="H233" s="122"/>
      <c r="I233" s="123"/>
      <c r="J233" s="124">
        <f t="shared" si="438"/>
        <v>0</v>
      </c>
      <c r="K233" s="122"/>
      <c r="L233" s="123"/>
      <c r="M233" s="124">
        <f t="shared" si="439"/>
        <v>0</v>
      </c>
      <c r="N233" s="122"/>
      <c r="O233" s="123"/>
      <c r="P233" s="124">
        <f t="shared" si="440"/>
        <v>0</v>
      </c>
      <c r="Q233" s="122"/>
      <c r="R233" s="123"/>
      <c r="S233" s="124">
        <f t="shared" si="441"/>
        <v>0</v>
      </c>
      <c r="T233" s="122"/>
      <c r="U233" s="123"/>
      <c r="V233" s="124">
        <f t="shared" si="442"/>
        <v>0</v>
      </c>
      <c r="W233" s="125">
        <f t="shared" si="443"/>
        <v>0</v>
      </c>
      <c r="X233" s="126">
        <f t="shared" si="444"/>
        <v>0</v>
      </c>
      <c r="Y233" s="126">
        <f t="shared" si="412"/>
        <v>0</v>
      </c>
      <c r="Z233" s="127" t="e">
        <f t="shared" si="413"/>
        <v>#DIV/0!</v>
      </c>
      <c r="AA233" s="281"/>
      <c r="AB233" s="130"/>
      <c r="AC233" s="130"/>
      <c r="AD233" s="130"/>
      <c r="AE233" s="130"/>
      <c r="AF233" s="130"/>
      <c r="AG233" s="130"/>
    </row>
    <row r="234" spans="1:33" ht="30" customHeight="1" x14ac:dyDescent="0.2">
      <c r="A234" s="131" t="s">
        <v>70</v>
      </c>
      <c r="B234" s="132" t="s">
        <v>288</v>
      </c>
      <c r="C234" s="162" t="s">
        <v>286</v>
      </c>
      <c r="D234" s="133"/>
      <c r="E234" s="134"/>
      <c r="F234" s="135"/>
      <c r="G234" s="136">
        <f t="shared" si="437"/>
        <v>0</v>
      </c>
      <c r="H234" s="134"/>
      <c r="I234" s="135"/>
      <c r="J234" s="136">
        <f t="shared" si="438"/>
        <v>0</v>
      </c>
      <c r="K234" s="134"/>
      <c r="L234" s="135"/>
      <c r="M234" s="136">
        <f t="shared" si="439"/>
        <v>0</v>
      </c>
      <c r="N234" s="134"/>
      <c r="O234" s="135"/>
      <c r="P234" s="136">
        <f t="shared" si="440"/>
        <v>0</v>
      </c>
      <c r="Q234" s="134"/>
      <c r="R234" s="135"/>
      <c r="S234" s="136">
        <f t="shared" si="441"/>
        <v>0</v>
      </c>
      <c r="T234" s="134"/>
      <c r="U234" s="135"/>
      <c r="V234" s="136">
        <f t="shared" si="442"/>
        <v>0</v>
      </c>
      <c r="W234" s="137">
        <f t="shared" si="443"/>
        <v>0</v>
      </c>
      <c r="X234" s="126">
        <f t="shared" si="444"/>
        <v>0</v>
      </c>
      <c r="Y234" s="126">
        <f t="shared" si="412"/>
        <v>0</v>
      </c>
      <c r="Z234" s="127" t="e">
        <f t="shared" si="413"/>
        <v>#DIV/0!</v>
      </c>
      <c r="AA234" s="282"/>
      <c r="AB234" s="130"/>
      <c r="AC234" s="130"/>
      <c r="AD234" s="130"/>
      <c r="AE234" s="130"/>
      <c r="AF234" s="130"/>
      <c r="AG234" s="130"/>
    </row>
    <row r="235" spans="1:33" ht="30" customHeight="1" x14ac:dyDescent="0.2">
      <c r="A235" s="107" t="s">
        <v>67</v>
      </c>
      <c r="B235" s="154" t="s">
        <v>289</v>
      </c>
      <c r="C235" s="295" t="s">
        <v>264</v>
      </c>
      <c r="D235" s="140"/>
      <c r="E235" s="141">
        <f>SUM(E236:E242)</f>
        <v>4</v>
      </c>
      <c r="F235" s="142"/>
      <c r="G235" s="143">
        <f>SUM(G236:G243)</f>
        <v>2440</v>
      </c>
      <c r="H235" s="141">
        <f>SUM(H236:H242)</f>
        <v>4</v>
      </c>
      <c r="I235" s="142"/>
      <c r="J235" s="143">
        <f>SUM(J236:J243)</f>
        <v>2440</v>
      </c>
      <c r="K235" s="141">
        <f>SUM(K236:K242)</f>
        <v>0</v>
      </c>
      <c r="L235" s="142"/>
      <c r="M235" s="143">
        <f>SUM(M236:M243)</f>
        <v>0</v>
      </c>
      <c r="N235" s="141">
        <f>SUM(N236:N242)</f>
        <v>0</v>
      </c>
      <c r="O235" s="142"/>
      <c r="P235" s="143">
        <f>SUM(P236:P243)</f>
        <v>0</v>
      </c>
      <c r="Q235" s="141">
        <f>SUM(Q236:Q242)</f>
        <v>0</v>
      </c>
      <c r="R235" s="142"/>
      <c r="S235" s="143">
        <f>SUM(S236:S243)</f>
        <v>0</v>
      </c>
      <c r="T235" s="141">
        <f>SUM(T236:T242)</f>
        <v>0</v>
      </c>
      <c r="U235" s="142"/>
      <c r="V235" s="143">
        <f t="shared" ref="V235:X235" si="445">SUM(V236:V243)</f>
        <v>0</v>
      </c>
      <c r="W235" s="143">
        <f t="shared" si="445"/>
        <v>2440</v>
      </c>
      <c r="X235" s="143">
        <f t="shared" si="445"/>
        <v>2440</v>
      </c>
      <c r="Y235" s="143">
        <f t="shared" si="412"/>
        <v>0</v>
      </c>
      <c r="Z235" s="143">
        <f t="shared" si="413"/>
        <v>0</v>
      </c>
      <c r="AA235" s="294"/>
      <c r="AB235" s="117"/>
      <c r="AC235" s="117"/>
      <c r="AD235" s="117"/>
      <c r="AE235" s="117"/>
      <c r="AF235" s="117"/>
      <c r="AG235" s="117"/>
    </row>
    <row r="236" spans="1:33" ht="30" customHeight="1" x14ac:dyDescent="0.2">
      <c r="A236" s="118" t="s">
        <v>70</v>
      </c>
      <c r="B236" s="119" t="s">
        <v>290</v>
      </c>
      <c r="C236" s="186" t="s">
        <v>291</v>
      </c>
      <c r="D236" s="121"/>
      <c r="E236" s="122"/>
      <c r="F236" s="123"/>
      <c r="G236" s="124">
        <f t="shared" ref="G236:G243" si="446">E236*F236</f>
        <v>0</v>
      </c>
      <c r="H236" s="122"/>
      <c r="I236" s="123"/>
      <c r="J236" s="124">
        <f t="shared" ref="J236:J243" si="447">H236*I236</f>
        <v>0</v>
      </c>
      <c r="K236" s="122"/>
      <c r="L236" s="123"/>
      <c r="M236" s="124">
        <f t="shared" ref="M236:M243" si="448">K236*L236</f>
        <v>0</v>
      </c>
      <c r="N236" s="122"/>
      <c r="O236" s="123"/>
      <c r="P236" s="124">
        <f t="shared" ref="P236:P243" si="449">N236*O236</f>
        <v>0</v>
      </c>
      <c r="Q236" s="122"/>
      <c r="R236" s="123"/>
      <c r="S236" s="124">
        <f t="shared" ref="S236:S243" si="450">Q236*R236</f>
        <v>0</v>
      </c>
      <c r="T236" s="122"/>
      <c r="U236" s="123"/>
      <c r="V236" s="124">
        <f t="shared" ref="V236:V243" si="451">T236*U236</f>
        <v>0</v>
      </c>
      <c r="W236" s="125">
        <f t="shared" ref="W236:W243" si="452">G236+M236+S236</f>
        <v>0</v>
      </c>
      <c r="X236" s="126">
        <f t="shared" ref="X236:X243" si="453">J236+P236+V236</f>
        <v>0</v>
      </c>
      <c r="Y236" s="126">
        <f t="shared" si="412"/>
        <v>0</v>
      </c>
      <c r="Z236" s="127" t="e">
        <f t="shared" si="413"/>
        <v>#DIV/0!</v>
      </c>
      <c r="AA236" s="281"/>
      <c r="AB236" s="130"/>
      <c r="AC236" s="130"/>
      <c r="AD236" s="130"/>
      <c r="AE236" s="130"/>
      <c r="AF236" s="130"/>
      <c r="AG236" s="130"/>
    </row>
    <row r="237" spans="1:33" ht="30" customHeight="1" x14ac:dyDescent="0.2">
      <c r="A237" s="118" t="s">
        <v>70</v>
      </c>
      <c r="B237" s="119" t="s">
        <v>292</v>
      </c>
      <c r="C237" s="186" t="s">
        <v>293</v>
      </c>
      <c r="D237" s="121"/>
      <c r="E237" s="122"/>
      <c r="F237" s="123"/>
      <c r="G237" s="124">
        <f t="shared" si="446"/>
        <v>0</v>
      </c>
      <c r="H237" s="122"/>
      <c r="I237" s="123"/>
      <c r="J237" s="124">
        <f t="shared" si="447"/>
        <v>0</v>
      </c>
      <c r="K237" s="122"/>
      <c r="L237" s="123"/>
      <c r="M237" s="124">
        <f t="shared" si="448"/>
        <v>0</v>
      </c>
      <c r="N237" s="122"/>
      <c r="O237" s="123"/>
      <c r="P237" s="124">
        <f t="shared" si="449"/>
        <v>0</v>
      </c>
      <c r="Q237" s="122"/>
      <c r="R237" s="123"/>
      <c r="S237" s="124">
        <f t="shared" si="450"/>
        <v>0</v>
      </c>
      <c r="T237" s="122"/>
      <c r="U237" s="123"/>
      <c r="V237" s="124">
        <f t="shared" si="451"/>
        <v>0</v>
      </c>
      <c r="W237" s="137">
        <f t="shared" si="452"/>
        <v>0</v>
      </c>
      <c r="X237" s="126">
        <f t="shared" si="453"/>
        <v>0</v>
      </c>
      <c r="Y237" s="126">
        <f t="shared" si="412"/>
        <v>0</v>
      </c>
      <c r="Z237" s="127" t="e">
        <f t="shared" si="413"/>
        <v>#DIV/0!</v>
      </c>
      <c r="AA237" s="281"/>
      <c r="AB237" s="130"/>
      <c r="AC237" s="130"/>
      <c r="AD237" s="130"/>
      <c r="AE237" s="130"/>
      <c r="AF237" s="130"/>
      <c r="AG237" s="130"/>
    </row>
    <row r="238" spans="1:33" ht="25.5" x14ac:dyDescent="0.2">
      <c r="A238" s="118" t="s">
        <v>70</v>
      </c>
      <c r="B238" s="119" t="s">
        <v>294</v>
      </c>
      <c r="C238" s="186" t="s">
        <v>295</v>
      </c>
      <c r="D238" s="121"/>
      <c r="E238" s="122"/>
      <c r="F238" s="123"/>
      <c r="G238" s="124">
        <f t="shared" si="446"/>
        <v>0</v>
      </c>
      <c r="H238" s="570"/>
      <c r="I238" s="571"/>
      <c r="J238" s="124"/>
      <c r="K238" s="122"/>
      <c r="L238" s="123"/>
      <c r="M238" s="124">
        <f t="shared" si="448"/>
        <v>0</v>
      </c>
      <c r="N238" s="122"/>
      <c r="O238" s="123"/>
      <c r="P238" s="124">
        <f t="shared" si="449"/>
        <v>0</v>
      </c>
      <c r="Q238" s="122"/>
      <c r="R238" s="123"/>
      <c r="S238" s="124">
        <f t="shared" si="450"/>
        <v>0</v>
      </c>
      <c r="T238" s="122"/>
      <c r="U238" s="123"/>
      <c r="V238" s="124">
        <f t="shared" si="451"/>
        <v>0</v>
      </c>
      <c r="W238" s="137">
        <f t="shared" si="452"/>
        <v>0</v>
      </c>
      <c r="X238" s="126">
        <f t="shared" si="453"/>
        <v>0</v>
      </c>
      <c r="Y238" s="126">
        <f t="shared" si="412"/>
        <v>0</v>
      </c>
      <c r="Z238" s="127" t="e">
        <f t="shared" si="413"/>
        <v>#DIV/0!</v>
      </c>
      <c r="AA238" s="485"/>
      <c r="AB238" s="130"/>
      <c r="AC238" s="130"/>
      <c r="AD238" s="130"/>
      <c r="AE238" s="130"/>
      <c r="AF238" s="130"/>
      <c r="AG238" s="130"/>
    </row>
    <row r="239" spans="1:33" ht="30" customHeight="1" x14ac:dyDescent="0.2">
      <c r="A239" s="118" t="s">
        <v>70</v>
      </c>
      <c r="B239" s="119" t="s">
        <v>296</v>
      </c>
      <c r="C239" s="186" t="s">
        <v>297</v>
      </c>
      <c r="D239" s="121"/>
      <c r="E239" s="122"/>
      <c r="F239" s="123"/>
      <c r="G239" s="124">
        <f t="shared" si="446"/>
        <v>0</v>
      </c>
      <c r="H239" s="122"/>
      <c r="I239" s="123"/>
      <c r="J239" s="124">
        <f t="shared" si="447"/>
        <v>0</v>
      </c>
      <c r="K239" s="122"/>
      <c r="L239" s="123"/>
      <c r="M239" s="124">
        <f t="shared" si="448"/>
        <v>0</v>
      </c>
      <c r="N239" s="122"/>
      <c r="O239" s="123"/>
      <c r="P239" s="124">
        <f t="shared" si="449"/>
        <v>0</v>
      </c>
      <c r="Q239" s="122"/>
      <c r="R239" s="123"/>
      <c r="S239" s="124">
        <f t="shared" si="450"/>
        <v>0</v>
      </c>
      <c r="T239" s="122"/>
      <c r="U239" s="123"/>
      <c r="V239" s="124">
        <f t="shared" si="451"/>
        <v>0</v>
      </c>
      <c r="W239" s="137">
        <f t="shared" si="452"/>
        <v>0</v>
      </c>
      <c r="X239" s="126">
        <f t="shared" si="453"/>
        <v>0</v>
      </c>
      <c r="Y239" s="126">
        <f t="shared" si="412"/>
        <v>0</v>
      </c>
      <c r="Z239" s="127" t="e">
        <f t="shared" si="413"/>
        <v>#DIV/0!</v>
      </c>
      <c r="AA239" s="281"/>
      <c r="AB239" s="130"/>
      <c r="AC239" s="130"/>
      <c r="AD239" s="130"/>
      <c r="AE239" s="130"/>
      <c r="AF239" s="130"/>
      <c r="AG239" s="130"/>
    </row>
    <row r="240" spans="1:33" ht="30" customHeight="1" x14ac:dyDescent="0.2">
      <c r="A240" s="118" t="s">
        <v>70</v>
      </c>
      <c r="B240" s="119" t="s">
        <v>298</v>
      </c>
      <c r="C240" s="162" t="s">
        <v>299</v>
      </c>
      <c r="D240" s="121"/>
      <c r="E240" s="122"/>
      <c r="F240" s="123"/>
      <c r="G240" s="124">
        <f t="shared" si="446"/>
        <v>0</v>
      </c>
      <c r="H240" s="122"/>
      <c r="I240" s="123"/>
      <c r="J240" s="124">
        <f t="shared" si="447"/>
        <v>0</v>
      </c>
      <c r="K240" s="122"/>
      <c r="L240" s="123"/>
      <c r="M240" s="124">
        <f t="shared" si="448"/>
        <v>0</v>
      </c>
      <c r="N240" s="122"/>
      <c r="O240" s="123"/>
      <c r="P240" s="124">
        <f t="shared" si="449"/>
        <v>0</v>
      </c>
      <c r="Q240" s="122"/>
      <c r="R240" s="123"/>
      <c r="S240" s="124">
        <f t="shared" si="450"/>
        <v>0</v>
      </c>
      <c r="T240" s="122"/>
      <c r="U240" s="123"/>
      <c r="V240" s="124">
        <f t="shared" si="451"/>
        <v>0</v>
      </c>
      <c r="W240" s="137">
        <f t="shared" si="452"/>
        <v>0</v>
      </c>
      <c r="X240" s="126">
        <f t="shared" si="453"/>
        <v>0</v>
      </c>
      <c r="Y240" s="126">
        <f t="shared" si="412"/>
        <v>0</v>
      </c>
      <c r="Z240" s="127" t="e">
        <f t="shared" si="413"/>
        <v>#DIV/0!</v>
      </c>
      <c r="AA240" s="281"/>
      <c r="AB240" s="129"/>
      <c r="AC240" s="130"/>
      <c r="AD240" s="130"/>
      <c r="AE240" s="130"/>
      <c r="AF240" s="130"/>
      <c r="AG240" s="130"/>
    </row>
    <row r="241" spans="1:33" ht="30" customHeight="1" x14ac:dyDescent="0.2">
      <c r="A241" s="118" t="s">
        <v>70</v>
      </c>
      <c r="B241" s="119" t="s">
        <v>300</v>
      </c>
      <c r="C241" s="162" t="s">
        <v>299</v>
      </c>
      <c r="D241" s="121"/>
      <c r="E241" s="122"/>
      <c r="F241" s="123"/>
      <c r="G241" s="124">
        <f t="shared" si="446"/>
        <v>0</v>
      </c>
      <c r="H241" s="122"/>
      <c r="I241" s="123"/>
      <c r="J241" s="124">
        <f t="shared" si="447"/>
        <v>0</v>
      </c>
      <c r="K241" s="122"/>
      <c r="L241" s="123"/>
      <c r="M241" s="124">
        <f t="shared" si="448"/>
        <v>0</v>
      </c>
      <c r="N241" s="122"/>
      <c r="O241" s="123"/>
      <c r="P241" s="124">
        <f t="shared" si="449"/>
        <v>0</v>
      </c>
      <c r="Q241" s="122"/>
      <c r="R241" s="123"/>
      <c r="S241" s="124">
        <f t="shared" si="450"/>
        <v>0</v>
      </c>
      <c r="T241" s="122"/>
      <c r="U241" s="123"/>
      <c r="V241" s="124">
        <f t="shared" si="451"/>
        <v>0</v>
      </c>
      <c r="W241" s="137">
        <f t="shared" si="452"/>
        <v>0</v>
      </c>
      <c r="X241" s="126">
        <f t="shared" si="453"/>
        <v>0</v>
      </c>
      <c r="Y241" s="126">
        <f t="shared" si="412"/>
        <v>0</v>
      </c>
      <c r="Z241" s="127" t="e">
        <f t="shared" si="413"/>
        <v>#DIV/0!</v>
      </c>
      <c r="AA241" s="281"/>
      <c r="AB241" s="130"/>
      <c r="AC241" s="130"/>
      <c r="AD241" s="130"/>
      <c r="AE241" s="130"/>
      <c r="AF241" s="130"/>
      <c r="AG241" s="130"/>
    </row>
    <row r="242" spans="1:33" ht="30" customHeight="1" x14ac:dyDescent="0.2">
      <c r="A242" s="131" t="s">
        <v>70</v>
      </c>
      <c r="B242" s="132" t="s">
        <v>301</v>
      </c>
      <c r="C242" s="412" t="s">
        <v>463</v>
      </c>
      <c r="D242" s="372" t="s">
        <v>259</v>
      </c>
      <c r="E242" s="373">
        <v>4</v>
      </c>
      <c r="F242" s="373">
        <v>500</v>
      </c>
      <c r="G242" s="136">
        <f t="shared" si="446"/>
        <v>2000</v>
      </c>
      <c r="H242" s="134">
        <v>4</v>
      </c>
      <c r="I242" s="135">
        <v>500</v>
      </c>
      <c r="J242" s="136">
        <f t="shared" si="447"/>
        <v>2000</v>
      </c>
      <c r="K242" s="134"/>
      <c r="L242" s="135"/>
      <c r="M242" s="136">
        <f t="shared" si="448"/>
        <v>0</v>
      </c>
      <c r="N242" s="134"/>
      <c r="O242" s="135"/>
      <c r="P242" s="136">
        <f t="shared" si="449"/>
        <v>0</v>
      </c>
      <c r="Q242" s="134"/>
      <c r="R242" s="135"/>
      <c r="S242" s="136">
        <f t="shared" si="450"/>
        <v>0</v>
      </c>
      <c r="T242" s="134"/>
      <c r="U242" s="135"/>
      <c r="V242" s="136">
        <f t="shared" si="451"/>
        <v>0</v>
      </c>
      <c r="W242" s="137">
        <f t="shared" si="452"/>
        <v>2000</v>
      </c>
      <c r="X242" s="126">
        <f t="shared" si="453"/>
        <v>2000</v>
      </c>
      <c r="Y242" s="126">
        <f t="shared" si="412"/>
        <v>0</v>
      </c>
      <c r="Z242" s="127">
        <f t="shared" si="413"/>
        <v>0</v>
      </c>
      <c r="AA242" s="282"/>
      <c r="AB242" s="130"/>
      <c r="AC242" s="130"/>
      <c r="AD242" s="130"/>
      <c r="AE242" s="130"/>
      <c r="AF242" s="130"/>
      <c r="AG242" s="130"/>
    </row>
    <row r="243" spans="1:33" ht="30" customHeight="1" x14ac:dyDescent="0.2">
      <c r="A243" s="131" t="s">
        <v>70</v>
      </c>
      <c r="B243" s="153" t="s">
        <v>302</v>
      </c>
      <c r="C243" s="187" t="s">
        <v>303</v>
      </c>
      <c r="D243" s="147"/>
      <c r="E243" s="134">
        <v>2000</v>
      </c>
      <c r="F243" s="135">
        <v>0.22</v>
      </c>
      <c r="G243" s="136">
        <f t="shared" si="446"/>
        <v>440</v>
      </c>
      <c r="H243" s="134">
        <v>2000</v>
      </c>
      <c r="I243" s="135">
        <v>0.22</v>
      </c>
      <c r="J243" s="136">
        <f t="shared" si="447"/>
        <v>440</v>
      </c>
      <c r="K243" s="134"/>
      <c r="L243" s="135">
        <v>0.22</v>
      </c>
      <c r="M243" s="136">
        <f t="shared" si="448"/>
        <v>0</v>
      </c>
      <c r="N243" s="134"/>
      <c r="O243" s="135">
        <v>0.22</v>
      </c>
      <c r="P243" s="136">
        <f t="shared" si="449"/>
        <v>0</v>
      </c>
      <c r="Q243" s="134"/>
      <c r="R243" s="135">
        <v>0.22</v>
      </c>
      <c r="S243" s="136">
        <f t="shared" si="450"/>
        <v>0</v>
      </c>
      <c r="T243" s="134"/>
      <c r="U243" s="135">
        <v>0.22</v>
      </c>
      <c r="V243" s="136">
        <f t="shared" si="451"/>
        <v>0</v>
      </c>
      <c r="W243" s="137">
        <f t="shared" si="452"/>
        <v>440</v>
      </c>
      <c r="X243" s="126">
        <f t="shared" si="453"/>
        <v>440</v>
      </c>
      <c r="Y243" s="126">
        <f t="shared" si="412"/>
        <v>0</v>
      </c>
      <c r="Z243" s="127">
        <f t="shared" si="413"/>
        <v>0</v>
      </c>
      <c r="AA243" s="151"/>
      <c r="AB243" s="6"/>
      <c r="AC243" s="6"/>
      <c r="AD243" s="6"/>
      <c r="AE243" s="6"/>
      <c r="AF243" s="6"/>
      <c r="AG243" s="6"/>
    </row>
    <row r="244" spans="1:33" ht="30" customHeight="1" x14ac:dyDescent="0.2">
      <c r="A244" s="296" t="s">
        <v>304</v>
      </c>
      <c r="B244" s="297"/>
      <c r="C244" s="298"/>
      <c r="D244" s="299"/>
      <c r="E244" s="172">
        <f>E235+E231+E226+E221</f>
        <v>6</v>
      </c>
      <c r="F244" s="188"/>
      <c r="G244" s="300">
        <f t="shared" ref="G244:H244" si="454">G235+G231+G226+G221</f>
        <v>7320</v>
      </c>
      <c r="H244" s="172">
        <f t="shared" si="454"/>
        <v>6</v>
      </c>
      <c r="I244" s="188"/>
      <c r="J244" s="300">
        <f t="shared" ref="J244:K244" si="455">J235+J231+J226+J221</f>
        <v>7320</v>
      </c>
      <c r="K244" s="172">
        <f t="shared" si="455"/>
        <v>0</v>
      </c>
      <c r="L244" s="188"/>
      <c r="M244" s="300">
        <f t="shared" ref="M244:N244" si="456">M235+M231+M226+M221</f>
        <v>0</v>
      </c>
      <c r="N244" s="172">
        <f t="shared" si="456"/>
        <v>0</v>
      </c>
      <c r="O244" s="188"/>
      <c r="P244" s="300">
        <f t="shared" ref="P244:Q244" si="457">P235+P231+P226+P221</f>
        <v>0</v>
      </c>
      <c r="Q244" s="172">
        <f t="shared" si="457"/>
        <v>0</v>
      </c>
      <c r="R244" s="188"/>
      <c r="S244" s="300">
        <f t="shared" ref="S244:T244" si="458">S235+S231+S226+S221</f>
        <v>0</v>
      </c>
      <c r="T244" s="172">
        <f t="shared" si="458"/>
        <v>0</v>
      </c>
      <c r="U244" s="188"/>
      <c r="V244" s="300">
        <f>V235+V231+V226+V221</f>
        <v>0</v>
      </c>
      <c r="W244" s="226">
        <f t="shared" ref="W244:X244" si="459">W235+W221+W231+W226</f>
        <v>7320</v>
      </c>
      <c r="X244" s="226">
        <f t="shared" si="459"/>
        <v>7320</v>
      </c>
      <c r="Y244" s="226">
        <f t="shared" si="412"/>
        <v>0</v>
      </c>
      <c r="Z244" s="226">
        <f t="shared" si="413"/>
        <v>0</v>
      </c>
      <c r="AA244" s="227"/>
      <c r="AB244" s="6"/>
      <c r="AC244" s="6"/>
      <c r="AD244" s="6"/>
      <c r="AE244" s="6"/>
      <c r="AF244" s="6"/>
      <c r="AG244" s="6"/>
    </row>
    <row r="245" spans="1:33" ht="30" customHeight="1" x14ac:dyDescent="0.2">
      <c r="A245" s="301" t="s">
        <v>305</v>
      </c>
      <c r="B245" s="302"/>
      <c r="C245" s="303"/>
      <c r="D245" s="304"/>
      <c r="E245" s="305"/>
      <c r="F245" s="306"/>
      <c r="G245" s="307">
        <f>G41+G55+G79+G101+G115+G173+G186+G194+G202+G209+G213+G219+G244</f>
        <v>616382.19999999995</v>
      </c>
      <c r="H245" s="305"/>
      <c r="I245" s="306"/>
      <c r="J245" s="307">
        <f>J41+J55+J79+J101+J115+J173+J186+J194+J202+J209+J213+J219+J244</f>
        <v>601018.16</v>
      </c>
      <c r="K245" s="305"/>
      <c r="L245" s="306"/>
      <c r="M245" s="307">
        <f>M41+M55+M79+M101+M115+M173+M186+M194+M202+M209+M213+M219+M244</f>
        <v>0</v>
      </c>
      <c r="N245" s="305"/>
      <c r="O245" s="306"/>
      <c r="P245" s="307">
        <f>P41+P55+P79+P101+P115+P173+P186+P194+P202+P209+P213+P219+P244</f>
        <v>0</v>
      </c>
      <c r="Q245" s="305"/>
      <c r="R245" s="306"/>
      <c r="S245" s="307">
        <f>S41+S55+S79+S101+S115+S173+S186+S194+S202+S209+S213+S219+S244</f>
        <v>0</v>
      </c>
      <c r="T245" s="305"/>
      <c r="U245" s="306"/>
      <c r="V245" s="307">
        <f>V41+V55+V79+V101+V115+V173+V186+V194+V202+V209+V213+V219+V244</f>
        <v>0</v>
      </c>
      <c r="W245" s="307">
        <f>W41+W55+W79+W101+W115+W173+W186+W194+W202+W209+W213+W219+W244</f>
        <v>616382.19999999995</v>
      </c>
      <c r="X245" s="307">
        <f>X41+X55+X79+X101+X115+X173+X186+X194+X202+X209+X213+X219+X244</f>
        <v>601018.16</v>
      </c>
      <c r="Y245" s="307">
        <f>Y41+Y55+Y79+Y101+Y115+Y173+Y186+Y194+Y202+Y209+Y213+Y219+Y244</f>
        <v>15364.040000000005</v>
      </c>
      <c r="Z245" s="308">
        <f t="shared" si="413"/>
        <v>2.4926157828697854E-2</v>
      </c>
      <c r="AA245" s="309"/>
      <c r="AB245" s="6"/>
      <c r="AC245" s="6"/>
      <c r="AD245" s="6"/>
      <c r="AE245" s="6"/>
      <c r="AF245" s="6"/>
      <c r="AG245" s="6"/>
    </row>
    <row r="246" spans="1:33" ht="15" customHeight="1" x14ac:dyDescent="0.2">
      <c r="A246" s="618"/>
      <c r="B246" s="582"/>
      <c r="C246" s="582"/>
      <c r="D246" s="73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310"/>
      <c r="X246" s="310"/>
      <c r="Y246" s="310"/>
      <c r="Z246" s="310"/>
      <c r="AA246" s="82"/>
      <c r="AB246" s="6"/>
      <c r="AC246" s="6"/>
      <c r="AD246" s="6"/>
      <c r="AE246" s="6"/>
      <c r="AF246" s="6"/>
      <c r="AG246" s="6"/>
    </row>
    <row r="247" spans="1:33" ht="30" customHeight="1" x14ac:dyDescent="0.2">
      <c r="A247" s="619" t="s">
        <v>306</v>
      </c>
      <c r="B247" s="593"/>
      <c r="C247" s="620"/>
      <c r="D247" s="311"/>
      <c r="E247" s="305"/>
      <c r="F247" s="306"/>
      <c r="G247" s="312">
        <f>Фінансування!C27-'Кошторис  витрат'!G245</f>
        <v>0</v>
      </c>
      <c r="H247" s="305"/>
      <c r="I247" s="306"/>
      <c r="J247" s="312">
        <f>Фінансування!C28-'Кошторис  витрат'!J245</f>
        <v>0</v>
      </c>
      <c r="K247" s="305"/>
      <c r="L247" s="306"/>
      <c r="M247" s="312">
        <f>Фінансування!J27-'Кошторис  витрат'!M245</f>
        <v>0</v>
      </c>
      <c r="N247" s="305"/>
      <c r="O247" s="306"/>
      <c r="P247" s="312">
        <f>Фінансування!J28-'Кошторис  витрат'!P245</f>
        <v>0</v>
      </c>
      <c r="Q247" s="305"/>
      <c r="R247" s="306"/>
      <c r="S247" s="312">
        <f>Фінансування!L27-'Кошторис  витрат'!S245</f>
        <v>0</v>
      </c>
      <c r="T247" s="305"/>
      <c r="U247" s="306"/>
      <c r="V247" s="312">
        <f>Фінансування!L28-'Кошторис  витрат'!V245</f>
        <v>0</v>
      </c>
      <c r="W247" s="313">
        <f>Фінансування!N27-'Кошторис  витрат'!W245</f>
        <v>0</v>
      </c>
      <c r="X247" s="313">
        <f>Фінансування!N28-'Кошторис  витрат'!X245</f>
        <v>0</v>
      </c>
      <c r="Y247" s="313"/>
      <c r="Z247" s="313"/>
      <c r="AA247" s="314"/>
      <c r="AB247" s="6"/>
      <c r="AC247" s="6"/>
      <c r="AD247" s="6"/>
      <c r="AE247" s="6"/>
      <c r="AF247" s="6"/>
      <c r="AG247" s="6"/>
    </row>
    <row r="248" spans="1:33" ht="15.75" customHeight="1" x14ac:dyDescent="0.2">
      <c r="A248" s="1"/>
      <c r="B248" s="315"/>
      <c r="C248" s="2"/>
      <c r="D248" s="316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70"/>
      <c r="X248" s="70"/>
      <c r="Y248" s="70"/>
      <c r="Z248" s="70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5"/>
      <c r="C249" s="2"/>
      <c r="D249" s="316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70"/>
      <c r="X249" s="70"/>
      <c r="Y249" s="70"/>
      <c r="Z249" s="70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5"/>
      <c r="C250" s="2"/>
      <c r="D250" s="316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70"/>
      <c r="X250" s="70"/>
      <c r="Y250" s="70"/>
      <c r="Z250" s="70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317"/>
      <c r="B251" s="318"/>
      <c r="C251" s="319" t="s">
        <v>601</v>
      </c>
      <c r="D251" s="316"/>
      <c r="E251" s="320"/>
      <c r="F251" s="320"/>
      <c r="G251" s="69"/>
      <c r="H251" s="626" t="s">
        <v>600</v>
      </c>
      <c r="I251" s="626"/>
      <c r="J251" s="626"/>
      <c r="K251" s="321"/>
      <c r="L251" s="2"/>
      <c r="M251" s="69"/>
      <c r="N251" s="321"/>
      <c r="O251" s="2"/>
      <c r="P251" s="69"/>
      <c r="Q251" s="69"/>
      <c r="R251" s="69"/>
      <c r="S251" s="69"/>
      <c r="T251" s="69"/>
      <c r="U251" s="69"/>
      <c r="V251" s="69"/>
      <c r="W251" s="70"/>
      <c r="X251" s="70"/>
      <c r="Y251" s="70"/>
      <c r="Z251" s="70"/>
      <c r="AA251" s="2"/>
      <c r="AB251" s="1"/>
      <c r="AC251" s="2"/>
      <c r="AD251" s="1"/>
      <c r="AE251" s="1"/>
      <c r="AF251" s="1"/>
      <c r="AG251" s="1"/>
    </row>
    <row r="252" spans="1:33" ht="15.75" customHeight="1" x14ac:dyDescent="0.2">
      <c r="A252" s="322"/>
      <c r="B252" s="323"/>
      <c r="C252" s="324" t="s">
        <v>307</v>
      </c>
      <c r="D252" s="325"/>
      <c r="E252" s="326" t="s">
        <v>308</v>
      </c>
      <c r="F252" s="326"/>
      <c r="G252" s="327"/>
      <c r="H252" s="328"/>
      <c r="I252" s="329" t="s">
        <v>309</v>
      </c>
      <c r="J252" s="327"/>
      <c r="K252" s="328"/>
      <c r="L252" s="329"/>
      <c r="M252" s="327"/>
      <c r="N252" s="328"/>
      <c r="O252" s="329"/>
      <c r="P252" s="327"/>
      <c r="Q252" s="327"/>
      <c r="R252" s="327"/>
      <c r="S252" s="327"/>
      <c r="T252" s="327"/>
      <c r="U252" s="327"/>
      <c r="V252" s="327"/>
      <c r="W252" s="330"/>
      <c r="X252" s="330"/>
      <c r="Y252" s="330"/>
      <c r="Z252" s="330"/>
      <c r="AA252" s="331"/>
      <c r="AB252" s="332"/>
      <c r="AC252" s="331"/>
      <c r="AD252" s="332"/>
      <c r="AE252" s="332"/>
      <c r="AF252" s="332"/>
      <c r="AG252" s="332"/>
    </row>
    <row r="253" spans="1:33" ht="15.75" customHeight="1" x14ac:dyDescent="0.2">
      <c r="A253" s="1"/>
      <c r="B253" s="315"/>
      <c r="C253" s="2"/>
      <c r="D253" s="316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70"/>
      <c r="X253" s="70"/>
      <c r="Y253" s="70"/>
      <c r="Z253" s="70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5"/>
      <c r="C254" s="2"/>
      <c r="D254" s="316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70"/>
      <c r="X254" s="70"/>
      <c r="Y254" s="70"/>
      <c r="Z254" s="70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5"/>
      <c r="C255" s="2"/>
      <c r="D255" s="316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70"/>
      <c r="X255" s="70"/>
      <c r="Y255" s="70"/>
      <c r="Z255" s="70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5"/>
      <c r="C256" s="2"/>
      <c r="D256" s="316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5"/>
      <c r="C257" s="2"/>
      <c r="D257" s="316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5"/>
      <c r="C258" s="2"/>
      <c r="D258" s="316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5"/>
      <c r="C259" s="2"/>
      <c r="D259" s="316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5"/>
      <c r="C260" s="2"/>
      <c r="D260" s="316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5"/>
      <c r="C261" s="2"/>
      <c r="D261" s="316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5"/>
      <c r="C262" s="2"/>
      <c r="D262" s="316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5"/>
      <c r="C263" s="2"/>
      <c r="D263" s="316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5"/>
      <c r="C264" s="2"/>
      <c r="D264" s="316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5"/>
      <c r="C265" s="2"/>
      <c r="D265" s="316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5"/>
      <c r="C266" s="2"/>
      <c r="D266" s="316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5"/>
      <c r="C267" s="2"/>
      <c r="D267" s="316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5"/>
      <c r="C268" s="2"/>
      <c r="D268" s="316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5"/>
      <c r="C269" s="2"/>
      <c r="D269" s="316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5"/>
      <c r="C270" s="2"/>
      <c r="D270" s="316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5"/>
      <c r="C271" s="2"/>
      <c r="D271" s="316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5"/>
      <c r="C272" s="2"/>
      <c r="D272" s="316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5"/>
      <c r="C273" s="2"/>
      <c r="D273" s="316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5"/>
      <c r="C274" s="2"/>
      <c r="D274" s="316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5"/>
      <c r="C275" s="2"/>
      <c r="D275" s="316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5"/>
      <c r="C276" s="2"/>
      <c r="D276" s="316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5"/>
      <c r="C277" s="2"/>
      <c r="D277" s="316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5"/>
      <c r="C278" s="2"/>
      <c r="D278" s="316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5"/>
      <c r="C279" s="2"/>
      <c r="D279" s="316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5"/>
      <c r="C280" s="2"/>
      <c r="D280" s="316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5"/>
      <c r="C281" s="2"/>
      <c r="D281" s="316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5"/>
      <c r="C282" s="2"/>
      <c r="D282" s="316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5"/>
      <c r="C283" s="2"/>
      <c r="D283" s="316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5"/>
      <c r="C284" s="2"/>
      <c r="D284" s="316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5"/>
      <c r="C285" s="2"/>
      <c r="D285" s="316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5"/>
      <c r="C286" s="2"/>
      <c r="D286" s="316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5"/>
      <c r="C287" s="2"/>
      <c r="D287" s="316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5"/>
      <c r="C288" s="2"/>
      <c r="D288" s="316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5"/>
      <c r="C289" s="2"/>
      <c r="D289" s="316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5"/>
      <c r="C290" s="2"/>
      <c r="D290" s="316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5"/>
      <c r="C291" s="2"/>
      <c r="D291" s="316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5"/>
      <c r="C292" s="2"/>
      <c r="D292" s="316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5"/>
      <c r="C293" s="2"/>
      <c r="D293" s="316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5"/>
      <c r="C294" s="2"/>
      <c r="D294" s="316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5"/>
      <c r="C295" s="2"/>
      <c r="D295" s="316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5"/>
      <c r="C296" s="2"/>
      <c r="D296" s="316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5"/>
      <c r="C297" s="2"/>
      <c r="D297" s="316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5"/>
      <c r="C298" s="2"/>
      <c r="D298" s="316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5"/>
      <c r="C299" s="2"/>
      <c r="D299" s="316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5"/>
      <c r="C300" s="2"/>
      <c r="D300" s="316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5"/>
      <c r="C301" s="2"/>
      <c r="D301" s="316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5"/>
      <c r="C302" s="2"/>
      <c r="D302" s="316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5"/>
      <c r="C303" s="2"/>
      <c r="D303" s="316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5"/>
      <c r="C304" s="2"/>
      <c r="D304" s="316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5"/>
      <c r="C305" s="2"/>
      <c r="D305" s="316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5"/>
      <c r="C306" s="2"/>
      <c r="D306" s="316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5"/>
      <c r="C307" s="2"/>
      <c r="D307" s="316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5"/>
      <c r="C308" s="2"/>
      <c r="D308" s="316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5"/>
      <c r="C309" s="2"/>
      <c r="D309" s="316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5"/>
      <c r="C310" s="2"/>
      <c r="D310" s="316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5"/>
      <c r="C311" s="2"/>
      <c r="D311" s="316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5"/>
      <c r="C312" s="2"/>
      <c r="D312" s="316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5"/>
      <c r="C313" s="2"/>
      <c r="D313" s="316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5"/>
      <c r="C314" s="2"/>
      <c r="D314" s="316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5"/>
      <c r="C315" s="2"/>
      <c r="D315" s="316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5"/>
      <c r="C316" s="2"/>
      <c r="D316" s="316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5"/>
      <c r="C317" s="2"/>
      <c r="D317" s="316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5"/>
      <c r="C318" s="2"/>
      <c r="D318" s="316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5"/>
      <c r="C319" s="2"/>
      <c r="D319" s="316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5"/>
      <c r="C320" s="2"/>
      <c r="D320" s="316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5"/>
      <c r="C321" s="2"/>
      <c r="D321" s="316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5"/>
      <c r="C322" s="2"/>
      <c r="D322" s="316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5"/>
      <c r="C323" s="2"/>
      <c r="D323" s="316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5"/>
      <c r="C324" s="2"/>
      <c r="D324" s="316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5"/>
      <c r="C325" s="2"/>
      <c r="D325" s="316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5"/>
      <c r="C326" s="2"/>
      <c r="D326" s="316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5"/>
      <c r="C327" s="2"/>
      <c r="D327" s="316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5"/>
      <c r="C328" s="2"/>
      <c r="D328" s="316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5"/>
      <c r="C329" s="2"/>
      <c r="D329" s="316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5"/>
      <c r="C330" s="2"/>
      <c r="D330" s="316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5"/>
      <c r="C331" s="2"/>
      <c r="D331" s="316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5"/>
      <c r="C332" s="2"/>
      <c r="D332" s="316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5"/>
      <c r="C333" s="2"/>
      <c r="D333" s="316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5"/>
      <c r="C334" s="2"/>
      <c r="D334" s="316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5"/>
      <c r="C335" s="2"/>
      <c r="D335" s="316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5"/>
      <c r="C336" s="2"/>
      <c r="D336" s="316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5"/>
      <c r="C337" s="2"/>
      <c r="D337" s="316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5"/>
      <c r="C338" s="2"/>
      <c r="D338" s="316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5"/>
      <c r="C339" s="2"/>
      <c r="D339" s="316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5"/>
      <c r="C340" s="2"/>
      <c r="D340" s="316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5"/>
      <c r="C341" s="2"/>
      <c r="D341" s="316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5"/>
      <c r="C342" s="2"/>
      <c r="D342" s="316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5"/>
      <c r="C343" s="2"/>
      <c r="D343" s="316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5"/>
      <c r="C344" s="2"/>
      <c r="D344" s="316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5"/>
      <c r="C345" s="2"/>
      <c r="D345" s="316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5"/>
      <c r="C346" s="2"/>
      <c r="D346" s="316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5"/>
      <c r="C347" s="2"/>
      <c r="D347" s="316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5"/>
      <c r="C348" s="2"/>
      <c r="D348" s="316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5"/>
      <c r="C349" s="2"/>
      <c r="D349" s="316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5"/>
      <c r="C350" s="2"/>
      <c r="D350" s="316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5"/>
      <c r="C351" s="2"/>
      <c r="D351" s="316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5"/>
      <c r="C352" s="2"/>
      <c r="D352" s="316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5"/>
      <c r="C353" s="2"/>
      <c r="D353" s="316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5"/>
      <c r="C354" s="2"/>
      <c r="D354" s="316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5"/>
      <c r="C355" s="2"/>
      <c r="D355" s="316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5"/>
      <c r="C356" s="2"/>
      <c r="D356" s="316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5"/>
      <c r="C357" s="2"/>
      <c r="D357" s="316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5"/>
      <c r="C358" s="2"/>
      <c r="D358" s="316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5"/>
      <c r="C359" s="2"/>
      <c r="D359" s="316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5"/>
      <c r="C360" s="2"/>
      <c r="D360" s="316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5"/>
      <c r="C361" s="2"/>
      <c r="D361" s="316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5"/>
      <c r="C362" s="2"/>
      <c r="D362" s="316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5"/>
      <c r="C363" s="2"/>
      <c r="D363" s="316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5"/>
      <c r="C364" s="2"/>
      <c r="D364" s="316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5"/>
      <c r="C365" s="2"/>
      <c r="D365" s="316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5"/>
      <c r="C366" s="2"/>
      <c r="D366" s="316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5"/>
      <c r="C367" s="2"/>
      <c r="D367" s="316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5"/>
      <c r="C368" s="2"/>
      <c r="D368" s="316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5"/>
      <c r="C369" s="2"/>
      <c r="D369" s="316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5"/>
      <c r="C370" s="2"/>
      <c r="D370" s="316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5"/>
      <c r="C371" s="2"/>
      <c r="D371" s="316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5"/>
      <c r="C372" s="2"/>
      <c r="D372" s="316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5"/>
      <c r="C373" s="2"/>
      <c r="D373" s="316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5"/>
      <c r="C374" s="2"/>
      <c r="D374" s="316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5"/>
      <c r="C375" s="2"/>
      <c r="D375" s="316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315"/>
      <c r="C376" s="2"/>
      <c r="D376" s="316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315"/>
      <c r="C377" s="2"/>
      <c r="D377" s="316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315"/>
      <c r="C378" s="2"/>
      <c r="D378" s="316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315"/>
      <c r="C379" s="2"/>
      <c r="D379" s="316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315"/>
      <c r="C380" s="2"/>
      <c r="D380" s="316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315"/>
      <c r="C381" s="2"/>
      <c r="D381" s="316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315"/>
      <c r="C382" s="2"/>
      <c r="D382" s="316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315"/>
      <c r="C383" s="2"/>
      <c r="D383" s="316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315"/>
      <c r="C384" s="2"/>
      <c r="D384" s="316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315"/>
      <c r="C385" s="2"/>
      <c r="D385" s="316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315"/>
      <c r="C386" s="2"/>
      <c r="D386" s="316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333"/>
      <c r="X386" s="333"/>
      <c r="Y386" s="333"/>
      <c r="Z386" s="333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315"/>
      <c r="C387" s="2"/>
      <c r="D387" s="316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333"/>
      <c r="X387" s="333"/>
      <c r="Y387" s="333"/>
      <c r="Z387" s="333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315"/>
      <c r="C388" s="2"/>
      <c r="D388" s="316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333"/>
      <c r="X388" s="333"/>
      <c r="Y388" s="333"/>
      <c r="Z388" s="333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315"/>
      <c r="C389" s="2"/>
      <c r="D389" s="316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333"/>
      <c r="X389" s="333"/>
      <c r="Y389" s="333"/>
      <c r="Z389" s="333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315"/>
      <c r="C390" s="2"/>
      <c r="D390" s="316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333"/>
      <c r="X390" s="333"/>
      <c r="Y390" s="333"/>
      <c r="Z390" s="333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315"/>
      <c r="C391" s="2"/>
      <c r="D391" s="316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333"/>
      <c r="X391" s="333"/>
      <c r="Y391" s="333"/>
      <c r="Z391" s="333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315"/>
      <c r="C392" s="2"/>
      <c r="D392" s="316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333"/>
      <c r="X392" s="333"/>
      <c r="Y392" s="333"/>
      <c r="Z392" s="333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315"/>
      <c r="C393" s="2"/>
      <c r="D393" s="316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333"/>
      <c r="X393" s="333"/>
      <c r="Y393" s="333"/>
      <c r="Z393" s="333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315"/>
      <c r="C394" s="2"/>
      <c r="D394" s="316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333"/>
      <c r="X394" s="333"/>
      <c r="Y394" s="333"/>
      <c r="Z394" s="333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315"/>
      <c r="C395" s="2"/>
      <c r="D395" s="316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333"/>
      <c r="X395" s="333"/>
      <c r="Y395" s="333"/>
      <c r="Z395" s="333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315"/>
      <c r="C396" s="2"/>
      <c r="D396" s="316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333"/>
      <c r="X396" s="333"/>
      <c r="Y396" s="333"/>
      <c r="Z396" s="333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315"/>
      <c r="C397" s="2"/>
      <c r="D397" s="316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333"/>
      <c r="X397" s="333"/>
      <c r="Y397" s="333"/>
      <c r="Z397" s="333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315"/>
      <c r="C398" s="2"/>
      <c r="D398" s="316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333"/>
      <c r="X398" s="333"/>
      <c r="Y398" s="333"/>
      <c r="Z398" s="333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315"/>
      <c r="C399" s="2"/>
      <c r="D399" s="316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333"/>
      <c r="X399" s="333"/>
      <c r="Y399" s="333"/>
      <c r="Z399" s="333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315"/>
      <c r="C400" s="2"/>
      <c r="D400" s="316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333"/>
      <c r="X400" s="333"/>
      <c r="Y400" s="333"/>
      <c r="Z400" s="333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315"/>
      <c r="C401" s="2"/>
      <c r="D401" s="316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333"/>
      <c r="X401" s="333"/>
      <c r="Y401" s="333"/>
      <c r="Z401" s="333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315"/>
      <c r="C402" s="2"/>
      <c r="D402" s="316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333"/>
      <c r="X402" s="333"/>
      <c r="Y402" s="333"/>
      <c r="Z402" s="333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315"/>
      <c r="C403" s="2"/>
      <c r="D403" s="316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333"/>
      <c r="X403" s="333"/>
      <c r="Y403" s="333"/>
      <c r="Z403" s="333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315"/>
      <c r="C404" s="2"/>
      <c r="D404" s="316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333"/>
      <c r="X404" s="333"/>
      <c r="Y404" s="333"/>
      <c r="Z404" s="333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315"/>
      <c r="C405" s="2"/>
      <c r="D405" s="316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333"/>
      <c r="X405" s="333"/>
      <c r="Y405" s="333"/>
      <c r="Z405" s="333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315"/>
      <c r="C406" s="2"/>
      <c r="D406" s="316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333"/>
      <c r="X406" s="333"/>
      <c r="Y406" s="333"/>
      <c r="Z406" s="333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315"/>
      <c r="C407" s="2"/>
      <c r="D407" s="316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333"/>
      <c r="X407" s="333"/>
      <c r="Y407" s="333"/>
      <c r="Z407" s="333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315"/>
      <c r="C408" s="2"/>
      <c r="D408" s="316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333"/>
      <c r="X408" s="333"/>
      <c r="Y408" s="333"/>
      <c r="Z408" s="333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315"/>
      <c r="C409" s="2"/>
      <c r="D409" s="316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333"/>
      <c r="X409" s="333"/>
      <c r="Y409" s="333"/>
      <c r="Z409" s="333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315"/>
      <c r="C410" s="2"/>
      <c r="D410" s="316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333"/>
      <c r="X410" s="333"/>
      <c r="Y410" s="333"/>
      <c r="Z410" s="333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315"/>
      <c r="C411" s="2"/>
      <c r="D411" s="316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333"/>
      <c r="X411" s="333"/>
      <c r="Y411" s="333"/>
      <c r="Z411" s="333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315"/>
      <c r="C412" s="2"/>
      <c r="D412" s="316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333"/>
      <c r="X412" s="333"/>
      <c r="Y412" s="333"/>
      <c r="Z412" s="333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315"/>
      <c r="C413" s="2"/>
      <c r="D413" s="316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333"/>
      <c r="X413" s="333"/>
      <c r="Y413" s="333"/>
      <c r="Z413" s="333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315"/>
      <c r="C414" s="2"/>
      <c r="D414" s="316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333"/>
      <c r="X414" s="333"/>
      <c r="Y414" s="333"/>
      <c r="Z414" s="333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315"/>
      <c r="C415" s="2"/>
      <c r="D415" s="316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333"/>
      <c r="X415" s="333"/>
      <c r="Y415" s="333"/>
      <c r="Z415" s="333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315"/>
      <c r="C416" s="2"/>
      <c r="D416" s="316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333"/>
      <c r="X416" s="333"/>
      <c r="Y416" s="333"/>
      <c r="Z416" s="333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315"/>
      <c r="C417" s="2"/>
      <c r="D417" s="316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333"/>
      <c r="X417" s="333"/>
      <c r="Y417" s="333"/>
      <c r="Z417" s="333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315"/>
      <c r="C418" s="2"/>
      <c r="D418" s="316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333"/>
      <c r="X418" s="333"/>
      <c r="Y418" s="333"/>
      <c r="Z418" s="333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315"/>
      <c r="C419" s="2"/>
      <c r="D419" s="316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333"/>
      <c r="X419" s="333"/>
      <c r="Y419" s="333"/>
      <c r="Z419" s="333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315"/>
      <c r="C420" s="2"/>
      <c r="D420" s="316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333"/>
      <c r="X420" s="333"/>
      <c r="Y420" s="333"/>
      <c r="Z420" s="333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315"/>
      <c r="C421" s="2"/>
      <c r="D421" s="316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333"/>
      <c r="X421" s="333"/>
      <c r="Y421" s="333"/>
      <c r="Z421" s="333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315"/>
      <c r="C422" s="2"/>
      <c r="D422" s="316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333"/>
      <c r="X422" s="333"/>
      <c r="Y422" s="333"/>
      <c r="Z422" s="333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315"/>
      <c r="C423" s="2"/>
      <c r="D423" s="316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333"/>
      <c r="X423" s="333"/>
      <c r="Y423" s="333"/>
      <c r="Z423" s="333"/>
      <c r="AA423" s="2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315"/>
      <c r="C424" s="2"/>
      <c r="D424" s="316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333"/>
      <c r="X424" s="333"/>
      <c r="Y424" s="333"/>
      <c r="Z424" s="333"/>
      <c r="AA424" s="2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315"/>
      <c r="C425" s="2"/>
      <c r="D425" s="316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333"/>
      <c r="X425" s="333"/>
      <c r="Y425" s="333"/>
      <c r="Z425" s="333"/>
      <c r="AA425" s="2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315"/>
      <c r="C426" s="2"/>
      <c r="D426" s="316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333"/>
      <c r="X426" s="333"/>
      <c r="Y426" s="333"/>
      <c r="Z426" s="333"/>
      <c r="AA426" s="2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315"/>
      <c r="C427" s="2"/>
      <c r="D427" s="316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333"/>
      <c r="X427" s="333"/>
      <c r="Y427" s="333"/>
      <c r="Z427" s="333"/>
      <c r="AA427" s="2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315"/>
      <c r="C428" s="2"/>
      <c r="D428" s="316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333"/>
      <c r="X428" s="333"/>
      <c r="Y428" s="333"/>
      <c r="Z428" s="333"/>
      <c r="AA428" s="2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315"/>
      <c r="C429" s="2"/>
      <c r="D429" s="316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333"/>
      <c r="X429" s="333"/>
      <c r="Y429" s="333"/>
      <c r="Z429" s="333"/>
      <c r="AA429" s="2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315"/>
      <c r="C430" s="2"/>
      <c r="D430" s="316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333"/>
      <c r="X430" s="333"/>
      <c r="Y430" s="333"/>
      <c r="Z430" s="333"/>
      <c r="AA430" s="2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315"/>
      <c r="C431" s="2"/>
      <c r="D431" s="316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333"/>
      <c r="X431" s="333"/>
      <c r="Y431" s="333"/>
      <c r="Z431" s="333"/>
      <c r="AA431" s="2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315"/>
      <c r="C432" s="2"/>
      <c r="D432" s="316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333"/>
      <c r="X432" s="333"/>
      <c r="Y432" s="333"/>
      <c r="Z432" s="333"/>
      <c r="AA432" s="2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315"/>
      <c r="C433" s="2"/>
      <c r="D433" s="316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333"/>
      <c r="X433" s="333"/>
      <c r="Y433" s="333"/>
      <c r="Z433" s="333"/>
      <c r="AA433" s="2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315"/>
      <c r="C434" s="2"/>
      <c r="D434" s="316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333"/>
      <c r="X434" s="333"/>
      <c r="Y434" s="333"/>
      <c r="Z434" s="333"/>
      <c r="AA434" s="2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315"/>
      <c r="C435" s="2"/>
      <c r="D435" s="316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333"/>
      <c r="X435" s="333"/>
      <c r="Y435" s="333"/>
      <c r="Z435" s="333"/>
      <c r="AA435" s="2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315"/>
      <c r="C436" s="2"/>
      <c r="D436" s="316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333"/>
      <c r="X436" s="333"/>
      <c r="Y436" s="333"/>
      <c r="Z436" s="333"/>
      <c r="AA436" s="2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315"/>
      <c r="C437" s="2"/>
      <c r="D437" s="316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333"/>
      <c r="X437" s="333"/>
      <c r="Y437" s="333"/>
      <c r="Z437" s="333"/>
      <c r="AA437" s="2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315"/>
      <c r="C438" s="2"/>
      <c r="D438" s="316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333"/>
      <c r="X438" s="333"/>
      <c r="Y438" s="333"/>
      <c r="Z438" s="333"/>
      <c r="AA438" s="2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315"/>
      <c r="C439" s="2"/>
      <c r="D439" s="316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333"/>
      <c r="X439" s="333"/>
      <c r="Y439" s="333"/>
      <c r="Z439" s="333"/>
      <c r="AA439" s="2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315"/>
      <c r="C440" s="2"/>
      <c r="D440" s="316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333"/>
      <c r="X440" s="333"/>
      <c r="Y440" s="333"/>
      <c r="Z440" s="333"/>
      <c r="AA440" s="2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315"/>
      <c r="C441" s="2"/>
      <c r="D441" s="316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333"/>
      <c r="X441" s="333"/>
      <c r="Y441" s="333"/>
      <c r="Z441" s="333"/>
      <c r="AA441" s="2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315"/>
      <c r="C442" s="2"/>
      <c r="D442" s="316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333"/>
      <c r="X442" s="333"/>
      <c r="Y442" s="333"/>
      <c r="Z442" s="333"/>
      <c r="AA442" s="2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315"/>
      <c r="C443" s="2"/>
      <c r="D443" s="316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333"/>
      <c r="X443" s="333"/>
      <c r="Y443" s="333"/>
      <c r="Z443" s="333"/>
      <c r="AA443" s="2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315"/>
      <c r="C444" s="2"/>
      <c r="D444" s="316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333"/>
      <c r="X444" s="333"/>
      <c r="Y444" s="333"/>
      <c r="Z444" s="333"/>
      <c r="AA444" s="2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315"/>
      <c r="C445" s="2"/>
      <c r="D445" s="316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333"/>
      <c r="X445" s="333"/>
      <c r="Y445" s="333"/>
      <c r="Z445" s="333"/>
      <c r="AA445" s="2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315"/>
      <c r="C446" s="2"/>
      <c r="D446" s="316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333"/>
      <c r="X446" s="333"/>
      <c r="Y446" s="333"/>
      <c r="Z446" s="333"/>
      <c r="AA446" s="2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315"/>
      <c r="C447" s="2"/>
      <c r="D447" s="316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333"/>
      <c r="X447" s="333"/>
      <c r="Y447" s="333"/>
      <c r="Z447" s="333"/>
      <c r="AA447" s="2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316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333"/>
      <c r="X448" s="333"/>
      <c r="Y448" s="333"/>
      <c r="Z448" s="333"/>
      <c r="AA448" s="2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316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333"/>
      <c r="X449" s="333"/>
      <c r="Y449" s="333"/>
      <c r="Z449" s="333"/>
      <c r="AA449" s="2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316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333"/>
      <c r="X450" s="333"/>
      <c r="Y450" s="333"/>
      <c r="Z450" s="333"/>
      <c r="AA450" s="2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316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333"/>
      <c r="X451" s="333"/>
      <c r="Y451" s="333"/>
      <c r="Z451" s="333"/>
      <c r="AA451" s="2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316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333"/>
      <c r="X452" s="333"/>
      <c r="Y452" s="333"/>
      <c r="Z452" s="333"/>
      <c r="AA452" s="2"/>
      <c r="AB452" s="1"/>
      <c r="AC452" s="1"/>
      <c r="AD452" s="1"/>
      <c r="AE452" s="1"/>
      <c r="AF452" s="1"/>
      <c r="AG452" s="1"/>
    </row>
    <row r="453" spans="1:33" ht="15.75" customHeight="1" x14ac:dyDescent="0.2">
      <c r="H453" s="4"/>
      <c r="I453" s="4"/>
      <c r="J453" s="4"/>
      <c r="N453" s="4"/>
      <c r="O453" s="4"/>
      <c r="P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33" ht="15.75" customHeight="1" x14ac:dyDescent="0.2">
      <c r="H454" s="4"/>
      <c r="I454" s="4"/>
      <c r="J454" s="4"/>
      <c r="N454" s="4"/>
      <c r="O454" s="4"/>
      <c r="P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33" ht="15.75" customHeight="1" x14ac:dyDescent="0.2">
      <c r="H455" s="4"/>
      <c r="I455" s="4"/>
      <c r="J455" s="4"/>
      <c r="N455" s="4"/>
      <c r="O455" s="4"/>
      <c r="P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33" ht="15.75" customHeight="1" x14ac:dyDescent="0.2">
      <c r="H456" s="4"/>
      <c r="I456" s="4"/>
      <c r="J456" s="4"/>
      <c r="N456" s="4"/>
      <c r="O456" s="4"/>
      <c r="P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33" ht="15.75" customHeight="1" x14ac:dyDescent="0.2">
      <c r="H457" s="4"/>
      <c r="I457" s="4"/>
      <c r="J457" s="4"/>
      <c r="N457" s="4"/>
      <c r="O457" s="4"/>
      <c r="P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33" ht="15.75" customHeight="1" x14ac:dyDescent="0.2">
      <c r="H458" s="4"/>
      <c r="I458" s="4"/>
      <c r="J458" s="4"/>
      <c r="N458" s="4"/>
      <c r="O458" s="4"/>
      <c r="P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33" ht="15.75" customHeight="1" x14ac:dyDescent="0.2">
      <c r="H459" s="4"/>
      <c r="I459" s="4"/>
      <c r="J459" s="4"/>
      <c r="N459" s="4"/>
      <c r="O459" s="4"/>
      <c r="P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33" ht="15.75" customHeight="1" x14ac:dyDescent="0.2">
      <c r="H460" s="4"/>
      <c r="I460" s="4"/>
      <c r="J460" s="4"/>
      <c r="N460" s="4"/>
      <c r="O460" s="4"/>
      <c r="P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33" ht="15.75" customHeight="1" x14ac:dyDescent="0.2">
      <c r="H461" s="4"/>
      <c r="I461" s="4"/>
      <c r="J461" s="4"/>
      <c r="N461" s="4"/>
      <c r="O461" s="4"/>
      <c r="P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33" ht="15.75" customHeight="1" x14ac:dyDescent="0.2">
      <c r="H462" s="4"/>
      <c r="I462" s="4"/>
      <c r="J462" s="4"/>
      <c r="N462" s="4"/>
      <c r="O462" s="4"/>
      <c r="P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33" ht="15.75" customHeight="1" x14ac:dyDescent="0.2">
      <c r="H463" s="4"/>
      <c r="I463" s="4"/>
      <c r="J463" s="4"/>
      <c r="N463" s="4"/>
      <c r="O463" s="4"/>
      <c r="P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33" ht="15.75" customHeight="1" x14ac:dyDescent="0.2">
      <c r="H464" s="4"/>
      <c r="I464" s="4"/>
      <c r="J464" s="4"/>
      <c r="N464" s="4"/>
      <c r="O464" s="4"/>
      <c r="P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8:28" ht="15.75" customHeight="1" x14ac:dyDescent="0.2">
      <c r="H465" s="4"/>
      <c r="I465" s="4"/>
      <c r="J465" s="4"/>
      <c r="N465" s="4"/>
      <c r="O465" s="4"/>
      <c r="P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8:28" ht="15.75" customHeight="1" x14ac:dyDescent="0.2">
      <c r="H466" s="4"/>
      <c r="I466" s="4"/>
      <c r="J466" s="4"/>
      <c r="N466" s="4"/>
      <c r="O466" s="4"/>
      <c r="P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8:28" ht="15.75" customHeight="1" x14ac:dyDescent="0.2">
      <c r="H467" s="4"/>
      <c r="I467" s="4"/>
      <c r="J467" s="4"/>
      <c r="N467" s="4"/>
      <c r="O467" s="4"/>
      <c r="P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8:28" ht="15.75" customHeight="1" x14ac:dyDescent="0.2">
      <c r="H468" s="4"/>
      <c r="I468" s="4"/>
      <c r="J468" s="4"/>
      <c r="N468" s="4"/>
      <c r="O468" s="4"/>
      <c r="P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8:28" ht="15.75" customHeight="1" x14ac:dyDescent="0.2">
      <c r="H469" s="4"/>
      <c r="I469" s="4"/>
      <c r="J469" s="4"/>
      <c r="N469" s="4"/>
      <c r="O469" s="4"/>
      <c r="P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8:28" ht="15.75" customHeight="1" x14ac:dyDescent="0.2">
      <c r="H470" s="4"/>
      <c r="I470" s="4"/>
      <c r="J470" s="4"/>
      <c r="N470" s="4"/>
      <c r="O470" s="4"/>
      <c r="P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8:28" ht="15.75" customHeight="1" x14ac:dyDescent="0.2">
      <c r="H471" s="4"/>
      <c r="I471" s="4"/>
      <c r="J471" s="4"/>
      <c r="N471" s="4"/>
      <c r="O471" s="4"/>
      <c r="P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8:28" ht="15.75" customHeight="1" x14ac:dyDescent="0.2">
      <c r="H472" s="4"/>
      <c r="I472" s="4"/>
      <c r="J472" s="4"/>
      <c r="N472" s="4"/>
      <c r="O472" s="4"/>
      <c r="P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8:28" ht="15.75" customHeight="1" x14ac:dyDescent="0.2">
      <c r="H473" s="4"/>
      <c r="I473" s="4"/>
      <c r="J473" s="4"/>
      <c r="N473" s="4"/>
      <c r="O473" s="4"/>
      <c r="P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8:28" ht="15.75" customHeight="1" x14ac:dyDescent="0.2">
      <c r="H474" s="4"/>
      <c r="I474" s="4"/>
      <c r="J474" s="4"/>
      <c r="N474" s="4"/>
      <c r="O474" s="4"/>
      <c r="P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8:28" ht="15.75" customHeight="1" x14ac:dyDescent="0.2">
      <c r="H475" s="4"/>
      <c r="I475" s="4"/>
      <c r="J475" s="4"/>
      <c r="N475" s="4"/>
      <c r="O475" s="4"/>
      <c r="P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8:28" ht="15.75" customHeight="1" x14ac:dyDescent="0.2">
      <c r="H476" s="4"/>
      <c r="I476" s="4"/>
      <c r="J476" s="4"/>
      <c r="N476" s="4"/>
      <c r="O476" s="4"/>
      <c r="P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8:28" ht="15.75" customHeight="1" x14ac:dyDescent="0.2">
      <c r="H477" s="4"/>
      <c r="I477" s="4"/>
      <c r="J477" s="4"/>
      <c r="N477" s="4"/>
      <c r="O477" s="4"/>
      <c r="P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8:28" ht="15.75" customHeight="1" x14ac:dyDescent="0.2">
      <c r="H478" s="4"/>
      <c r="I478" s="4"/>
      <c r="J478" s="4"/>
      <c r="N478" s="4"/>
      <c r="O478" s="4"/>
      <c r="P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8:28" ht="15.75" customHeight="1" x14ac:dyDescent="0.2">
      <c r="H479" s="4"/>
      <c r="I479" s="4"/>
      <c r="J479" s="4"/>
      <c r="N479" s="4"/>
      <c r="O479" s="4"/>
      <c r="P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8:28" ht="15.75" customHeight="1" x14ac:dyDescent="0.2">
      <c r="H480" s="4"/>
      <c r="I480" s="4"/>
      <c r="J480" s="4"/>
      <c r="N480" s="4"/>
      <c r="O480" s="4"/>
      <c r="P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8:28" ht="15.75" customHeight="1" x14ac:dyDescent="0.2">
      <c r="H481" s="4"/>
      <c r="I481" s="4"/>
      <c r="J481" s="4"/>
      <c r="N481" s="4"/>
      <c r="O481" s="4"/>
      <c r="P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8:28" ht="15.75" customHeight="1" x14ac:dyDescent="0.2">
      <c r="H482" s="4"/>
      <c r="I482" s="4"/>
      <c r="J482" s="4"/>
      <c r="N482" s="4"/>
      <c r="O482" s="4"/>
      <c r="P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8:28" ht="15.75" customHeight="1" x14ac:dyDescent="0.2">
      <c r="H483" s="4"/>
      <c r="I483" s="4"/>
      <c r="J483" s="4"/>
      <c r="N483" s="4"/>
      <c r="O483" s="4"/>
      <c r="P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8:28" ht="15.75" customHeight="1" x14ac:dyDescent="0.2">
      <c r="H484" s="4"/>
      <c r="I484" s="4"/>
      <c r="J484" s="4"/>
      <c r="N484" s="4"/>
      <c r="O484" s="4"/>
      <c r="P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8:28" ht="15.75" customHeight="1" x14ac:dyDescent="0.2">
      <c r="H485" s="4"/>
      <c r="I485" s="4"/>
      <c r="J485" s="4"/>
      <c r="N485" s="4"/>
      <c r="O485" s="4"/>
      <c r="P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8:28" ht="15.75" customHeight="1" x14ac:dyDescent="0.2">
      <c r="H486" s="4"/>
      <c r="I486" s="4"/>
      <c r="J486" s="4"/>
      <c r="N486" s="4"/>
      <c r="O486" s="4"/>
      <c r="P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8:28" ht="15.75" customHeight="1" x14ac:dyDescent="0.2">
      <c r="H487" s="4"/>
      <c r="I487" s="4"/>
      <c r="J487" s="4"/>
      <c r="N487" s="4"/>
      <c r="O487" s="4"/>
      <c r="P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8:28" ht="15.75" customHeight="1" x14ac:dyDescent="0.2">
      <c r="H488" s="4"/>
      <c r="I488" s="4"/>
      <c r="J488" s="4"/>
      <c r="N488" s="4"/>
      <c r="O488" s="4"/>
      <c r="P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8:28" ht="15.75" customHeight="1" x14ac:dyDescent="0.2">
      <c r="H489" s="4"/>
      <c r="I489" s="4"/>
      <c r="J489" s="4"/>
      <c r="N489" s="4"/>
      <c r="O489" s="4"/>
      <c r="P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8:28" ht="15.75" customHeight="1" x14ac:dyDescent="0.2">
      <c r="H490" s="4"/>
      <c r="I490" s="4"/>
      <c r="J490" s="4"/>
      <c r="N490" s="4"/>
      <c r="O490" s="4"/>
      <c r="P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8:28" ht="15.75" customHeight="1" x14ac:dyDescent="0.2">
      <c r="H491" s="4"/>
      <c r="I491" s="4"/>
      <c r="J491" s="4"/>
      <c r="N491" s="4"/>
      <c r="O491" s="4"/>
      <c r="P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8:28" ht="15.75" customHeight="1" x14ac:dyDescent="0.2">
      <c r="H492" s="4"/>
      <c r="I492" s="4"/>
      <c r="J492" s="4"/>
      <c r="N492" s="4"/>
      <c r="O492" s="4"/>
      <c r="P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8:28" ht="15.75" customHeight="1" x14ac:dyDescent="0.2">
      <c r="H493" s="4"/>
      <c r="I493" s="4"/>
      <c r="J493" s="4"/>
      <c r="N493" s="4"/>
      <c r="O493" s="4"/>
      <c r="P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8:28" ht="15.75" customHeight="1" x14ac:dyDescent="0.2">
      <c r="H494" s="4"/>
      <c r="I494" s="4"/>
      <c r="J494" s="4"/>
      <c r="N494" s="4"/>
      <c r="O494" s="4"/>
      <c r="P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8:28" ht="15.75" customHeight="1" x14ac:dyDescent="0.2">
      <c r="H495" s="4"/>
      <c r="I495" s="4"/>
      <c r="J495" s="4"/>
      <c r="N495" s="4"/>
      <c r="O495" s="4"/>
      <c r="P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8:28" ht="15.75" customHeight="1" x14ac:dyDescent="0.2">
      <c r="H496" s="4"/>
      <c r="I496" s="4"/>
      <c r="J496" s="4"/>
      <c r="N496" s="4"/>
      <c r="O496" s="4"/>
      <c r="P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8:28" ht="15.75" customHeight="1" x14ac:dyDescent="0.2">
      <c r="H497" s="4"/>
      <c r="I497" s="4"/>
      <c r="J497" s="4"/>
      <c r="N497" s="4"/>
      <c r="O497" s="4"/>
      <c r="P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8:28" ht="15.75" customHeight="1" x14ac:dyDescent="0.2">
      <c r="H498" s="4"/>
      <c r="I498" s="4"/>
      <c r="J498" s="4"/>
      <c r="N498" s="4"/>
      <c r="O498" s="4"/>
      <c r="P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8:28" ht="15.75" customHeight="1" x14ac:dyDescent="0.2">
      <c r="H499" s="4"/>
      <c r="I499" s="4"/>
      <c r="J499" s="4"/>
      <c r="N499" s="4"/>
      <c r="O499" s="4"/>
      <c r="P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8:28" ht="15.75" customHeight="1" x14ac:dyDescent="0.2">
      <c r="H500" s="4"/>
      <c r="I500" s="4"/>
      <c r="J500" s="4"/>
      <c r="N500" s="4"/>
      <c r="O500" s="4"/>
      <c r="P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8:28" ht="15.75" customHeight="1" x14ac:dyDescent="0.2">
      <c r="H501" s="4"/>
      <c r="I501" s="4"/>
      <c r="J501" s="4"/>
      <c r="N501" s="4"/>
      <c r="O501" s="4"/>
      <c r="P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8:28" ht="15.75" customHeight="1" x14ac:dyDescent="0.2">
      <c r="H502" s="4"/>
      <c r="I502" s="4"/>
      <c r="J502" s="4"/>
      <c r="N502" s="4"/>
      <c r="O502" s="4"/>
      <c r="P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8:28" ht="15.75" customHeight="1" x14ac:dyDescent="0.2">
      <c r="H503" s="4"/>
      <c r="I503" s="4"/>
      <c r="J503" s="4"/>
      <c r="N503" s="4"/>
      <c r="O503" s="4"/>
      <c r="P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8:28" ht="15.75" customHeight="1" x14ac:dyDescent="0.2">
      <c r="H504" s="4"/>
      <c r="I504" s="4"/>
      <c r="J504" s="4"/>
      <c r="N504" s="4"/>
      <c r="O504" s="4"/>
      <c r="P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8:28" ht="15.75" customHeight="1" x14ac:dyDescent="0.2">
      <c r="H505" s="4"/>
      <c r="I505" s="4"/>
      <c r="J505" s="4"/>
      <c r="N505" s="4"/>
      <c r="O505" s="4"/>
      <c r="P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8:28" ht="15.75" customHeight="1" x14ac:dyDescent="0.2">
      <c r="H506" s="4"/>
      <c r="I506" s="4"/>
      <c r="J506" s="4"/>
      <c r="N506" s="4"/>
      <c r="O506" s="4"/>
      <c r="P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8:28" ht="15.75" customHeight="1" x14ac:dyDescent="0.2">
      <c r="H507" s="4"/>
      <c r="I507" s="4"/>
      <c r="J507" s="4"/>
      <c r="N507" s="4"/>
      <c r="O507" s="4"/>
      <c r="P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8:28" ht="15.75" customHeight="1" x14ac:dyDescent="0.2">
      <c r="H508" s="4"/>
      <c r="I508" s="4"/>
      <c r="J508" s="4"/>
      <c r="N508" s="4"/>
      <c r="O508" s="4"/>
      <c r="P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8:28" ht="15.75" customHeight="1" x14ac:dyDescent="0.2">
      <c r="H509" s="4"/>
      <c r="I509" s="4"/>
      <c r="J509" s="4"/>
      <c r="N509" s="4"/>
      <c r="O509" s="4"/>
      <c r="P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8:28" ht="15.75" customHeight="1" x14ac:dyDescent="0.2">
      <c r="H510" s="4"/>
      <c r="I510" s="4"/>
      <c r="J510" s="4"/>
      <c r="N510" s="4"/>
      <c r="O510" s="4"/>
      <c r="P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8:28" ht="15.75" customHeight="1" x14ac:dyDescent="0.2">
      <c r="H511" s="4"/>
      <c r="I511" s="4"/>
      <c r="J511" s="4"/>
      <c r="N511" s="4"/>
      <c r="O511" s="4"/>
      <c r="P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8:28" ht="15.75" customHeight="1" x14ac:dyDescent="0.2">
      <c r="H512" s="4"/>
      <c r="I512" s="4"/>
      <c r="J512" s="4"/>
      <c r="N512" s="4"/>
      <c r="O512" s="4"/>
      <c r="P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8:28" ht="15.75" customHeight="1" x14ac:dyDescent="0.2">
      <c r="H513" s="4"/>
      <c r="I513" s="4"/>
      <c r="J513" s="4"/>
      <c r="N513" s="4"/>
      <c r="O513" s="4"/>
      <c r="P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8:28" ht="15.75" customHeight="1" x14ac:dyDescent="0.2">
      <c r="H514" s="4"/>
      <c r="I514" s="4"/>
      <c r="J514" s="4"/>
      <c r="N514" s="4"/>
      <c r="O514" s="4"/>
      <c r="P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8:28" ht="15.75" customHeight="1" x14ac:dyDescent="0.2">
      <c r="H515" s="4"/>
      <c r="I515" s="4"/>
      <c r="J515" s="4"/>
      <c r="N515" s="4"/>
      <c r="O515" s="4"/>
      <c r="P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8:28" ht="15.75" customHeight="1" x14ac:dyDescent="0.2">
      <c r="H516" s="4"/>
      <c r="I516" s="4"/>
      <c r="J516" s="4"/>
      <c r="N516" s="4"/>
      <c r="O516" s="4"/>
      <c r="P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8:28" ht="15.75" customHeight="1" x14ac:dyDescent="0.2">
      <c r="H517" s="4"/>
      <c r="I517" s="4"/>
      <c r="J517" s="4"/>
      <c r="N517" s="4"/>
      <c r="O517" s="4"/>
      <c r="P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8:28" ht="15.75" customHeight="1" x14ac:dyDescent="0.2">
      <c r="H518" s="4"/>
      <c r="I518" s="4"/>
      <c r="J518" s="4"/>
      <c r="N518" s="4"/>
      <c r="O518" s="4"/>
      <c r="P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8:28" ht="15.75" customHeight="1" x14ac:dyDescent="0.2">
      <c r="H519" s="4"/>
      <c r="I519" s="4"/>
      <c r="J519" s="4"/>
      <c r="N519" s="4"/>
      <c r="O519" s="4"/>
      <c r="P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8:28" ht="15.75" customHeight="1" x14ac:dyDescent="0.2">
      <c r="H520" s="4"/>
      <c r="I520" s="4"/>
      <c r="J520" s="4"/>
      <c r="N520" s="4"/>
      <c r="O520" s="4"/>
      <c r="P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8:28" ht="15.75" customHeight="1" x14ac:dyDescent="0.2">
      <c r="H521" s="4"/>
      <c r="I521" s="4"/>
      <c r="J521" s="4"/>
      <c r="N521" s="4"/>
      <c r="O521" s="4"/>
      <c r="P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8:28" ht="15.75" customHeight="1" x14ac:dyDescent="0.2">
      <c r="H522" s="4"/>
      <c r="I522" s="4"/>
      <c r="J522" s="4"/>
      <c r="N522" s="4"/>
      <c r="O522" s="4"/>
      <c r="P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8:28" ht="15.75" customHeight="1" x14ac:dyDescent="0.2">
      <c r="H523" s="4"/>
      <c r="I523" s="4"/>
      <c r="J523" s="4"/>
      <c r="N523" s="4"/>
      <c r="O523" s="4"/>
      <c r="P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8:28" ht="15.75" customHeight="1" x14ac:dyDescent="0.2">
      <c r="H524" s="4"/>
      <c r="I524" s="4"/>
      <c r="J524" s="4"/>
      <c r="N524" s="4"/>
      <c r="O524" s="4"/>
      <c r="P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8:28" ht="15.75" customHeight="1" x14ac:dyDescent="0.2">
      <c r="H525" s="4"/>
      <c r="I525" s="4"/>
      <c r="J525" s="4"/>
      <c r="N525" s="4"/>
      <c r="O525" s="4"/>
      <c r="P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8:28" ht="15.75" customHeight="1" x14ac:dyDescent="0.2">
      <c r="H526" s="4"/>
      <c r="I526" s="4"/>
      <c r="J526" s="4"/>
      <c r="N526" s="4"/>
      <c r="O526" s="4"/>
      <c r="P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8:28" ht="15.75" customHeight="1" x14ac:dyDescent="0.2">
      <c r="H527" s="4"/>
      <c r="I527" s="4"/>
      <c r="J527" s="4"/>
      <c r="N527" s="4"/>
      <c r="O527" s="4"/>
      <c r="P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8:28" ht="15.75" customHeight="1" x14ac:dyDescent="0.2">
      <c r="H528" s="4"/>
      <c r="I528" s="4"/>
      <c r="J528" s="4"/>
      <c r="N528" s="4"/>
      <c r="O528" s="4"/>
      <c r="P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8:28" ht="15.75" customHeight="1" x14ac:dyDescent="0.2">
      <c r="H529" s="4"/>
      <c r="I529" s="4"/>
      <c r="J529" s="4"/>
      <c r="N529" s="4"/>
      <c r="O529" s="4"/>
      <c r="P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8:28" ht="15.75" customHeight="1" x14ac:dyDescent="0.2">
      <c r="H530" s="4"/>
      <c r="I530" s="4"/>
      <c r="J530" s="4"/>
      <c r="N530" s="4"/>
      <c r="O530" s="4"/>
      <c r="P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8:28" ht="15.75" customHeight="1" x14ac:dyDescent="0.2">
      <c r="H531" s="4"/>
      <c r="I531" s="4"/>
      <c r="J531" s="4"/>
      <c r="N531" s="4"/>
      <c r="O531" s="4"/>
      <c r="P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8:28" ht="15.75" customHeight="1" x14ac:dyDescent="0.2">
      <c r="H532" s="4"/>
      <c r="I532" s="4"/>
      <c r="J532" s="4"/>
      <c r="N532" s="4"/>
      <c r="O532" s="4"/>
      <c r="P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8:28" ht="15.75" customHeight="1" x14ac:dyDescent="0.2">
      <c r="H533" s="4"/>
      <c r="I533" s="4"/>
      <c r="J533" s="4"/>
      <c r="N533" s="4"/>
      <c r="O533" s="4"/>
      <c r="P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8:28" ht="15.75" customHeight="1" x14ac:dyDescent="0.2">
      <c r="H534" s="4"/>
      <c r="I534" s="4"/>
      <c r="J534" s="4"/>
      <c r="N534" s="4"/>
      <c r="O534" s="4"/>
      <c r="P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8:28" ht="15.75" customHeight="1" x14ac:dyDescent="0.2">
      <c r="H535" s="4"/>
      <c r="I535" s="4"/>
      <c r="J535" s="4"/>
      <c r="N535" s="4"/>
      <c r="O535" s="4"/>
      <c r="P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8:28" ht="15.75" customHeight="1" x14ac:dyDescent="0.2">
      <c r="H536" s="4"/>
      <c r="I536" s="4"/>
      <c r="J536" s="4"/>
      <c r="N536" s="4"/>
      <c r="O536" s="4"/>
      <c r="P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8:28" ht="15.75" customHeight="1" x14ac:dyDescent="0.2">
      <c r="H537" s="4"/>
      <c r="I537" s="4"/>
      <c r="J537" s="4"/>
      <c r="N537" s="4"/>
      <c r="O537" s="4"/>
      <c r="P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8:28" ht="15.75" customHeight="1" x14ac:dyDescent="0.2">
      <c r="H538" s="4"/>
      <c r="I538" s="4"/>
      <c r="J538" s="4"/>
      <c r="N538" s="4"/>
      <c r="O538" s="4"/>
      <c r="P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8:28" ht="15.75" customHeight="1" x14ac:dyDescent="0.2">
      <c r="H539" s="4"/>
      <c r="I539" s="4"/>
      <c r="J539" s="4"/>
      <c r="N539" s="4"/>
      <c r="O539" s="4"/>
      <c r="P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8:28" ht="15.75" customHeight="1" x14ac:dyDescent="0.2">
      <c r="H540" s="4"/>
      <c r="I540" s="4"/>
      <c r="J540" s="4"/>
      <c r="N540" s="4"/>
      <c r="O540" s="4"/>
      <c r="P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8:28" ht="15.75" customHeight="1" x14ac:dyDescent="0.2">
      <c r="H541" s="4"/>
      <c r="I541" s="4"/>
      <c r="J541" s="4"/>
      <c r="N541" s="4"/>
      <c r="O541" s="4"/>
      <c r="P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8:28" ht="15.75" customHeight="1" x14ac:dyDescent="0.2">
      <c r="H542" s="4"/>
      <c r="I542" s="4"/>
      <c r="J542" s="4"/>
      <c r="N542" s="4"/>
      <c r="O542" s="4"/>
      <c r="P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8:28" ht="15.75" customHeight="1" x14ac:dyDescent="0.2">
      <c r="H543" s="4"/>
      <c r="I543" s="4"/>
      <c r="J543" s="4"/>
      <c r="N543" s="4"/>
      <c r="O543" s="4"/>
      <c r="P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8:28" ht="15.75" customHeight="1" x14ac:dyDescent="0.2">
      <c r="H544" s="4"/>
      <c r="I544" s="4"/>
      <c r="J544" s="4"/>
      <c r="N544" s="4"/>
      <c r="O544" s="4"/>
      <c r="P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8:28" ht="15.75" customHeight="1" x14ac:dyDescent="0.2">
      <c r="H545" s="4"/>
      <c r="I545" s="4"/>
      <c r="J545" s="4"/>
      <c r="N545" s="4"/>
      <c r="O545" s="4"/>
      <c r="P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8:28" ht="15.75" customHeight="1" x14ac:dyDescent="0.2">
      <c r="H546" s="4"/>
      <c r="I546" s="4"/>
      <c r="J546" s="4"/>
      <c r="N546" s="4"/>
      <c r="O546" s="4"/>
      <c r="P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8:28" ht="15.75" customHeight="1" x14ac:dyDescent="0.2">
      <c r="H547" s="4"/>
      <c r="I547" s="4"/>
      <c r="J547" s="4"/>
      <c r="N547" s="4"/>
      <c r="O547" s="4"/>
      <c r="P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8:28" ht="15.75" customHeight="1" x14ac:dyDescent="0.2">
      <c r="H548" s="4"/>
      <c r="I548" s="4"/>
      <c r="J548" s="4"/>
      <c r="N548" s="4"/>
      <c r="O548" s="4"/>
      <c r="P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8:28" ht="15.75" customHeight="1" x14ac:dyDescent="0.2">
      <c r="H549" s="4"/>
      <c r="I549" s="4"/>
      <c r="J549" s="4"/>
      <c r="N549" s="4"/>
      <c r="O549" s="4"/>
      <c r="P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8:28" ht="15.75" customHeight="1" x14ac:dyDescent="0.2">
      <c r="H550" s="4"/>
      <c r="I550" s="4"/>
      <c r="J550" s="4"/>
      <c r="N550" s="4"/>
      <c r="O550" s="4"/>
      <c r="P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8:28" ht="15.75" customHeight="1" x14ac:dyDescent="0.2">
      <c r="H551" s="4"/>
      <c r="I551" s="4"/>
      <c r="J551" s="4"/>
      <c r="N551" s="4"/>
      <c r="O551" s="4"/>
      <c r="P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8:28" ht="15.75" customHeight="1" x14ac:dyDescent="0.2">
      <c r="H552" s="4"/>
      <c r="I552" s="4"/>
      <c r="J552" s="4"/>
      <c r="N552" s="4"/>
      <c r="O552" s="4"/>
      <c r="P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8:28" ht="15.75" customHeight="1" x14ac:dyDescent="0.2">
      <c r="H553" s="4"/>
      <c r="I553" s="4"/>
      <c r="J553" s="4"/>
      <c r="N553" s="4"/>
      <c r="O553" s="4"/>
      <c r="P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8:28" ht="15.75" customHeight="1" x14ac:dyDescent="0.2">
      <c r="H554" s="4"/>
      <c r="I554" s="4"/>
      <c r="J554" s="4"/>
      <c r="N554" s="4"/>
      <c r="O554" s="4"/>
      <c r="P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8:28" ht="15.75" customHeight="1" x14ac:dyDescent="0.2">
      <c r="H555" s="4"/>
      <c r="I555" s="4"/>
      <c r="J555" s="4"/>
      <c r="N555" s="4"/>
      <c r="O555" s="4"/>
      <c r="P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8:28" ht="15.75" customHeight="1" x14ac:dyDescent="0.2">
      <c r="H556" s="4"/>
      <c r="I556" s="4"/>
      <c r="J556" s="4"/>
      <c r="N556" s="4"/>
      <c r="O556" s="4"/>
      <c r="P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8:28" ht="15.75" customHeight="1" x14ac:dyDescent="0.2">
      <c r="H557" s="4"/>
      <c r="I557" s="4"/>
      <c r="J557" s="4"/>
      <c r="N557" s="4"/>
      <c r="O557" s="4"/>
      <c r="P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8:28" ht="15.75" customHeight="1" x14ac:dyDescent="0.2">
      <c r="H558" s="4"/>
      <c r="I558" s="4"/>
      <c r="J558" s="4"/>
      <c r="N558" s="4"/>
      <c r="O558" s="4"/>
      <c r="P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8:28" ht="15.75" customHeight="1" x14ac:dyDescent="0.2">
      <c r="H559" s="4"/>
      <c r="I559" s="4"/>
      <c r="J559" s="4"/>
      <c r="N559" s="4"/>
      <c r="O559" s="4"/>
      <c r="P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8:28" ht="15.75" customHeight="1" x14ac:dyDescent="0.2">
      <c r="H560" s="4"/>
      <c r="I560" s="4"/>
      <c r="J560" s="4"/>
      <c r="N560" s="4"/>
      <c r="O560" s="4"/>
      <c r="P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8:28" ht="15.75" customHeight="1" x14ac:dyDescent="0.2">
      <c r="H561" s="4"/>
      <c r="I561" s="4"/>
      <c r="J561" s="4"/>
      <c r="N561" s="4"/>
      <c r="O561" s="4"/>
      <c r="P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8:28" ht="15.75" customHeight="1" x14ac:dyDescent="0.2">
      <c r="H562" s="4"/>
      <c r="I562" s="4"/>
      <c r="J562" s="4"/>
      <c r="N562" s="4"/>
      <c r="O562" s="4"/>
      <c r="P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8:28" ht="15.75" customHeight="1" x14ac:dyDescent="0.2">
      <c r="H563" s="4"/>
      <c r="I563" s="4"/>
      <c r="J563" s="4"/>
      <c r="N563" s="4"/>
      <c r="O563" s="4"/>
      <c r="P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8:28" ht="15.75" customHeight="1" x14ac:dyDescent="0.2">
      <c r="H564" s="4"/>
      <c r="I564" s="4"/>
      <c r="J564" s="4"/>
      <c r="N564" s="4"/>
      <c r="O564" s="4"/>
      <c r="P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8:28" ht="15.75" customHeight="1" x14ac:dyDescent="0.2">
      <c r="H565" s="4"/>
      <c r="I565" s="4"/>
      <c r="J565" s="4"/>
      <c r="N565" s="4"/>
      <c r="O565" s="4"/>
      <c r="P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8:28" ht="15.75" customHeight="1" x14ac:dyDescent="0.2">
      <c r="H566" s="4"/>
      <c r="I566" s="4"/>
      <c r="J566" s="4"/>
      <c r="N566" s="4"/>
      <c r="O566" s="4"/>
      <c r="P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8:28" ht="15.75" customHeight="1" x14ac:dyDescent="0.2">
      <c r="H567" s="4"/>
      <c r="I567" s="4"/>
      <c r="J567" s="4"/>
      <c r="N567" s="4"/>
      <c r="O567" s="4"/>
      <c r="P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8:28" ht="15.75" customHeight="1" x14ac:dyDescent="0.2">
      <c r="H568" s="4"/>
      <c r="I568" s="4"/>
      <c r="J568" s="4"/>
      <c r="N568" s="4"/>
      <c r="O568" s="4"/>
      <c r="P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8:28" ht="15.75" customHeight="1" x14ac:dyDescent="0.2">
      <c r="H569" s="4"/>
      <c r="I569" s="4"/>
      <c r="J569" s="4"/>
      <c r="N569" s="4"/>
      <c r="O569" s="4"/>
      <c r="P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8:28" ht="15.75" customHeight="1" x14ac:dyDescent="0.2">
      <c r="H570" s="4"/>
      <c r="I570" s="4"/>
      <c r="J570" s="4"/>
      <c r="N570" s="4"/>
      <c r="O570" s="4"/>
      <c r="P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8:28" ht="15.75" customHeight="1" x14ac:dyDescent="0.2">
      <c r="H571" s="4"/>
      <c r="I571" s="4"/>
      <c r="J571" s="4"/>
      <c r="N571" s="4"/>
      <c r="O571" s="4"/>
      <c r="P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8:28" ht="15.75" customHeight="1" x14ac:dyDescent="0.2">
      <c r="H572" s="4"/>
      <c r="I572" s="4"/>
      <c r="J572" s="4"/>
      <c r="N572" s="4"/>
      <c r="O572" s="4"/>
      <c r="P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8:28" ht="15.75" customHeight="1" x14ac:dyDescent="0.2">
      <c r="H573" s="4"/>
      <c r="I573" s="4"/>
      <c r="J573" s="4"/>
      <c r="N573" s="4"/>
      <c r="O573" s="4"/>
      <c r="P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8:28" ht="15.75" customHeight="1" x14ac:dyDescent="0.2">
      <c r="H574" s="4"/>
      <c r="I574" s="4"/>
      <c r="J574" s="4"/>
      <c r="N574" s="4"/>
      <c r="O574" s="4"/>
      <c r="P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8:28" ht="15.75" customHeight="1" x14ac:dyDescent="0.2">
      <c r="H575" s="4"/>
      <c r="I575" s="4"/>
      <c r="J575" s="4"/>
      <c r="N575" s="4"/>
      <c r="O575" s="4"/>
      <c r="P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8:28" ht="15.75" customHeight="1" x14ac:dyDescent="0.2">
      <c r="H576" s="4"/>
      <c r="I576" s="4"/>
      <c r="J576" s="4"/>
      <c r="N576" s="4"/>
      <c r="O576" s="4"/>
      <c r="P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8:28" ht="15.75" customHeight="1" x14ac:dyDescent="0.2">
      <c r="H577" s="4"/>
      <c r="I577" s="4"/>
      <c r="J577" s="4"/>
      <c r="N577" s="4"/>
      <c r="O577" s="4"/>
      <c r="P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8:28" ht="15.75" customHeight="1" x14ac:dyDescent="0.2">
      <c r="H578" s="4"/>
      <c r="I578" s="4"/>
      <c r="J578" s="4"/>
      <c r="N578" s="4"/>
      <c r="O578" s="4"/>
      <c r="P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8:28" ht="15.75" customHeight="1" x14ac:dyDescent="0.2">
      <c r="H579" s="4"/>
      <c r="I579" s="4"/>
      <c r="J579" s="4"/>
      <c r="N579" s="4"/>
      <c r="O579" s="4"/>
      <c r="P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8:28" ht="15.75" customHeight="1" x14ac:dyDescent="0.2">
      <c r="H580" s="4"/>
      <c r="I580" s="4"/>
      <c r="J580" s="4"/>
      <c r="N580" s="4"/>
      <c r="O580" s="4"/>
      <c r="P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8:28" ht="15.75" customHeight="1" x14ac:dyDescent="0.2">
      <c r="H581" s="4"/>
      <c r="I581" s="4"/>
      <c r="J581" s="4"/>
      <c r="N581" s="4"/>
      <c r="O581" s="4"/>
      <c r="P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8:28" ht="15.75" customHeight="1" x14ac:dyDescent="0.2">
      <c r="H582" s="4"/>
      <c r="I582" s="4"/>
      <c r="J582" s="4"/>
      <c r="N582" s="4"/>
      <c r="O582" s="4"/>
      <c r="P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8:28" ht="15.75" customHeight="1" x14ac:dyDescent="0.2">
      <c r="H583" s="4"/>
      <c r="I583" s="4"/>
      <c r="J583" s="4"/>
      <c r="N583" s="4"/>
      <c r="O583" s="4"/>
      <c r="P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8:28" ht="15.75" customHeight="1" x14ac:dyDescent="0.2">
      <c r="H584" s="4"/>
      <c r="I584" s="4"/>
      <c r="J584" s="4"/>
      <c r="N584" s="4"/>
      <c r="O584" s="4"/>
      <c r="P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8:28" ht="15.75" customHeight="1" x14ac:dyDescent="0.2">
      <c r="H585" s="4"/>
      <c r="I585" s="4"/>
      <c r="J585" s="4"/>
      <c r="N585" s="4"/>
      <c r="O585" s="4"/>
      <c r="P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8:28" ht="15.75" customHeight="1" x14ac:dyDescent="0.2">
      <c r="H586" s="4"/>
      <c r="I586" s="4"/>
      <c r="J586" s="4"/>
      <c r="N586" s="4"/>
      <c r="O586" s="4"/>
      <c r="P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8:28" ht="15.75" customHeight="1" x14ac:dyDescent="0.2">
      <c r="H587" s="4"/>
      <c r="I587" s="4"/>
      <c r="J587" s="4"/>
      <c r="N587" s="4"/>
      <c r="O587" s="4"/>
      <c r="P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8:28" ht="15.75" customHeight="1" x14ac:dyDescent="0.2">
      <c r="H588" s="4"/>
      <c r="I588" s="4"/>
      <c r="J588" s="4"/>
      <c r="N588" s="4"/>
      <c r="O588" s="4"/>
      <c r="P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8:28" ht="15.75" customHeight="1" x14ac:dyDescent="0.2">
      <c r="H589" s="4"/>
      <c r="I589" s="4"/>
      <c r="J589" s="4"/>
      <c r="N589" s="4"/>
      <c r="O589" s="4"/>
      <c r="P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8:28" ht="15.75" customHeight="1" x14ac:dyDescent="0.2">
      <c r="H590" s="4"/>
      <c r="I590" s="4"/>
      <c r="J590" s="4"/>
      <c r="N590" s="4"/>
      <c r="O590" s="4"/>
      <c r="P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8:28" ht="15.75" customHeight="1" x14ac:dyDescent="0.2">
      <c r="H591" s="4"/>
      <c r="I591" s="4"/>
      <c r="J591" s="4"/>
      <c r="N591" s="4"/>
      <c r="O591" s="4"/>
      <c r="P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8:28" ht="15.75" customHeight="1" x14ac:dyDescent="0.2">
      <c r="H592" s="4"/>
      <c r="I592" s="4"/>
      <c r="J592" s="4"/>
      <c r="N592" s="4"/>
      <c r="O592" s="4"/>
      <c r="P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8:28" ht="15.75" customHeight="1" x14ac:dyDescent="0.2">
      <c r="H593" s="4"/>
      <c r="I593" s="4"/>
      <c r="J593" s="4"/>
      <c r="N593" s="4"/>
      <c r="O593" s="4"/>
      <c r="P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8:28" ht="15.75" customHeight="1" x14ac:dyDescent="0.2">
      <c r="H594" s="4"/>
      <c r="I594" s="4"/>
      <c r="J594" s="4"/>
      <c r="N594" s="4"/>
      <c r="O594" s="4"/>
      <c r="P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8:28" ht="15.75" customHeight="1" x14ac:dyDescent="0.2">
      <c r="H595" s="4"/>
      <c r="I595" s="4"/>
      <c r="J595" s="4"/>
      <c r="N595" s="4"/>
      <c r="O595" s="4"/>
      <c r="P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8:28" ht="15.75" customHeight="1" x14ac:dyDescent="0.2">
      <c r="H596" s="4"/>
      <c r="I596" s="4"/>
      <c r="J596" s="4"/>
      <c r="N596" s="4"/>
      <c r="O596" s="4"/>
      <c r="P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8:28" ht="15.75" customHeight="1" x14ac:dyDescent="0.2">
      <c r="H597" s="4"/>
      <c r="I597" s="4"/>
      <c r="J597" s="4"/>
      <c r="N597" s="4"/>
      <c r="O597" s="4"/>
      <c r="P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8:28" ht="15.75" customHeight="1" x14ac:dyDescent="0.2">
      <c r="H598" s="4"/>
      <c r="I598" s="4"/>
      <c r="J598" s="4"/>
      <c r="N598" s="4"/>
      <c r="O598" s="4"/>
      <c r="P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8:28" ht="15.75" customHeight="1" x14ac:dyDescent="0.2">
      <c r="H599" s="4"/>
      <c r="I599" s="4"/>
      <c r="J599" s="4"/>
      <c r="N599" s="4"/>
      <c r="O599" s="4"/>
      <c r="P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8:28" ht="15.75" customHeight="1" x14ac:dyDescent="0.2">
      <c r="H600" s="4"/>
      <c r="I600" s="4"/>
      <c r="J600" s="4"/>
      <c r="N600" s="4"/>
      <c r="O600" s="4"/>
      <c r="P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8:28" ht="15.75" customHeight="1" x14ac:dyDescent="0.2">
      <c r="H601" s="4"/>
      <c r="I601" s="4"/>
      <c r="J601" s="4"/>
      <c r="N601" s="4"/>
      <c r="O601" s="4"/>
      <c r="P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8:28" ht="15.75" customHeight="1" x14ac:dyDescent="0.2">
      <c r="H602" s="4"/>
      <c r="I602" s="4"/>
      <c r="J602" s="4"/>
      <c r="N602" s="4"/>
      <c r="O602" s="4"/>
      <c r="P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8:28" ht="15.75" customHeight="1" x14ac:dyDescent="0.2">
      <c r="H603" s="4"/>
      <c r="I603" s="4"/>
      <c r="J603" s="4"/>
      <c r="N603" s="4"/>
      <c r="O603" s="4"/>
      <c r="P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8:28" ht="15.75" customHeight="1" x14ac:dyDescent="0.2">
      <c r="H604" s="4"/>
      <c r="I604" s="4"/>
      <c r="J604" s="4"/>
      <c r="N604" s="4"/>
      <c r="O604" s="4"/>
      <c r="P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8:28" ht="15.75" customHeight="1" x14ac:dyDescent="0.2">
      <c r="H605" s="4"/>
      <c r="I605" s="4"/>
      <c r="J605" s="4"/>
      <c r="N605" s="4"/>
      <c r="O605" s="4"/>
      <c r="P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8:28" ht="15.75" customHeight="1" x14ac:dyDescent="0.2">
      <c r="H606" s="4"/>
      <c r="I606" s="4"/>
      <c r="J606" s="4"/>
      <c r="N606" s="4"/>
      <c r="O606" s="4"/>
      <c r="P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8:28" ht="15.75" customHeight="1" x14ac:dyDescent="0.2">
      <c r="H607" s="4"/>
      <c r="I607" s="4"/>
      <c r="J607" s="4"/>
      <c r="N607" s="4"/>
      <c r="O607" s="4"/>
      <c r="P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8:28" ht="15.75" customHeight="1" x14ac:dyDescent="0.2">
      <c r="H608" s="4"/>
      <c r="I608" s="4"/>
      <c r="J608" s="4"/>
      <c r="N608" s="4"/>
      <c r="O608" s="4"/>
      <c r="P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8:28" ht="15.75" customHeight="1" x14ac:dyDescent="0.2">
      <c r="H609" s="4"/>
      <c r="I609" s="4"/>
      <c r="J609" s="4"/>
      <c r="N609" s="4"/>
      <c r="O609" s="4"/>
      <c r="P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8:28" ht="15.75" customHeight="1" x14ac:dyDescent="0.2">
      <c r="H610" s="4"/>
      <c r="I610" s="4"/>
      <c r="J610" s="4"/>
      <c r="N610" s="4"/>
      <c r="O610" s="4"/>
      <c r="P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8:28" ht="15.75" customHeight="1" x14ac:dyDescent="0.2">
      <c r="H611" s="4"/>
      <c r="I611" s="4"/>
      <c r="J611" s="4"/>
      <c r="N611" s="4"/>
      <c r="O611" s="4"/>
      <c r="P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8:28" ht="15.75" customHeight="1" x14ac:dyDescent="0.2">
      <c r="H612" s="4"/>
      <c r="I612" s="4"/>
      <c r="J612" s="4"/>
      <c r="N612" s="4"/>
      <c r="O612" s="4"/>
      <c r="P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8:28" ht="15.75" customHeight="1" x14ac:dyDescent="0.2">
      <c r="H613" s="4"/>
      <c r="I613" s="4"/>
      <c r="J613" s="4"/>
      <c r="N613" s="4"/>
      <c r="O613" s="4"/>
      <c r="P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8:28" ht="15.75" customHeight="1" x14ac:dyDescent="0.2">
      <c r="H614" s="4"/>
      <c r="I614" s="4"/>
      <c r="J614" s="4"/>
      <c r="N614" s="4"/>
      <c r="O614" s="4"/>
      <c r="P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8:28" ht="15.75" customHeight="1" x14ac:dyDescent="0.2">
      <c r="H615" s="4"/>
      <c r="I615" s="4"/>
      <c r="J615" s="4"/>
      <c r="N615" s="4"/>
      <c r="O615" s="4"/>
      <c r="P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8:28" ht="15.75" customHeight="1" x14ac:dyDescent="0.2">
      <c r="H616" s="4"/>
      <c r="I616" s="4"/>
      <c r="J616" s="4"/>
      <c r="N616" s="4"/>
      <c r="O616" s="4"/>
      <c r="P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8:28" ht="15.75" customHeight="1" x14ac:dyDescent="0.2">
      <c r="H617" s="4"/>
      <c r="I617" s="4"/>
      <c r="J617" s="4"/>
      <c r="N617" s="4"/>
      <c r="O617" s="4"/>
      <c r="P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8:28" ht="15.75" customHeight="1" x14ac:dyDescent="0.2">
      <c r="H618" s="4"/>
      <c r="I618" s="4"/>
      <c r="J618" s="4"/>
      <c r="N618" s="4"/>
      <c r="O618" s="4"/>
      <c r="P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8:28" ht="15.75" customHeight="1" x14ac:dyDescent="0.2">
      <c r="H619" s="4"/>
      <c r="I619" s="4"/>
      <c r="J619" s="4"/>
      <c r="N619" s="4"/>
      <c r="O619" s="4"/>
      <c r="P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8:28" ht="15.75" customHeight="1" x14ac:dyDescent="0.2">
      <c r="H620" s="4"/>
      <c r="I620" s="4"/>
      <c r="J620" s="4"/>
      <c r="N620" s="4"/>
      <c r="O620" s="4"/>
      <c r="P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8:28" ht="15.75" customHeight="1" x14ac:dyDescent="0.2">
      <c r="H621" s="4"/>
      <c r="I621" s="4"/>
      <c r="J621" s="4"/>
      <c r="N621" s="4"/>
      <c r="O621" s="4"/>
      <c r="P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8:28" ht="15.75" customHeight="1" x14ac:dyDescent="0.2">
      <c r="H622" s="4"/>
      <c r="I622" s="4"/>
      <c r="J622" s="4"/>
      <c r="N622" s="4"/>
      <c r="O622" s="4"/>
      <c r="P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8:28" ht="15.75" customHeight="1" x14ac:dyDescent="0.2">
      <c r="H623" s="4"/>
      <c r="I623" s="4"/>
      <c r="J623" s="4"/>
      <c r="N623" s="4"/>
      <c r="O623" s="4"/>
      <c r="P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8:28" ht="15.75" customHeight="1" x14ac:dyDescent="0.2">
      <c r="H624" s="4"/>
      <c r="I624" s="4"/>
      <c r="J624" s="4"/>
      <c r="N624" s="4"/>
      <c r="O624" s="4"/>
      <c r="P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8:28" ht="15.75" customHeight="1" x14ac:dyDescent="0.2">
      <c r="H625" s="4"/>
      <c r="I625" s="4"/>
      <c r="J625" s="4"/>
      <c r="N625" s="4"/>
      <c r="O625" s="4"/>
      <c r="P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8:28" ht="15.75" customHeight="1" x14ac:dyDescent="0.2">
      <c r="H626" s="4"/>
      <c r="I626" s="4"/>
      <c r="J626" s="4"/>
      <c r="N626" s="4"/>
      <c r="O626" s="4"/>
      <c r="P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8:28" ht="15.75" customHeight="1" x14ac:dyDescent="0.2">
      <c r="H627" s="4"/>
      <c r="I627" s="4"/>
      <c r="J627" s="4"/>
      <c r="N627" s="4"/>
      <c r="O627" s="4"/>
      <c r="P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8:28" ht="15.75" customHeight="1" x14ac:dyDescent="0.2">
      <c r="H628" s="4"/>
      <c r="I628" s="4"/>
      <c r="J628" s="4"/>
      <c r="N628" s="4"/>
      <c r="O628" s="4"/>
      <c r="P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8:28" ht="15.75" customHeight="1" x14ac:dyDescent="0.2">
      <c r="H629" s="4"/>
      <c r="I629" s="4"/>
      <c r="J629" s="4"/>
      <c r="N629" s="4"/>
      <c r="O629" s="4"/>
      <c r="P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8:28" ht="15.75" customHeight="1" x14ac:dyDescent="0.2">
      <c r="H630" s="4"/>
      <c r="I630" s="4"/>
      <c r="J630" s="4"/>
      <c r="N630" s="4"/>
      <c r="O630" s="4"/>
      <c r="P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8:28" ht="15.75" customHeight="1" x14ac:dyDescent="0.2">
      <c r="H631" s="4"/>
      <c r="I631" s="4"/>
      <c r="J631" s="4"/>
      <c r="N631" s="4"/>
      <c r="O631" s="4"/>
      <c r="P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8:28" ht="15.75" customHeight="1" x14ac:dyDescent="0.2">
      <c r="H632" s="4"/>
      <c r="I632" s="4"/>
      <c r="J632" s="4"/>
      <c r="N632" s="4"/>
      <c r="O632" s="4"/>
      <c r="P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8:28" ht="15.75" customHeight="1" x14ac:dyDescent="0.2">
      <c r="H633" s="4"/>
      <c r="I633" s="4"/>
      <c r="J633" s="4"/>
      <c r="N633" s="4"/>
      <c r="O633" s="4"/>
      <c r="P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8:28" ht="15.75" customHeight="1" x14ac:dyDescent="0.2">
      <c r="H634" s="4"/>
      <c r="I634" s="4"/>
      <c r="J634" s="4"/>
      <c r="N634" s="4"/>
      <c r="O634" s="4"/>
      <c r="P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8:28" ht="15.75" customHeight="1" x14ac:dyDescent="0.2">
      <c r="H635" s="4"/>
      <c r="I635" s="4"/>
      <c r="J635" s="4"/>
      <c r="N635" s="4"/>
      <c r="O635" s="4"/>
      <c r="P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8:28" ht="15.75" customHeight="1" x14ac:dyDescent="0.2">
      <c r="H636" s="4"/>
      <c r="I636" s="4"/>
      <c r="J636" s="4"/>
      <c r="N636" s="4"/>
      <c r="O636" s="4"/>
      <c r="P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8:28" ht="15.75" customHeight="1" x14ac:dyDescent="0.2">
      <c r="H637" s="4"/>
      <c r="I637" s="4"/>
      <c r="J637" s="4"/>
      <c r="N637" s="4"/>
      <c r="O637" s="4"/>
      <c r="P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8:28" ht="15.75" customHeight="1" x14ac:dyDescent="0.2">
      <c r="H638" s="4"/>
      <c r="I638" s="4"/>
      <c r="J638" s="4"/>
      <c r="N638" s="4"/>
      <c r="O638" s="4"/>
      <c r="P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8:28" ht="15.75" customHeight="1" x14ac:dyDescent="0.2">
      <c r="H639" s="4"/>
      <c r="I639" s="4"/>
      <c r="J639" s="4"/>
      <c r="N639" s="4"/>
      <c r="O639" s="4"/>
      <c r="P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8:28" ht="15.75" customHeight="1" x14ac:dyDescent="0.2">
      <c r="H640" s="4"/>
      <c r="I640" s="4"/>
      <c r="J640" s="4"/>
      <c r="N640" s="4"/>
      <c r="O640" s="4"/>
      <c r="P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8:28" ht="15.75" customHeight="1" x14ac:dyDescent="0.2">
      <c r="H641" s="4"/>
      <c r="I641" s="4"/>
      <c r="J641" s="4"/>
      <c r="N641" s="4"/>
      <c r="O641" s="4"/>
      <c r="P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8:28" ht="15.75" customHeight="1" x14ac:dyDescent="0.2">
      <c r="H642" s="4"/>
      <c r="I642" s="4"/>
      <c r="J642" s="4"/>
      <c r="N642" s="4"/>
      <c r="O642" s="4"/>
      <c r="P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8:28" ht="15.75" customHeight="1" x14ac:dyDescent="0.2">
      <c r="H643" s="4"/>
      <c r="I643" s="4"/>
      <c r="J643" s="4"/>
      <c r="N643" s="4"/>
      <c r="O643" s="4"/>
      <c r="P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8:28" ht="15.75" customHeight="1" x14ac:dyDescent="0.2">
      <c r="H644" s="4"/>
      <c r="I644" s="4"/>
      <c r="J644" s="4"/>
      <c r="N644" s="4"/>
      <c r="O644" s="4"/>
      <c r="P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8:28" ht="15.75" customHeight="1" x14ac:dyDescent="0.2">
      <c r="H645" s="4"/>
      <c r="I645" s="4"/>
      <c r="J645" s="4"/>
      <c r="N645" s="4"/>
      <c r="O645" s="4"/>
      <c r="P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8:28" ht="15.75" customHeight="1" x14ac:dyDescent="0.2">
      <c r="H646" s="4"/>
      <c r="I646" s="4"/>
      <c r="J646" s="4"/>
      <c r="N646" s="4"/>
      <c r="O646" s="4"/>
      <c r="P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8:28" ht="15.75" customHeight="1" x14ac:dyDescent="0.2">
      <c r="H647" s="4"/>
      <c r="I647" s="4"/>
      <c r="J647" s="4"/>
      <c r="N647" s="4"/>
      <c r="O647" s="4"/>
      <c r="P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8:28" ht="15.75" customHeight="1" x14ac:dyDescent="0.2">
      <c r="H648" s="4"/>
      <c r="I648" s="4"/>
      <c r="J648" s="4"/>
      <c r="N648" s="4"/>
      <c r="O648" s="4"/>
      <c r="P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8:28" ht="15.75" customHeight="1" x14ac:dyDescent="0.2">
      <c r="H649" s="4"/>
      <c r="I649" s="4"/>
      <c r="J649" s="4"/>
      <c r="N649" s="4"/>
      <c r="O649" s="4"/>
      <c r="P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8:28" ht="15.75" customHeight="1" x14ac:dyDescent="0.2">
      <c r="H650" s="4"/>
      <c r="I650" s="4"/>
      <c r="J650" s="4"/>
      <c r="N650" s="4"/>
      <c r="O650" s="4"/>
      <c r="P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8:28" ht="15.75" customHeight="1" x14ac:dyDescent="0.2">
      <c r="H651" s="4"/>
      <c r="I651" s="4"/>
      <c r="J651" s="4"/>
      <c r="N651" s="4"/>
      <c r="O651" s="4"/>
      <c r="P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8:28" ht="15.75" customHeight="1" x14ac:dyDescent="0.2">
      <c r="H652" s="4"/>
      <c r="I652" s="4"/>
      <c r="J652" s="4"/>
      <c r="N652" s="4"/>
      <c r="O652" s="4"/>
      <c r="P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8:28" ht="15.75" customHeight="1" x14ac:dyDescent="0.2">
      <c r="H653" s="4"/>
      <c r="I653" s="4"/>
      <c r="J653" s="4"/>
      <c r="N653" s="4"/>
      <c r="O653" s="4"/>
      <c r="P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8:28" ht="15.75" customHeight="1" x14ac:dyDescent="0.2">
      <c r="H654" s="4"/>
      <c r="I654" s="4"/>
      <c r="J654" s="4"/>
      <c r="N654" s="4"/>
      <c r="O654" s="4"/>
      <c r="P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8:28" ht="15.75" customHeight="1" x14ac:dyDescent="0.2">
      <c r="H655" s="4"/>
      <c r="I655" s="4"/>
      <c r="J655" s="4"/>
      <c r="N655" s="4"/>
      <c r="O655" s="4"/>
      <c r="P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8:28" ht="15.75" customHeight="1" x14ac:dyDescent="0.2">
      <c r="H656" s="4"/>
      <c r="I656" s="4"/>
      <c r="J656" s="4"/>
      <c r="N656" s="4"/>
      <c r="O656" s="4"/>
      <c r="P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8:28" ht="15.75" customHeight="1" x14ac:dyDescent="0.2">
      <c r="H657" s="4"/>
      <c r="I657" s="4"/>
      <c r="J657" s="4"/>
      <c r="N657" s="4"/>
      <c r="O657" s="4"/>
      <c r="P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8:28" ht="15.75" customHeight="1" x14ac:dyDescent="0.2">
      <c r="H658" s="4"/>
      <c r="I658" s="4"/>
      <c r="J658" s="4"/>
      <c r="N658" s="4"/>
      <c r="O658" s="4"/>
      <c r="P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8:28" ht="15.75" customHeight="1" x14ac:dyDescent="0.2">
      <c r="H659" s="4"/>
      <c r="I659" s="4"/>
      <c r="J659" s="4"/>
      <c r="N659" s="4"/>
      <c r="O659" s="4"/>
      <c r="P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8:28" ht="15.75" customHeight="1" x14ac:dyDescent="0.2">
      <c r="H660" s="4"/>
      <c r="I660" s="4"/>
      <c r="J660" s="4"/>
      <c r="N660" s="4"/>
      <c r="O660" s="4"/>
      <c r="P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8:28" ht="15.75" customHeight="1" x14ac:dyDescent="0.2">
      <c r="H661" s="4"/>
      <c r="I661" s="4"/>
      <c r="J661" s="4"/>
      <c r="N661" s="4"/>
      <c r="O661" s="4"/>
      <c r="P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8:28" ht="15.75" customHeight="1" x14ac:dyDescent="0.2">
      <c r="H662" s="4"/>
      <c r="I662" s="4"/>
      <c r="J662" s="4"/>
      <c r="N662" s="4"/>
      <c r="O662" s="4"/>
      <c r="P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8:28" ht="15.75" customHeight="1" x14ac:dyDescent="0.2">
      <c r="H663" s="4"/>
      <c r="I663" s="4"/>
      <c r="J663" s="4"/>
      <c r="N663" s="4"/>
      <c r="O663" s="4"/>
      <c r="P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8:28" ht="15.75" customHeight="1" x14ac:dyDescent="0.2">
      <c r="H664" s="4"/>
      <c r="I664" s="4"/>
      <c r="J664" s="4"/>
      <c r="N664" s="4"/>
      <c r="O664" s="4"/>
      <c r="P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8:28" ht="15.75" customHeight="1" x14ac:dyDescent="0.2">
      <c r="H665" s="4"/>
      <c r="I665" s="4"/>
      <c r="J665" s="4"/>
      <c r="N665" s="4"/>
      <c r="O665" s="4"/>
      <c r="P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8:28" ht="15.75" customHeight="1" x14ac:dyDescent="0.2">
      <c r="H666" s="4"/>
      <c r="I666" s="4"/>
      <c r="J666" s="4"/>
      <c r="N666" s="4"/>
      <c r="O666" s="4"/>
      <c r="P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8:28" ht="15.75" customHeight="1" x14ac:dyDescent="0.2">
      <c r="H667" s="4"/>
      <c r="I667" s="4"/>
      <c r="J667" s="4"/>
      <c r="N667" s="4"/>
      <c r="O667" s="4"/>
      <c r="P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8:28" ht="15.75" customHeight="1" x14ac:dyDescent="0.2">
      <c r="H668" s="4"/>
      <c r="I668" s="4"/>
      <c r="J668" s="4"/>
      <c r="N668" s="4"/>
      <c r="O668" s="4"/>
      <c r="P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8:28" ht="15.75" customHeight="1" x14ac:dyDescent="0.2">
      <c r="H669" s="4"/>
      <c r="I669" s="4"/>
      <c r="J669" s="4"/>
      <c r="N669" s="4"/>
      <c r="O669" s="4"/>
      <c r="P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8:28" ht="15.75" customHeight="1" x14ac:dyDescent="0.2">
      <c r="H670" s="4"/>
      <c r="I670" s="4"/>
      <c r="J670" s="4"/>
      <c r="N670" s="4"/>
      <c r="O670" s="4"/>
      <c r="P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8:28" ht="15.75" customHeight="1" x14ac:dyDescent="0.2">
      <c r="H671" s="4"/>
      <c r="I671" s="4"/>
      <c r="J671" s="4"/>
      <c r="N671" s="4"/>
      <c r="O671" s="4"/>
      <c r="P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8:28" ht="15.75" customHeight="1" x14ac:dyDescent="0.2">
      <c r="H672" s="4"/>
      <c r="I672" s="4"/>
      <c r="J672" s="4"/>
      <c r="N672" s="4"/>
      <c r="O672" s="4"/>
      <c r="P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8:28" ht="15.75" customHeight="1" x14ac:dyDescent="0.2">
      <c r="H673" s="4"/>
      <c r="I673" s="4"/>
      <c r="J673" s="4"/>
      <c r="N673" s="4"/>
      <c r="O673" s="4"/>
      <c r="P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8:28" ht="15.75" customHeight="1" x14ac:dyDescent="0.2">
      <c r="H674" s="4"/>
      <c r="I674" s="4"/>
      <c r="J674" s="4"/>
      <c r="N674" s="4"/>
      <c r="O674" s="4"/>
      <c r="P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8:28" ht="15.75" customHeight="1" x14ac:dyDescent="0.2">
      <c r="H675" s="4"/>
      <c r="I675" s="4"/>
      <c r="J675" s="4"/>
      <c r="N675" s="4"/>
      <c r="O675" s="4"/>
      <c r="P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8:28" ht="15.75" customHeight="1" x14ac:dyDescent="0.2">
      <c r="H676" s="4"/>
      <c r="I676" s="4"/>
      <c r="J676" s="4"/>
      <c r="N676" s="4"/>
      <c r="O676" s="4"/>
      <c r="P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8:28" ht="15.75" customHeight="1" x14ac:dyDescent="0.2">
      <c r="H677" s="4"/>
      <c r="I677" s="4"/>
      <c r="J677" s="4"/>
      <c r="N677" s="4"/>
      <c r="O677" s="4"/>
      <c r="P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8:28" ht="15.75" customHeight="1" x14ac:dyDescent="0.2">
      <c r="H678" s="4"/>
      <c r="I678" s="4"/>
      <c r="J678" s="4"/>
      <c r="N678" s="4"/>
      <c r="O678" s="4"/>
      <c r="P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8:28" ht="15.75" customHeight="1" x14ac:dyDescent="0.2">
      <c r="H679" s="4"/>
      <c r="I679" s="4"/>
      <c r="J679" s="4"/>
      <c r="N679" s="4"/>
      <c r="O679" s="4"/>
      <c r="P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8:28" ht="15.75" customHeight="1" x14ac:dyDescent="0.2">
      <c r="H680" s="4"/>
      <c r="I680" s="4"/>
      <c r="J680" s="4"/>
      <c r="N680" s="4"/>
      <c r="O680" s="4"/>
      <c r="P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8:28" ht="15.75" customHeight="1" x14ac:dyDescent="0.2">
      <c r="H681" s="4"/>
      <c r="I681" s="4"/>
      <c r="J681" s="4"/>
      <c r="N681" s="4"/>
      <c r="O681" s="4"/>
      <c r="P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8:28" ht="15.75" customHeight="1" x14ac:dyDescent="0.2">
      <c r="H682" s="4"/>
      <c r="I682" s="4"/>
      <c r="J682" s="4"/>
      <c r="N682" s="4"/>
      <c r="O682" s="4"/>
      <c r="P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8:28" ht="15.75" customHeight="1" x14ac:dyDescent="0.2">
      <c r="H683" s="4"/>
      <c r="I683" s="4"/>
      <c r="J683" s="4"/>
      <c r="N683" s="4"/>
      <c r="O683" s="4"/>
      <c r="P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8:28" ht="15.75" customHeight="1" x14ac:dyDescent="0.2">
      <c r="H684" s="4"/>
      <c r="I684" s="4"/>
      <c r="J684" s="4"/>
      <c r="N684" s="4"/>
      <c r="O684" s="4"/>
      <c r="P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8:28" ht="15.75" customHeight="1" x14ac:dyDescent="0.2">
      <c r="H685" s="4"/>
      <c r="I685" s="4"/>
      <c r="J685" s="4"/>
      <c r="N685" s="4"/>
      <c r="O685" s="4"/>
      <c r="P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8:28" ht="15.75" customHeight="1" x14ac:dyDescent="0.2">
      <c r="H686" s="4"/>
      <c r="I686" s="4"/>
      <c r="J686" s="4"/>
      <c r="N686" s="4"/>
      <c r="O686" s="4"/>
      <c r="P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8:28" ht="15.75" customHeight="1" x14ac:dyDescent="0.2">
      <c r="H687" s="4"/>
      <c r="I687" s="4"/>
      <c r="J687" s="4"/>
      <c r="N687" s="4"/>
      <c r="O687" s="4"/>
      <c r="P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8:28" ht="15.75" customHeight="1" x14ac:dyDescent="0.2">
      <c r="H688" s="4"/>
      <c r="I688" s="4"/>
      <c r="J688" s="4"/>
      <c r="N688" s="4"/>
      <c r="O688" s="4"/>
      <c r="P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8:28" ht="15.75" customHeight="1" x14ac:dyDescent="0.2">
      <c r="H689" s="4"/>
      <c r="I689" s="4"/>
      <c r="J689" s="4"/>
      <c r="N689" s="4"/>
      <c r="O689" s="4"/>
      <c r="P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8:28" ht="15.75" customHeight="1" x14ac:dyDescent="0.2">
      <c r="H690" s="4"/>
      <c r="I690" s="4"/>
      <c r="J690" s="4"/>
      <c r="N690" s="4"/>
      <c r="O690" s="4"/>
      <c r="P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8:28" ht="15.75" customHeight="1" x14ac:dyDescent="0.2">
      <c r="H691" s="4"/>
      <c r="I691" s="4"/>
      <c r="J691" s="4"/>
      <c r="N691" s="4"/>
      <c r="O691" s="4"/>
      <c r="P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8:28" ht="15.75" customHeight="1" x14ac:dyDescent="0.2">
      <c r="H692" s="4"/>
      <c r="I692" s="4"/>
      <c r="J692" s="4"/>
      <c r="N692" s="4"/>
      <c r="O692" s="4"/>
      <c r="P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8:28" ht="15.75" customHeight="1" x14ac:dyDescent="0.2">
      <c r="H693" s="4"/>
      <c r="I693" s="4"/>
      <c r="J693" s="4"/>
      <c r="N693" s="4"/>
      <c r="O693" s="4"/>
      <c r="P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8:28" ht="15.75" customHeight="1" x14ac:dyDescent="0.2">
      <c r="H694" s="4"/>
      <c r="I694" s="4"/>
      <c r="J694" s="4"/>
      <c r="N694" s="4"/>
      <c r="O694" s="4"/>
      <c r="P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8:28" ht="15.75" customHeight="1" x14ac:dyDescent="0.2">
      <c r="H695" s="4"/>
      <c r="I695" s="4"/>
      <c r="J695" s="4"/>
      <c r="N695" s="4"/>
      <c r="O695" s="4"/>
      <c r="P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8:28" ht="15.75" customHeight="1" x14ac:dyDescent="0.2">
      <c r="H696" s="4"/>
      <c r="I696" s="4"/>
      <c r="J696" s="4"/>
      <c r="N696" s="4"/>
      <c r="O696" s="4"/>
      <c r="P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8:28" ht="15.75" customHeight="1" x14ac:dyDescent="0.2">
      <c r="H697" s="4"/>
      <c r="I697" s="4"/>
      <c r="J697" s="4"/>
      <c r="N697" s="4"/>
      <c r="O697" s="4"/>
      <c r="P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8:28" ht="15.75" customHeight="1" x14ac:dyDescent="0.2">
      <c r="H698" s="4"/>
      <c r="I698" s="4"/>
      <c r="J698" s="4"/>
      <c r="N698" s="4"/>
      <c r="O698" s="4"/>
      <c r="P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8:28" ht="15.75" customHeight="1" x14ac:dyDescent="0.2">
      <c r="H699" s="4"/>
      <c r="I699" s="4"/>
      <c r="J699" s="4"/>
      <c r="N699" s="4"/>
      <c r="O699" s="4"/>
      <c r="P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8:28" ht="15.75" customHeight="1" x14ac:dyDescent="0.2">
      <c r="H700" s="4"/>
      <c r="I700" s="4"/>
      <c r="J700" s="4"/>
      <c r="N700" s="4"/>
      <c r="O700" s="4"/>
      <c r="P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8:28" ht="15.75" customHeight="1" x14ac:dyDescent="0.2">
      <c r="H701" s="4"/>
      <c r="I701" s="4"/>
      <c r="J701" s="4"/>
      <c r="N701" s="4"/>
      <c r="O701" s="4"/>
      <c r="P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8:28" ht="15.75" customHeight="1" x14ac:dyDescent="0.2">
      <c r="H702" s="4"/>
      <c r="I702" s="4"/>
      <c r="J702" s="4"/>
      <c r="N702" s="4"/>
      <c r="O702" s="4"/>
      <c r="P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8:28" ht="15.75" customHeight="1" x14ac:dyDescent="0.2">
      <c r="H703" s="4"/>
      <c r="I703" s="4"/>
      <c r="J703" s="4"/>
      <c r="N703" s="4"/>
      <c r="O703" s="4"/>
      <c r="P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8:28" ht="15.75" customHeight="1" x14ac:dyDescent="0.2">
      <c r="H704" s="4"/>
      <c r="I704" s="4"/>
      <c r="J704" s="4"/>
      <c r="N704" s="4"/>
      <c r="O704" s="4"/>
      <c r="P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8:28" ht="15.75" customHeight="1" x14ac:dyDescent="0.2">
      <c r="H705" s="4"/>
      <c r="I705" s="4"/>
      <c r="J705" s="4"/>
      <c r="N705" s="4"/>
      <c r="O705" s="4"/>
      <c r="P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8:28" ht="15.75" customHeight="1" x14ac:dyDescent="0.2">
      <c r="H706" s="4"/>
      <c r="I706" s="4"/>
      <c r="J706" s="4"/>
      <c r="N706" s="4"/>
      <c r="O706" s="4"/>
      <c r="P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8:28" ht="15.75" customHeight="1" x14ac:dyDescent="0.2">
      <c r="H707" s="4"/>
      <c r="I707" s="4"/>
      <c r="J707" s="4"/>
      <c r="N707" s="4"/>
      <c r="O707" s="4"/>
      <c r="P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8:28" ht="15.75" customHeight="1" x14ac:dyDescent="0.2">
      <c r="H708" s="4"/>
      <c r="I708" s="4"/>
      <c r="J708" s="4"/>
      <c r="N708" s="4"/>
      <c r="O708" s="4"/>
      <c r="P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8:28" ht="15.75" customHeight="1" x14ac:dyDescent="0.2">
      <c r="H709" s="4"/>
      <c r="I709" s="4"/>
      <c r="J709" s="4"/>
      <c r="N709" s="4"/>
      <c r="O709" s="4"/>
      <c r="P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8:28" ht="15.75" customHeight="1" x14ac:dyDescent="0.2">
      <c r="H710" s="4"/>
      <c r="I710" s="4"/>
      <c r="J710" s="4"/>
      <c r="N710" s="4"/>
      <c r="O710" s="4"/>
      <c r="P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8:28" ht="15.75" customHeight="1" x14ac:dyDescent="0.2">
      <c r="H711" s="4"/>
      <c r="I711" s="4"/>
      <c r="J711" s="4"/>
      <c r="N711" s="4"/>
      <c r="O711" s="4"/>
      <c r="P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8:28" ht="15.75" customHeight="1" x14ac:dyDescent="0.2">
      <c r="H712" s="4"/>
      <c r="I712" s="4"/>
      <c r="J712" s="4"/>
      <c r="N712" s="4"/>
      <c r="O712" s="4"/>
      <c r="P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8:28" ht="15.75" customHeight="1" x14ac:dyDescent="0.2">
      <c r="H713" s="4"/>
      <c r="I713" s="4"/>
      <c r="J713" s="4"/>
      <c r="N713" s="4"/>
      <c r="O713" s="4"/>
      <c r="P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8:28" ht="15.75" customHeight="1" x14ac:dyDescent="0.2">
      <c r="H714" s="4"/>
      <c r="I714" s="4"/>
      <c r="J714" s="4"/>
      <c r="N714" s="4"/>
      <c r="O714" s="4"/>
      <c r="P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8:28" ht="15.75" customHeight="1" x14ac:dyDescent="0.2">
      <c r="H715" s="4"/>
      <c r="I715" s="4"/>
      <c r="J715" s="4"/>
      <c r="N715" s="4"/>
      <c r="O715" s="4"/>
      <c r="P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8:28" ht="15.75" customHeight="1" x14ac:dyDescent="0.2">
      <c r="H716" s="4"/>
      <c r="I716" s="4"/>
      <c r="J716" s="4"/>
      <c r="N716" s="4"/>
      <c r="O716" s="4"/>
      <c r="P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8:28" ht="15.75" customHeight="1" x14ac:dyDescent="0.2">
      <c r="H717" s="4"/>
      <c r="I717" s="4"/>
      <c r="J717" s="4"/>
      <c r="N717" s="4"/>
      <c r="O717" s="4"/>
      <c r="P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8:28" ht="15.75" customHeight="1" x14ac:dyDescent="0.2">
      <c r="H718" s="4"/>
      <c r="I718" s="4"/>
      <c r="J718" s="4"/>
      <c r="N718" s="4"/>
      <c r="O718" s="4"/>
      <c r="P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8:28" ht="15.75" customHeight="1" x14ac:dyDescent="0.2">
      <c r="H719" s="4"/>
      <c r="I719" s="4"/>
      <c r="J719" s="4"/>
      <c r="N719" s="4"/>
      <c r="O719" s="4"/>
      <c r="P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8:28" ht="15.75" customHeight="1" x14ac:dyDescent="0.2">
      <c r="H720" s="4"/>
      <c r="I720" s="4"/>
      <c r="J720" s="4"/>
      <c r="N720" s="4"/>
      <c r="O720" s="4"/>
      <c r="P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8:28" ht="15.75" customHeight="1" x14ac:dyDescent="0.2">
      <c r="H721" s="4"/>
      <c r="I721" s="4"/>
      <c r="J721" s="4"/>
      <c r="N721" s="4"/>
      <c r="O721" s="4"/>
      <c r="P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8:28" ht="15.75" customHeight="1" x14ac:dyDescent="0.2">
      <c r="H722" s="4"/>
      <c r="I722" s="4"/>
      <c r="J722" s="4"/>
      <c r="N722" s="4"/>
      <c r="O722" s="4"/>
      <c r="P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8:28" ht="15.75" customHeight="1" x14ac:dyDescent="0.2">
      <c r="H723" s="4"/>
      <c r="I723" s="4"/>
      <c r="J723" s="4"/>
      <c r="N723" s="4"/>
      <c r="O723" s="4"/>
      <c r="P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8:28" ht="15.75" customHeight="1" x14ac:dyDescent="0.2">
      <c r="H724" s="4"/>
      <c r="I724" s="4"/>
      <c r="J724" s="4"/>
      <c r="N724" s="4"/>
      <c r="O724" s="4"/>
      <c r="P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8:28" ht="15.75" customHeight="1" x14ac:dyDescent="0.2">
      <c r="H725" s="4"/>
      <c r="I725" s="4"/>
      <c r="J725" s="4"/>
      <c r="N725" s="4"/>
      <c r="O725" s="4"/>
      <c r="P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8:28" ht="15.75" customHeight="1" x14ac:dyDescent="0.2">
      <c r="H726" s="4"/>
      <c r="I726" s="4"/>
      <c r="J726" s="4"/>
      <c r="N726" s="4"/>
      <c r="O726" s="4"/>
      <c r="P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8:28" ht="15.75" customHeight="1" x14ac:dyDescent="0.2">
      <c r="H727" s="4"/>
      <c r="I727" s="4"/>
      <c r="J727" s="4"/>
      <c r="N727" s="4"/>
      <c r="O727" s="4"/>
      <c r="P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8:28" ht="15.75" customHeight="1" x14ac:dyDescent="0.2">
      <c r="H728" s="4"/>
      <c r="I728" s="4"/>
      <c r="J728" s="4"/>
      <c r="N728" s="4"/>
      <c r="O728" s="4"/>
      <c r="P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8:28" ht="15.75" customHeight="1" x14ac:dyDescent="0.2">
      <c r="H729" s="4"/>
      <c r="I729" s="4"/>
      <c r="J729" s="4"/>
      <c r="N729" s="4"/>
      <c r="O729" s="4"/>
      <c r="P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8:28" ht="15.75" customHeight="1" x14ac:dyDescent="0.2">
      <c r="H730" s="4"/>
      <c r="I730" s="4"/>
      <c r="J730" s="4"/>
      <c r="N730" s="4"/>
      <c r="O730" s="4"/>
      <c r="P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8:28" ht="15.75" customHeight="1" x14ac:dyDescent="0.2">
      <c r="H731" s="4"/>
      <c r="I731" s="4"/>
      <c r="J731" s="4"/>
      <c r="N731" s="4"/>
      <c r="O731" s="4"/>
      <c r="P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8:28" ht="15.75" customHeight="1" x14ac:dyDescent="0.2">
      <c r="H732" s="4"/>
      <c r="I732" s="4"/>
      <c r="J732" s="4"/>
      <c r="N732" s="4"/>
      <c r="O732" s="4"/>
      <c r="P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8:28" ht="15.75" customHeight="1" x14ac:dyDescent="0.2">
      <c r="H733" s="4"/>
      <c r="I733" s="4"/>
      <c r="J733" s="4"/>
      <c r="N733" s="4"/>
      <c r="O733" s="4"/>
      <c r="P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8:28" ht="15.75" customHeight="1" x14ac:dyDescent="0.2">
      <c r="H734" s="4"/>
      <c r="I734" s="4"/>
      <c r="J734" s="4"/>
      <c r="N734" s="4"/>
      <c r="O734" s="4"/>
      <c r="P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8:28" ht="15.75" customHeight="1" x14ac:dyDescent="0.2">
      <c r="H735" s="4"/>
      <c r="I735" s="4"/>
      <c r="J735" s="4"/>
      <c r="N735" s="4"/>
      <c r="O735" s="4"/>
      <c r="P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8:28" ht="15.75" customHeight="1" x14ac:dyDescent="0.2">
      <c r="H736" s="4"/>
      <c r="I736" s="4"/>
      <c r="J736" s="4"/>
      <c r="N736" s="4"/>
      <c r="O736" s="4"/>
      <c r="P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8:28" ht="15.75" customHeight="1" x14ac:dyDescent="0.2">
      <c r="H737" s="4"/>
      <c r="I737" s="4"/>
      <c r="J737" s="4"/>
      <c r="N737" s="4"/>
      <c r="O737" s="4"/>
      <c r="P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8:28" ht="15.75" customHeight="1" x14ac:dyDescent="0.2">
      <c r="H738" s="4"/>
      <c r="I738" s="4"/>
      <c r="J738" s="4"/>
      <c r="N738" s="4"/>
      <c r="O738" s="4"/>
      <c r="P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8:28" ht="15.75" customHeight="1" x14ac:dyDescent="0.2">
      <c r="H739" s="4"/>
      <c r="I739" s="4"/>
      <c r="J739" s="4"/>
      <c r="N739" s="4"/>
      <c r="O739" s="4"/>
      <c r="P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8:28" ht="15.75" customHeight="1" x14ac:dyDescent="0.2">
      <c r="H740" s="4"/>
      <c r="I740" s="4"/>
      <c r="J740" s="4"/>
      <c r="N740" s="4"/>
      <c r="O740" s="4"/>
      <c r="P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8:28" ht="15.75" customHeight="1" x14ac:dyDescent="0.2">
      <c r="H741" s="4"/>
      <c r="I741" s="4"/>
      <c r="J741" s="4"/>
      <c r="N741" s="4"/>
      <c r="O741" s="4"/>
      <c r="P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8:28" ht="15.75" customHeight="1" x14ac:dyDescent="0.2">
      <c r="H742" s="4"/>
      <c r="I742" s="4"/>
      <c r="J742" s="4"/>
      <c r="N742" s="4"/>
      <c r="O742" s="4"/>
      <c r="P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8:28" ht="15.75" customHeight="1" x14ac:dyDescent="0.2">
      <c r="H743" s="4"/>
      <c r="I743" s="4"/>
      <c r="J743" s="4"/>
      <c r="N743" s="4"/>
      <c r="O743" s="4"/>
      <c r="P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8:28" ht="15.75" customHeight="1" x14ac:dyDescent="0.2">
      <c r="H744" s="4"/>
      <c r="I744" s="4"/>
      <c r="J744" s="4"/>
      <c r="N744" s="4"/>
      <c r="O744" s="4"/>
      <c r="P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8:28" ht="15.75" customHeight="1" x14ac:dyDescent="0.2">
      <c r="H745" s="4"/>
      <c r="I745" s="4"/>
      <c r="J745" s="4"/>
      <c r="N745" s="4"/>
      <c r="O745" s="4"/>
      <c r="P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8:28" ht="15.75" customHeight="1" x14ac:dyDescent="0.2">
      <c r="H746" s="4"/>
      <c r="I746" s="4"/>
      <c r="J746" s="4"/>
      <c r="N746" s="4"/>
      <c r="O746" s="4"/>
      <c r="P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8:28" ht="15.75" customHeight="1" x14ac:dyDescent="0.2">
      <c r="H747" s="4"/>
      <c r="I747" s="4"/>
      <c r="J747" s="4"/>
      <c r="N747" s="4"/>
      <c r="O747" s="4"/>
      <c r="P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8:28" ht="15.75" customHeight="1" x14ac:dyDescent="0.2">
      <c r="H748" s="4"/>
      <c r="I748" s="4"/>
      <c r="J748" s="4"/>
      <c r="N748" s="4"/>
      <c r="O748" s="4"/>
      <c r="P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8:28" ht="15.75" customHeight="1" x14ac:dyDescent="0.2">
      <c r="H749" s="4"/>
      <c r="I749" s="4"/>
      <c r="J749" s="4"/>
      <c r="N749" s="4"/>
      <c r="O749" s="4"/>
      <c r="P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8:28" ht="15.75" customHeight="1" x14ac:dyDescent="0.2">
      <c r="H750" s="4"/>
      <c r="I750" s="4"/>
      <c r="J750" s="4"/>
      <c r="N750" s="4"/>
      <c r="O750" s="4"/>
      <c r="P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8:28" ht="15.75" customHeight="1" x14ac:dyDescent="0.2">
      <c r="H751" s="4"/>
      <c r="I751" s="4"/>
      <c r="J751" s="4"/>
      <c r="N751" s="4"/>
      <c r="O751" s="4"/>
      <c r="P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8:28" ht="15.75" customHeight="1" x14ac:dyDescent="0.2">
      <c r="H752" s="4"/>
      <c r="I752" s="4"/>
      <c r="J752" s="4"/>
      <c r="N752" s="4"/>
      <c r="O752" s="4"/>
      <c r="P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8:28" ht="15.75" customHeight="1" x14ac:dyDescent="0.2">
      <c r="H753" s="4"/>
      <c r="I753" s="4"/>
      <c r="J753" s="4"/>
      <c r="N753" s="4"/>
      <c r="O753" s="4"/>
      <c r="P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8:28" ht="15.75" customHeight="1" x14ac:dyDescent="0.2">
      <c r="H754" s="4"/>
      <c r="I754" s="4"/>
      <c r="J754" s="4"/>
      <c r="N754" s="4"/>
      <c r="O754" s="4"/>
      <c r="P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8:28" ht="15.75" customHeight="1" x14ac:dyDescent="0.2">
      <c r="H755" s="4"/>
      <c r="I755" s="4"/>
      <c r="J755" s="4"/>
      <c r="N755" s="4"/>
      <c r="O755" s="4"/>
      <c r="P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8:28" ht="15.75" customHeight="1" x14ac:dyDescent="0.2">
      <c r="H756" s="4"/>
      <c r="I756" s="4"/>
      <c r="J756" s="4"/>
      <c r="N756" s="4"/>
      <c r="O756" s="4"/>
      <c r="P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8:28" ht="15.75" customHeight="1" x14ac:dyDescent="0.2">
      <c r="H757" s="4"/>
      <c r="I757" s="4"/>
      <c r="J757" s="4"/>
      <c r="N757" s="4"/>
      <c r="O757" s="4"/>
      <c r="P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8:28" ht="15.75" customHeight="1" x14ac:dyDescent="0.2">
      <c r="H758" s="4"/>
      <c r="I758" s="4"/>
      <c r="J758" s="4"/>
      <c r="N758" s="4"/>
      <c r="O758" s="4"/>
      <c r="P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8:28" ht="15.75" customHeight="1" x14ac:dyDescent="0.2">
      <c r="H759" s="4"/>
      <c r="I759" s="4"/>
      <c r="J759" s="4"/>
      <c r="N759" s="4"/>
      <c r="O759" s="4"/>
      <c r="P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8:28" ht="15.75" customHeight="1" x14ac:dyDescent="0.2">
      <c r="H760" s="4"/>
      <c r="I760" s="4"/>
      <c r="J760" s="4"/>
      <c r="N760" s="4"/>
      <c r="O760" s="4"/>
      <c r="P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8:28" ht="15.75" customHeight="1" x14ac:dyDescent="0.2">
      <c r="H761" s="4"/>
      <c r="I761" s="4"/>
      <c r="J761" s="4"/>
      <c r="N761" s="4"/>
      <c r="O761" s="4"/>
      <c r="P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8:28" ht="15.75" customHeight="1" x14ac:dyDescent="0.2">
      <c r="H762" s="4"/>
      <c r="I762" s="4"/>
      <c r="J762" s="4"/>
      <c r="N762" s="4"/>
      <c r="O762" s="4"/>
      <c r="P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8:28" ht="15.75" customHeight="1" x14ac:dyDescent="0.2">
      <c r="H763" s="4"/>
      <c r="I763" s="4"/>
      <c r="J763" s="4"/>
      <c r="N763" s="4"/>
      <c r="O763" s="4"/>
      <c r="P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8:28" ht="15.75" customHeight="1" x14ac:dyDescent="0.2">
      <c r="H764" s="4"/>
      <c r="I764" s="4"/>
      <c r="J764" s="4"/>
      <c r="N764" s="4"/>
      <c r="O764" s="4"/>
      <c r="P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8:28" ht="15.75" customHeight="1" x14ac:dyDescent="0.2">
      <c r="H765" s="4"/>
      <c r="I765" s="4"/>
      <c r="J765" s="4"/>
      <c r="N765" s="4"/>
      <c r="O765" s="4"/>
      <c r="P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8:28" ht="15.75" customHeight="1" x14ac:dyDescent="0.2">
      <c r="H766" s="4"/>
      <c r="I766" s="4"/>
      <c r="J766" s="4"/>
      <c r="N766" s="4"/>
      <c r="O766" s="4"/>
      <c r="P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8:28" ht="15.75" customHeight="1" x14ac:dyDescent="0.2">
      <c r="H767" s="4"/>
      <c r="I767" s="4"/>
      <c r="J767" s="4"/>
      <c r="N767" s="4"/>
      <c r="O767" s="4"/>
      <c r="P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8:28" ht="15.75" customHeight="1" x14ac:dyDescent="0.2">
      <c r="H768" s="4"/>
      <c r="I768" s="4"/>
      <c r="J768" s="4"/>
      <c r="N768" s="4"/>
      <c r="O768" s="4"/>
      <c r="P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8:28" ht="15.75" customHeight="1" x14ac:dyDescent="0.2">
      <c r="H769" s="4"/>
      <c r="I769" s="4"/>
      <c r="J769" s="4"/>
      <c r="N769" s="4"/>
      <c r="O769" s="4"/>
      <c r="P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8:28" ht="15.75" customHeight="1" x14ac:dyDescent="0.2">
      <c r="H770" s="4"/>
      <c r="I770" s="4"/>
      <c r="J770" s="4"/>
      <c r="N770" s="4"/>
      <c r="O770" s="4"/>
      <c r="P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8:28" ht="15.75" customHeight="1" x14ac:dyDescent="0.2">
      <c r="H771" s="4"/>
      <c r="I771" s="4"/>
      <c r="J771" s="4"/>
      <c r="N771" s="4"/>
      <c r="O771" s="4"/>
      <c r="P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8:28" ht="15.75" customHeight="1" x14ac:dyDescent="0.2">
      <c r="H772" s="4"/>
      <c r="I772" s="4"/>
      <c r="J772" s="4"/>
      <c r="N772" s="4"/>
      <c r="O772" s="4"/>
      <c r="P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8:28" ht="15.75" customHeight="1" x14ac:dyDescent="0.2">
      <c r="H773" s="4"/>
      <c r="I773" s="4"/>
      <c r="J773" s="4"/>
      <c r="N773" s="4"/>
      <c r="O773" s="4"/>
      <c r="P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8:28" ht="15.75" customHeight="1" x14ac:dyDescent="0.2">
      <c r="H774" s="4"/>
      <c r="I774" s="4"/>
      <c r="J774" s="4"/>
      <c r="N774" s="4"/>
      <c r="O774" s="4"/>
      <c r="P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8:28" ht="15.75" customHeight="1" x14ac:dyDescent="0.2">
      <c r="H775" s="4"/>
      <c r="I775" s="4"/>
      <c r="J775" s="4"/>
      <c r="N775" s="4"/>
      <c r="O775" s="4"/>
      <c r="P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8:28" ht="15.75" customHeight="1" x14ac:dyDescent="0.2">
      <c r="H776" s="4"/>
      <c r="I776" s="4"/>
      <c r="J776" s="4"/>
      <c r="N776" s="4"/>
      <c r="O776" s="4"/>
      <c r="P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8:28" ht="15.75" customHeight="1" x14ac:dyDescent="0.2">
      <c r="H777" s="4"/>
      <c r="I777" s="4"/>
      <c r="J777" s="4"/>
      <c r="N777" s="4"/>
      <c r="O777" s="4"/>
      <c r="P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8:28" ht="15.75" customHeight="1" x14ac:dyDescent="0.2">
      <c r="H778" s="4"/>
      <c r="I778" s="4"/>
      <c r="J778" s="4"/>
      <c r="N778" s="4"/>
      <c r="O778" s="4"/>
      <c r="P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8:28" ht="15.75" customHeight="1" x14ac:dyDescent="0.2">
      <c r="H779" s="4"/>
      <c r="I779" s="4"/>
      <c r="J779" s="4"/>
      <c r="N779" s="4"/>
      <c r="O779" s="4"/>
      <c r="P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8:28" ht="15.75" customHeight="1" x14ac:dyDescent="0.2">
      <c r="H780" s="4"/>
      <c r="I780" s="4"/>
      <c r="J780" s="4"/>
      <c r="N780" s="4"/>
      <c r="O780" s="4"/>
      <c r="P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8:28" ht="15.75" customHeight="1" x14ac:dyDescent="0.2">
      <c r="H781" s="4"/>
      <c r="I781" s="4"/>
      <c r="J781" s="4"/>
      <c r="N781" s="4"/>
      <c r="O781" s="4"/>
      <c r="P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8:28" ht="15.75" customHeight="1" x14ac:dyDescent="0.2">
      <c r="H782" s="4"/>
      <c r="I782" s="4"/>
      <c r="J782" s="4"/>
      <c r="N782" s="4"/>
      <c r="O782" s="4"/>
      <c r="P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8:28" ht="15.75" customHeight="1" x14ac:dyDescent="0.2">
      <c r="H783" s="4"/>
      <c r="I783" s="4"/>
      <c r="J783" s="4"/>
      <c r="N783" s="4"/>
      <c r="O783" s="4"/>
      <c r="P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8:28" ht="15.75" customHeight="1" x14ac:dyDescent="0.2">
      <c r="H784" s="4"/>
      <c r="I784" s="4"/>
      <c r="J784" s="4"/>
      <c r="N784" s="4"/>
      <c r="O784" s="4"/>
      <c r="P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8:28" ht="15.75" customHeight="1" x14ac:dyDescent="0.2">
      <c r="H785" s="4"/>
      <c r="I785" s="4"/>
      <c r="J785" s="4"/>
      <c r="N785" s="4"/>
      <c r="O785" s="4"/>
      <c r="P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8:28" ht="15.75" customHeight="1" x14ac:dyDescent="0.2">
      <c r="H786" s="4"/>
      <c r="I786" s="4"/>
      <c r="J786" s="4"/>
      <c r="N786" s="4"/>
      <c r="O786" s="4"/>
      <c r="P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8:28" ht="15.75" customHeight="1" x14ac:dyDescent="0.2">
      <c r="H787" s="4"/>
      <c r="I787" s="4"/>
      <c r="J787" s="4"/>
      <c r="N787" s="4"/>
      <c r="O787" s="4"/>
      <c r="P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8:28" ht="15.75" customHeight="1" x14ac:dyDescent="0.2">
      <c r="H788" s="4"/>
      <c r="I788" s="4"/>
      <c r="J788" s="4"/>
      <c r="N788" s="4"/>
      <c r="O788" s="4"/>
      <c r="P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8:28" ht="15.75" customHeight="1" x14ac:dyDescent="0.2">
      <c r="H789" s="4"/>
      <c r="I789" s="4"/>
      <c r="J789" s="4"/>
      <c r="N789" s="4"/>
      <c r="O789" s="4"/>
      <c r="P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8:28" ht="15.75" customHeight="1" x14ac:dyDescent="0.2">
      <c r="H790" s="4"/>
      <c r="I790" s="4"/>
      <c r="J790" s="4"/>
      <c r="N790" s="4"/>
      <c r="O790" s="4"/>
      <c r="P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8:28" ht="15.75" customHeight="1" x14ac:dyDescent="0.2">
      <c r="H791" s="4"/>
      <c r="I791" s="4"/>
      <c r="J791" s="4"/>
      <c r="N791" s="4"/>
      <c r="O791" s="4"/>
      <c r="P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8:28" ht="15.75" customHeight="1" x14ac:dyDescent="0.2">
      <c r="H792" s="4"/>
      <c r="I792" s="4"/>
      <c r="J792" s="4"/>
      <c r="N792" s="4"/>
      <c r="O792" s="4"/>
      <c r="P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8:28" ht="15.75" customHeight="1" x14ac:dyDescent="0.2">
      <c r="H793" s="4"/>
      <c r="I793" s="4"/>
      <c r="J793" s="4"/>
      <c r="N793" s="4"/>
      <c r="O793" s="4"/>
      <c r="P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8:28" ht="15.75" customHeight="1" x14ac:dyDescent="0.2">
      <c r="H794" s="4"/>
      <c r="I794" s="4"/>
      <c r="J794" s="4"/>
      <c r="N794" s="4"/>
      <c r="O794" s="4"/>
      <c r="P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8:28" ht="15.75" customHeight="1" x14ac:dyDescent="0.2">
      <c r="H795" s="4"/>
      <c r="I795" s="4"/>
      <c r="J795" s="4"/>
      <c r="N795" s="4"/>
      <c r="O795" s="4"/>
      <c r="P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8:28" ht="15.75" customHeight="1" x14ac:dyDescent="0.2">
      <c r="H796" s="4"/>
      <c r="I796" s="4"/>
      <c r="J796" s="4"/>
      <c r="N796" s="4"/>
      <c r="O796" s="4"/>
      <c r="P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8:28" ht="15.75" customHeight="1" x14ac:dyDescent="0.2">
      <c r="H797" s="4"/>
      <c r="I797" s="4"/>
      <c r="J797" s="4"/>
      <c r="N797" s="4"/>
      <c r="O797" s="4"/>
      <c r="P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8:28" ht="15.75" customHeight="1" x14ac:dyDescent="0.2">
      <c r="H798" s="4"/>
      <c r="I798" s="4"/>
      <c r="J798" s="4"/>
      <c r="N798" s="4"/>
      <c r="O798" s="4"/>
      <c r="P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8:28" ht="15.75" customHeight="1" x14ac:dyDescent="0.2">
      <c r="H799" s="4"/>
      <c r="I799" s="4"/>
      <c r="J799" s="4"/>
      <c r="N799" s="4"/>
      <c r="O799" s="4"/>
      <c r="P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8:28" ht="15.75" customHeight="1" x14ac:dyDescent="0.2">
      <c r="H800" s="4"/>
      <c r="I800" s="4"/>
      <c r="J800" s="4"/>
      <c r="N800" s="4"/>
      <c r="O800" s="4"/>
      <c r="P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8:28" ht="15.75" customHeight="1" x14ac:dyDescent="0.2">
      <c r="H801" s="4"/>
      <c r="I801" s="4"/>
      <c r="J801" s="4"/>
      <c r="N801" s="4"/>
      <c r="O801" s="4"/>
      <c r="P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8:28" ht="15.75" customHeight="1" x14ac:dyDescent="0.2">
      <c r="H802" s="4"/>
      <c r="I802" s="4"/>
      <c r="J802" s="4"/>
      <c r="N802" s="4"/>
      <c r="O802" s="4"/>
      <c r="P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8:28" ht="15.75" customHeight="1" x14ac:dyDescent="0.2">
      <c r="H803" s="4"/>
      <c r="I803" s="4"/>
      <c r="J803" s="4"/>
      <c r="N803" s="4"/>
      <c r="O803" s="4"/>
      <c r="P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8:28" ht="15.75" customHeight="1" x14ac:dyDescent="0.2">
      <c r="H804" s="4"/>
      <c r="I804" s="4"/>
      <c r="J804" s="4"/>
      <c r="N804" s="4"/>
      <c r="O804" s="4"/>
      <c r="P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8:28" ht="15.75" customHeight="1" x14ac:dyDescent="0.2">
      <c r="H805" s="4"/>
      <c r="I805" s="4"/>
      <c r="J805" s="4"/>
      <c r="N805" s="4"/>
      <c r="O805" s="4"/>
      <c r="P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8:28" ht="15.75" customHeight="1" x14ac:dyDescent="0.2">
      <c r="H806" s="4"/>
      <c r="I806" s="4"/>
      <c r="J806" s="4"/>
      <c r="N806" s="4"/>
      <c r="O806" s="4"/>
      <c r="P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8:28" ht="15.75" customHeight="1" x14ac:dyDescent="0.2">
      <c r="H807" s="4"/>
      <c r="I807" s="4"/>
      <c r="J807" s="4"/>
      <c r="N807" s="4"/>
      <c r="O807" s="4"/>
      <c r="P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8:28" ht="15.75" customHeight="1" x14ac:dyDescent="0.2">
      <c r="H808" s="4"/>
      <c r="I808" s="4"/>
      <c r="J808" s="4"/>
      <c r="N808" s="4"/>
      <c r="O808" s="4"/>
      <c r="P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8:28" ht="15.75" customHeight="1" x14ac:dyDescent="0.2">
      <c r="H809" s="4"/>
      <c r="I809" s="4"/>
      <c r="J809" s="4"/>
      <c r="N809" s="4"/>
      <c r="O809" s="4"/>
      <c r="P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8:28" ht="15.75" customHeight="1" x14ac:dyDescent="0.2">
      <c r="H810" s="4"/>
      <c r="I810" s="4"/>
      <c r="J810" s="4"/>
      <c r="N810" s="4"/>
      <c r="O810" s="4"/>
      <c r="P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8:28" ht="15.75" customHeight="1" x14ac:dyDescent="0.2">
      <c r="H811" s="4"/>
      <c r="I811" s="4"/>
      <c r="J811" s="4"/>
      <c r="N811" s="4"/>
      <c r="O811" s="4"/>
      <c r="P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8:28" ht="15.75" customHeight="1" x14ac:dyDescent="0.2">
      <c r="H812" s="4"/>
      <c r="I812" s="4"/>
      <c r="J812" s="4"/>
      <c r="N812" s="4"/>
      <c r="O812" s="4"/>
      <c r="P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8:28" ht="15.75" customHeight="1" x14ac:dyDescent="0.2">
      <c r="H813" s="4"/>
      <c r="I813" s="4"/>
      <c r="J813" s="4"/>
      <c r="N813" s="4"/>
      <c r="O813" s="4"/>
      <c r="P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8:28" ht="15.75" customHeight="1" x14ac:dyDescent="0.2">
      <c r="H814" s="4"/>
      <c r="I814" s="4"/>
      <c r="J814" s="4"/>
      <c r="N814" s="4"/>
      <c r="O814" s="4"/>
      <c r="P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8:28" ht="15.75" customHeight="1" x14ac:dyDescent="0.2">
      <c r="H815" s="4"/>
      <c r="I815" s="4"/>
      <c r="J815" s="4"/>
      <c r="N815" s="4"/>
      <c r="O815" s="4"/>
      <c r="P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8:28" ht="15.75" customHeight="1" x14ac:dyDescent="0.2">
      <c r="H816" s="4"/>
      <c r="I816" s="4"/>
      <c r="J816" s="4"/>
      <c r="N816" s="4"/>
      <c r="O816" s="4"/>
      <c r="P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8:28" ht="15.75" customHeight="1" x14ac:dyDescent="0.2">
      <c r="H817" s="4"/>
      <c r="I817" s="4"/>
      <c r="J817" s="4"/>
      <c r="N817" s="4"/>
      <c r="O817" s="4"/>
      <c r="P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8:28" ht="15.75" customHeight="1" x14ac:dyDescent="0.2">
      <c r="H818" s="4"/>
      <c r="I818" s="4"/>
      <c r="J818" s="4"/>
      <c r="N818" s="4"/>
      <c r="O818" s="4"/>
      <c r="P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8:28" ht="15.75" customHeight="1" x14ac:dyDescent="0.2">
      <c r="H819" s="4"/>
      <c r="I819" s="4"/>
      <c r="J819" s="4"/>
      <c r="N819" s="4"/>
      <c r="O819" s="4"/>
      <c r="P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8:28" ht="15.75" customHeight="1" x14ac:dyDescent="0.2">
      <c r="H820" s="4"/>
      <c r="I820" s="4"/>
      <c r="J820" s="4"/>
      <c r="N820" s="4"/>
      <c r="O820" s="4"/>
      <c r="P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8:28" ht="15.75" customHeight="1" x14ac:dyDescent="0.2">
      <c r="H821" s="4"/>
      <c r="I821" s="4"/>
      <c r="J821" s="4"/>
      <c r="N821" s="4"/>
      <c r="O821" s="4"/>
      <c r="P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8:28" ht="15.75" customHeight="1" x14ac:dyDescent="0.2">
      <c r="H822" s="4"/>
      <c r="I822" s="4"/>
      <c r="J822" s="4"/>
      <c r="N822" s="4"/>
      <c r="O822" s="4"/>
      <c r="P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8:28" ht="15.75" customHeight="1" x14ac:dyDescent="0.2">
      <c r="H823" s="4"/>
      <c r="I823" s="4"/>
      <c r="J823" s="4"/>
      <c r="N823" s="4"/>
      <c r="O823" s="4"/>
      <c r="P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8:28" ht="15.75" customHeight="1" x14ac:dyDescent="0.2">
      <c r="H824" s="4"/>
      <c r="I824" s="4"/>
      <c r="J824" s="4"/>
      <c r="N824" s="4"/>
      <c r="O824" s="4"/>
      <c r="P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8:28" ht="15.75" customHeight="1" x14ac:dyDescent="0.2">
      <c r="H825" s="4"/>
      <c r="I825" s="4"/>
      <c r="J825" s="4"/>
      <c r="N825" s="4"/>
      <c r="O825" s="4"/>
      <c r="P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8:28" ht="15.75" customHeight="1" x14ac:dyDescent="0.2">
      <c r="H826" s="4"/>
      <c r="I826" s="4"/>
      <c r="J826" s="4"/>
      <c r="N826" s="4"/>
      <c r="O826" s="4"/>
      <c r="P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8:28" ht="15.75" customHeight="1" x14ac:dyDescent="0.2">
      <c r="H827" s="4"/>
      <c r="I827" s="4"/>
      <c r="J827" s="4"/>
      <c r="N827" s="4"/>
      <c r="O827" s="4"/>
      <c r="P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8:28" ht="15.75" customHeight="1" x14ac:dyDescent="0.2">
      <c r="H828" s="4"/>
      <c r="I828" s="4"/>
      <c r="J828" s="4"/>
      <c r="N828" s="4"/>
      <c r="O828" s="4"/>
      <c r="P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8:28" ht="15.75" customHeight="1" x14ac:dyDescent="0.2">
      <c r="H829" s="4"/>
      <c r="I829" s="4"/>
      <c r="J829" s="4"/>
      <c r="N829" s="4"/>
      <c r="O829" s="4"/>
      <c r="P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8:28" ht="15.75" customHeight="1" x14ac:dyDescent="0.2">
      <c r="H830" s="4"/>
      <c r="I830" s="4"/>
      <c r="J830" s="4"/>
      <c r="N830" s="4"/>
      <c r="O830" s="4"/>
      <c r="P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8:28" ht="15.75" customHeight="1" x14ac:dyDescent="0.2">
      <c r="H831" s="4"/>
      <c r="I831" s="4"/>
      <c r="J831" s="4"/>
      <c r="N831" s="4"/>
      <c r="O831" s="4"/>
      <c r="P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8:28" ht="15.75" customHeight="1" x14ac:dyDescent="0.2">
      <c r="H832" s="4"/>
      <c r="I832" s="4"/>
      <c r="J832" s="4"/>
      <c r="N832" s="4"/>
      <c r="O832" s="4"/>
      <c r="P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8:28" ht="15.75" customHeight="1" x14ac:dyDescent="0.2">
      <c r="H833" s="4"/>
      <c r="I833" s="4"/>
      <c r="J833" s="4"/>
      <c r="N833" s="4"/>
      <c r="O833" s="4"/>
      <c r="P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8:28" ht="15.75" customHeight="1" x14ac:dyDescent="0.2">
      <c r="H834" s="4"/>
      <c r="I834" s="4"/>
      <c r="J834" s="4"/>
      <c r="N834" s="4"/>
      <c r="O834" s="4"/>
      <c r="P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8:28" ht="15.75" customHeight="1" x14ac:dyDescent="0.2">
      <c r="H835" s="4"/>
      <c r="I835" s="4"/>
      <c r="J835" s="4"/>
      <c r="N835" s="4"/>
      <c r="O835" s="4"/>
      <c r="P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8:28" ht="15.75" customHeight="1" x14ac:dyDescent="0.2">
      <c r="H836" s="4"/>
      <c r="I836" s="4"/>
      <c r="J836" s="4"/>
      <c r="N836" s="4"/>
      <c r="O836" s="4"/>
      <c r="P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8:28" ht="15.75" customHeight="1" x14ac:dyDescent="0.2">
      <c r="H837" s="4"/>
      <c r="I837" s="4"/>
      <c r="J837" s="4"/>
      <c r="N837" s="4"/>
      <c r="O837" s="4"/>
      <c r="P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8:28" ht="15.75" customHeight="1" x14ac:dyDescent="0.2">
      <c r="H838" s="4"/>
      <c r="I838" s="4"/>
      <c r="J838" s="4"/>
      <c r="N838" s="4"/>
      <c r="O838" s="4"/>
      <c r="P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8:28" ht="15.75" customHeight="1" x14ac:dyDescent="0.2">
      <c r="H839" s="4"/>
      <c r="I839" s="4"/>
      <c r="J839" s="4"/>
      <c r="N839" s="4"/>
      <c r="O839" s="4"/>
      <c r="P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8:28" ht="15.75" customHeight="1" x14ac:dyDescent="0.2">
      <c r="H840" s="4"/>
      <c r="I840" s="4"/>
      <c r="J840" s="4"/>
      <c r="N840" s="4"/>
      <c r="O840" s="4"/>
      <c r="P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8:28" ht="15.75" customHeight="1" x14ac:dyDescent="0.2">
      <c r="H841" s="4"/>
      <c r="I841" s="4"/>
      <c r="J841" s="4"/>
      <c r="N841" s="4"/>
      <c r="O841" s="4"/>
      <c r="P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8:28" ht="15.75" customHeight="1" x14ac:dyDescent="0.2">
      <c r="H842" s="4"/>
      <c r="I842" s="4"/>
      <c r="J842" s="4"/>
      <c r="N842" s="4"/>
      <c r="O842" s="4"/>
      <c r="P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8:28" ht="15.75" customHeight="1" x14ac:dyDescent="0.2">
      <c r="H843" s="4"/>
      <c r="I843" s="4"/>
      <c r="J843" s="4"/>
      <c r="N843" s="4"/>
      <c r="O843" s="4"/>
      <c r="P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8:28" ht="15.75" customHeight="1" x14ac:dyDescent="0.2">
      <c r="H844" s="4"/>
      <c r="I844" s="4"/>
      <c r="J844" s="4"/>
      <c r="N844" s="4"/>
      <c r="O844" s="4"/>
      <c r="P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8:28" ht="15.75" customHeight="1" x14ac:dyDescent="0.2">
      <c r="H845" s="4"/>
      <c r="I845" s="4"/>
      <c r="J845" s="4"/>
      <c r="N845" s="4"/>
      <c r="O845" s="4"/>
      <c r="P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8:28" ht="15.75" customHeight="1" x14ac:dyDescent="0.2">
      <c r="H846" s="4"/>
      <c r="I846" s="4"/>
      <c r="J846" s="4"/>
      <c r="N846" s="4"/>
      <c r="O846" s="4"/>
      <c r="P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8:28" ht="15.75" customHeight="1" x14ac:dyDescent="0.2">
      <c r="H847" s="4"/>
      <c r="I847" s="4"/>
      <c r="J847" s="4"/>
      <c r="N847" s="4"/>
      <c r="O847" s="4"/>
      <c r="P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8:28" ht="15.75" customHeight="1" x14ac:dyDescent="0.2">
      <c r="H848" s="4"/>
      <c r="I848" s="4"/>
      <c r="J848" s="4"/>
      <c r="N848" s="4"/>
      <c r="O848" s="4"/>
      <c r="P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8:28" ht="15.75" customHeight="1" x14ac:dyDescent="0.2">
      <c r="H849" s="4"/>
      <c r="I849" s="4"/>
      <c r="J849" s="4"/>
      <c r="N849" s="4"/>
      <c r="O849" s="4"/>
      <c r="P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8:28" ht="15.75" customHeight="1" x14ac:dyDescent="0.2">
      <c r="H850" s="4"/>
      <c r="I850" s="4"/>
      <c r="J850" s="4"/>
      <c r="N850" s="4"/>
      <c r="O850" s="4"/>
      <c r="P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8:28" ht="15.75" customHeight="1" x14ac:dyDescent="0.2">
      <c r="H851" s="4"/>
      <c r="I851" s="4"/>
      <c r="J851" s="4"/>
      <c r="N851" s="4"/>
      <c r="O851" s="4"/>
      <c r="P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8:28" ht="15.75" customHeight="1" x14ac:dyDescent="0.2">
      <c r="H852" s="4"/>
      <c r="I852" s="4"/>
      <c r="J852" s="4"/>
      <c r="N852" s="4"/>
      <c r="O852" s="4"/>
      <c r="P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8:28" ht="15.75" customHeight="1" x14ac:dyDescent="0.2">
      <c r="H853" s="4"/>
      <c r="I853" s="4"/>
      <c r="J853" s="4"/>
      <c r="N853" s="4"/>
      <c r="O853" s="4"/>
      <c r="P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8:28" ht="15.75" customHeight="1" x14ac:dyDescent="0.2">
      <c r="H854" s="4"/>
      <c r="I854" s="4"/>
      <c r="J854" s="4"/>
      <c r="N854" s="4"/>
      <c r="O854" s="4"/>
      <c r="P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8:28" ht="15.75" customHeight="1" x14ac:dyDescent="0.2">
      <c r="H855" s="4"/>
      <c r="I855" s="4"/>
      <c r="J855" s="4"/>
      <c r="N855" s="4"/>
      <c r="O855" s="4"/>
      <c r="P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8:28" ht="15.75" customHeight="1" x14ac:dyDescent="0.2">
      <c r="H856" s="4"/>
      <c r="I856" s="4"/>
      <c r="J856" s="4"/>
      <c r="N856" s="4"/>
      <c r="O856" s="4"/>
      <c r="P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8:28" ht="15.75" customHeight="1" x14ac:dyDescent="0.2">
      <c r="H857" s="4"/>
      <c r="I857" s="4"/>
      <c r="J857" s="4"/>
      <c r="N857" s="4"/>
      <c r="O857" s="4"/>
      <c r="P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8:28" ht="15.75" customHeight="1" x14ac:dyDescent="0.2">
      <c r="H858" s="4"/>
      <c r="I858" s="4"/>
      <c r="J858" s="4"/>
      <c r="N858" s="4"/>
      <c r="O858" s="4"/>
      <c r="P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8:28" ht="15.75" customHeight="1" x14ac:dyDescent="0.2">
      <c r="H859" s="4"/>
      <c r="I859" s="4"/>
      <c r="J859" s="4"/>
      <c r="N859" s="4"/>
      <c r="O859" s="4"/>
      <c r="P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8:28" ht="15.75" customHeight="1" x14ac:dyDescent="0.2">
      <c r="H860" s="4"/>
      <c r="I860" s="4"/>
      <c r="J860" s="4"/>
      <c r="N860" s="4"/>
      <c r="O860" s="4"/>
      <c r="P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8:28" ht="15.75" customHeight="1" x14ac:dyDescent="0.2">
      <c r="H861" s="4"/>
      <c r="I861" s="4"/>
      <c r="J861" s="4"/>
      <c r="N861" s="4"/>
      <c r="O861" s="4"/>
      <c r="P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8:28" ht="15.75" customHeight="1" x14ac:dyDescent="0.2">
      <c r="H862" s="4"/>
      <c r="I862" s="4"/>
      <c r="J862" s="4"/>
      <c r="N862" s="4"/>
      <c r="O862" s="4"/>
      <c r="P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8:28" ht="15.75" customHeight="1" x14ac:dyDescent="0.2">
      <c r="H863" s="4"/>
      <c r="I863" s="4"/>
      <c r="J863" s="4"/>
      <c r="N863" s="4"/>
      <c r="O863" s="4"/>
      <c r="P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8:28" ht="15.75" customHeight="1" x14ac:dyDescent="0.2">
      <c r="H864" s="4"/>
      <c r="I864" s="4"/>
      <c r="J864" s="4"/>
      <c r="N864" s="4"/>
      <c r="O864" s="4"/>
      <c r="P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8:28" ht="15.75" customHeight="1" x14ac:dyDescent="0.2">
      <c r="H865" s="4"/>
      <c r="I865" s="4"/>
      <c r="J865" s="4"/>
      <c r="N865" s="4"/>
      <c r="O865" s="4"/>
      <c r="P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8:28" ht="15.75" customHeight="1" x14ac:dyDescent="0.2">
      <c r="H866" s="4"/>
      <c r="I866" s="4"/>
      <c r="J866" s="4"/>
      <c r="N866" s="4"/>
      <c r="O866" s="4"/>
      <c r="P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8:28" ht="15.75" customHeight="1" x14ac:dyDescent="0.2">
      <c r="H867" s="4"/>
      <c r="I867" s="4"/>
      <c r="J867" s="4"/>
      <c r="N867" s="4"/>
      <c r="O867" s="4"/>
      <c r="P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8:28" ht="15.75" customHeight="1" x14ac:dyDescent="0.2">
      <c r="H868" s="4"/>
      <c r="I868" s="4"/>
      <c r="J868" s="4"/>
      <c r="N868" s="4"/>
      <c r="O868" s="4"/>
      <c r="P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8:28" ht="15.75" customHeight="1" x14ac:dyDescent="0.2">
      <c r="H869" s="4"/>
      <c r="I869" s="4"/>
      <c r="J869" s="4"/>
      <c r="N869" s="4"/>
      <c r="O869" s="4"/>
      <c r="P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8:28" ht="15.75" customHeight="1" x14ac:dyDescent="0.2">
      <c r="H870" s="4"/>
      <c r="I870" s="4"/>
      <c r="J870" s="4"/>
      <c r="N870" s="4"/>
      <c r="O870" s="4"/>
      <c r="P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8:28" ht="15.75" customHeight="1" x14ac:dyDescent="0.2">
      <c r="H871" s="4"/>
      <c r="I871" s="4"/>
      <c r="J871" s="4"/>
      <c r="N871" s="4"/>
      <c r="O871" s="4"/>
      <c r="P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8:28" ht="15.75" customHeight="1" x14ac:dyDescent="0.2">
      <c r="H872" s="4"/>
      <c r="I872" s="4"/>
      <c r="J872" s="4"/>
      <c r="N872" s="4"/>
      <c r="O872" s="4"/>
      <c r="P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8:28" ht="15.75" customHeight="1" x14ac:dyDescent="0.2">
      <c r="H873" s="4"/>
      <c r="I873" s="4"/>
      <c r="J873" s="4"/>
      <c r="N873" s="4"/>
      <c r="O873" s="4"/>
      <c r="P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8:28" ht="15.75" customHeight="1" x14ac:dyDescent="0.2">
      <c r="H874" s="4"/>
      <c r="I874" s="4"/>
      <c r="J874" s="4"/>
      <c r="N874" s="4"/>
      <c r="O874" s="4"/>
      <c r="P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8:28" ht="15.75" customHeight="1" x14ac:dyDescent="0.2">
      <c r="H875" s="4"/>
      <c r="I875" s="4"/>
      <c r="J875" s="4"/>
      <c r="N875" s="4"/>
      <c r="O875" s="4"/>
      <c r="P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8:28" ht="15.75" customHeight="1" x14ac:dyDescent="0.2">
      <c r="H876" s="4"/>
      <c r="I876" s="4"/>
      <c r="J876" s="4"/>
      <c r="N876" s="4"/>
      <c r="O876" s="4"/>
      <c r="P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8:28" ht="15.75" customHeight="1" x14ac:dyDescent="0.2">
      <c r="H877" s="4"/>
      <c r="I877" s="4"/>
      <c r="J877" s="4"/>
      <c r="N877" s="4"/>
      <c r="O877" s="4"/>
      <c r="P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8:28" ht="15.75" customHeight="1" x14ac:dyDescent="0.2">
      <c r="H878" s="4"/>
      <c r="I878" s="4"/>
      <c r="J878" s="4"/>
      <c r="N878" s="4"/>
      <c r="O878" s="4"/>
      <c r="P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8:28" ht="15.75" customHeight="1" x14ac:dyDescent="0.2">
      <c r="H879" s="4"/>
      <c r="I879" s="4"/>
      <c r="J879" s="4"/>
      <c r="N879" s="4"/>
      <c r="O879" s="4"/>
      <c r="P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8:28" ht="15.75" customHeight="1" x14ac:dyDescent="0.2">
      <c r="H880" s="4"/>
      <c r="I880" s="4"/>
      <c r="J880" s="4"/>
      <c r="N880" s="4"/>
      <c r="O880" s="4"/>
      <c r="P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8:28" ht="15.75" customHeight="1" x14ac:dyDescent="0.2">
      <c r="H881" s="4"/>
      <c r="I881" s="4"/>
      <c r="J881" s="4"/>
      <c r="N881" s="4"/>
      <c r="O881" s="4"/>
      <c r="P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8:28" ht="15.75" customHeight="1" x14ac:dyDescent="0.2">
      <c r="H882" s="4"/>
      <c r="I882" s="4"/>
      <c r="J882" s="4"/>
      <c r="N882" s="4"/>
      <c r="O882" s="4"/>
      <c r="P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8:28" ht="15.75" customHeight="1" x14ac:dyDescent="0.2">
      <c r="H883" s="4"/>
      <c r="I883" s="4"/>
      <c r="J883" s="4"/>
      <c r="N883" s="4"/>
      <c r="O883" s="4"/>
      <c r="P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8:28" ht="15.75" customHeight="1" x14ac:dyDescent="0.2">
      <c r="H884" s="4"/>
      <c r="I884" s="4"/>
      <c r="J884" s="4"/>
      <c r="N884" s="4"/>
      <c r="O884" s="4"/>
      <c r="P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8:28" ht="15.75" customHeight="1" x14ac:dyDescent="0.2">
      <c r="H885" s="4"/>
      <c r="I885" s="4"/>
      <c r="J885" s="4"/>
      <c r="N885" s="4"/>
      <c r="O885" s="4"/>
      <c r="P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8:28" ht="15.75" customHeight="1" x14ac:dyDescent="0.2">
      <c r="H886" s="4"/>
      <c r="I886" s="4"/>
      <c r="J886" s="4"/>
      <c r="N886" s="4"/>
      <c r="O886" s="4"/>
      <c r="P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8:28" ht="15.75" customHeight="1" x14ac:dyDescent="0.2">
      <c r="H887" s="4"/>
      <c r="I887" s="4"/>
      <c r="J887" s="4"/>
      <c r="N887" s="4"/>
      <c r="O887" s="4"/>
      <c r="P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8:28" ht="15.75" customHeight="1" x14ac:dyDescent="0.2">
      <c r="H888" s="4"/>
      <c r="I888" s="4"/>
      <c r="J888" s="4"/>
      <c r="N888" s="4"/>
      <c r="O888" s="4"/>
      <c r="P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8:28" ht="15.75" customHeight="1" x14ac:dyDescent="0.2">
      <c r="H889" s="4"/>
      <c r="I889" s="4"/>
      <c r="J889" s="4"/>
      <c r="N889" s="4"/>
      <c r="O889" s="4"/>
      <c r="P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8:28" ht="15.75" customHeight="1" x14ac:dyDescent="0.2">
      <c r="H890" s="4"/>
      <c r="I890" s="4"/>
      <c r="J890" s="4"/>
      <c r="N890" s="4"/>
      <c r="O890" s="4"/>
      <c r="P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8:28" ht="15.75" customHeight="1" x14ac:dyDescent="0.2">
      <c r="H891" s="4"/>
      <c r="I891" s="4"/>
      <c r="J891" s="4"/>
      <c r="N891" s="4"/>
      <c r="O891" s="4"/>
      <c r="P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8:28" ht="15.75" customHeight="1" x14ac:dyDescent="0.2">
      <c r="H892" s="4"/>
      <c r="I892" s="4"/>
      <c r="J892" s="4"/>
      <c r="N892" s="4"/>
      <c r="O892" s="4"/>
      <c r="P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8:28" ht="15.75" customHeight="1" x14ac:dyDescent="0.2">
      <c r="H893" s="4"/>
      <c r="I893" s="4"/>
      <c r="J893" s="4"/>
      <c r="N893" s="4"/>
      <c r="O893" s="4"/>
      <c r="P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8:28" ht="15.75" customHeight="1" x14ac:dyDescent="0.2">
      <c r="H894" s="4"/>
      <c r="I894" s="4"/>
      <c r="J894" s="4"/>
      <c r="N894" s="4"/>
      <c r="O894" s="4"/>
      <c r="P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8:28" ht="15.75" customHeight="1" x14ac:dyDescent="0.2">
      <c r="H895" s="4"/>
      <c r="I895" s="4"/>
      <c r="J895" s="4"/>
      <c r="N895" s="4"/>
      <c r="O895" s="4"/>
      <c r="P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8:28" ht="15.75" customHeight="1" x14ac:dyDescent="0.2">
      <c r="H896" s="4"/>
      <c r="I896" s="4"/>
      <c r="J896" s="4"/>
      <c r="N896" s="4"/>
      <c r="O896" s="4"/>
      <c r="P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8:28" ht="15.75" customHeight="1" x14ac:dyDescent="0.2">
      <c r="H897" s="4"/>
      <c r="I897" s="4"/>
      <c r="J897" s="4"/>
      <c r="N897" s="4"/>
      <c r="O897" s="4"/>
      <c r="P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8:28" ht="15.75" customHeight="1" x14ac:dyDescent="0.2">
      <c r="H898" s="4"/>
      <c r="I898" s="4"/>
      <c r="J898" s="4"/>
      <c r="N898" s="4"/>
      <c r="O898" s="4"/>
      <c r="P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8:28" ht="15.75" customHeight="1" x14ac:dyDescent="0.2">
      <c r="H899" s="4"/>
      <c r="I899" s="4"/>
      <c r="J899" s="4"/>
      <c r="N899" s="4"/>
      <c r="O899" s="4"/>
      <c r="P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8:28" ht="15.75" customHeight="1" x14ac:dyDescent="0.2">
      <c r="H900" s="4"/>
      <c r="I900" s="4"/>
      <c r="J900" s="4"/>
      <c r="N900" s="4"/>
      <c r="O900" s="4"/>
      <c r="P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8:28" ht="15.75" customHeight="1" x14ac:dyDescent="0.2">
      <c r="H901" s="4"/>
      <c r="I901" s="4"/>
      <c r="J901" s="4"/>
      <c r="N901" s="4"/>
      <c r="O901" s="4"/>
      <c r="P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8:28" ht="15.75" customHeight="1" x14ac:dyDescent="0.2">
      <c r="H902" s="4"/>
      <c r="I902" s="4"/>
      <c r="J902" s="4"/>
      <c r="N902" s="4"/>
      <c r="O902" s="4"/>
      <c r="P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8:28" ht="15.75" customHeight="1" x14ac:dyDescent="0.2">
      <c r="H903" s="4"/>
      <c r="I903" s="4"/>
      <c r="J903" s="4"/>
      <c r="N903" s="4"/>
      <c r="O903" s="4"/>
      <c r="P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8:28" ht="15.75" customHeight="1" x14ac:dyDescent="0.2">
      <c r="H904" s="4"/>
      <c r="I904" s="4"/>
      <c r="J904" s="4"/>
      <c r="N904" s="4"/>
      <c r="O904" s="4"/>
      <c r="P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8:28" ht="15.75" customHeight="1" x14ac:dyDescent="0.2">
      <c r="H905" s="4"/>
      <c r="I905" s="4"/>
      <c r="J905" s="4"/>
      <c r="N905" s="4"/>
      <c r="O905" s="4"/>
      <c r="P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8:28" ht="15.75" customHeight="1" x14ac:dyDescent="0.2">
      <c r="H906" s="4"/>
      <c r="I906" s="4"/>
      <c r="J906" s="4"/>
      <c r="N906" s="4"/>
      <c r="O906" s="4"/>
      <c r="P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8:28" ht="15.75" customHeight="1" x14ac:dyDescent="0.2">
      <c r="H907" s="4"/>
      <c r="I907" s="4"/>
      <c r="J907" s="4"/>
      <c r="N907" s="4"/>
      <c r="O907" s="4"/>
      <c r="P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8:28" ht="15.75" customHeight="1" x14ac:dyDescent="0.2">
      <c r="H908" s="4"/>
      <c r="I908" s="4"/>
      <c r="J908" s="4"/>
      <c r="N908" s="4"/>
      <c r="O908" s="4"/>
      <c r="P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8:28" ht="15.75" customHeight="1" x14ac:dyDescent="0.2">
      <c r="H909" s="4"/>
      <c r="I909" s="4"/>
      <c r="J909" s="4"/>
      <c r="N909" s="4"/>
      <c r="O909" s="4"/>
      <c r="P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8:28" ht="15.75" customHeight="1" x14ac:dyDescent="0.2">
      <c r="H910" s="4"/>
      <c r="I910" s="4"/>
      <c r="J910" s="4"/>
      <c r="N910" s="4"/>
      <c r="O910" s="4"/>
      <c r="P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8:28" ht="15.75" customHeight="1" x14ac:dyDescent="0.2">
      <c r="H911" s="4"/>
      <c r="I911" s="4"/>
      <c r="J911" s="4"/>
      <c r="N911" s="4"/>
      <c r="O911" s="4"/>
      <c r="P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8:28" ht="15.75" customHeight="1" x14ac:dyDescent="0.2">
      <c r="H912" s="4"/>
      <c r="I912" s="4"/>
      <c r="J912" s="4"/>
      <c r="N912" s="4"/>
      <c r="O912" s="4"/>
      <c r="P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8:28" ht="15.75" customHeight="1" x14ac:dyDescent="0.2">
      <c r="H913" s="4"/>
      <c r="I913" s="4"/>
      <c r="J913" s="4"/>
      <c r="N913" s="4"/>
      <c r="O913" s="4"/>
      <c r="P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8:28" ht="15.75" customHeight="1" x14ac:dyDescent="0.2">
      <c r="H914" s="4"/>
      <c r="I914" s="4"/>
      <c r="J914" s="4"/>
      <c r="N914" s="4"/>
      <c r="O914" s="4"/>
      <c r="P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8:28" ht="15.75" customHeight="1" x14ac:dyDescent="0.2">
      <c r="H915" s="4"/>
      <c r="I915" s="4"/>
      <c r="J915" s="4"/>
      <c r="N915" s="4"/>
      <c r="O915" s="4"/>
      <c r="P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8:28" ht="15.75" customHeight="1" x14ac:dyDescent="0.2">
      <c r="H916" s="4"/>
      <c r="I916" s="4"/>
      <c r="J916" s="4"/>
      <c r="N916" s="4"/>
      <c r="O916" s="4"/>
      <c r="P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8:28" ht="15.75" customHeight="1" x14ac:dyDescent="0.2">
      <c r="H917" s="4"/>
      <c r="I917" s="4"/>
      <c r="J917" s="4"/>
      <c r="N917" s="4"/>
      <c r="O917" s="4"/>
      <c r="P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8:28" ht="15.75" customHeight="1" x14ac:dyDescent="0.2">
      <c r="H918" s="4"/>
      <c r="I918" s="4"/>
      <c r="J918" s="4"/>
      <c r="N918" s="4"/>
      <c r="O918" s="4"/>
      <c r="P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8:28" ht="15.75" customHeight="1" x14ac:dyDescent="0.2">
      <c r="H919" s="4"/>
      <c r="I919" s="4"/>
      <c r="J919" s="4"/>
      <c r="N919" s="4"/>
      <c r="O919" s="4"/>
      <c r="P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8:28" ht="15.75" customHeight="1" x14ac:dyDescent="0.2">
      <c r="H920" s="4"/>
      <c r="I920" s="4"/>
      <c r="J920" s="4"/>
      <c r="N920" s="4"/>
      <c r="O920" s="4"/>
      <c r="P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8:28" ht="15.75" customHeight="1" x14ac:dyDescent="0.2">
      <c r="H921" s="4"/>
      <c r="I921" s="4"/>
      <c r="J921" s="4"/>
      <c r="N921" s="4"/>
      <c r="O921" s="4"/>
      <c r="P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8:28" ht="15.75" customHeight="1" x14ac:dyDescent="0.2">
      <c r="H922" s="4"/>
      <c r="I922" s="4"/>
      <c r="J922" s="4"/>
      <c r="N922" s="4"/>
      <c r="O922" s="4"/>
      <c r="P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8:28" ht="15.75" customHeight="1" x14ac:dyDescent="0.2">
      <c r="H923" s="4"/>
      <c r="I923" s="4"/>
      <c r="J923" s="4"/>
      <c r="N923" s="4"/>
      <c r="O923" s="4"/>
      <c r="P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8:28" ht="15.75" customHeight="1" x14ac:dyDescent="0.2">
      <c r="H924" s="4"/>
      <c r="I924" s="4"/>
      <c r="J924" s="4"/>
      <c r="N924" s="4"/>
      <c r="O924" s="4"/>
      <c r="P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8:28" ht="15.75" customHeight="1" x14ac:dyDescent="0.2">
      <c r="H925" s="4"/>
      <c r="I925" s="4"/>
      <c r="J925" s="4"/>
      <c r="N925" s="4"/>
      <c r="O925" s="4"/>
      <c r="P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8:28" ht="15.75" customHeight="1" x14ac:dyDescent="0.2">
      <c r="H926" s="4"/>
      <c r="I926" s="4"/>
      <c r="J926" s="4"/>
      <c r="N926" s="4"/>
      <c r="O926" s="4"/>
      <c r="P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8:28" ht="15.75" customHeight="1" x14ac:dyDescent="0.2">
      <c r="H927" s="4"/>
      <c r="I927" s="4"/>
      <c r="J927" s="4"/>
      <c r="N927" s="4"/>
      <c r="O927" s="4"/>
      <c r="P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8:28" ht="15.75" customHeight="1" x14ac:dyDescent="0.2">
      <c r="H928" s="4"/>
      <c r="I928" s="4"/>
      <c r="J928" s="4"/>
      <c r="N928" s="4"/>
      <c r="O928" s="4"/>
      <c r="P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8:28" ht="15.75" customHeight="1" x14ac:dyDescent="0.2">
      <c r="H929" s="4"/>
      <c r="I929" s="4"/>
      <c r="J929" s="4"/>
      <c r="N929" s="4"/>
      <c r="O929" s="4"/>
      <c r="P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8:28" ht="15.75" customHeight="1" x14ac:dyDescent="0.2">
      <c r="H930" s="4"/>
      <c r="I930" s="4"/>
      <c r="J930" s="4"/>
      <c r="N930" s="4"/>
      <c r="O930" s="4"/>
      <c r="P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8:28" ht="15.75" customHeight="1" x14ac:dyDescent="0.2">
      <c r="H931" s="4"/>
      <c r="I931" s="4"/>
      <c r="J931" s="4"/>
      <c r="N931" s="4"/>
      <c r="O931" s="4"/>
      <c r="P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8:28" ht="15.75" customHeight="1" x14ac:dyDescent="0.2">
      <c r="H932" s="4"/>
      <c r="I932" s="4"/>
      <c r="J932" s="4"/>
      <c r="N932" s="4"/>
      <c r="O932" s="4"/>
      <c r="P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8:28" ht="15.75" customHeight="1" x14ac:dyDescent="0.2">
      <c r="H933" s="4"/>
      <c r="I933" s="4"/>
      <c r="J933" s="4"/>
      <c r="N933" s="4"/>
      <c r="O933" s="4"/>
      <c r="P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8:28" ht="15.75" customHeight="1" x14ac:dyDescent="0.2">
      <c r="H934" s="4"/>
      <c r="I934" s="4"/>
      <c r="J934" s="4"/>
      <c r="N934" s="4"/>
      <c r="O934" s="4"/>
      <c r="P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8:28" ht="15.75" customHeight="1" x14ac:dyDescent="0.2">
      <c r="H935" s="4"/>
      <c r="I935" s="4"/>
      <c r="J935" s="4"/>
      <c r="N935" s="4"/>
      <c r="O935" s="4"/>
      <c r="P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8:28" ht="15.75" customHeight="1" x14ac:dyDescent="0.2">
      <c r="H936" s="4"/>
      <c r="I936" s="4"/>
      <c r="J936" s="4"/>
      <c r="N936" s="4"/>
      <c r="O936" s="4"/>
      <c r="P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8:28" ht="15.75" customHeight="1" x14ac:dyDescent="0.2">
      <c r="H937" s="4"/>
      <c r="I937" s="4"/>
      <c r="J937" s="4"/>
      <c r="N937" s="4"/>
      <c r="O937" s="4"/>
      <c r="P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8:28" ht="15.75" customHeight="1" x14ac:dyDescent="0.2">
      <c r="H938" s="4"/>
      <c r="I938" s="4"/>
      <c r="J938" s="4"/>
      <c r="N938" s="4"/>
      <c r="O938" s="4"/>
      <c r="P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8:28" ht="15.75" customHeight="1" x14ac:dyDescent="0.2">
      <c r="H939" s="4"/>
      <c r="I939" s="4"/>
      <c r="J939" s="4"/>
      <c r="N939" s="4"/>
      <c r="O939" s="4"/>
      <c r="P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8:28" ht="15.75" customHeight="1" x14ac:dyDescent="0.2">
      <c r="H940" s="4"/>
      <c r="I940" s="4"/>
      <c r="J940" s="4"/>
      <c r="N940" s="4"/>
      <c r="O940" s="4"/>
      <c r="P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8:28" ht="15.75" customHeight="1" x14ac:dyDescent="0.2">
      <c r="H941" s="4"/>
      <c r="I941" s="4"/>
      <c r="J941" s="4"/>
      <c r="N941" s="4"/>
      <c r="O941" s="4"/>
      <c r="P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8:28" ht="15.75" customHeight="1" x14ac:dyDescent="0.2">
      <c r="H942" s="4"/>
      <c r="I942" s="4"/>
      <c r="J942" s="4"/>
      <c r="N942" s="4"/>
      <c r="O942" s="4"/>
      <c r="P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8:28" ht="15.75" customHeight="1" x14ac:dyDescent="0.2">
      <c r="H943" s="4"/>
      <c r="I943" s="4"/>
      <c r="J943" s="4"/>
      <c r="N943" s="4"/>
      <c r="O943" s="4"/>
      <c r="P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8:28" ht="15.75" customHeight="1" x14ac:dyDescent="0.2">
      <c r="H944" s="4"/>
      <c r="I944" s="4"/>
      <c r="J944" s="4"/>
      <c r="N944" s="4"/>
      <c r="O944" s="4"/>
      <c r="P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8:28" ht="15.75" customHeight="1" x14ac:dyDescent="0.2">
      <c r="H945" s="4"/>
      <c r="I945" s="4"/>
      <c r="J945" s="4"/>
      <c r="N945" s="4"/>
      <c r="O945" s="4"/>
      <c r="P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8:28" ht="15.75" customHeight="1" x14ac:dyDescent="0.2">
      <c r="H946" s="4"/>
      <c r="I946" s="4"/>
      <c r="J946" s="4"/>
      <c r="N946" s="4"/>
      <c r="O946" s="4"/>
      <c r="P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8:28" ht="15.75" customHeight="1" x14ac:dyDescent="0.2">
      <c r="H947" s="4"/>
      <c r="I947" s="4"/>
      <c r="J947" s="4"/>
      <c r="N947" s="4"/>
      <c r="O947" s="4"/>
      <c r="P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8:28" ht="15.75" customHeight="1" x14ac:dyDescent="0.2">
      <c r="H948" s="4"/>
      <c r="I948" s="4"/>
      <c r="J948" s="4"/>
      <c r="N948" s="4"/>
      <c r="O948" s="4"/>
      <c r="P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8:28" ht="15.75" customHeight="1" x14ac:dyDescent="0.2">
      <c r="H949" s="4"/>
      <c r="I949" s="4"/>
      <c r="J949" s="4"/>
      <c r="N949" s="4"/>
      <c r="O949" s="4"/>
      <c r="P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8:28" ht="15.75" customHeight="1" x14ac:dyDescent="0.2">
      <c r="H950" s="4"/>
      <c r="I950" s="4"/>
      <c r="J950" s="4"/>
      <c r="N950" s="4"/>
      <c r="O950" s="4"/>
      <c r="P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8:28" ht="15.75" customHeight="1" x14ac:dyDescent="0.2">
      <c r="H951" s="4"/>
      <c r="I951" s="4"/>
      <c r="J951" s="4"/>
      <c r="N951" s="4"/>
      <c r="O951" s="4"/>
      <c r="P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8:28" ht="15.75" customHeight="1" x14ac:dyDescent="0.2">
      <c r="H952" s="4"/>
      <c r="I952" s="4"/>
      <c r="J952" s="4"/>
      <c r="N952" s="4"/>
      <c r="O952" s="4"/>
      <c r="P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8:28" ht="15.75" customHeight="1" x14ac:dyDescent="0.2">
      <c r="H953" s="4"/>
      <c r="I953" s="4"/>
      <c r="J953" s="4"/>
      <c r="N953" s="4"/>
      <c r="O953" s="4"/>
      <c r="P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8:28" ht="15.75" customHeight="1" x14ac:dyDescent="0.2">
      <c r="H954" s="4"/>
      <c r="I954" s="4"/>
      <c r="J954" s="4"/>
      <c r="N954" s="4"/>
      <c r="O954" s="4"/>
      <c r="P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8:28" ht="15.75" customHeight="1" x14ac:dyDescent="0.2">
      <c r="H955" s="4"/>
      <c r="I955" s="4"/>
      <c r="J955" s="4"/>
      <c r="N955" s="4"/>
      <c r="O955" s="4"/>
      <c r="P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8:28" ht="15.75" customHeight="1" x14ac:dyDescent="0.2">
      <c r="H956" s="4"/>
      <c r="I956" s="4"/>
      <c r="J956" s="4"/>
      <c r="N956" s="4"/>
      <c r="O956" s="4"/>
      <c r="P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8:28" ht="15.75" customHeight="1" x14ac:dyDescent="0.2">
      <c r="H957" s="4"/>
      <c r="I957" s="4"/>
      <c r="J957" s="4"/>
      <c r="N957" s="4"/>
      <c r="O957" s="4"/>
      <c r="P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8:28" ht="15.75" customHeight="1" x14ac:dyDescent="0.2">
      <c r="H958" s="4"/>
      <c r="I958" s="4"/>
      <c r="J958" s="4"/>
      <c r="N958" s="4"/>
      <c r="O958" s="4"/>
      <c r="P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8:28" ht="15.75" customHeight="1" x14ac:dyDescent="0.2">
      <c r="H959" s="4"/>
      <c r="I959" s="4"/>
      <c r="J959" s="4"/>
      <c r="N959" s="4"/>
      <c r="O959" s="4"/>
      <c r="P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8:28" ht="15.75" customHeight="1" x14ac:dyDescent="0.2">
      <c r="H960" s="4"/>
      <c r="I960" s="4"/>
      <c r="J960" s="4"/>
      <c r="N960" s="4"/>
      <c r="O960" s="4"/>
      <c r="P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8:28" ht="15.75" customHeight="1" x14ac:dyDescent="0.2">
      <c r="H961" s="4"/>
      <c r="I961" s="4"/>
      <c r="J961" s="4"/>
      <c r="N961" s="4"/>
      <c r="O961" s="4"/>
      <c r="P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8:28" ht="15.75" customHeight="1" x14ac:dyDescent="0.2">
      <c r="H962" s="4"/>
      <c r="I962" s="4"/>
      <c r="J962" s="4"/>
      <c r="N962" s="4"/>
      <c r="O962" s="4"/>
      <c r="P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8:28" ht="15.75" customHeight="1" x14ac:dyDescent="0.2">
      <c r="H963" s="4"/>
      <c r="I963" s="4"/>
      <c r="J963" s="4"/>
      <c r="N963" s="4"/>
      <c r="O963" s="4"/>
      <c r="P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8:28" ht="15.75" customHeight="1" x14ac:dyDescent="0.2">
      <c r="H964" s="4"/>
      <c r="I964" s="4"/>
      <c r="J964" s="4"/>
      <c r="N964" s="4"/>
      <c r="O964" s="4"/>
      <c r="P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8:28" ht="15.75" customHeight="1" x14ac:dyDescent="0.2">
      <c r="H965" s="4"/>
      <c r="I965" s="4"/>
      <c r="J965" s="4"/>
      <c r="N965" s="4"/>
      <c r="O965" s="4"/>
      <c r="P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8:28" ht="15.75" customHeight="1" x14ac:dyDescent="0.2">
      <c r="H966" s="4"/>
      <c r="I966" s="4"/>
      <c r="J966" s="4"/>
      <c r="N966" s="4"/>
      <c r="O966" s="4"/>
      <c r="P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8:28" ht="15.75" customHeight="1" x14ac:dyDescent="0.2">
      <c r="H967" s="4"/>
      <c r="I967" s="4"/>
      <c r="J967" s="4"/>
      <c r="N967" s="4"/>
      <c r="O967" s="4"/>
      <c r="P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8:28" ht="15.75" customHeight="1" x14ac:dyDescent="0.2">
      <c r="H968" s="4"/>
      <c r="I968" s="4"/>
      <c r="J968" s="4"/>
      <c r="N968" s="4"/>
      <c r="O968" s="4"/>
      <c r="P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8:28" ht="15.75" customHeight="1" x14ac:dyDescent="0.2">
      <c r="H969" s="4"/>
      <c r="I969" s="4"/>
      <c r="J969" s="4"/>
      <c r="N969" s="4"/>
      <c r="O969" s="4"/>
      <c r="P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8:28" ht="15.75" customHeight="1" x14ac:dyDescent="0.2">
      <c r="H970" s="4"/>
      <c r="I970" s="4"/>
      <c r="J970" s="4"/>
      <c r="N970" s="4"/>
      <c r="O970" s="4"/>
      <c r="P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8:28" ht="15.75" customHeight="1" x14ac:dyDescent="0.2">
      <c r="H971" s="4"/>
      <c r="I971" s="4"/>
      <c r="J971" s="4"/>
      <c r="N971" s="4"/>
      <c r="O971" s="4"/>
      <c r="P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8:28" ht="15.75" customHeight="1" x14ac:dyDescent="0.2">
      <c r="H972" s="4"/>
      <c r="I972" s="4"/>
      <c r="J972" s="4"/>
      <c r="N972" s="4"/>
      <c r="O972" s="4"/>
      <c r="P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8:28" ht="15.75" customHeight="1" x14ac:dyDescent="0.2">
      <c r="H973" s="4"/>
      <c r="I973" s="4"/>
      <c r="J973" s="4"/>
      <c r="N973" s="4"/>
      <c r="O973" s="4"/>
      <c r="P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8:28" ht="15.75" customHeight="1" x14ac:dyDescent="0.2">
      <c r="H974" s="4"/>
      <c r="I974" s="4"/>
      <c r="J974" s="4"/>
      <c r="N974" s="4"/>
      <c r="O974" s="4"/>
      <c r="P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8:28" ht="15.75" customHeight="1" x14ac:dyDescent="0.2">
      <c r="H975" s="4"/>
      <c r="I975" s="4"/>
      <c r="J975" s="4"/>
      <c r="N975" s="4"/>
      <c r="O975" s="4"/>
      <c r="P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8:28" ht="15.75" customHeight="1" x14ac:dyDescent="0.2">
      <c r="H976" s="4"/>
      <c r="I976" s="4"/>
      <c r="J976" s="4"/>
      <c r="N976" s="4"/>
      <c r="O976" s="4"/>
      <c r="P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8:28" ht="15.75" customHeight="1" x14ac:dyDescent="0.2">
      <c r="H977" s="4"/>
      <c r="I977" s="4"/>
      <c r="J977" s="4"/>
      <c r="N977" s="4"/>
      <c r="O977" s="4"/>
      <c r="P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8:28" ht="15.75" customHeight="1" x14ac:dyDescent="0.2">
      <c r="H978" s="4"/>
      <c r="I978" s="4"/>
      <c r="J978" s="4"/>
      <c r="N978" s="4"/>
      <c r="O978" s="4"/>
      <c r="P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8:28" ht="15.75" customHeight="1" x14ac:dyDescent="0.2">
      <c r="H979" s="4"/>
      <c r="I979" s="4"/>
      <c r="J979" s="4"/>
      <c r="N979" s="4"/>
      <c r="O979" s="4"/>
      <c r="P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8:28" ht="15.75" customHeight="1" x14ac:dyDescent="0.2">
      <c r="H980" s="4"/>
      <c r="I980" s="4"/>
      <c r="J980" s="4"/>
      <c r="N980" s="4"/>
      <c r="O980" s="4"/>
      <c r="P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8:28" ht="15.75" customHeight="1" x14ac:dyDescent="0.2">
      <c r="H981" s="4"/>
      <c r="I981" s="4"/>
      <c r="J981" s="4"/>
      <c r="N981" s="4"/>
      <c r="O981" s="4"/>
      <c r="P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8:28" ht="15.75" customHeight="1" x14ac:dyDescent="0.2">
      <c r="H982" s="4"/>
      <c r="I982" s="4"/>
      <c r="J982" s="4"/>
      <c r="N982" s="4"/>
      <c r="O982" s="4"/>
      <c r="P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8:28" ht="15.75" customHeight="1" x14ac:dyDescent="0.2">
      <c r="H983" s="4"/>
      <c r="I983" s="4"/>
      <c r="J983" s="4"/>
      <c r="N983" s="4"/>
      <c r="O983" s="4"/>
      <c r="P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8:28" ht="15.75" customHeight="1" x14ac:dyDescent="0.2">
      <c r="H984" s="4"/>
      <c r="I984" s="4"/>
      <c r="J984" s="4"/>
      <c r="N984" s="4"/>
      <c r="O984" s="4"/>
      <c r="P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8:28" ht="15.75" customHeight="1" x14ac:dyDescent="0.2">
      <c r="H985" s="4"/>
      <c r="I985" s="4"/>
      <c r="J985" s="4"/>
      <c r="N985" s="4"/>
      <c r="O985" s="4"/>
      <c r="P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8:28" ht="15.75" customHeight="1" x14ac:dyDescent="0.2">
      <c r="H986" s="4"/>
      <c r="I986" s="4"/>
      <c r="J986" s="4"/>
      <c r="N986" s="4"/>
      <c r="O986" s="4"/>
      <c r="P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8:28" ht="15.75" customHeight="1" x14ac:dyDescent="0.2">
      <c r="H987" s="4"/>
      <c r="I987" s="4"/>
      <c r="J987" s="4"/>
      <c r="N987" s="4"/>
      <c r="O987" s="4"/>
      <c r="P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8:28" ht="15.75" customHeight="1" x14ac:dyDescent="0.2">
      <c r="H988" s="4"/>
      <c r="I988" s="4"/>
      <c r="J988" s="4"/>
      <c r="N988" s="4"/>
      <c r="O988" s="4"/>
      <c r="P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8:28" ht="15.75" customHeight="1" x14ac:dyDescent="0.2">
      <c r="H989" s="4"/>
      <c r="I989" s="4"/>
      <c r="J989" s="4"/>
      <c r="N989" s="4"/>
      <c r="O989" s="4"/>
      <c r="P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8:28" ht="15.75" customHeight="1" x14ac:dyDescent="0.2">
      <c r="H990" s="4"/>
      <c r="I990" s="4"/>
      <c r="J990" s="4"/>
      <c r="N990" s="4"/>
      <c r="O990" s="4"/>
      <c r="P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8:28" ht="15.75" customHeight="1" x14ac:dyDescent="0.2">
      <c r="H991" s="4"/>
      <c r="I991" s="4"/>
      <c r="J991" s="4"/>
      <c r="N991" s="4"/>
      <c r="O991" s="4"/>
      <c r="P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8:28" ht="15.75" customHeight="1" x14ac:dyDescent="0.2">
      <c r="H992" s="4"/>
      <c r="I992" s="4"/>
      <c r="J992" s="4"/>
      <c r="N992" s="4"/>
      <c r="O992" s="4"/>
      <c r="P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8:28" ht="15.75" customHeight="1" x14ac:dyDescent="0.2">
      <c r="H993" s="4"/>
      <c r="I993" s="4"/>
      <c r="J993" s="4"/>
      <c r="N993" s="4"/>
      <c r="O993" s="4"/>
      <c r="P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8:28" ht="15.75" customHeight="1" x14ac:dyDescent="0.2">
      <c r="H994" s="4"/>
      <c r="I994" s="4"/>
      <c r="J994" s="4"/>
      <c r="N994" s="4"/>
      <c r="O994" s="4"/>
      <c r="P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8:28" ht="15.75" customHeight="1" x14ac:dyDescent="0.2">
      <c r="H995" s="4"/>
      <c r="I995" s="4"/>
      <c r="J995" s="4"/>
      <c r="N995" s="4"/>
      <c r="O995" s="4"/>
      <c r="P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8:28" ht="15.75" customHeight="1" x14ac:dyDescent="0.2">
      <c r="H996" s="4"/>
      <c r="I996" s="4"/>
      <c r="J996" s="4"/>
      <c r="N996" s="4"/>
      <c r="O996" s="4"/>
      <c r="P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8:28" ht="15.75" customHeight="1" x14ac:dyDescent="0.2">
      <c r="H997" s="4"/>
      <c r="I997" s="4"/>
      <c r="J997" s="4"/>
      <c r="N997" s="4"/>
      <c r="O997" s="4"/>
      <c r="P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8:28" ht="15.75" customHeight="1" x14ac:dyDescent="0.2">
      <c r="H998" s="4"/>
      <c r="I998" s="4"/>
      <c r="J998" s="4"/>
      <c r="N998" s="4"/>
      <c r="O998" s="4"/>
      <c r="P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8:28" ht="15.75" customHeight="1" x14ac:dyDescent="0.2">
      <c r="H999" s="4"/>
      <c r="I999" s="4"/>
      <c r="J999" s="4"/>
      <c r="N999" s="4"/>
      <c r="O999" s="4"/>
      <c r="P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8:28" ht="15.75" customHeight="1" x14ac:dyDescent="0.2">
      <c r="H1000" s="4"/>
      <c r="I1000" s="4"/>
      <c r="J1000" s="4"/>
      <c r="N1000" s="4"/>
      <c r="O1000" s="4"/>
      <c r="P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8:28" ht="15.75" customHeight="1" x14ac:dyDescent="0.2">
      <c r="H1001" s="4"/>
      <c r="I1001" s="4"/>
      <c r="J1001" s="4"/>
      <c r="N1001" s="4"/>
      <c r="O1001" s="4"/>
      <c r="P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8:28" ht="15.75" customHeight="1" x14ac:dyDescent="0.2">
      <c r="H1002" s="4"/>
      <c r="I1002" s="4"/>
      <c r="J1002" s="4"/>
      <c r="N1002" s="4"/>
      <c r="O1002" s="4"/>
      <c r="P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8:28" ht="15.75" customHeight="1" x14ac:dyDescent="0.2">
      <c r="H1003" s="4"/>
      <c r="I1003" s="4"/>
      <c r="J1003" s="4"/>
      <c r="N1003" s="4"/>
      <c r="O1003" s="4"/>
      <c r="P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8:28" ht="15.75" customHeight="1" x14ac:dyDescent="0.2">
      <c r="H1004" s="4"/>
      <c r="I1004" s="4"/>
      <c r="J1004" s="4"/>
      <c r="N1004" s="4"/>
      <c r="O1004" s="4"/>
      <c r="P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8:28" ht="15.75" customHeight="1" x14ac:dyDescent="0.2">
      <c r="H1005" s="4"/>
      <c r="I1005" s="4"/>
      <c r="J1005" s="4"/>
      <c r="N1005" s="4"/>
      <c r="O1005" s="4"/>
      <c r="P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8:28" ht="15.75" customHeight="1" x14ac:dyDescent="0.2">
      <c r="H1006" s="4"/>
      <c r="I1006" s="4"/>
      <c r="J1006" s="4"/>
      <c r="N1006" s="4"/>
      <c r="O1006" s="4"/>
      <c r="P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8:28" ht="15.75" customHeight="1" x14ac:dyDescent="0.2">
      <c r="H1007" s="4"/>
      <c r="I1007" s="4"/>
      <c r="J1007" s="4"/>
      <c r="N1007" s="4"/>
      <c r="O1007" s="4"/>
      <c r="P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8:28" ht="15.75" customHeight="1" x14ac:dyDescent="0.2">
      <c r="H1008" s="4"/>
      <c r="I1008" s="4"/>
      <c r="J1008" s="4"/>
      <c r="N1008" s="4"/>
      <c r="O1008" s="4"/>
      <c r="P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8:28" ht="15.75" customHeight="1" x14ac:dyDescent="0.2">
      <c r="H1009" s="4"/>
      <c r="I1009" s="4"/>
      <c r="J1009" s="4"/>
      <c r="N1009" s="4"/>
      <c r="O1009" s="4"/>
      <c r="P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8:28" ht="15.75" customHeight="1" x14ac:dyDescent="0.2">
      <c r="H1010" s="4"/>
      <c r="I1010" s="4"/>
      <c r="J1010" s="4"/>
      <c r="N1010" s="4"/>
      <c r="O1010" s="4"/>
      <c r="P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8:28" ht="15.75" customHeight="1" x14ac:dyDescent="0.2">
      <c r="H1011" s="4"/>
      <c r="I1011" s="4"/>
      <c r="J1011" s="4"/>
      <c r="N1011" s="4"/>
      <c r="O1011" s="4"/>
      <c r="P1011" s="4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8:28" ht="15.75" customHeight="1" x14ac:dyDescent="0.2">
      <c r="H1012" s="4"/>
      <c r="I1012" s="4"/>
      <c r="J1012" s="4"/>
      <c r="N1012" s="4"/>
      <c r="O1012" s="4"/>
      <c r="P1012" s="4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8:28" ht="15.75" customHeight="1" x14ac:dyDescent="0.2">
      <c r="H1013" s="4"/>
      <c r="I1013" s="4"/>
      <c r="J1013" s="4"/>
      <c r="N1013" s="4"/>
      <c r="O1013" s="4"/>
      <c r="P1013" s="4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8:28" ht="15.75" customHeight="1" x14ac:dyDescent="0.2">
      <c r="H1014" s="4"/>
      <c r="I1014" s="4"/>
      <c r="J1014" s="4"/>
      <c r="N1014" s="4"/>
      <c r="O1014" s="4"/>
      <c r="P1014" s="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8:28" ht="15.75" customHeight="1" x14ac:dyDescent="0.2">
      <c r="H1015" s="4"/>
      <c r="I1015" s="4"/>
      <c r="J1015" s="4"/>
      <c r="N1015" s="4"/>
      <c r="O1015" s="4"/>
      <c r="P1015" s="4"/>
      <c r="T1015" s="4"/>
      <c r="U1015" s="4"/>
      <c r="V1015" s="4"/>
      <c r="W1015" s="4"/>
      <c r="X1015" s="4"/>
      <c r="Y1015" s="4"/>
      <c r="Z1015" s="4"/>
      <c r="AA1015" s="4"/>
      <c r="AB1015" s="4"/>
    </row>
    <row r="1016" spans="8:28" ht="15.75" customHeight="1" x14ac:dyDescent="0.2">
      <c r="H1016" s="4"/>
      <c r="I1016" s="4"/>
      <c r="J1016" s="4"/>
      <c r="N1016" s="4"/>
      <c r="O1016" s="4"/>
      <c r="P1016" s="4"/>
      <c r="T1016" s="4"/>
      <c r="U1016" s="4"/>
      <c r="V1016" s="4"/>
      <c r="W1016" s="4"/>
      <c r="X1016" s="4"/>
      <c r="Y1016" s="4"/>
      <c r="Z1016" s="4"/>
      <c r="AA1016" s="4"/>
      <c r="AB1016" s="4"/>
    </row>
    <row r="1017" spans="8:28" ht="15.75" customHeight="1" x14ac:dyDescent="0.2">
      <c r="H1017" s="4"/>
      <c r="I1017" s="4"/>
      <c r="J1017" s="4"/>
      <c r="N1017" s="4"/>
      <c r="O1017" s="4"/>
      <c r="P1017" s="4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8:28" ht="15.75" customHeight="1" x14ac:dyDescent="0.2">
      <c r="H1018" s="4"/>
      <c r="I1018" s="4"/>
      <c r="J1018" s="4"/>
      <c r="N1018" s="4"/>
      <c r="O1018" s="4"/>
      <c r="P1018" s="4"/>
      <c r="T1018" s="4"/>
      <c r="U1018" s="4"/>
      <c r="V1018" s="4"/>
      <c r="W1018" s="4"/>
      <c r="X1018" s="4"/>
      <c r="Y1018" s="4"/>
      <c r="Z1018" s="4"/>
      <c r="AA1018" s="4"/>
      <c r="AB1018" s="4"/>
    </row>
    <row r="1019" spans="8:28" ht="15.75" customHeight="1" x14ac:dyDescent="0.2">
      <c r="H1019" s="4"/>
      <c r="I1019" s="4"/>
      <c r="J1019" s="4"/>
      <c r="N1019" s="4"/>
      <c r="O1019" s="4"/>
      <c r="P1019" s="4"/>
      <c r="T1019" s="4"/>
      <c r="U1019" s="4"/>
      <c r="V1019" s="4"/>
      <c r="W1019" s="4"/>
      <c r="X1019" s="4"/>
      <c r="Y1019" s="4"/>
      <c r="Z1019" s="4"/>
      <c r="AA1019" s="4"/>
      <c r="AB1019" s="4"/>
    </row>
    <row r="1020" spans="8:28" ht="15.75" customHeight="1" x14ac:dyDescent="0.2">
      <c r="H1020" s="4"/>
      <c r="I1020" s="4"/>
      <c r="J1020" s="4"/>
      <c r="N1020" s="4"/>
      <c r="O1020" s="4"/>
      <c r="P1020" s="4"/>
      <c r="T1020" s="4"/>
      <c r="U1020" s="4"/>
      <c r="V1020" s="4"/>
      <c r="W1020" s="4"/>
      <c r="X1020" s="4"/>
      <c r="Y1020" s="4"/>
      <c r="Z1020" s="4"/>
      <c r="AA1020" s="4"/>
      <c r="AB1020" s="4"/>
    </row>
    <row r="1021" spans="8:28" ht="15.75" customHeight="1" x14ac:dyDescent="0.2">
      <c r="H1021" s="4"/>
      <c r="I1021" s="4"/>
      <c r="J1021" s="4"/>
      <c r="N1021" s="4"/>
      <c r="O1021" s="4"/>
      <c r="P1021" s="4"/>
      <c r="T1021" s="4"/>
      <c r="U1021" s="4"/>
      <c r="V1021" s="4"/>
      <c r="W1021" s="4"/>
      <c r="X1021" s="4"/>
      <c r="Y1021" s="4"/>
      <c r="Z1021" s="4"/>
      <c r="AA1021" s="4"/>
      <c r="AB1021" s="4"/>
    </row>
    <row r="1022" spans="8:28" ht="15.75" customHeight="1" x14ac:dyDescent="0.2">
      <c r="H1022" s="4"/>
      <c r="I1022" s="4"/>
      <c r="J1022" s="4"/>
      <c r="N1022" s="4"/>
      <c r="O1022" s="4"/>
      <c r="P1022" s="4"/>
      <c r="T1022" s="4"/>
      <c r="U1022" s="4"/>
      <c r="V1022" s="4"/>
      <c r="W1022" s="4"/>
      <c r="X1022" s="4"/>
      <c r="Y1022" s="4"/>
      <c r="Z1022" s="4"/>
      <c r="AA1022" s="4"/>
      <c r="AB1022" s="4"/>
    </row>
    <row r="1023" spans="8:28" ht="15.75" customHeight="1" x14ac:dyDescent="0.2">
      <c r="H1023" s="4"/>
      <c r="I1023" s="4"/>
      <c r="J1023" s="4"/>
      <c r="N1023" s="4"/>
      <c r="O1023" s="4"/>
      <c r="P1023" s="4"/>
      <c r="T1023" s="4"/>
      <c r="U1023" s="4"/>
      <c r="V1023" s="4"/>
      <c r="W1023" s="4"/>
      <c r="X1023" s="4"/>
      <c r="Y1023" s="4"/>
      <c r="Z1023" s="4"/>
      <c r="AA1023" s="4"/>
      <c r="AB1023" s="4"/>
    </row>
    <row r="1024" spans="8:28" ht="15.75" customHeight="1" x14ac:dyDescent="0.2">
      <c r="H1024" s="4"/>
      <c r="I1024" s="4"/>
      <c r="J1024" s="4"/>
      <c r="N1024" s="4"/>
      <c r="O1024" s="4"/>
      <c r="P1024" s="4"/>
      <c r="T1024" s="4"/>
      <c r="U1024" s="4"/>
      <c r="V1024" s="4"/>
      <c r="W1024" s="4"/>
      <c r="X1024" s="4"/>
      <c r="Y1024" s="4"/>
      <c r="Z1024" s="4"/>
      <c r="AA1024" s="4"/>
      <c r="AB1024" s="4"/>
    </row>
    <row r="1025" spans="8:28" ht="15.75" customHeight="1" x14ac:dyDescent="0.2">
      <c r="H1025" s="4"/>
      <c r="I1025" s="4"/>
      <c r="J1025" s="4"/>
      <c r="N1025" s="4"/>
      <c r="O1025" s="4"/>
      <c r="P1025" s="4"/>
      <c r="T1025" s="4"/>
      <c r="U1025" s="4"/>
      <c r="V1025" s="4"/>
      <c r="W1025" s="4"/>
      <c r="X1025" s="4"/>
      <c r="Y1025" s="4"/>
      <c r="Z1025" s="4"/>
      <c r="AA1025" s="4"/>
      <c r="AB1025" s="4"/>
    </row>
    <row r="1026" spans="8:28" ht="15.75" customHeight="1" x14ac:dyDescent="0.2">
      <c r="H1026" s="4"/>
      <c r="I1026" s="4"/>
      <c r="J1026" s="4"/>
      <c r="N1026" s="4"/>
      <c r="O1026" s="4"/>
      <c r="P1026" s="4"/>
      <c r="T1026" s="4"/>
      <c r="U1026" s="4"/>
      <c r="V1026" s="4"/>
      <c r="W1026" s="4"/>
      <c r="X1026" s="4"/>
      <c r="Y1026" s="4"/>
      <c r="Z1026" s="4"/>
      <c r="AA1026" s="4"/>
      <c r="AB1026" s="4"/>
    </row>
    <row r="1027" spans="8:28" ht="15.75" customHeight="1" x14ac:dyDescent="0.2">
      <c r="H1027" s="4"/>
      <c r="I1027" s="4"/>
      <c r="J1027" s="4"/>
      <c r="N1027" s="4"/>
      <c r="O1027" s="4"/>
      <c r="P1027" s="4"/>
      <c r="T1027" s="4"/>
      <c r="U1027" s="4"/>
      <c r="V1027" s="4"/>
      <c r="W1027" s="4"/>
      <c r="X1027" s="4"/>
      <c r="Y1027" s="4"/>
      <c r="Z1027" s="4"/>
      <c r="AA1027" s="4"/>
      <c r="AB1027" s="4"/>
    </row>
    <row r="1028" spans="8:28" ht="15.75" customHeight="1" x14ac:dyDescent="0.2">
      <c r="H1028" s="4"/>
      <c r="I1028" s="4"/>
      <c r="J1028" s="4"/>
      <c r="N1028" s="4"/>
      <c r="O1028" s="4"/>
      <c r="P1028" s="4"/>
      <c r="T1028" s="4"/>
      <c r="U1028" s="4"/>
      <c r="V1028" s="4"/>
      <c r="W1028" s="4"/>
      <c r="X1028" s="4"/>
      <c r="Y1028" s="4"/>
      <c r="Z1028" s="4"/>
      <c r="AA1028" s="4"/>
      <c r="AB1028" s="4"/>
    </row>
    <row r="1029" spans="8:28" ht="15.75" customHeight="1" x14ac:dyDescent="0.2">
      <c r="H1029" s="4"/>
      <c r="I1029" s="4"/>
      <c r="J1029" s="4"/>
      <c r="N1029" s="4"/>
      <c r="O1029" s="4"/>
      <c r="P1029" s="4"/>
      <c r="T1029" s="4"/>
      <c r="U1029" s="4"/>
      <c r="V1029" s="4"/>
      <c r="W1029" s="4"/>
      <c r="X1029" s="4"/>
      <c r="Y1029" s="4"/>
      <c r="Z1029" s="4"/>
      <c r="AA1029" s="4"/>
      <c r="AB1029" s="4"/>
    </row>
    <row r="1030" spans="8:28" ht="15.75" customHeight="1" x14ac:dyDescent="0.2">
      <c r="H1030" s="4"/>
      <c r="I1030" s="4"/>
      <c r="J1030" s="4"/>
      <c r="N1030" s="4"/>
      <c r="O1030" s="4"/>
      <c r="P1030" s="4"/>
      <c r="T1030" s="4"/>
      <c r="U1030" s="4"/>
      <c r="V1030" s="4"/>
      <c r="W1030" s="4"/>
      <c r="X1030" s="4"/>
      <c r="Y1030" s="4"/>
      <c r="Z1030" s="4"/>
      <c r="AA1030" s="4"/>
      <c r="AB1030" s="4"/>
    </row>
    <row r="1031" spans="8:28" ht="15.75" customHeight="1" x14ac:dyDescent="0.2">
      <c r="H1031" s="4"/>
      <c r="I1031" s="4"/>
      <c r="J1031" s="4"/>
      <c r="N1031" s="4"/>
      <c r="O1031" s="4"/>
      <c r="P1031" s="4"/>
      <c r="T1031" s="4"/>
      <c r="U1031" s="4"/>
      <c r="V1031" s="4"/>
      <c r="W1031" s="4"/>
      <c r="X1031" s="4"/>
      <c r="Y1031" s="4"/>
      <c r="Z1031" s="4"/>
      <c r="AA1031" s="4"/>
      <c r="AB1031" s="4"/>
    </row>
    <row r="1032" spans="8:28" ht="15.75" customHeight="1" x14ac:dyDescent="0.2">
      <c r="H1032" s="4"/>
      <c r="I1032" s="4"/>
      <c r="J1032" s="4"/>
      <c r="N1032" s="4"/>
      <c r="O1032" s="4"/>
      <c r="P1032" s="4"/>
      <c r="T1032" s="4"/>
      <c r="U1032" s="4"/>
      <c r="V1032" s="4"/>
      <c r="W1032" s="4"/>
      <c r="X1032" s="4"/>
      <c r="Y1032" s="4"/>
      <c r="Z1032" s="4"/>
      <c r="AA1032" s="4"/>
      <c r="AB1032" s="4"/>
    </row>
    <row r="1033" spans="8:28" ht="15.75" customHeight="1" x14ac:dyDescent="0.2">
      <c r="H1033" s="4"/>
      <c r="I1033" s="4"/>
      <c r="J1033" s="4"/>
      <c r="N1033" s="4"/>
      <c r="O1033" s="4"/>
      <c r="P1033" s="4"/>
      <c r="T1033" s="4"/>
      <c r="U1033" s="4"/>
      <c r="V1033" s="4"/>
      <c r="W1033" s="4"/>
      <c r="X1033" s="4"/>
      <c r="Y1033" s="4"/>
      <c r="Z1033" s="4"/>
      <c r="AA1033" s="4"/>
      <c r="AB1033" s="4"/>
    </row>
    <row r="1034" spans="8:28" ht="15.75" customHeight="1" x14ac:dyDescent="0.2">
      <c r="H1034" s="4"/>
      <c r="I1034" s="4"/>
      <c r="J1034" s="4"/>
      <c r="N1034" s="4"/>
      <c r="O1034" s="4"/>
      <c r="P1034" s="4"/>
      <c r="T1034" s="4"/>
      <c r="U1034" s="4"/>
      <c r="V1034" s="4"/>
      <c r="W1034" s="4"/>
      <c r="X1034" s="4"/>
      <c r="Y1034" s="4"/>
      <c r="Z1034" s="4"/>
      <c r="AA1034" s="4"/>
      <c r="AB1034" s="4"/>
    </row>
    <row r="1035" spans="8:28" ht="15.75" customHeight="1" x14ac:dyDescent="0.2">
      <c r="H1035" s="4"/>
      <c r="I1035" s="4"/>
      <c r="J1035" s="4"/>
      <c r="N1035" s="4"/>
      <c r="O1035" s="4"/>
      <c r="P1035" s="4"/>
      <c r="T1035" s="4"/>
      <c r="U1035" s="4"/>
      <c r="V1035" s="4"/>
      <c r="W1035" s="4"/>
      <c r="X1035" s="4"/>
      <c r="Y1035" s="4"/>
      <c r="Z1035" s="4"/>
      <c r="AA1035" s="4"/>
      <c r="AB1035" s="4"/>
    </row>
    <row r="1036" spans="8:28" ht="15.75" customHeight="1" x14ac:dyDescent="0.2">
      <c r="H1036" s="4"/>
      <c r="I1036" s="4"/>
      <c r="J1036" s="4"/>
      <c r="N1036" s="4"/>
      <c r="O1036" s="4"/>
      <c r="P1036" s="4"/>
      <c r="T1036" s="4"/>
      <c r="U1036" s="4"/>
      <c r="V1036" s="4"/>
      <c r="W1036" s="4"/>
      <c r="X1036" s="4"/>
      <c r="Y1036" s="4"/>
      <c r="Z1036" s="4"/>
      <c r="AA1036" s="4"/>
      <c r="AB1036" s="4"/>
    </row>
    <row r="1037" spans="8:28" ht="15.75" customHeight="1" x14ac:dyDescent="0.2">
      <c r="H1037" s="4"/>
      <c r="I1037" s="4"/>
      <c r="J1037" s="4"/>
      <c r="N1037" s="4"/>
      <c r="O1037" s="4"/>
      <c r="P1037" s="4"/>
      <c r="T1037" s="4"/>
      <c r="U1037" s="4"/>
      <c r="V1037" s="4"/>
      <c r="W1037" s="4"/>
      <c r="X1037" s="4"/>
      <c r="Y1037" s="4"/>
      <c r="Z1037" s="4"/>
      <c r="AA1037" s="4"/>
      <c r="AB1037" s="4"/>
    </row>
    <row r="1038" spans="8:28" ht="15.75" customHeight="1" x14ac:dyDescent="0.2">
      <c r="H1038" s="4"/>
      <c r="I1038" s="4"/>
      <c r="J1038" s="4"/>
      <c r="N1038" s="4"/>
      <c r="O1038" s="4"/>
      <c r="P1038" s="4"/>
      <c r="T1038" s="4"/>
      <c r="U1038" s="4"/>
      <c r="V1038" s="4"/>
      <c r="W1038" s="4"/>
      <c r="X1038" s="4"/>
      <c r="Y1038" s="4"/>
      <c r="Z1038" s="4"/>
      <c r="AA1038" s="4"/>
      <c r="AB1038" s="4"/>
    </row>
    <row r="1039" spans="8:28" ht="15.75" customHeight="1" x14ac:dyDescent="0.2">
      <c r="H1039" s="4"/>
      <c r="I1039" s="4"/>
      <c r="J1039" s="4"/>
      <c r="N1039" s="4"/>
      <c r="O1039" s="4"/>
      <c r="P1039" s="4"/>
      <c r="T1039" s="4"/>
      <c r="U1039" s="4"/>
      <c r="V1039" s="4"/>
      <c r="W1039" s="4"/>
      <c r="X1039" s="4"/>
      <c r="Y1039" s="4"/>
      <c r="Z1039" s="4"/>
      <c r="AA1039" s="4"/>
      <c r="AB1039" s="4"/>
    </row>
    <row r="1040" spans="8:28" ht="15.75" customHeight="1" x14ac:dyDescent="0.2">
      <c r="H1040" s="4"/>
      <c r="I1040" s="4"/>
      <c r="J1040" s="4"/>
      <c r="N1040" s="4"/>
      <c r="O1040" s="4"/>
      <c r="P1040" s="4"/>
      <c r="T1040" s="4"/>
      <c r="U1040" s="4"/>
      <c r="V1040" s="4"/>
      <c r="W1040" s="4"/>
      <c r="X1040" s="4"/>
      <c r="Y1040" s="4"/>
      <c r="Z1040" s="4"/>
      <c r="AA1040" s="4"/>
      <c r="AB1040" s="4"/>
    </row>
    <row r="1041" spans="8:28" ht="15.75" customHeight="1" x14ac:dyDescent="0.2">
      <c r="H1041" s="4"/>
      <c r="I1041" s="4"/>
      <c r="J1041" s="4"/>
      <c r="N1041" s="4"/>
      <c r="O1041" s="4"/>
      <c r="P1041" s="4"/>
      <c r="T1041" s="4"/>
      <c r="U1041" s="4"/>
      <c r="V1041" s="4"/>
      <c r="W1041" s="4"/>
      <c r="X1041" s="4"/>
      <c r="Y1041" s="4"/>
      <c r="Z1041" s="4"/>
      <c r="AA1041" s="4"/>
      <c r="AB1041" s="4"/>
    </row>
    <row r="1042" spans="8:28" ht="15.75" customHeight="1" x14ac:dyDescent="0.2">
      <c r="H1042" s="4"/>
      <c r="I1042" s="4"/>
      <c r="J1042" s="4"/>
      <c r="N1042" s="4"/>
      <c r="O1042" s="4"/>
      <c r="P1042" s="4"/>
      <c r="T1042" s="4"/>
      <c r="U1042" s="4"/>
      <c r="V1042" s="4"/>
      <c r="W1042" s="4"/>
      <c r="X1042" s="4"/>
      <c r="Y1042" s="4"/>
      <c r="Z1042" s="4"/>
      <c r="AA1042" s="4"/>
      <c r="AB1042" s="4"/>
    </row>
    <row r="1043" spans="8:28" ht="15.75" customHeight="1" x14ac:dyDescent="0.2">
      <c r="H1043" s="4"/>
      <c r="I1043" s="4"/>
      <c r="J1043" s="4"/>
      <c r="N1043" s="4"/>
      <c r="O1043" s="4"/>
      <c r="P1043" s="4"/>
      <c r="T1043" s="4"/>
      <c r="U1043" s="4"/>
      <c r="V1043" s="4"/>
      <c r="W1043" s="4"/>
      <c r="X1043" s="4"/>
      <c r="Y1043" s="4"/>
      <c r="Z1043" s="4"/>
      <c r="AA1043" s="4"/>
      <c r="AB1043" s="4"/>
    </row>
    <row r="1044" spans="8:28" ht="15.75" customHeight="1" x14ac:dyDescent="0.2">
      <c r="H1044" s="4"/>
      <c r="I1044" s="4"/>
      <c r="J1044" s="4"/>
      <c r="N1044" s="4"/>
      <c r="O1044" s="4"/>
      <c r="P1044" s="4"/>
      <c r="T1044" s="4"/>
      <c r="U1044" s="4"/>
      <c r="V1044" s="4"/>
      <c r="W1044" s="4"/>
      <c r="X1044" s="4"/>
      <c r="Y1044" s="4"/>
      <c r="Z1044" s="4"/>
      <c r="AA1044" s="4"/>
      <c r="AB1044" s="4"/>
    </row>
    <row r="1045" spans="8:28" ht="15.75" customHeight="1" x14ac:dyDescent="0.2">
      <c r="H1045" s="4"/>
      <c r="I1045" s="4"/>
      <c r="J1045" s="4"/>
      <c r="N1045" s="4"/>
      <c r="O1045" s="4"/>
      <c r="P1045" s="4"/>
      <c r="T1045" s="4"/>
      <c r="U1045" s="4"/>
      <c r="V1045" s="4"/>
      <c r="W1045" s="4"/>
      <c r="X1045" s="4"/>
      <c r="Y1045" s="4"/>
      <c r="Z1045" s="4"/>
      <c r="AA1045" s="4"/>
      <c r="AB1045" s="4"/>
    </row>
    <row r="1046" spans="8:28" ht="15.75" customHeight="1" x14ac:dyDescent="0.2">
      <c r="H1046" s="4"/>
      <c r="I1046" s="4"/>
      <c r="J1046" s="4"/>
      <c r="N1046" s="4"/>
      <c r="O1046" s="4"/>
      <c r="P1046" s="4"/>
      <c r="T1046" s="4"/>
      <c r="U1046" s="4"/>
      <c r="V1046" s="4"/>
      <c r="W1046" s="4"/>
      <c r="X1046" s="4"/>
      <c r="Y1046" s="4"/>
      <c r="Z1046" s="4"/>
      <c r="AA1046" s="4"/>
      <c r="AB1046" s="4"/>
    </row>
    <row r="1047" spans="8:28" ht="15.75" customHeight="1" x14ac:dyDescent="0.2">
      <c r="H1047" s="4"/>
      <c r="I1047" s="4"/>
      <c r="J1047" s="4"/>
      <c r="N1047" s="4"/>
      <c r="O1047" s="4"/>
      <c r="P1047" s="4"/>
      <c r="T1047" s="4"/>
      <c r="U1047" s="4"/>
      <c r="V1047" s="4"/>
      <c r="W1047" s="4"/>
      <c r="X1047" s="4"/>
      <c r="Y1047" s="4"/>
      <c r="Z1047" s="4"/>
      <c r="AA1047" s="4"/>
      <c r="AB1047" s="4"/>
    </row>
    <row r="1048" spans="8:28" ht="15.75" customHeight="1" x14ac:dyDescent="0.2">
      <c r="H1048" s="4"/>
      <c r="I1048" s="4"/>
      <c r="J1048" s="4"/>
      <c r="N1048" s="4"/>
      <c r="O1048" s="4"/>
      <c r="P1048" s="4"/>
      <c r="T1048" s="4"/>
      <c r="U1048" s="4"/>
      <c r="V1048" s="4"/>
      <c r="W1048" s="4"/>
      <c r="X1048" s="4"/>
      <c r="Y1048" s="4"/>
      <c r="Z1048" s="4"/>
      <c r="AA1048" s="4"/>
      <c r="AB1048" s="4"/>
    </row>
    <row r="1049" spans="8:28" ht="15.75" customHeight="1" x14ac:dyDescent="0.2">
      <c r="H1049" s="4"/>
      <c r="I1049" s="4"/>
      <c r="J1049" s="4"/>
      <c r="N1049" s="4"/>
      <c r="O1049" s="4"/>
      <c r="P1049" s="4"/>
      <c r="T1049" s="4"/>
      <c r="U1049" s="4"/>
      <c r="V1049" s="4"/>
      <c r="W1049" s="4"/>
      <c r="X1049" s="4"/>
      <c r="Y1049" s="4"/>
      <c r="Z1049" s="4"/>
      <c r="AA1049" s="4"/>
      <c r="AB1049" s="4"/>
    </row>
    <row r="1050" spans="8:28" ht="15.75" customHeight="1" x14ac:dyDescent="0.2">
      <c r="H1050" s="4"/>
      <c r="I1050" s="4"/>
      <c r="J1050" s="4"/>
      <c r="N1050" s="4"/>
      <c r="O1050" s="4"/>
      <c r="P1050" s="4"/>
      <c r="T1050" s="4"/>
      <c r="U1050" s="4"/>
      <c r="V1050" s="4"/>
      <c r="W1050" s="4"/>
      <c r="X1050" s="4"/>
      <c r="Y1050" s="4"/>
      <c r="Z1050" s="4"/>
      <c r="AA1050" s="4"/>
      <c r="AB1050" s="4"/>
    </row>
    <row r="1051" spans="8:28" ht="15.75" customHeight="1" x14ac:dyDescent="0.2">
      <c r="H1051" s="4"/>
      <c r="I1051" s="4"/>
      <c r="J1051" s="4"/>
      <c r="N1051" s="4"/>
      <c r="O1051" s="4"/>
      <c r="P1051" s="4"/>
      <c r="T1051" s="4"/>
      <c r="U1051" s="4"/>
      <c r="V1051" s="4"/>
      <c r="W1051" s="4"/>
      <c r="X1051" s="4"/>
      <c r="Y1051" s="4"/>
      <c r="Z1051" s="4"/>
      <c r="AA1051" s="4"/>
      <c r="AB1051" s="4"/>
    </row>
    <row r="1052" spans="8:28" ht="15.75" customHeight="1" x14ac:dyDescent="0.2">
      <c r="H1052" s="4"/>
      <c r="I1052" s="4"/>
      <c r="J1052" s="4"/>
      <c r="N1052" s="4"/>
      <c r="O1052" s="4"/>
      <c r="P1052" s="4"/>
      <c r="T1052" s="4"/>
      <c r="U1052" s="4"/>
      <c r="V1052" s="4"/>
      <c r="W1052" s="4"/>
      <c r="X1052" s="4"/>
      <c r="Y1052" s="4"/>
      <c r="Z1052" s="4"/>
      <c r="AA1052" s="4"/>
      <c r="AB1052" s="4"/>
    </row>
    <row r="1053" spans="8:28" ht="15.75" customHeight="1" x14ac:dyDescent="0.2">
      <c r="H1053" s="4"/>
      <c r="I1053" s="4"/>
      <c r="J1053" s="4"/>
      <c r="N1053" s="4"/>
      <c r="O1053" s="4"/>
      <c r="P1053" s="4"/>
      <c r="T1053" s="4"/>
      <c r="U1053" s="4"/>
      <c r="V1053" s="4"/>
      <c r="W1053" s="4"/>
      <c r="X1053" s="4"/>
      <c r="Y1053" s="4"/>
      <c r="Z1053" s="4"/>
      <c r="AA1053" s="4"/>
      <c r="AB1053" s="4"/>
    </row>
    <row r="1054" spans="8:28" ht="15.75" customHeight="1" x14ac:dyDescent="0.2">
      <c r="H1054" s="4"/>
      <c r="I1054" s="4"/>
      <c r="J1054" s="4"/>
      <c r="N1054" s="4"/>
      <c r="O1054" s="4"/>
      <c r="P1054" s="4"/>
      <c r="T1054" s="4"/>
      <c r="U1054" s="4"/>
      <c r="V1054" s="4"/>
      <c r="W1054" s="4"/>
      <c r="X1054" s="4"/>
      <c r="Y1054" s="4"/>
      <c r="Z1054" s="4"/>
      <c r="AA1054" s="4"/>
      <c r="AB1054" s="4"/>
    </row>
    <row r="1055" spans="8:28" ht="15.75" customHeight="1" x14ac:dyDescent="0.2">
      <c r="H1055" s="4"/>
      <c r="I1055" s="4"/>
      <c r="J1055" s="4"/>
      <c r="N1055" s="4"/>
      <c r="O1055" s="4"/>
      <c r="P1055" s="4"/>
      <c r="T1055" s="4"/>
      <c r="U1055" s="4"/>
      <c r="V1055" s="4"/>
      <c r="W1055" s="4"/>
      <c r="X1055" s="4"/>
      <c r="Y1055" s="4"/>
      <c r="Z1055" s="4"/>
      <c r="AA1055" s="4"/>
      <c r="AB1055" s="4"/>
    </row>
    <row r="1056" spans="8:28" ht="15.75" customHeight="1" x14ac:dyDescent="0.2">
      <c r="H1056" s="4"/>
      <c r="I1056" s="4"/>
      <c r="J1056" s="4"/>
      <c r="N1056" s="4"/>
      <c r="O1056" s="4"/>
      <c r="P1056" s="4"/>
      <c r="T1056" s="4"/>
      <c r="U1056" s="4"/>
      <c r="V1056" s="4"/>
      <c r="W1056" s="4"/>
      <c r="X1056" s="4"/>
      <c r="Y1056" s="4"/>
      <c r="Z1056" s="4"/>
      <c r="AA1056" s="4"/>
      <c r="AB1056" s="4"/>
    </row>
    <row r="1057" spans="8:28" ht="15.75" customHeight="1" x14ac:dyDescent="0.2">
      <c r="H1057" s="4"/>
      <c r="I1057" s="4"/>
      <c r="J1057" s="4"/>
      <c r="N1057" s="4"/>
      <c r="O1057" s="4"/>
      <c r="P1057" s="4"/>
      <c r="T1057" s="4"/>
      <c r="U1057" s="4"/>
      <c r="V1057" s="4"/>
      <c r="W1057" s="4"/>
      <c r="X1057" s="4"/>
      <c r="Y1057" s="4"/>
      <c r="Z1057" s="4"/>
      <c r="AA1057" s="4"/>
      <c r="AB1057" s="4"/>
    </row>
    <row r="1058" spans="8:28" ht="15.75" customHeight="1" x14ac:dyDescent="0.2">
      <c r="H1058" s="4"/>
      <c r="I1058" s="4"/>
      <c r="J1058" s="4"/>
      <c r="N1058" s="4"/>
      <c r="O1058" s="4"/>
      <c r="P1058" s="4"/>
      <c r="T1058" s="4"/>
      <c r="U1058" s="4"/>
      <c r="V1058" s="4"/>
      <c r="W1058" s="4"/>
      <c r="X1058" s="4"/>
      <c r="Y1058" s="4"/>
      <c r="Z1058" s="4"/>
      <c r="AA1058" s="4"/>
      <c r="AB1058" s="4"/>
    </row>
    <row r="1059" spans="8:28" ht="15.75" customHeight="1" x14ac:dyDescent="0.2">
      <c r="H1059" s="4"/>
      <c r="I1059" s="4"/>
      <c r="J1059" s="4"/>
      <c r="N1059" s="4"/>
      <c r="O1059" s="4"/>
      <c r="P1059" s="4"/>
      <c r="T1059" s="4"/>
      <c r="U1059" s="4"/>
      <c r="V1059" s="4"/>
      <c r="W1059" s="4"/>
      <c r="X1059" s="4"/>
      <c r="Y1059" s="4"/>
      <c r="Z1059" s="4"/>
      <c r="AA1059" s="4"/>
      <c r="AB1059" s="4"/>
    </row>
    <row r="1060" spans="8:28" ht="15.75" customHeight="1" x14ac:dyDescent="0.2">
      <c r="H1060" s="4"/>
      <c r="I1060" s="4"/>
      <c r="J1060" s="4"/>
      <c r="N1060" s="4"/>
      <c r="O1060" s="4"/>
      <c r="P1060" s="4"/>
      <c r="T1060" s="4"/>
      <c r="U1060" s="4"/>
      <c r="V1060" s="4"/>
      <c r="W1060" s="4"/>
      <c r="X1060" s="4"/>
      <c r="Y1060" s="4"/>
      <c r="Z1060" s="4"/>
      <c r="AA1060" s="4"/>
      <c r="AB1060" s="4"/>
    </row>
    <row r="1061" spans="8:28" ht="15.75" customHeight="1" x14ac:dyDescent="0.2">
      <c r="H1061" s="4"/>
      <c r="I1061" s="4"/>
      <c r="J1061" s="4"/>
      <c r="N1061" s="4"/>
      <c r="O1061" s="4"/>
      <c r="P1061" s="4"/>
      <c r="T1061" s="4"/>
      <c r="U1061" s="4"/>
      <c r="V1061" s="4"/>
      <c r="W1061" s="4"/>
      <c r="X1061" s="4"/>
      <c r="Y1061" s="4"/>
      <c r="Z1061" s="4"/>
      <c r="AA1061" s="4"/>
      <c r="AB1061" s="4"/>
    </row>
    <row r="1062" spans="8:28" ht="15.75" customHeight="1" x14ac:dyDescent="0.2">
      <c r="H1062" s="4"/>
      <c r="I1062" s="4"/>
      <c r="J1062" s="4"/>
      <c r="N1062" s="4"/>
      <c r="O1062" s="4"/>
      <c r="P1062" s="4"/>
      <c r="T1062" s="4"/>
      <c r="U1062" s="4"/>
      <c r="V1062" s="4"/>
      <c r="W1062" s="4"/>
      <c r="X1062" s="4"/>
      <c r="Y1062" s="4"/>
      <c r="Z1062" s="4"/>
      <c r="AA1062" s="4"/>
      <c r="AB1062" s="4"/>
    </row>
    <row r="1063" spans="8:28" ht="15.75" customHeight="1" x14ac:dyDescent="0.2">
      <c r="H1063" s="4"/>
      <c r="I1063" s="4"/>
      <c r="J1063" s="4"/>
      <c r="N1063" s="4"/>
      <c r="O1063" s="4"/>
      <c r="P1063" s="4"/>
      <c r="T1063" s="4"/>
      <c r="U1063" s="4"/>
      <c r="V1063" s="4"/>
      <c r="W1063" s="4"/>
      <c r="X1063" s="4"/>
      <c r="Y1063" s="4"/>
      <c r="Z1063" s="4"/>
      <c r="AA1063" s="4"/>
      <c r="AB1063" s="4"/>
    </row>
    <row r="1064" spans="8:28" ht="15.75" customHeight="1" x14ac:dyDescent="0.2">
      <c r="H1064" s="4"/>
      <c r="I1064" s="4"/>
      <c r="J1064" s="4"/>
      <c r="N1064" s="4"/>
      <c r="O1064" s="4"/>
      <c r="P1064" s="4"/>
      <c r="T1064" s="4"/>
      <c r="U1064" s="4"/>
      <c r="V1064" s="4"/>
      <c r="W1064" s="4"/>
      <c r="X1064" s="4"/>
      <c r="Y1064" s="4"/>
      <c r="Z1064" s="4"/>
      <c r="AA1064" s="4"/>
      <c r="AB1064" s="4"/>
    </row>
    <row r="1065" spans="8:28" ht="15.75" customHeight="1" x14ac:dyDescent="0.2">
      <c r="H1065" s="4"/>
      <c r="I1065" s="4"/>
      <c r="J1065" s="4"/>
      <c r="N1065" s="4"/>
      <c r="O1065" s="4"/>
      <c r="P1065" s="4"/>
      <c r="T1065" s="4"/>
      <c r="U1065" s="4"/>
      <c r="V1065" s="4"/>
      <c r="W1065" s="4"/>
      <c r="X1065" s="4"/>
      <c r="Y1065" s="4"/>
      <c r="Z1065" s="4"/>
      <c r="AA1065" s="4"/>
      <c r="AB1065" s="4"/>
    </row>
    <row r="1066" spans="8:28" ht="15.75" customHeight="1" x14ac:dyDescent="0.2">
      <c r="H1066" s="4"/>
      <c r="I1066" s="4"/>
      <c r="J1066" s="4"/>
      <c r="N1066" s="4"/>
      <c r="O1066" s="4"/>
      <c r="P1066" s="4"/>
      <c r="T1066" s="4"/>
      <c r="U1066" s="4"/>
      <c r="V1066" s="4"/>
      <c r="W1066" s="4"/>
      <c r="X1066" s="4"/>
      <c r="Y1066" s="4"/>
      <c r="Z1066" s="4"/>
      <c r="AA1066" s="4"/>
      <c r="AB1066" s="4"/>
    </row>
    <row r="1067" spans="8:28" ht="15.75" customHeight="1" x14ac:dyDescent="0.2">
      <c r="H1067" s="4"/>
      <c r="I1067" s="4"/>
      <c r="J1067" s="4"/>
      <c r="N1067" s="4"/>
      <c r="O1067" s="4"/>
      <c r="P1067" s="4"/>
      <c r="T1067" s="4"/>
      <c r="U1067" s="4"/>
      <c r="V1067" s="4"/>
      <c r="W1067" s="4"/>
      <c r="X1067" s="4"/>
      <c r="Y1067" s="4"/>
      <c r="Z1067" s="4"/>
      <c r="AA1067" s="4"/>
      <c r="AB1067" s="4"/>
    </row>
  </sheetData>
  <mergeCells count="31">
    <mergeCell ref="H251:J251"/>
    <mergeCell ref="AA181:AA183"/>
    <mergeCell ref="AA177:AA178"/>
    <mergeCell ref="X8:X9"/>
    <mergeCell ref="Y8:Z8"/>
    <mergeCell ref="AA58:AA61"/>
    <mergeCell ref="AA138:AA142"/>
    <mergeCell ref="AA160:AA163"/>
    <mergeCell ref="A213:D213"/>
    <mergeCell ref="A246:C246"/>
    <mergeCell ref="A247:C247"/>
    <mergeCell ref="K8:M8"/>
    <mergeCell ref="N8:P8"/>
    <mergeCell ref="E8:G8"/>
    <mergeCell ref="H8:J8"/>
    <mergeCell ref="E77:G78"/>
    <mergeCell ref="H77:J78"/>
    <mergeCell ref="A115:D115"/>
    <mergeCell ref="K7:P7"/>
    <mergeCell ref="A1:E1"/>
    <mergeCell ref="A7:A9"/>
    <mergeCell ref="B7:B9"/>
    <mergeCell ref="C7:C9"/>
    <mergeCell ref="D7:D9"/>
    <mergeCell ref="E7:J7"/>
    <mergeCell ref="Q7:V7"/>
    <mergeCell ref="W7:Z7"/>
    <mergeCell ref="AA7:AA9"/>
    <mergeCell ref="Q8:S8"/>
    <mergeCell ref="T8:V8"/>
    <mergeCell ref="W8:W9"/>
  </mergeCells>
  <phoneticPr fontId="38" type="noConversion"/>
  <pageMargins left="0" right="0" top="0.35433070866141736" bottom="0.35433070866141736" header="0" footer="0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100"/>
  <sheetViews>
    <sheetView tabSelected="1" topLeftCell="B4" workbookViewId="0">
      <pane xSplit="2" ySplit="7" topLeftCell="D113" activePane="bottomRight" state="frozen"/>
      <selection activeCell="B4" sqref="B4"/>
      <selection pane="topRight" activeCell="D4" sqref="D4"/>
      <selection pane="bottomLeft" activeCell="B11" sqref="B11"/>
      <selection pane="bottomRight" activeCell="P10" sqref="P10"/>
    </sheetView>
  </sheetViews>
  <sheetFormatPr defaultColWidth="12.625" defaultRowHeight="15" customHeight="1" x14ac:dyDescent="0.2"/>
  <cols>
    <col min="1" max="1" width="14.75" hidden="1" customWidth="1"/>
    <col min="2" max="2" width="8" customWidth="1"/>
    <col min="3" max="3" width="14.375" style="454" customWidth="1"/>
    <col min="4" max="4" width="10.75" customWidth="1"/>
    <col min="5" max="6" width="11.25" customWidth="1"/>
    <col min="7" max="7" width="9.75" customWidth="1"/>
    <col min="8" max="8" width="12.75" customWidth="1"/>
    <col min="9" max="9" width="10.125" customWidth="1"/>
    <col min="10" max="10" width="14" customWidth="1"/>
    <col min="11" max="11" width="8.875" bestFit="1" customWidth="1"/>
    <col min="12" max="12" width="9.875" bestFit="1" customWidth="1"/>
    <col min="13" max="13" width="7.875" customWidth="1"/>
    <col min="14" max="15" width="7.5" customWidth="1"/>
    <col min="16" max="22" width="7.625" customWidth="1"/>
    <col min="23" max="23" width="9.875" bestFit="1" customWidth="1"/>
    <col min="24" max="26" width="7.625" customWidth="1"/>
  </cols>
  <sheetData>
    <row r="1" spans="1:27" ht="14.25" customHeight="1" x14ac:dyDescent="0.25">
      <c r="A1" s="334"/>
      <c r="B1" s="334"/>
      <c r="C1" s="450"/>
      <c r="D1" s="335"/>
      <c r="E1" s="334"/>
      <c r="F1" s="335"/>
      <c r="G1" s="334"/>
      <c r="H1" s="334"/>
      <c r="I1" s="4"/>
      <c r="J1" s="336" t="s">
        <v>310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ht="14.25" customHeight="1" x14ac:dyDescent="0.25">
      <c r="A2" s="334"/>
      <c r="B2" s="334"/>
      <c r="C2" s="450"/>
      <c r="D2" s="335"/>
      <c r="E2" s="334"/>
      <c r="F2" s="335"/>
      <c r="G2" s="334"/>
      <c r="H2" s="646" t="s">
        <v>311</v>
      </c>
      <c r="I2" s="582"/>
      <c r="J2" s="582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7" ht="14.25" customHeight="1" x14ac:dyDescent="0.2">
      <c r="A3" s="334"/>
      <c r="B3" s="334"/>
      <c r="C3" s="450"/>
      <c r="D3" s="335"/>
      <c r="E3" s="334"/>
      <c r="F3" s="335"/>
      <c r="G3" s="334"/>
      <c r="H3" s="33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7" ht="14.25" customHeight="1" x14ac:dyDescent="0.3">
      <c r="A4" s="334"/>
      <c r="B4" s="647" t="s">
        <v>312</v>
      </c>
      <c r="C4" s="582"/>
      <c r="D4" s="582"/>
      <c r="E4" s="582"/>
      <c r="F4" s="582"/>
      <c r="G4" s="582"/>
      <c r="H4" s="582"/>
      <c r="I4" s="582"/>
      <c r="J4" s="58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7" ht="14.25" customHeight="1" x14ac:dyDescent="0.3">
      <c r="A5" s="334"/>
      <c r="B5" s="648" t="s">
        <v>581</v>
      </c>
      <c r="C5" s="582"/>
      <c r="D5" s="582"/>
      <c r="E5" s="582"/>
      <c r="F5" s="582"/>
      <c r="G5" s="582"/>
      <c r="H5" s="582"/>
      <c r="I5" s="582"/>
      <c r="J5" s="58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7" ht="15.75" x14ac:dyDescent="0.3">
      <c r="A6" s="334"/>
      <c r="B6" s="649" t="s">
        <v>313</v>
      </c>
      <c r="C6" s="582"/>
      <c r="D6" s="582"/>
      <c r="E6" s="582"/>
      <c r="F6" s="582"/>
      <c r="G6" s="582"/>
      <c r="H6" s="582"/>
      <c r="I6" s="582"/>
      <c r="J6" s="58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7" ht="14.25" customHeight="1" x14ac:dyDescent="0.3">
      <c r="A7" s="334"/>
      <c r="B7" s="647" t="s">
        <v>602</v>
      </c>
      <c r="C7" s="582"/>
      <c r="D7" s="582"/>
      <c r="E7" s="582"/>
      <c r="F7" s="582"/>
      <c r="G7" s="582"/>
      <c r="H7" s="582"/>
      <c r="I7" s="582"/>
      <c r="J7" s="58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7" ht="14.25" customHeight="1" x14ac:dyDescent="0.2">
      <c r="A8" s="334"/>
      <c r="B8" s="334"/>
      <c r="C8" s="450"/>
      <c r="D8" s="335"/>
      <c r="E8" s="334"/>
      <c r="F8" s="335"/>
      <c r="G8" s="334"/>
      <c r="H8" s="334"/>
      <c r="I8" s="49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 ht="14.25" customHeight="1" x14ac:dyDescent="0.2">
      <c r="A9" s="14"/>
      <c r="B9" s="637" t="s">
        <v>314</v>
      </c>
      <c r="C9" s="638"/>
      <c r="D9" s="638"/>
      <c r="E9" s="639" t="s">
        <v>315</v>
      </c>
      <c r="F9" s="640"/>
      <c r="G9" s="640"/>
      <c r="H9" s="640"/>
      <c r="I9" s="640"/>
      <c r="J9" s="640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3"/>
    </row>
    <row r="10" spans="1:27" ht="14.25" customHeight="1" thickBot="1" x14ac:dyDescent="0.25">
      <c r="A10" s="337" t="s">
        <v>316</v>
      </c>
      <c r="B10" s="337" t="s">
        <v>317</v>
      </c>
      <c r="C10" s="451" t="s">
        <v>41</v>
      </c>
      <c r="D10" s="497" t="s">
        <v>318</v>
      </c>
      <c r="E10" s="524" t="s">
        <v>319</v>
      </c>
      <c r="F10" s="525" t="s">
        <v>318</v>
      </c>
      <c r="G10" s="524" t="s">
        <v>320</v>
      </c>
      <c r="H10" s="524" t="s">
        <v>321</v>
      </c>
      <c r="I10" s="524" t="s">
        <v>322</v>
      </c>
      <c r="J10" s="524" t="s">
        <v>323</v>
      </c>
      <c r="K10" s="514"/>
      <c r="L10" s="514"/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514"/>
      <c r="X10" s="514"/>
      <c r="Y10" s="514"/>
      <c r="Z10" s="514"/>
      <c r="AA10" s="513"/>
    </row>
    <row r="11" spans="1:27" s="439" customFormat="1" x14ac:dyDescent="0.2">
      <c r="A11" s="339"/>
      <c r="B11" s="108" t="s">
        <v>81</v>
      </c>
      <c r="C11" s="223" t="s">
        <v>82</v>
      </c>
      <c r="D11" s="497"/>
      <c r="E11" s="524"/>
      <c r="F11" s="525"/>
      <c r="G11" s="524"/>
      <c r="H11" s="524"/>
      <c r="I11" s="524"/>
      <c r="J11" s="524"/>
      <c r="K11" s="514"/>
      <c r="L11" s="514"/>
      <c r="M11" s="514"/>
      <c r="N11" s="514"/>
      <c r="O11" s="514"/>
      <c r="P11" s="514"/>
      <c r="Q11" s="514"/>
      <c r="R11" s="514"/>
      <c r="S11" s="514"/>
      <c r="T11" s="514"/>
      <c r="U11" s="514"/>
      <c r="V11" s="514"/>
      <c r="W11" s="514"/>
      <c r="X11" s="514"/>
      <c r="Y11" s="514"/>
      <c r="Z11" s="514"/>
      <c r="AA11" s="513"/>
    </row>
    <row r="12" spans="1:27" s="439" customFormat="1" ht="135" x14ac:dyDescent="0.2">
      <c r="A12" s="339"/>
      <c r="B12" s="448" t="str">
        <f>'Кошторис  витрат'!B22</f>
        <v>1.3.1</v>
      </c>
      <c r="C12" s="451" t="str">
        <f>'Кошторис  витрат'!C22</f>
        <v xml:space="preserve"> Мартинова Ольга Михайлівна – керівник проекту</v>
      </c>
      <c r="D12" s="497">
        <f>'Кошторис  витрат'!J22</f>
        <v>36000</v>
      </c>
      <c r="E12" s="524" t="s">
        <v>489</v>
      </c>
      <c r="F12" s="525">
        <f>D12</f>
        <v>36000</v>
      </c>
      <c r="G12" s="526" t="s">
        <v>498</v>
      </c>
      <c r="H12" s="524" t="s">
        <v>506</v>
      </c>
      <c r="I12" s="504">
        <v>30560</v>
      </c>
      <c r="J12" s="527" t="s">
        <v>507</v>
      </c>
      <c r="K12" s="515"/>
      <c r="L12" s="652" t="s">
        <v>607</v>
      </c>
      <c r="M12" s="514"/>
      <c r="N12" s="515"/>
      <c r="O12" s="515"/>
      <c r="P12" s="514"/>
      <c r="Q12" s="514"/>
      <c r="R12" s="514"/>
      <c r="S12" s="514"/>
      <c r="T12" s="514"/>
      <c r="U12" s="514"/>
      <c r="V12" s="514"/>
      <c r="W12" s="514"/>
      <c r="X12" s="514"/>
      <c r="Y12" s="514"/>
      <c r="Z12" s="514"/>
      <c r="AA12" s="513"/>
    </row>
    <row r="13" spans="1:27" s="439" customFormat="1" ht="105" x14ac:dyDescent="0.2">
      <c r="A13" s="339"/>
      <c r="B13" s="448" t="str">
        <f>'Кошторис  витрат'!B23</f>
        <v>1.3.2</v>
      </c>
      <c r="C13" s="451" t="str">
        <f>'Кошторис  витрат'!C23</f>
        <v>Тимошенко Галина Володимирівна – майстер гончарства та керамічної іграшки</v>
      </c>
      <c r="D13" s="497">
        <f>'Кошторис  витрат'!J23</f>
        <v>36000</v>
      </c>
      <c r="E13" s="524" t="s">
        <v>488</v>
      </c>
      <c r="F13" s="525">
        <f t="shared" ref="F13:F77" si="0">D13</f>
        <v>36000</v>
      </c>
      <c r="G13" s="526" t="s">
        <v>505</v>
      </c>
      <c r="H13" s="524" t="s">
        <v>508</v>
      </c>
      <c r="I13" s="504">
        <v>31340</v>
      </c>
      <c r="J13" s="524" t="s">
        <v>509</v>
      </c>
      <c r="K13" s="514"/>
      <c r="L13" s="652" t="s">
        <v>608</v>
      </c>
      <c r="M13" s="514"/>
      <c r="N13" s="514"/>
      <c r="O13" s="514"/>
      <c r="P13" s="514"/>
      <c r="Q13" s="514"/>
      <c r="R13" s="514"/>
      <c r="S13" s="514"/>
      <c r="T13" s="514"/>
      <c r="U13" s="514"/>
      <c r="V13" s="514"/>
      <c r="W13" s="514"/>
      <c r="X13" s="514"/>
      <c r="Y13" s="514"/>
      <c r="Z13" s="514"/>
      <c r="AA13" s="513"/>
    </row>
    <row r="14" spans="1:27" s="439" customFormat="1" ht="105" x14ac:dyDescent="0.25">
      <c r="A14" s="339"/>
      <c r="B14" s="448" t="str">
        <f>'Кошторис  витрат'!B24</f>
        <v>1.3.3</v>
      </c>
      <c r="C14" s="451" t="str">
        <f>'Кошторис  витрат'!C24</f>
        <v>Бараннік Ольга Романівна– майстер гончарства та керамічної іграшки</v>
      </c>
      <c r="D14" s="497">
        <f>'Кошторис  витрат'!J24</f>
        <v>36000</v>
      </c>
      <c r="E14" s="524" t="s">
        <v>492</v>
      </c>
      <c r="F14" s="525">
        <f t="shared" si="0"/>
        <v>36000</v>
      </c>
      <c r="G14" s="526" t="s">
        <v>589</v>
      </c>
      <c r="H14" s="527" t="s">
        <v>511</v>
      </c>
      <c r="I14" s="528">
        <v>26340</v>
      </c>
      <c r="J14" s="524" t="s">
        <v>510</v>
      </c>
      <c r="K14" s="516"/>
      <c r="L14" s="652" t="s">
        <v>609</v>
      </c>
      <c r="M14" s="512"/>
      <c r="N14" s="512"/>
      <c r="O14" s="512"/>
      <c r="P14" s="512"/>
      <c r="Q14" s="512"/>
      <c r="R14" s="512"/>
      <c r="S14" s="512"/>
      <c r="T14" s="512"/>
      <c r="U14" s="512"/>
      <c r="V14" s="512"/>
      <c r="W14" s="512"/>
      <c r="X14" s="512"/>
      <c r="Y14" s="512"/>
      <c r="Z14" s="512"/>
      <c r="AA14" s="513"/>
    </row>
    <row r="15" spans="1:27" s="439" customFormat="1" ht="105" x14ac:dyDescent="0.2">
      <c r="A15" s="339"/>
      <c r="B15" s="448" t="str">
        <f>'Кошторис  витрат'!B25</f>
        <v>1.3.4</v>
      </c>
      <c r="C15" s="451" t="str">
        <f>'Кошторис  витрат'!C25</f>
        <v>Веретільник Анна Валеріївна– майстер декоративного розпису</v>
      </c>
      <c r="D15" s="497">
        <f>'Кошторис  витрат'!J25</f>
        <v>36000</v>
      </c>
      <c r="E15" s="524" t="s">
        <v>490</v>
      </c>
      <c r="F15" s="525">
        <f t="shared" si="0"/>
        <v>36000</v>
      </c>
      <c r="G15" s="526" t="s">
        <v>504</v>
      </c>
      <c r="H15" s="524" t="s">
        <v>508</v>
      </c>
      <c r="I15" s="504">
        <v>31340</v>
      </c>
      <c r="J15" s="527" t="s">
        <v>512</v>
      </c>
      <c r="K15" s="517"/>
      <c r="L15" s="652" t="s">
        <v>610</v>
      </c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3"/>
      <c r="Z15" s="503"/>
    </row>
    <row r="16" spans="1:27" s="439" customFormat="1" ht="105" x14ac:dyDescent="0.2">
      <c r="A16" s="339"/>
      <c r="B16" s="448" t="str">
        <f>'Кошторис  витрат'!B26</f>
        <v>1.3.5</v>
      </c>
      <c r="C16" s="451" t="str">
        <f>'Кошторис  витрат'!C26</f>
        <v>Огій Оксана Олегівна– майстер декоративного розпису</v>
      </c>
      <c r="D16" s="497">
        <f>'Кошторис  витрат'!J26</f>
        <v>36000</v>
      </c>
      <c r="E16" s="524" t="s">
        <v>491</v>
      </c>
      <c r="F16" s="525">
        <f t="shared" si="0"/>
        <v>36000</v>
      </c>
      <c r="G16" s="526" t="s">
        <v>503</v>
      </c>
      <c r="H16" s="524" t="s">
        <v>508</v>
      </c>
      <c r="I16" s="504">
        <v>31340</v>
      </c>
      <c r="J16" s="527" t="s">
        <v>513</v>
      </c>
      <c r="K16" s="517"/>
      <c r="L16" s="652" t="s">
        <v>611</v>
      </c>
      <c r="M16" s="503"/>
      <c r="N16" s="503"/>
      <c r="O16" s="503"/>
      <c r="P16" s="503"/>
      <c r="Q16" s="503"/>
      <c r="R16" s="503"/>
      <c r="S16" s="503"/>
      <c r="T16" s="503"/>
      <c r="U16" s="503"/>
      <c r="V16" s="503"/>
      <c r="W16" s="503"/>
      <c r="X16" s="503"/>
      <c r="Y16" s="503"/>
      <c r="Z16" s="503"/>
    </row>
    <row r="17" spans="1:28" s="439" customFormat="1" ht="90" x14ac:dyDescent="0.2">
      <c r="A17" s="339"/>
      <c r="B17" s="448" t="str">
        <f>'Кошторис  витрат'!B27</f>
        <v>1.3.6</v>
      </c>
      <c r="C17" s="511" t="str">
        <f>'Кошторис  витрат'!C27</f>
        <v>Корнієнко Ірина Володимирівна – майстер витинанки</v>
      </c>
      <c r="D17" s="497">
        <f>'Кошторис  витрат'!J27</f>
        <v>36000</v>
      </c>
      <c r="E17" s="524" t="s">
        <v>493</v>
      </c>
      <c r="F17" s="525">
        <f t="shared" si="0"/>
        <v>36000</v>
      </c>
      <c r="G17" s="526" t="s">
        <v>502</v>
      </c>
      <c r="H17" s="527" t="s">
        <v>515</v>
      </c>
      <c r="I17" s="504">
        <v>31340</v>
      </c>
      <c r="J17" s="527" t="s">
        <v>516</v>
      </c>
      <c r="K17" s="518"/>
      <c r="L17" s="652" t="s">
        <v>612</v>
      </c>
      <c r="M17" s="506"/>
      <c r="N17" s="506"/>
      <c r="O17" s="503"/>
      <c r="P17" s="503"/>
      <c r="Q17" s="503"/>
      <c r="R17" s="503"/>
      <c r="S17" s="503"/>
      <c r="T17" s="503"/>
      <c r="U17" s="503"/>
      <c r="V17" s="503"/>
      <c r="W17" s="503"/>
      <c r="X17" s="503"/>
      <c r="Y17" s="503"/>
      <c r="Z17" s="503"/>
    </row>
    <row r="18" spans="1:28" s="439" customFormat="1" ht="105" x14ac:dyDescent="0.2">
      <c r="A18" s="339"/>
      <c r="B18" s="448" t="str">
        <f>'Кошторис  витрат'!B28</f>
        <v>1.3.7</v>
      </c>
      <c r="C18" s="511" t="str">
        <f>'Кошторис  витрат'!C28</f>
        <v>Шинкарчук Христина Костянтинівна– майстер витинанки</v>
      </c>
      <c r="D18" s="497">
        <f>'Кошторис  витрат'!J28</f>
        <v>36000</v>
      </c>
      <c r="E18" s="524" t="s">
        <v>494</v>
      </c>
      <c r="F18" s="525">
        <f t="shared" si="0"/>
        <v>36000</v>
      </c>
      <c r="G18" s="526" t="s">
        <v>590</v>
      </c>
      <c r="H18" s="527" t="s">
        <v>511</v>
      </c>
      <c r="I18" s="508">
        <v>28340</v>
      </c>
      <c r="J18" s="529" t="s">
        <v>580</v>
      </c>
      <c r="K18" s="517"/>
      <c r="L18" s="652" t="s">
        <v>613</v>
      </c>
      <c r="M18" s="503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</row>
    <row r="19" spans="1:28" s="439" customFormat="1" ht="120" x14ac:dyDescent="0.2">
      <c r="A19" s="339"/>
      <c r="B19" s="448" t="str">
        <f>'Кошторис  витрат'!B29</f>
        <v>1.3.8</v>
      </c>
      <c r="C19" s="511" t="str">
        <f>'Кошторис  витрат'!C29</f>
        <v>Волочай Тетяна Леонідівна - забезпечення транспортування людей з інвалідністю, супровід, етика спілкування</v>
      </c>
      <c r="D19" s="497">
        <f>'Кошторис  витрат'!J29</f>
        <v>36000</v>
      </c>
      <c r="E19" s="524" t="s">
        <v>495</v>
      </c>
      <c r="F19" s="525">
        <f t="shared" si="0"/>
        <v>36000</v>
      </c>
      <c r="G19" s="526" t="s">
        <v>501</v>
      </c>
      <c r="H19" s="527" t="s">
        <v>519</v>
      </c>
      <c r="I19" s="504">
        <v>32000</v>
      </c>
      <c r="J19" s="527" t="s">
        <v>520</v>
      </c>
      <c r="K19" s="518"/>
      <c r="L19" s="652" t="s">
        <v>614</v>
      </c>
      <c r="M19" s="506"/>
      <c r="N19" s="506"/>
      <c r="O19" s="503"/>
      <c r="P19" s="503"/>
      <c r="Q19" s="503"/>
      <c r="R19" s="503"/>
      <c r="S19" s="503"/>
      <c r="T19" s="503"/>
      <c r="U19" s="503"/>
      <c r="V19" s="503"/>
      <c r="W19" s="503"/>
      <c r="X19" s="503"/>
      <c r="Y19" s="503"/>
      <c r="Z19" s="503"/>
    </row>
    <row r="20" spans="1:28" s="439" customFormat="1" ht="105" x14ac:dyDescent="0.2">
      <c r="A20" s="339"/>
      <c r="B20" s="448" t="str">
        <f>'Кошторис  витрат'!B30</f>
        <v>1.3.9</v>
      </c>
      <c r="C20" s="451" t="str">
        <f>'Кошторис  витрат'!C30</f>
        <v xml:space="preserve">Крамний Тарас  Олексійович -  зв’язки з громадськістю </v>
      </c>
      <c r="D20" s="497">
        <f>'Кошторис  витрат'!J30</f>
        <v>24000</v>
      </c>
      <c r="E20" s="524" t="s">
        <v>496</v>
      </c>
      <c r="F20" s="525">
        <f t="shared" si="0"/>
        <v>24000</v>
      </c>
      <c r="G20" s="526" t="s">
        <v>500</v>
      </c>
      <c r="H20" s="524" t="s">
        <v>508</v>
      </c>
      <c r="I20" s="508">
        <v>23170</v>
      </c>
      <c r="J20" s="527" t="s">
        <v>517</v>
      </c>
      <c r="K20" s="517"/>
      <c r="L20" s="652" t="s">
        <v>613</v>
      </c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</row>
    <row r="21" spans="1:28" s="439" customFormat="1" ht="135" x14ac:dyDescent="0.2">
      <c r="A21" s="339"/>
      <c r="B21" s="448" t="str">
        <f>'Кошторис  витрат'!B31</f>
        <v>1.3.10</v>
      </c>
      <c r="C21" s="451" t="str">
        <f>'Кошторис  витрат'!C31</f>
        <v>Давіденко Наталія Валеріївна - прес-секретар проєкту, ЗМІ, зв'зки з громадскісю, цільова аудиторія</v>
      </c>
      <c r="D21" s="497">
        <f>'Кошторис  витрат'!J31</f>
        <v>24000</v>
      </c>
      <c r="E21" s="524" t="s">
        <v>497</v>
      </c>
      <c r="F21" s="525">
        <f t="shared" si="0"/>
        <v>24000</v>
      </c>
      <c r="G21" s="526" t="s">
        <v>499</v>
      </c>
      <c r="H21" s="524" t="s">
        <v>508</v>
      </c>
      <c r="I21" s="508">
        <v>23170</v>
      </c>
      <c r="J21" s="527" t="s">
        <v>518</v>
      </c>
      <c r="K21" s="519"/>
      <c r="L21" s="652" t="s">
        <v>613</v>
      </c>
      <c r="M21" s="50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</row>
    <row r="22" spans="1:28" s="439" customFormat="1" ht="75" x14ac:dyDescent="0.2">
      <c r="A22" s="339"/>
      <c r="B22" s="448" t="str">
        <f>'Кошторис  витрат'!B32</f>
        <v>1.4</v>
      </c>
      <c r="C22" s="451" t="str">
        <f>'Кошторис  витрат'!C32</f>
        <v>Соціальні внески з оплати праці (нарахування ЄСВ)</v>
      </c>
      <c r="D22" s="497"/>
      <c r="E22" s="524"/>
      <c r="F22" s="525"/>
      <c r="G22" s="524"/>
      <c r="H22" s="524"/>
      <c r="I22" s="508"/>
      <c r="J22" s="525"/>
      <c r="K22" s="530"/>
      <c r="L22" s="652" t="s">
        <v>615</v>
      </c>
      <c r="M22" s="531"/>
      <c r="N22" s="531"/>
      <c r="O22" s="532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13"/>
      <c r="AB22" s="513"/>
    </row>
    <row r="23" spans="1:28" s="439" customFormat="1" ht="210" x14ac:dyDescent="0.2">
      <c r="A23" s="339"/>
      <c r="B23" s="448" t="str">
        <f>'Кошторис  витрат'!B35</f>
        <v>1.4.3</v>
      </c>
      <c r="C23" s="451" t="str">
        <f>'Кошторис  витрат'!C35</f>
        <v>За договорами ЦПХ</v>
      </c>
      <c r="D23" s="338">
        <f>'Кошторис  витрат'!J35</f>
        <v>63360</v>
      </c>
      <c r="E23" s="520">
        <f>'Кошторис  витрат'!I35</f>
        <v>0.22</v>
      </c>
      <c r="F23" s="520">
        <f t="shared" si="0"/>
        <v>63360</v>
      </c>
      <c r="G23" s="521"/>
      <c r="H23" s="521"/>
      <c r="I23" s="522">
        <v>60280</v>
      </c>
      <c r="J23" s="523" t="s">
        <v>521</v>
      </c>
      <c r="K23" s="488"/>
      <c r="L23" s="652" t="s">
        <v>614</v>
      </c>
      <c r="M23" s="514"/>
      <c r="N23" s="514"/>
      <c r="O23" s="514"/>
      <c r="P23" s="514"/>
      <c r="Q23" s="514"/>
      <c r="R23" s="514"/>
      <c r="S23" s="514"/>
      <c r="T23" s="514"/>
      <c r="U23" s="514"/>
      <c r="V23" s="514"/>
      <c r="W23" s="514"/>
      <c r="X23" s="514"/>
      <c r="Y23" s="514"/>
      <c r="Z23" s="514"/>
      <c r="AA23" s="513"/>
      <c r="AB23" s="513"/>
    </row>
    <row r="24" spans="1:28" s="463" customFormat="1" ht="90" x14ac:dyDescent="0.2">
      <c r="A24" s="339"/>
      <c r="B24" s="448" t="str">
        <f>'Кошторис  витрат'!B36</f>
        <v>1.4.4.</v>
      </c>
      <c r="C24" s="451" t="str">
        <f>'Кошторис  витрат'!C36</f>
        <v>За договорами ЦПХ</v>
      </c>
      <c r="D24" s="338">
        <f>'Кошторис  витрат'!J36</f>
        <v>4036.7999999999997</v>
      </c>
      <c r="E24" s="474">
        <f>'Кошторис  витрат'!I36</f>
        <v>8.4099999999999994E-2</v>
      </c>
      <c r="F24" s="338">
        <f>D24</f>
        <v>4036.7999999999997</v>
      </c>
      <c r="G24" s="339"/>
      <c r="H24" s="339"/>
      <c r="I24" s="465">
        <v>4036.8</v>
      </c>
      <c r="J24" s="495" t="s">
        <v>591</v>
      </c>
      <c r="K24" s="512"/>
      <c r="L24" s="652" t="s">
        <v>613</v>
      </c>
      <c r="M24" s="512"/>
      <c r="N24" s="512"/>
      <c r="O24" s="512"/>
      <c r="P24" s="512"/>
      <c r="Q24" s="512"/>
      <c r="R24" s="512"/>
      <c r="S24" s="512"/>
      <c r="T24" s="512"/>
      <c r="U24" s="512"/>
      <c r="V24" s="512"/>
      <c r="W24" s="512"/>
      <c r="X24" s="512"/>
      <c r="Y24" s="512"/>
      <c r="Z24" s="512"/>
      <c r="AA24" s="513"/>
      <c r="AB24" s="513"/>
    </row>
    <row r="25" spans="1:28" s="439" customFormat="1" ht="14.25" customHeight="1" x14ac:dyDescent="0.2">
      <c r="A25" s="339"/>
      <c r="B25" s="448" t="str">
        <f>'Кошторис  витрат'!B37</f>
        <v>1.5</v>
      </c>
      <c r="C25" s="451" t="str">
        <f>'Кошторис  витрат'!C37</f>
        <v>За договорами з ФОП</v>
      </c>
      <c r="D25" s="338"/>
      <c r="E25" s="339"/>
      <c r="F25" s="338"/>
      <c r="G25" s="339"/>
      <c r="H25" s="339"/>
      <c r="I25" s="338"/>
      <c r="J25" s="495"/>
      <c r="K25" s="503"/>
      <c r="L25" s="652" t="s">
        <v>613</v>
      </c>
      <c r="M25" s="503"/>
      <c r="N25" s="503"/>
      <c r="O25" s="503"/>
      <c r="P25" s="503"/>
      <c r="Q25" s="503"/>
      <c r="R25" s="503"/>
      <c r="S25" s="503"/>
      <c r="T25" s="503"/>
      <c r="U25" s="503"/>
      <c r="V25" s="503"/>
      <c r="W25" s="503"/>
      <c r="X25" s="503"/>
      <c r="Y25" s="503"/>
      <c r="Z25" s="503"/>
    </row>
    <row r="26" spans="1:28" s="439" customFormat="1" ht="150" x14ac:dyDescent="0.2">
      <c r="A26" s="339"/>
      <c r="B26" s="448" t="str">
        <f>'Кошторис  витрат'!B38</f>
        <v>1.5.1</v>
      </c>
      <c r="C26" s="451" t="str">
        <f>'Кошторис  витрат'!C38</f>
        <v xml:space="preserve">Гавриш Олена Олексіївна - бухгалтер проєкту, секретар та координатор роботи по моніторингу і звітності
</v>
      </c>
      <c r="D26" s="338">
        <f>'Кошторис  витрат'!G38</f>
        <v>36000</v>
      </c>
      <c r="E26" s="339"/>
      <c r="F26" s="338">
        <f t="shared" si="0"/>
        <v>36000</v>
      </c>
      <c r="G26" s="470" t="s">
        <v>523</v>
      </c>
      <c r="H26" s="339" t="s">
        <v>506</v>
      </c>
      <c r="I26" s="465">
        <v>29000</v>
      </c>
      <c r="J26" s="496" t="s">
        <v>524</v>
      </c>
      <c r="K26" s="503"/>
      <c r="L26" s="652" t="s">
        <v>616</v>
      </c>
      <c r="M26" s="503"/>
      <c r="N26" s="503"/>
      <c r="O26" s="503"/>
      <c r="P26" s="503"/>
      <c r="Q26" s="503"/>
      <c r="R26" s="503"/>
      <c r="S26" s="503"/>
      <c r="T26" s="503"/>
      <c r="U26" s="508"/>
      <c r="V26" s="503"/>
      <c r="W26" s="503"/>
      <c r="X26" s="503"/>
      <c r="Y26" s="503"/>
      <c r="Z26" s="503"/>
    </row>
    <row r="27" spans="1:28" s="439" customFormat="1" ht="14.25" customHeight="1" x14ac:dyDescent="0.2">
      <c r="A27" s="339"/>
      <c r="B27" s="448" t="str">
        <f>'Кошторис  витрат'!B57</f>
        <v>3.1</v>
      </c>
      <c r="C27" s="451" t="str">
        <f>'Кошторис  витрат'!C57</f>
        <v>Обладнання, інструменти, інвентар, які необхідні для використання його при реалізації проєкту грантоотримувача</v>
      </c>
      <c r="D27" s="338"/>
      <c r="E27" s="339"/>
      <c r="F27" s="338"/>
      <c r="G27" s="339"/>
      <c r="H27" s="339"/>
      <c r="I27" s="339"/>
      <c r="J27" s="495"/>
      <c r="K27" s="503"/>
      <c r="L27" s="503"/>
      <c r="M27" s="503"/>
      <c r="N27" s="503"/>
      <c r="O27" s="503"/>
      <c r="P27" s="503"/>
      <c r="Q27" s="503"/>
      <c r="R27" s="503"/>
      <c r="S27" s="503"/>
      <c r="T27" s="503"/>
      <c r="U27" s="503"/>
      <c r="V27" s="503"/>
      <c r="W27" s="503"/>
      <c r="X27" s="503"/>
      <c r="Y27" s="503"/>
      <c r="Z27" s="503"/>
    </row>
    <row r="28" spans="1:28" s="439" customFormat="1" ht="120" x14ac:dyDescent="0.2">
      <c r="A28" s="339"/>
      <c r="B28" s="449" t="s">
        <v>485</v>
      </c>
      <c r="C28" s="451" t="str">
        <f>'Кошторис  витрат'!C62</f>
        <v>Пандус дерев'яний на головний вхід</v>
      </c>
      <c r="D28" s="338">
        <f>'Кошторис  витрат'!J62</f>
        <v>4500</v>
      </c>
      <c r="E28" s="464" t="s">
        <v>525</v>
      </c>
      <c r="F28" s="338">
        <f t="shared" si="0"/>
        <v>4500</v>
      </c>
      <c r="G28" s="339" t="s">
        <v>526</v>
      </c>
      <c r="H28" s="464" t="s">
        <v>527</v>
      </c>
      <c r="I28" s="465">
        <v>0</v>
      </c>
      <c r="J28" s="496" t="s">
        <v>528</v>
      </c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3"/>
      <c r="Z28" s="503"/>
    </row>
    <row r="29" spans="1:28" s="439" customFormat="1" ht="75" x14ac:dyDescent="0.2">
      <c r="A29" s="339"/>
      <c r="B29" s="448" t="str">
        <f>'Кошторис  витрат'!B63</f>
        <v>3.1.6</v>
      </c>
      <c r="C29" s="451" t="str">
        <f>'Кошторис  витрат'!C63</f>
        <v>Інструменти для гончарства пакування</v>
      </c>
      <c r="D29" s="338">
        <f>'Кошторис  витрат'!J63</f>
        <v>4600</v>
      </c>
      <c r="E29" s="464" t="s">
        <v>530</v>
      </c>
      <c r="F29" s="338">
        <f t="shared" si="0"/>
        <v>4600</v>
      </c>
      <c r="G29" s="464" t="s">
        <v>529</v>
      </c>
      <c r="H29" s="464" t="s">
        <v>531</v>
      </c>
      <c r="I29" s="465">
        <v>0</v>
      </c>
      <c r="J29" s="495"/>
      <c r="K29" s="503"/>
      <c r="L29" s="503"/>
      <c r="M29" s="503"/>
      <c r="N29" s="503"/>
      <c r="O29" s="503"/>
      <c r="P29" s="503"/>
      <c r="Q29" s="503"/>
      <c r="R29" s="503"/>
      <c r="S29" s="503"/>
      <c r="T29" s="503"/>
      <c r="U29" s="503"/>
      <c r="V29" s="503"/>
      <c r="W29" s="503"/>
      <c r="X29" s="503"/>
      <c r="Y29" s="503"/>
      <c r="Z29" s="503"/>
    </row>
    <row r="30" spans="1:28" s="439" customFormat="1" ht="75" x14ac:dyDescent="0.2">
      <c r="A30" s="339"/>
      <c r="B30" s="339" t="str">
        <f>'Кошторис  витрат'!B64</f>
        <v>3.1.7</v>
      </c>
      <c r="C30" s="451" t="str">
        <f>'Кошторис  витрат'!C64</f>
        <v>Турнетка</v>
      </c>
      <c r="D30" s="338">
        <f>'Кошторис  витрат'!J64</f>
        <v>8500</v>
      </c>
      <c r="E30" s="464" t="s">
        <v>530</v>
      </c>
      <c r="F30" s="338">
        <f t="shared" si="0"/>
        <v>8500</v>
      </c>
      <c r="G30" s="464" t="s">
        <v>529</v>
      </c>
      <c r="H30" s="464" t="s">
        <v>531</v>
      </c>
      <c r="I30" s="465">
        <v>0</v>
      </c>
      <c r="J30" s="495"/>
      <c r="K30" s="503"/>
      <c r="L30" s="503"/>
      <c r="M30" s="503"/>
      <c r="N30" s="503"/>
      <c r="O30" s="503"/>
      <c r="P30" s="503"/>
      <c r="Q30" s="503"/>
      <c r="R30" s="503"/>
      <c r="S30" s="503"/>
      <c r="T30" s="503"/>
      <c r="U30" s="503"/>
      <c r="V30" s="503"/>
      <c r="W30" s="503"/>
      <c r="X30" s="503"/>
      <c r="Y30" s="503"/>
      <c r="Z30" s="503"/>
    </row>
    <row r="31" spans="1:28" s="439" customFormat="1" ht="90" x14ac:dyDescent="0.2">
      <c r="A31" s="339"/>
      <c r="B31" s="339" t="str">
        <f>'Кошторис  витрат'!B65</f>
        <v>3.1.8</v>
      </c>
      <c r="C31" s="451" t="str">
        <f>'Кошторис  витрат'!C65</f>
        <v>Турнетка</v>
      </c>
      <c r="D31" s="338">
        <f>'Кошторис  витрат'!J65</f>
        <v>8500</v>
      </c>
      <c r="E31" s="464" t="s">
        <v>530</v>
      </c>
      <c r="F31" s="338">
        <f t="shared" si="0"/>
        <v>8500</v>
      </c>
      <c r="G31" s="464" t="s">
        <v>551</v>
      </c>
      <c r="H31" s="464" t="s">
        <v>552</v>
      </c>
      <c r="I31" s="465">
        <v>0</v>
      </c>
      <c r="J31" s="495"/>
      <c r="K31" s="503"/>
      <c r="L31" s="503"/>
      <c r="M31" s="503"/>
      <c r="N31" s="503"/>
      <c r="O31" s="503"/>
      <c r="P31" s="503"/>
      <c r="Q31" s="503"/>
      <c r="R31" s="503"/>
      <c r="S31" s="503"/>
      <c r="T31" s="503"/>
      <c r="U31" s="503"/>
      <c r="V31" s="503"/>
      <c r="W31" s="503"/>
      <c r="X31" s="503"/>
      <c r="Y31" s="503"/>
      <c r="Z31" s="503"/>
    </row>
    <row r="32" spans="1:28" s="439" customFormat="1" ht="75" x14ac:dyDescent="0.2">
      <c r="A32" s="339"/>
      <c r="B32" s="339" t="str">
        <f>'Кошторис  витрат'!B66</f>
        <v>3.1.9</v>
      </c>
      <c r="C32" s="451" t="str">
        <f>'Кошторис  витрат'!C66</f>
        <v xml:space="preserve">Валок для розкатки глини, 30 см </v>
      </c>
      <c r="D32" s="338">
        <f>'Кошторис  витрат'!J66</f>
        <v>4500</v>
      </c>
      <c r="E32" s="464" t="s">
        <v>530</v>
      </c>
      <c r="F32" s="338">
        <f t="shared" si="0"/>
        <v>4500</v>
      </c>
      <c r="G32" s="464" t="s">
        <v>529</v>
      </c>
      <c r="H32" s="464" t="s">
        <v>532</v>
      </c>
      <c r="I32" s="465">
        <v>0</v>
      </c>
      <c r="J32" s="495"/>
      <c r="K32" s="503"/>
      <c r="L32" s="503"/>
      <c r="M32" s="503"/>
      <c r="N32" s="503"/>
      <c r="O32" s="503"/>
      <c r="P32" s="503"/>
      <c r="Q32" s="503"/>
      <c r="R32" s="503"/>
      <c r="S32" s="503"/>
      <c r="T32" s="503"/>
      <c r="U32" s="503"/>
      <c r="V32" s="503"/>
      <c r="W32" s="503"/>
      <c r="X32" s="503"/>
      <c r="Y32" s="503"/>
      <c r="Z32" s="503"/>
    </row>
    <row r="33" spans="1:26" s="439" customFormat="1" ht="75" x14ac:dyDescent="0.2">
      <c r="A33" s="339"/>
      <c r="B33" s="339" t="str">
        <f>'Кошторис  витрат'!B67</f>
        <v>3.1.10</v>
      </c>
      <c r="C33" s="451" t="str">
        <f>'Кошторис  витрат'!C67</f>
        <v xml:space="preserve">Шпатель гумовий, середньої жорсткості </v>
      </c>
      <c r="D33" s="338">
        <f>'Кошторис  витрат'!J67</f>
        <v>1300</v>
      </c>
      <c r="E33" s="464" t="s">
        <v>530</v>
      </c>
      <c r="F33" s="338">
        <f t="shared" si="0"/>
        <v>1300</v>
      </c>
      <c r="G33" s="464" t="s">
        <v>529</v>
      </c>
      <c r="H33" s="464" t="s">
        <v>532</v>
      </c>
      <c r="I33" s="465">
        <v>0</v>
      </c>
      <c r="J33" s="495"/>
      <c r="K33" s="503"/>
      <c r="L33" s="503"/>
      <c r="M33" s="503"/>
      <c r="N33" s="503"/>
      <c r="O33" s="503"/>
      <c r="P33" s="503"/>
      <c r="Q33" s="503"/>
      <c r="R33" s="503"/>
      <c r="S33" s="503"/>
      <c r="T33" s="503"/>
      <c r="U33" s="503"/>
      <c r="V33" s="503"/>
      <c r="W33" s="503"/>
      <c r="X33" s="503"/>
      <c r="Y33" s="503"/>
      <c r="Z33" s="503"/>
    </row>
    <row r="34" spans="1:26" s="439" customFormat="1" ht="75" x14ac:dyDescent="0.2">
      <c r="A34" s="339"/>
      <c r="B34" s="339" t="str">
        <f>'Кошторис  витрат'!B68</f>
        <v>3.1.11</v>
      </c>
      <c r="C34" s="451" t="str">
        <f>'Кошторис  витрат'!C68</f>
        <v xml:space="preserve">Штамп-форма для плитки 11,4 х 11,4 см </v>
      </c>
      <c r="D34" s="338">
        <f>'Кошторис  витрат'!J68</f>
        <v>6500</v>
      </c>
      <c r="E34" s="464" t="s">
        <v>530</v>
      </c>
      <c r="F34" s="338">
        <f t="shared" si="0"/>
        <v>6500</v>
      </c>
      <c r="G34" s="464" t="s">
        <v>529</v>
      </c>
      <c r="H34" s="464" t="s">
        <v>532</v>
      </c>
      <c r="I34" s="465">
        <v>0</v>
      </c>
      <c r="J34" s="495"/>
      <c r="K34" s="503"/>
      <c r="L34" s="503"/>
      <c r="M34" s="503"/>
      <c r="N34" s="503"/>
      <c r="O34" s="503"/>
      <c r="P34" s="503"/>
      <c r="Q34" s="503"/>
      <c r="R34" s="503"/>
      <c r="S34" s="503"/>
      <c r="T34" s="503"/>
      <c r="U34" s="503"/>
      <c r="V34" s="503"/>
      <c r="W34" s="503"/>
      <c r="X34" s="503"/>
      <c r="Y34" s="503"/>
      <c r="Z34" s="503"/>
    </row>
    <row r="35" spans="1:26" s="439" customFormat="1" ht="75" x14ac:dyDescent="0.2">
      <c r="A35" s="339"/>
      <c r="B35" s="339" t="str">
        <f>'Кошторис  витрат'!B69</f>
        <v>3.1.12</v>
      </c>
      <c r="C35" s="451" t="str">
        <f>'Кошторис  витрат'!C69</f>
        <v xml:space="preserve">Дошка для ліплення пластикова  </v>
      </c>
      <c r="D35" s="338">
        <f>'Кошторис  витрат'!J69</f>
        <v>150</v>
      </c>
      <c r="E35" s="464" t="s">
        <v>530</v>
      </c>
      <c r="F35" s="338">
        <f t="shared" si="0"/>
        <v>150</v>
      </c>
      <c r="G35" s="464" t="s">
        <v>529</v>
      </c>
      <c r="H35" s="464" t="s">
        <v>532</v>
      </c>
      <c r="I35" s="465">
        <v>0</v>
      </c>
      <c r="J35" s="495"/>
      <c r="K35" s="503"/>
      <c r="L35" s="503"/>
      <c r="M35" s="503"/>
      <c r="N35" s="503"/>
      <c r="O35" s="503"/>
      <c r="P35" s="503"/>
      <c r="Q35" s="503"/>
      <c r="R35" s="503"/>
      <c r="S35" s="503"/>
      <c r="T35" s="503"/>
      <c r="U35" s="503"/>
      <c r="V35" s="503"/>
      <c r="W35" s="503"/>
      <c r="X35" s="503"/>
      <c r="Y35" s="503"/>
      <c r="Z35" s="503"/>
    </row>
    <row r="36" spans="1:26" s="439" customFormat="1" ht="75" x14ac:dyDescent="0.2">
      <c r="A36" s="339"/>
      <c r="B36" s="339" t="str">
        <f>'Кошторис  витрат'!B70</f>
        <v>3.1.13</v>
      </c>
      <c r="C36" s="451" t="str">
        <f>'Кошторис  витрат'!C70</f>
        <v xml:space="preserve">Миска пластиковая 3 литра  </v>
      </c>
      <c r="D36" s="338">
        <f>'Кошторис  витрат'!J70</f>
        <v>160</v>
      </c>
      <c r="E36" s="464" t="s">
        <v>530</v>
      </c>
      <c r="F36" s="338">
        <f t="shared" si="0"/>
        <v>160</v>
      </c>
      <c r="G36" s="464" t="s">
        <v>529</v>
      </c>
      <c r="H36" s="464" t="s">
        <v>532</v>
      </c>
      <c r="I36" s="465">
        <v>0</v>
      </c>
      <c r="J36" s="495"/>
      <c r="K36" s="503"/>
      <c r="L36" s="503"/>
      <c r="M36" s="503"/>
      <c r="N36" s="503"/>
      <c r="O36" s="503"/>
      <c r="P36" s="503"/>
      <c r="Q36" s="503"/>
      <c r="R36" s="503"/>
      <c r="S36" s="503"/>
      <c r="T36" s="503"/>
      <c r="U36" s="503"/>
      <c r="V36" s="503"/>
      <c r="W36" s="503"/>
      <c r="X36" s="503"/>
      <c r="Y36" s="503"/>
      <c r="Z36" s="503"/>
    </row>
    <row r="37" spans="1:26" s="439" customFormat="1" ht="75" x14ac:dyDescent="0.2">
      <c r="A37" s="339"/>
      <c r="B37" s="339" t="str">
        <f>'Кошторис  витрат'!B71</f>
        <v>3.1.14</v>
      </c>
      <c r="C37" s="451" t="str">
        <f>'Кошторис  витрат'!C71</f>
        <v xml:space="preserve">Відро з ручкою 10 л </v>
      </c>
      <c r="D37" s="338">
        <f>'Кошторис  витрат'!J71</f>
        <v>1500</v>
      </c>
      <c r="E37" s="464" t="s">
        <v>530</v>
      </c>
      <c r="F37" s="338">
        <f t="shared" si="0"/>
        <v>1500</v>
      </c>
      <c r="G37" s="464" t="s">
        <v>529</v>
      </c>
      <c r="H37" s="464" t="s">
        <v>532</v>
      </c>
      <c r="I37" s="465">
        <v>0</v>
      </c>
      <c r="J37" s="495"/>
      <c r="K37" s="503"/>
      <c r="L37" s="503"/>
      <c r="M37" s="503"/>
      <c r="N37" s="503"/>
      <c r="O37" s="503"/>
      <c r="P37" s="503"/>
      <c r="Q37" s="503"/>
      <c r="R37" s="503"/>
      <c r="S37" s="503"/>
      <c r="T37" s="503"/>
      <c r="U37" s="503"/>
      <c r="V37" s="503"/>
      <c r="W37" s="503"/>
      <c r="X37" s="503"/>
      <c r="Y37" s="503"/>
      <c r="Z37" s="503"/>
    </row>
    <row r="38" spans="1:26" s="439" customFormat="1" ht="75" x14ac:dyDescent="0.2">
      <c r="A38" s="339"/>
      <c r="B38" s="339" t="str">
        <f>'Кошторис  витрат'!B72</f>
        <v>3.1.15</v>
      </c>
      <c r="C38" s="451" t="str">
        <f>'Кошторис  витрат'!C72</f>
        <v xml:space="preserve">Ножиці безпечні- </v>
      </c>
      <c r="D38" s="338">
        <f>'Кошторис  витрат'!J72</f>
        <v>350</v>
      </c>
      <c r="E38" s="464" t="s">
        <v>530</v>
      </c>
      <c r="F38" s="338">
        <f t="shared" si="0"/>
        <v>350</v>
      </c>
      <c r="G38" s="464" t="s">
        <v>529</v>
      </c>
      <c r="H38" s="471" t="s">
        <v>531</v>
      </c>
      <c r="I38" s="465">
        <v>0</v>
      </c>
      <c r="J38" s="495"/>
      <c r="K38" s="503"/>
      <c r="L38" s="503"/>
      <c r="M38" s="503"/>
      <c r="N38" s="503"/>
      <c r="O38" s="503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</row>
    <row r="39" spans="1:26" s="439" customFormat="1" ht="75" x14ac:dyDescent="0.2">
      <c r="A39" s="339"/>
      <c r="B39" s="339" t="str">
        <f>'Кошторис  витрат'!B73</f>
        <v>3.1.16</v>
      </c>
      <c r="C39" s="451" t="str">
        <f>'Кошторис  витрат'!C73</f>
        <v xml:space="preserve">Макетний ніж  </v>
      </c>
      <c r="D39" s="338">
        <f>'Кошторис  витрат'!J73</f>
        <v>1500</v>
      </c>
      <c r="E39" s="464" t="s">
        <v>530</v>
      </c>
      <c r="F39" s="338">
        <f t="shared" si="0"/>
        <v>1500</v>
      </c>
      <c r="G39" s="464" t="s">
        <v>529</v>
      </c>
      <c r="H39" s="471" t="s">
        <v>531</v>
      </c>
      <c r="I39" s="465">
        <v>0</v>
      </c>
      <c r="J39" s="495"/>
      <c r="K39" s="503"/>
      <c r="L39" s="503"/>
      <c r="M39" s="503"/>
      <c r="N39" s="503"/>
      <c r="O39" s="503"/>
      <c r="P39" s="503"/>
      <c r="Q39" s="503"/>
      <c r="R39" s="503"/>
      <c r="S39" s="503"/>
      <c r="T39" s="503"/>
      <c r="U39" s="503"/>
      <c r="V39" s="503"/>
      <c r="W39" s="503"/>
      <c r="X39" s="503"/>
      <c r="Y39" s="503"/>
      <c r="Z39" s="503"/>
    </row>
    <row r="40" spans="1:26" s="439" customFormat="1" ht="75" x14ac:dyDescent="0.2">
      <c r="A40" s="339"/>
      <c r="B40" s="339" t="str">
        <f>'Кошторис  витрат'!B74</f>
        <v>3.1.17</v>
      </c>
      <c r="C40" s="451" t="str">
        <f>'Кошторис  витрат'!C74</f>
        <v>Набор прецизійних  ножів</v>
      </c>
      <c r="D40" s="338">
        <f>'Кошторис  витрат'!J74</f>
        <v>210</v>
      </c>
      <c r="E40" s="464" t="s">
        <v>530</v>
      </c>
      <c r="F40" s="338">
        <f t="shared" si="0"/>
        <v>210</v>
      </c>
      <c r="G40" s="464" t="s">
        <v>529</v>
      </c>
      <c r="H40" s="471" t="s">
        <v>531</v>
      </c>
      <c r="I40" s="465">
        <v>0</v>
      </c>
      <c r="J40" s="495"/>
      <c r="K40" s="503"/>
      <c r="L40" s="503"/>
      <c r="M40" s="503"/>
      <c r="N40" s="503"/>
      <c r="O40" s="503"/>
      <c r="P40" s="503"/>
      <c r="Q40" s="503"/>
      <c r="R40" s="503"/>
      <c r="S40" s="503"/>
      <c r="T40" s="503"/>
      <c r="U40" s="503"/>
      <c r="V40" s="503"/>
      <c r="W40" s="503"/>
      <c r="X40" s="503"/>
      <c r="Y40" s="503"/>
      <c r="Z40" s="503"/>
    </row>
    <row r="41" spans="1:26" s="439" customFormat="1" ht="14.25" customHeight="1" x14ac:dyDescent="0.2">
      <c r="A41" s="339"/>
      <c r="B41" s="339" t="str">
        <f>'Кошторис  витрат'!B75</f>
        <v>3.1.18</v>
      </c>
      <c r="C41" s="451" t="str">
        <f>'Кошторис  витрат'!C75</f>
        <v xml:space="preserve">Стаканчик під воду для фарб на 2 відділення </v>
      </c>
      <c r="D41" s="338">
        <f>'Кошторис  витрат'!J75</f>
        <v>116</v>
      </c>
      <c r="E41" s="464" t="s">
        <v>530</v>
      </c>
      <c r="F41" s="338">
        <f t="shared" si="0"/>
        <v>116</v>
      </c>
      <c r="G41" s="464" t="s">
        <v>529</v>
      </c>
      <c r="H41" s="471" t="s">
        <v>531</v>
      </c>
      <c r="I41" s="465">
        <v>0</v>
      </c>
      <c r="J41" s="495"/>
      <c r="K41" s="503"/>
      <c r="L41" s="503"/>
      <c r="M41" s="503"/>
      <c r="N41" s="503"/>
      <c r="O41" s="503"/>
      <c r="P41" s="503"/>
      <c r="Q41" s="503"/>
      <c r="R41" s="503"/>
      <c r="S41" s="503"/>
      <c r="T41" s="503"/>
      <c r="U41" s="503"/>
      <c r="V41" s="503"/>
      <c r="W41" s="503"/>
      <c r="X41" s="503"/>
      <c r="Y41" s="503"/>
      <c r="Z41" s="503"/>
    </row>
    <row r="42" spans="1:26" s="439" customFormat="1" ht="14.25" customHeight="1" x14ac:dyDescent="0.2">
      <c r="A42" s="339"/>
      <c r="B42" s="448" t="str">
        <f>'Кошторис  витрат'!B85</f>
        <v>4.2</v>
      </c>
      <c r="C42" s="451" t="str">
        <f>'Кошторис  витрат'!C85</f>
        <v xml:space="preserve">Оренда техніки, обладнання та інструменту </v>
      </c>
      <c r="D42" s="338"/>
      <c r="E42" s="339"/>
      <c r="F42" s="473"/>
      <c r="G42" s="339"/>
      <c r="H42" s="339"/>
      <c r="I42" s="339"/>
      <c r="J42" s="495"/>
      <c r="K42" s="503"/>
      <c r="L42" s="503"/>
      <c r="M42" s="503"/>
      <c r="N42" s="503"/>
      <c r="O42" s="503"/>
      <c r="P42" s="503"/>
      <c r="Q42" s="503"/>
      <c r="R42" s="503"/>
      <c r="S42" s="503"/>
      <c r="T42" s="503"/>
      <c r="U42" s="503"/>
      <c r="V42" s="503"/>
      <c r="W42" s="503"/>
      <c r="X42" s="503"/>
      <c r="Y42" s="503"/>
      <c r="Z42" s="503"/>
    </row>
    <row r="43" spans="1:26" s="439" customFormat="1" ht="270" x14ac:dyDescent="0.2">
      <c r="A43" s="339"/>
      <c r="B43" s="339" t="str">
        <f>'Кошторис  витрат'!B86</f>
        <v>4.2.1</v>
      </c>
      <c r="C43" s="451" t="str">
        <f>'Кошторис  витрат'!C86</f>
        <v>Гончарне коло з електромотором</v>
      </c>
      <c r="D43" s="338">
        <f>'Кошторис  витрат'!J86</f>
        <v>26279.200000000001</v>
      </c>
      <c r="E43" s="464" t="s">
        <v>535</v>
      </c>
      <c r="F43" s="338">
        <f t="shared" si="0"/>
        <v>26279.200000000001</v>
      </c>
      <c r="G43" s="464" t="s">
        <v>533</v>
      </c>
      <c r="H43" s="464" t="s">
        <v>534</v>
      </c>
      <c r="I43" s="465">
        <v>0</v>
      </c>
      <c r="J43" s="495"/>
      <c r="K43" s="503"/>
      <c r="L43" s="503"/>
      <c r="M43" s="503"/>
      <c r="N43" s="503"/>
      <c r="O43" s="503"/>
      <c r="P43" s="503"/>
      <c r="Q43" s="503"/>
      <c r="R43" s="503"/>
      <c r="S43" s="503"/>
      <c r="T43" s="503"/>
      <c r="U43" s="503"/>
      <c r="V43" s="503"/>
      <c r="W43" s="503"/>
      <c r="X43" s="503"/>
      <c r="Y43" s="503"/>
      <c r="Z43" s="503"/>
    </row>
    <row r="44" spans="1:26" s="439" customFormat="1" ht="14.25" customHeight="1" x14ac:dyDescent="0.2">
      <c r="A44" s="339"/>
      <c r="B44" s="448" t="str">
        <f>'Кошторис  витрат'!B89</f>
        <v>4.3</v>
      </c>
      <c r="C44" s="451" t="str">
        <f>'Кошторис  витрат'!C89</f>
        <v>Оренда транспорту</v>
      </c>
      <c r="D44" s="338"/>
      <c r="E44" s="339"/>
      <c r="F44" s="338"/>
      <c r="G44" s="339"/>
      <c r="H44" s="339"/>
      <c r="I44" s="339"/>
      <c r="J44" s="495"/>
      <c r="K44" s="503"/>
      <c r="L44" s="503"/>
      <c r="M44" s="503"/>
      <c r="N44" s="503"/>
      <c r="O44" s="503"/>
      <c r="P44" s="503"/>
      <c r="Q44" s="503"/>
      <c r="R44" s="503"/>
      <c r="S44" s="503"/>
      <c r="T44" s="503"/>
      <c r="U44" s="503"/>
      <c r="V44" s="503"/>
      <c r="W44" s="503"/>
      <c r="X44" s="503"/>
      <c r="Y44" s="503"/>
      <c r="Z44" s="503"/>
    </row>
    <row r="45" spans="1:26" s="439" customFormat="1" ht="120" x14ac:dyDescent="0.2">
      <c r="A45" s="339"/>
      <c r="B45" s="448" t="str">
        <f>'Кошторис  витрат'!B92</f>
        <v>4.3.3</v>
      </c>
      <c r="C45" s="451" t="str">
        <f>'Кошторис  витрат'!C92</f>
        <v>Оренда автобуса (Черкаси-Чигирин 63,2 км х 2= 126,4 км, екскурсія 3 години ) для екскурсії-моніторингу в Національному історико-культурному заповіднику Чигирин.</v>
      </c>
      <c r="D45" s="338">
        <f>'Кошторис  витрат'!J92</f>
        <v>5000</v>
      </c>
      <c r="E45" s="464" t="s">
        <v>536</v>
      </c>
      <c r="F45" s="338">
        <f t="shared" si="0"/>
        <v>5000</v>
      </c>
      <c r="G45" s="464" t="s">
        <v>538</v>
      </c>
      <c r="H45" s="464" t="s">
        <v>539</v>
      </c>
      <c r="I45" s="465">
        <v>5000</v>
      </c>
      <c r="J45" s="496" t="s">
        <v>537</v>
      </c>
      <c r="K45" s="503"/>
      <c r="L45" s="503"/>
      <c r="M45" s="503"/>
      <c r="N45" s="503"/>
      <c r="O45" s="503"/>
      <c r="P45" s="503"/>
      <c r="Q45" s="503"/>
      <c r="R45" s="503"/>
      <c r="S45" s="503"/>
      <c r="T45" s="508"/>
      <c r="U45" s="503"/>
      <c r="V45" s="503"/>
      <c r="W45" s="503"/>
      <c r="X45" s="503"/>
      <c r="Y45" s="503"/>
      <c r="Z45" s="503"/>
    </row>
    <row r="46" spans="1:26" s="439" customFormat="1" ht="14.25" customHeight="1" x14ac:dyDescent="0.2">
      <c r="A46" s="339"/>
      <c r="B46" s="448" t="str">
        <f>'Кошторис  витрат'!B107</f>
        <v>5.2</v>
      </c>
      <c r="C46" s="451" t="str">
        <f>'Кошторис  витрат'!C107</f>
        <v>Витрати на проїзд учасників заходів</v>
      </c>
      <c r="D46" s="338"/>
      <c r="E46" s="339"/>
      <c r="F46" s="338"/>
      <c r="G46" s="339"/>
      <c r="H46" s="339"/>
      <c r="I46" s="339"/>
      <c r="J46" s="495"/>
      <c r="K46" s="503"/>
      <c r="L46" s="503"/>
      <c r="M46" s="503"/>
      <c r="N46" s="503"/>
      <c r="O46" s="503"/>
      <c r="P46" s="503"/>
      <c r="Q46" s="503"/>
      <c r="R46" s="503"/>
      <c r="S46" s="503"/>
      <c r="T46" s="503"/>
      <c r="U46" s="503"/>
      <c r="V46" s="503"/>
      <c r="W46" s="503"/>
      <c r="X46" s="503"/>
      <c r="Y46" s="503"/>
      <c r="Z46" s="503"/>
    </row>
    <row r="47" spans="1:26" s="439" customFormat="1" ht="180" x14ac:dyDescent="0.2">
      <c r="A47" s="339"/>
      <c r="B47" s="448" t="str">
        <f>'Кошторис  витрат'!B108</f>
        <v>5.2.1</v>
      </c>
      <c r="C47" s="451" t="str">
        <f>'Кошторис  витрат'!C108</f>
        <v>Послуги з перевезення легковими автомобілями учасників навчання з інвалідністю (18 осіб х 24 заняття х2 рази =864 поїздки. Відстань в середньому 2,5 км=2160 км х15гр/км=32400 гр. )</v>
      </c>
      <c r="D47" s="338">
        <f>'Кошторис  витрат'!J108</f>
        <v>10681.2</v>
      </c>
      <c r="E47" s="464" t="s">
        <v>540</v>
      </c>
      <c r="F47" s="338">
        <f>D47</f>
        <v>10681.2</v>
      </c>
      <c r="G47" s="464" t="s">
        <v>541</v>
      </c>
      <c r="H47" s="464" t="s">
        <v>542</v>
      </c>
      <c r="I47" s="479">
        <v>10000</v>
      </c>
      <c r="J47" s="496" t="s">
        <v>562</v>
      </c>
      <c r="K47" s="505"/>
      <c r="L47" s="507"/>
      <c r="M47" s="505"/>
      <c r="N47" s="505"/>
      <c r="O47" s="503"/>
      <c r="P47" s="503"/>
      <c r="Q47" s="503"/>
      <c r="R47" s="503"/>
      <c r="S47" s="508"/>
      <c r="T47" s="503"/>
      <c r="U47" s="503"/>
      <c r="V47" s="503"/>
      <c r="W47" s="503"/>
      <c r="X47" s="503"/>
      <c r="Y47" s="503"/>
      <c r="Z47" s="503"/>
    </row>
    <row r="48" spans="1:26" s="439" customFormat="1" ht="30" x14ac:dyDescent="0.2">
      <c r="A48" s="339"/>
      <c r="B48" s="448" t="str">
        <f>'Кошторис  витрат'!B117</f>
        <v>6.1</v>
      </c>
      <c r="C48" s="451" t="str">
        <f>'Кошторис  витрат'!C117</f>
        <v>Основні матеріали та сировина</v>
      </c>
      <c r="D48" s="338"/>
      <c r="E48" s="339"/>
      <c r="F48" s="338"/>
      <c r="G48" s="339"/>
      <c r="H48" s="464"/>
      <c r="I48" s="339"/>
      <c r="J48" s="495"/>
      <c r="K48" s="503"/>
      <c r="L48" s="503"/>
      <c r="M48" s="503"/>
      <c r="N48" s="503"/>
      <c r="O48" s="503"/>
      <c r="P48" s="503"/>
      <c r="Q48" s="503"/>
      <c r="R48" s="503"/>
      <c r="S48" s="503"/>
      <c r="T48" s="503"/>
      <c r="U48" s="503"/>
      <c r="V48" s="503"/>
      <c r="W48" s="503"/>
      <c r="X48" s="503"/>
      <c r="Y48" s="503"/>
      <c r="Z48" s="503"/>
    </row>
    <row r="49" spans="1:26" s="439" customFormat="1" ht="27.75" customHeight="1" x14ac:dyDescent="0.2">
      <c r="A49" s="339"/>
      <c r="B49" s="339"/>
      <c r="C49" s="451" t="str">
        <f>'Кошторис  витрат'!C118</f>
        <v>Курс гончарство і керамічна іграшка</v>
      </c>
      <c r="D49" s="338"/>
      <c r="E49" s="339"/>
      <c r="F49" s="338"/>
      <c r="G49" s="339"/>
      <c r="H49" s="339"/>
      <c r="I49" s="339"/>
      <c r="J49" s="495"/>
      <c r="K49" s="509"/>
      <c r="L49" s="507"/>
      <c r="M49" s="503"/>
      <c r="N49" s="503"/>
      <c r="O49" s="503"/>
      <c r="P49" s="503"/>
      <c r="Q49" s="503"/>
      <c r="R49" s="503"/>
      <c r="S49" s="503"/>
      <c r="T49" s="503"/>
      <c r="U49" s="503"/>
      <c r="V49" s="503"/>
      <c r="W49" s="503"/>
      <c r="X49" s="503"/>
      <c r="Y49" s="503"/>
      <c r="Z49" s="503"/>
    </row>
    <row r="50" spans="1:26" s="439" customFormat="1" ht="45" x14ac:dyDescent="0.2">
      <c r="A50" s="339"/>
      <c r="B50" s="339" t="str">
        <f>'Кошторис  витрат'!B119</f>
        <v>6.1.1</v>
      </c>
      <c r="C50" s="451" t="str">
        <f>'Кошторис  витрат'!C119</f>
        <v xml:space="preserve">Набір пензлів    </v>
      </c>
      <c r="D50" s="338">
        <f>'Кошторис  витрат'!J119</f>
        <v>560</v>
      </c>
      <c r="E50" s="464" t="s">
        <v>543</v>
      </c>
      <c r="F50" s="338">
        <f t="shared" si="0"/>
        <v>560</v>
      </c>
      <c r="G50" s="464" t="s">
        <v>544</v>
      </c>
      <c r="H50" s="464" t="s">
        <v>545</v>
      </c>
      <c r="I50" s="338">
        <f>F50</f>
        <v>560</v>
      </c>
      <c r="J50" s="496" t="s">
        <v>546</v>
      </c>
      <c r="K50" s="504"/>
      <c r="L50" s="503"/>
      <c r="M50" s="504"/>
      <c r="N50" s="503"/>
      <c r="O50" s="503"/>
      <c r="P50" s="503"/>
      <c r="Q50" s="503"/>
      <c r="R50" s="503"/>
      <c r="S50" s="503"/>
      <c r="T50" s="503"/>
      <c r="U50" s="503"/>
      <c r="V50" s="503"/>
      <c r="W50" s="503"/>
      <c r="X50" s="503"/>
      <c r="Y50" s="503"/>
      <c r="Z50" s="503"/>
    </row>
    <row r="51" spans="1:26" s="439" customFormat="1" ht="45" x14ac:dyDescent="0.2">
      <c r="A51" s="339"/>
      <c r="B51" s="339" t="str">
        <f>'Кошторис  витрат'!B120</f>
        <v>6.1.2</v>
      </c>
      <c r="C51" s="451" t="str">
        <f>'Кошторис  витрат'!C120</f>
        <v xml:space="preserve">Набір пензлів </v>
      </c>
      <c r="D51" s="338">
        <f>'Кошторис  витрат'!J120</f>
        <v>2320</v>
      </c>
      <c r="E51" s="464" t="s">
        <v>543</v>
      </c>
      <c r="F51" s="338">
        <f t="shared" si="0"/>
        <v>2320</v>
      </c>
      <c r="G51" s="464" t="s">
        <v>544</v>
      </c>
      <c r="H51" s="464" t="s">
        <v>545</v>
      </c>
      <c r="I51" s="338">
        <f t="shared" ref="I51:I57" si="1">F51</f>
        <v>2320</v>
      </c>
      <c r="J51" s="496" t="s">
        <v>546</v>
      </c>
      <c r="K51" s="504"/>
      <c r="L51" s="503"/>
      <c r="M51" s="503"/>
      <c r="N51" s="503"/>
      <c r="O51" s="503"/>
      <c r="P51" s="503"/>
      <c r="Q51" s="503"/>
      <c r="R51" s="503"/>
      <c r="S51" s="503"/>
      <c r="T51" s="503"/>
      <c r="U51" s="503"/>
      <c r="V51" s="503"/>
      <c r="W51" s="503"/>
      <c r="X51" s="503"/>
      <c r="Y51" s="503"/>
      <c r="Z51" s="503"/>
    </row>
    <row r="52" spans="1:26" s="439" customFormat="1" ht="45" x14ac:dyDescent="0.2">
      <c r="A52" s="339"/>
      <c r="B52" s="339" t="str">
        <f>'Кошторис  витрат'!B121</f>
        <v>6.1.3</v>
      </c>
      <c r="C52" s="451" t="str">
        <f>'Кошторис  витрат'!C121</f>
        <v xml:space="preserve">Паперові рушники листові Z- cкладання целюлозні. </v>
      </c>
      <c r="D52" s="338">
        <f>'Кошторис  витрат'!J121</f>
        <v>250</v>
      </c>
      <c r="E52" s="464" t="s">
        <v>543</v>
      </c>
      <c r="F52" s="338">
        <f t="shared" si="0"/>
        <v>250</v>
      </c>
      <c r="G52" s="464" t="s">
        <v>544</v>
      </c>
      <c r="H52" s="464" t="s">
        <v>545</v>
      </c>
      <c r="I52" s="338">
        <f t="shared" si="1"/>
        <v>250</v>
      </c>
      <c r="J52" s="496" t="s">
        <v>546</v>
      </c>
      <c r="K52" s="504"/>
      <c r="L52" s="503"/>
      <c r="M52" s="503"/>
      <c r="N52" s="503"/>
      <c r="O52" s="503"/>
      <c r="P52" s="503"/>
      <c r="Q52" s="503"/>
      <c r="R52" s="503"/>
      <c r="S52" s="503"/>
      <c r="T52" s="503"/>
      <c r="U52" s="503"/>
      <c r="V52" s="503"/>
      <c r="W52" s="503"/>
      <c r="X52" s="503"/>
      <c r="Y52" s="503"/>
      <c r="Z52" s="503"/>
    </row>
    <row r="53" spans="1:26" s="439" customFormat="1" ht="45" x14ac:dyDescent="0.2">
      <c r="A53" s="339"/>
      <c r="B53" s="339" t="str">
        <f>'Кошторис  витрат'!B122</f>
        <v>6.1.4</v>
      </c>
      <c r="C53" s="451" t="str">
        <f>'Кошторис  витрат'!C122</f>
        <v xml:space="preserve">Фартук 96х90см </v>
      </c>
      <c r="D53" s="338">
        <f>'Кошторис  витрат'!J122</f>
        <v>2300</v>
      </c>
      <c r="E53" s="464" t="s">
        <v>543</v>
      </c>
      <c r="F53" s="338">
        <f t="shared" si="0"/>
        <v>2300</v>
      </c>
      <c r="G53" s="464" t="s">
        <v>544</v>
      </c>
      <c r="H53" s="464" t="s">
        <v>545</v>
      </c>
      <c r="I53" s="338">
        <f t="shared" si="1"/>
        <v>2300</v>
      </c>
      <c r="J53" s="496" t="s">
        <v>546</v>
      </c>
      <c r="K53" s="504"/>
      <c r="L53" s="503"/>
      <c r="M53" s="503"/>
      <c r="N53" s="503"/>
      <c r="O53" s="503"/>
      <c r="P53" s="503"/>
      <c r="Q53" s="503"/>
      <c r="R53" s="503"/>
      <c r="S53" s="503"/>
      <c r="T53" s="503"/>
      <c r="U53" s="503"/>
      <c r="V53" s="503"/>
      <c r="W53" s="503"/>
      <c r="X53" s="503"/>
      <c r="Y53" s="503"/>
      <c r="Z53" s="503"/>
    </row>
    <row r="54" spans="1:26" s="439" customFormat="1" ht="45" x14ac:dyDescent="0.2">
      <c r="A54" s="339"/>
      <c r="B54" s="339" t="str">
        <f>'Кошторис  витрат'!B123</f>
        <v>6.1.5</v>
      </c>
      <c r="C54" s="451" t="str">
        <f>'Кошторис  витрат'!C123</f>
        <v>Глина гончарна терракотова</v>
      </c>
      <c r="D54" s="338">
        <f>'Кошторис  витрат'!J123</f>
        <v>290</v>
      </c>
      <c r="E54" s="464" t="s">
        <v>543</v>
      </c>
      <c r="F54" s="338">
        <f t="shared" si="0"/>
        <v>290</v>
      </c>
      <c r="G54" s="464" t="s">
        <v>544</v>
      </c>
      <c r="H54" s="464" t="s">
        <v>545</v>
      </c>
      <c r="I54" s="338">
        <f t="shared" si="1"/>
        <v>290</v>
      </c>
      <c r="J54" s="496" t="s">
        <v>546</v>
      </c>
      <c r="K54" s="504"/>
      <c r="L54" s="503"/>
      <c r="M54" s="503"/>
      <c r="N54" s="503"/>
      <c r="O54" s="503"/>
      <c r="P54" s="503"/>
      <c r="Q54" s="503"/>
      <c r="R54" s="503"/>
      <c r="S54" s="503"/>
      <c r="T54" s="503"/>
      <c r="U54" s="503"/>
      <c r="V54" s="503"/>
      <c r="W54" s="503"/>
      <c r="X54" s="503"/>
      <c r="Y54" s="503"/>
      <c r="Z54" s="503"/>
    </row>
    <row r="55" spans="1:26" s="439" customFormat="1" ht="45" x14ac:dyDescent="0.2">
      <c r="A55" s="339"/>
      <c r="B55" s="339" t="str">
        <f>'Кошторис  витрат'!B124</f>
        <v>6.1.6</v>
      </c>
      <c r="C55" s="451" t="str">
        <f>'Кошторис  витрат'!C124</f>
        <v>Глина гончарна біла</v>
      </c>
      <c r="D55" s="338">
        <f>'Кошторис  витрат'!J124</f>
        <v>290</v>
      </c>
      <c r="E55" s="464" t="s">
        <v>543</v>
      </c>
      <c r="F55" s="338">
        <f t="shared" si="0"/>
        <v>290</v>
      </c>
      <c r="G55" s="464" t="s">
        <v>544</v>
      </c>
      <c r="H55" s="464" t="s">
        <v>545</v>
      </c>
      <c r="I55" s="338">
        <f t="shared" si="1"/>
        <v>290</v>
      </c>
      <c r="J55" s="496" t="s">
        <v>546</v>
      </c>
      <c r="K55" s="504"/>
      <c r="L55" s="503"/>
      <c r="M55" s="503"/>
      <c r="N55" s="503"/>
      <c r="O55" s="503"/>
      <c r="P55" s="503"/>
      <c r="Q55" s="503"/>
      <c r="R55" s="503"/>
      <c r="S55" s="503"/>
      <c r="T55" s="503"/>
      <c r="U55" s="503"/>
      <c r="V55" s="503"/>
      <c r="W55" s="503"/>
      <c r="X55" s="503"/>
      <c r="Y55" s="503"/>
      <c r="Z55" s="503"/>
    </row>
    <row r="56" spans="1:26" s="439" customFormat="1" ht="45" x14ac:dyDescent="0.2">
      <c r="A56" s="339"/>
      <c r="B56" s="339" t="str">
        <f>'Кошторис  витрат'!B125</f>
        <v>6.1.7</v>
      </c>
      <c r="C56" s="451" t="str">
        <f>'Кошторис  витрат'!C125</f>
        <v xml:space="preserve">Губки  </v>
      </c>
      <c r="D56" s="338">
        <f>'Кошторис  витрат'!J125</f>
        <v>80</v>
      </c>
      <c r="E56" s="464" t="s">
        <v>543</v>
      </c>
      <c r="F56" s="338">
        <f t="shared" si="0"/>
        <v>80</v>
      </c>
      <c r="G56" s="464" t="s">
        <v>544</v>
      </c>
      <c r="H56" s="464" t="s">
        <v>545</v>
      </c>
      <c r="I56" s="338">
        <f t="shared" si="1"/>
        <v>80</v>
      </c>
      <c r="J56" s="496" t="s">
        <v>546</v>
      </c>
      <c r="K56" s="504"/>
      <c r="L56" s="503"/>
      <c r="M56" s="503"/>
      <c r="N56" s="503"/>
      <c r="O56" s="503"/>
      <c r="P56" s="503"/>
      <c r="Q56" s="503"/>
      <c r="R56" s="503"/>
      <c r="S56" s="503"/>
      <c r="T56" s="503"/>
      <c r="U56" s="503"/>
      <c r="V56" s="503"/>
      <c r="W56" s="503"/>
      <c r="X56" s="503"/>
      <c r="Y56" s="503"/>
      <c r="Z56" s="503"/>
    </row>
    <row r="57" spans="1:26" s="439" customFormat="1" ht="45" x14ac:dyDescent="0.2">
      <c r="A57" s="339"/>
      <c r="B57" s="339" t="str">
        <f>'Кошторис  витрат'!B126</f>
        <v>6.1.8</v>
      </c>
      <c r="C57" s="451" t="str">
        <f>'Кошторис  витрат'!C126</f>
        <v xml:space="preserve">Стрейч плівка 17 мкм × 500 мм × 3,2 кг / 470 м </v>
      </c>
      <c r="D57" s="338">
        <f>'Кошторис  витрат'!J126</f>
        <v>1980</v>
      </c>
      <c r="E57" s="464" t="s">
        <v>543</v>
      </c>
      <c r="F57" s="338">
        <f t="shared" si="0"/>
        <v>1980</v>
      </c>
      <c r="G57" s="464" t="s">
        <v>544</v>
      </c>
      <c r="H57" s="464" t="s">
        <v>545</v>
      </c>
      <c r="I57" s="338">
        <f t="shared" si="1"/>
        <v>1980</v>
      </c>
      <c r="J57" s="496" t="s">
        <v>546</v>
      </c>
      <c r="K57" s="504"/>
      <c r="L57" s="503"/>
      <c r="M57" s="503"/>
      <c r="N57" s="503"/>
      <c r="O57" s="503"/>
      <c r="P57" s="503"/>
      <c r="Q57" s="503"/>
      <c r="R57" s="503"/>
      <c r="S57" s="503"/>
      <c r="T57" s="503"/>
      <c r="U57" s="503"/>
      <c r="V57" s="503"/>
      <c r="W57" s="503"/>
      <c r="X57" s="503"/>
      <c r="Y57" s="503"/>
      <c r="Z57" s="503"/>
    </row>
    <row r="58" spans="1:26" s="439" customFormat="1" x14ac:dyDescent="0.2">
      <c r="A58" s="339"/>
      <c r="B58" s="339"/>
      <c r="C58" s="451" t="str">
        <f>'Кошторис  витрат'!C127</f>
        <v>Курс витинанка</v>
      </c>
      <c r="D58" s="338"/>
      <c r="E58" s="339"/>
      <c r="F58" s="473"/>
      <c r="G58" s="339"/>
      <c r="H58" s="339"/>
      <c r="I58" s="339"/>
      <c r="J58" s="495"/>
      <c r="K58" s="503"/>
      <c r="L58" s="503"/>
      <c r="M58" s="503"/>
      <c r="N58" s="503"/>
      <c r="O58" s="503"/>
      <c r="P58" s="503"/>
      <c r="Q58" s="503"/>
      <c r="R58" s="503"/>
      <c r="S58" s="503"/>
      <c r="T58" s="503"/>
      <c r="U58" s="503"/>
      <c r="V58" s="503"/>
      <c r="W58" s="503"/>
      <c r="X58" s="503"/>
      <c r="Y58" s="503"/>
      <c r="Z58" s="503"/>
    </row>
    <row r="59" spans="1:26" s="439" customFormat="1" ht="60" x14ac:dyDescent="0.2">
      <c r="A59" s="339"/>
      <c r="B59" s="339" t="str">
        <f>'Кошторис  витрат'!B128</f>
        <v>6.1.9</v>
      </c>
      <c r="C59" s="451" t="str">
        <f>'Кошторис  витрат'!C128</f>
        <v>Килимок самовідновлювальний для різання А3</v>
      </c>
      <c r="D59" s="338">
        <f>'Кошторис  витрат'!J128</f>
        <v>1255</v>
      </c>
      <c r="E59" s="464" t="s">
        <v>547</v>
      </c>
      <c r="F59" s="338">
        <f t="shared" si="0"/>
        <v>1255</v>
      </c>
      <c r="G59" s="464" t="s">
        <v>548</v>
      </c>
      <c r="H59" s="464" t="s">
        <v>549</v>
      </c>
      <c r="I59" s="338">
        <f>F59</f>
        <v>1255</v>
      </c>
      <c r="J59" s="496" t="s">
        <v>550</v>
      </c>
      <c r="K59" s="504"/>
      <c r="L59" s="504"/>
      <c r="M59" s="503"/>
      <c r="N59" s="504"/>
      <c r="O59" s="503"/>
      <c r="P59" s="503"/>
      <c r="Q59" s="503"/>
      <c r="R59" s="503"/>
      <c r="S59" s="503"/>
      <c r="T59" s="503"/>
      <c r="U59" s="503"/>
      <c r="V59" s="503"/>
      <c r="W59" s="503"/>
      <c r="X59" s="503"/>
      <c r="Y59" s="503"/>
      <c r="Z59" s="503"/>
    </row>
    <row r="60" spans="1:26" s="439" customFormat="1" ht="60" x14ac:dyDescent="0.2">
      <c r="A60" s="339"/>
      <c r="B60" s="339" t="str">
        <f>'Кошторис  витрат'!B129</f>
        <v>6.1.10</v>
      </c>
      <c r="C60" s="451" t="str">
        <f>'Кошторис  витрат'!C129</f>
        <v xml:space="preserve">Папір  A4 160 г/м </v>
      </c>
      <c r="D60" s="338">
        <f>'Кошторис  витрат'!J129</f>
        <v>1090</v>
      </c>
      <c r="E60" s="464" t="s">
        <v>547</v>
      </c>
      <c r="F60" s="338">
        <f t="shared" si="0"/>
        <v>1090</v>
      </c>
      <c r="G60" s="464" t="s">
        <v>548</v>
      </c>
      <c r="H60" s="464" t="s">
        <v>549</v>
      </c>
      <c r="I60" s="338">
        <f t="shared" ref="I60:I63" si="2">F60</f>
        <v>1090</v>
      </c>
      <c r="J60" s="496" t="s">
        <v>550</v>
      </c>
      <c r="K60" s="504"/>
      <c r="L60" s="504"/>
      <c r="M60" s="503"/>
      <c r="N60" s="504"/>
      <c r="O60" s="503"/>
      <c r="P60" s="503"/>
      <c r="Q60" s="503"/>
      <c r="R60" s="503"/>
      <c r="S60" s="503"/>
      <c r="T60" s="503"/>
      <c r="U60" s="503"/>
      <c r="V60" s="503"/>
      <c r="W60" s="503"/>
      <c r="X60" s="503"/>
      <c r="Y60" s="503"/>
      <c r="Z60" s="503"/>
    </row>
    <row r="61" spans="1:26" s="439" customFormat="1" ht="60" x14ac:dyDescent="0.2">
      <c r="A61" s="339"/>
      <c r="B61" s="339" t="str">
        <f>'Кошторис  витрат'!B130</f>
        <v>6.1.11</v>
      </c>
      <c r="C61" s="451" t="str">
        <f>'Кошторис  витрат'!C130</f>
        <v xml:space="preserve">Папір  A4 80 г/м  </v>
      </c>
      <c r="D61" s="338">
        <f>'Кошторис  витрат'!J130</f>
        <v>1448</v>
      </c>
      <c r="E61" s="464" t="s">
        <v>547</v>
      </c>
      <c r="F61" s="338">
        <f t="shared" si="0"/>
        <v>1448</v>
      </c>
      <c r="G61" s="464" t="s">
        <v>548</v>
      </c>
      <c r="H61" s="464" t="s">
        <v>549</v>
      </c>
      <c r="I61" s="338">
        <f t="shared" si="2"/>
        <v>1448</v>
      </c>
      <c r="J61" s="496" t="s">
        <v>550</v>
      </c>
      <c r="K61" s="504"/>
      <c r="L61" s="504"/>
      <c r="M61" s="503"/>
      <c r="N61" s="504"/>
      <c r="O61" s="503"/>
      <c r="P61" s="503"/>
      <c r="Q61" s="503"/>
      <c r="R61" s="503"/>
      <c r="S61" s="503"/>
      <c r="T61" s="503"/>
      <c r="U61" s="503"/>
      <c r="V61" s="503"/>
      <c r="W61" s="503"/>
      <c r="X61" s="503"/>
      <c r="Y61" s="503"/>
      <c r="Z61" s="503"/>
    </row>
    <row r="62" spans="1:26" s="439" customFormat="1" ht="60" x14ac:dyDescent="0.2">
      <c r="A62" s="339"/>
      <c r="B62" s="339" t="str">
        <f>'Кошторис  витрат'!B131</f>
        <v>6.1.12</v>
      </c>
      <c r="C62" s="451" t="str">
        <f>'Кошторис  витрат'!C131</f>
        <v>Ватман А1 (600х840мм)</v>
      </c>
      <c r="D62" s="338">
        <f>'Кошторис  витрат'!J131</f>
        <v>3740</v>
      </c>
      <c r="E62" s="464" t="s">
        <v>547</v>
      </c>
      <c r="F62" s="338">
        <f t="shared" si="0"/>
        <v>3740</v>
      </c>
      <c r="G62" s="464" t="s">
        <v>548</v>
      </c>
      <c r="H62" s="464" t="s">
        <v>549</v>
      </c>
      <c r="I62" s="338">
        <f t="shared" si="2"/>
        <v>3740</v>
      </c>
      <c r="J62" s="496" t="s">
        <v>550</v>
      </c>
      <c r="K62" s="504"/>
      <c r="L62" s="504"/>
      <c r="M62" s="503"/>
      <c r="N62" s="504"/>
      <c r="O62" s="503"/>
      <c r="P62" s="503"/>
      <c r="Q62" s="503"/>
      <c r="R62" s="503"/>
      <c r="S62" s="503"/>
      <c r="T62" s="503"/>
      <c r="U62" s="503"/>
      <c r="V62" s="503"/>
      <c r="W62" s="503"/>
      <c r="X62" s="503"/>
      <c r="Y62" s="503"/>
      <c r="Z62" s="503"/>
    </row>
    <row r="63" spans="1:26" s="439" customFormat="1" ht="60" x14ac:dyDescent="0.2">
      <c r="A63" s="339"/>
      <c r="B63" s="339" t="str">
        <f>'Кошторис  витрат'!B132</f>
        <v>6.1.13</v>
      </c>
      <c r="C63" s="451" t="str">
        <f>'Кошторис  витрат'!C132</f>
        <v>Картон  1000 х 800 мм (товщина – 3 мм)</v>
      </c>
      <c r="D63" s="338">
        <f>'Кошторис  витрат'!J132</f>
        <v>496.4</v>
      </c>
      <c r="E63" s="464" t="s">
        <v>547</v>
      </c>
      <c r="F63" s="338">
        <f t="shared" si="0"/>
        <v>496.4</v>
      </c>
      <c r="G63" s="464" t="s">
        <v>548</v>
      </c>
      <c r="H63" s="464" t="s">
        <v>549</v>
      </c>
      <c r="I63" s="338">
        <f t="shared" si="2"/>
        <v>496.4</v>
      </c>
      <c r="J63" s="496" t="s">
        <v>550</v>
      </c>
      <c r="K63" s="504"/>
      <c r="L63" s="504"/>
      <c r="M63" s="503"/>
      <c r="N63" s="504"/>
      <c r="O63" s="503"/>
      <c r="P63" s="503"/>
      <c r="Q63" s="503"/>
      <c r="R63" s="503"/>
      <c r="S63" s="503"/>
      <c r="T63" s="503"/>
      <c r="U63" s="503"/>
      <c r="V63" s="503"/>
      <c r="W63" s="503"/>
      <c r="X63" s="503"/>
      <c r="Y63" s="503"/>
      <c r="Z63" s="503"/>
    </row>
    <row r="64" spans="1:26" s="439" customFormat="1" ht="45" x14ac:dyDescent="0.2">
      <c r="A64" s="339"/>
      <c r="B64" s="339" t="str">
        <f>'Кошторис  витрат'!B133</f>
        <v>6.1.14</v>
      </c>
      <c r="C64" s="451" t="str">
        <f>'Кошторис  витрат'!C133</f>
        <v xml:space="preserve">Простий олівець 2В. </v>
      </c>
      <c r="D64" s="338">
        <f>'Кошторис  витрат'!J133</f>
        <v>22</v>
      </c>
      <c r="E64" s="464" t="s">
        <v>543</v>
      </c>
      <c r="F64" s="338">
        <f t="shared" si="0"/>
        <v>22</v>
      </c>
      <c r="G64" s="464" t="s">
        <v>544</v>
      </c>
      <c r="H64" s="464" t="s">
        <v>545</v>
      </c>
      <c r="I64" s="338">
        <f t="shared" ref="I64:I68" si="3">F64</f>
        <v>22</v>
      </c>
      <c r="J64" s="496" t="s">
        <v>546</v>
      </c>
      <c r="K64" s="504"/>
      <c r="L64" s="503"/>
      <c r="M64" s="504"/>
      <c r="N64" s="503"/>
      <c r="O64" s="503"/>
      <c r="P64" s="503"/>
      <c r="Q64" s="503"/>
      <c r="R64" s="503"/>
      <c r="S64" s="503"/>
      <c r="T64" s="503"/>
      <c r="U64" s="503"/>
      <c r="V64" s="503"/>
      <c r="W64" s="503"/>
      <c r="X64" s="503"/>
      <c r="Y64" s="503"/>
      <c r="Z64" s="503"/>
    </row>
    <row r="65" spans="1:26" s="439" customFormat="1" ht="45" x14ac:dyDescent="0.2">
      <c r="A65" s="339"/>
      <c r="B65" s="339" t="str">
        <f>'Кошторис  витрат'!B134</f>
        <v>6.1.15</v>
      </c>
      <c r="C65" s="451" t="str">
        <f>'Кошторис  витрат'!C134</f>
        <v xml:space="preserve">Лінійка 30 см </v>
      </c>
      <c r="D65" s="338">
        <f>'Кошторис  витрат'!J134</f>
        <v>41</v>
      </c>
      <c r="E65" s="464" t="s">
        <v>543</v>
      </c>
      <c r="F65" s="338">
        <f t="shared" si="0"/>
        <v>41</v>
      </c>
      <c r="G65" s="464" t="s">
        <v>544</v>
      </c>
      <c r="H65" s="464" t="s">
        <v>545</v>
      </c>
      <c r="I65" s="338">
        <f t="shared" si="3"/>
        <v>41</v>
      </c>
      <c r="J65" s="496" t="s">
        <v>546</v>
      </c>
      <c r="K65" s="504"/>
      <c r="L65" s="503"/>
      <c r="M65" s="504"/>
      <c r="N65" s="503"/>
      <c r="O65" s="503"/>
      <c r="P65" s="503"/>
      <c r="Q65" s="503"/>
      <c r="R65" s="503"/>
      <c r="S65" s="503"/>
      <c r="T65" s="503"/>
      <c r="U65" s="503"/>
      <c r="V65" s="503"/>
      <c r="W65" s="503"/>
      <c r="X65" s="503"/>
      <c r="Y65" s="503"/>
      <c r="Z65" s="503"/>
    </row>
    <row r="66" spans="1:26" s="439" customFormat="1" ht="60" x14ac:dyDescent="0.2">
      <c r="A66" s="339"/>
      <c r="B66" s="339" t="str">
        <f>'Кошторис  витрат'!B135</f>
        <v>6.1.16</v>
      </c>
      <c r="C66" s="451" t="str">
        <f>'Кошторис  витрат'!C135</f>
        <v xml:space="preserve">Клей-олівець </v>
      </c>
      <c r="D66" s="338">
        <f>'Кошторис  витрат'!J135</f>
        <v>92.4</v>
      </c>
      <c r="E66" s="464" t="s">
        <v>547</v>
      </c>
      <c r="F66" s="338">
        <f t="shared" si="0"/>
        <v>92.4</v>
      </c>
      <c r="G66" s="464" t="s">
        <v>548</v>
      </c>
      <c r="H66" s="464" t="s">
        <v>549</v>
      </c>
      <c r="I66" s="338">
        <f t="shared" si="3"/>
        <v>92.4</v>
      </c>
      <c r="J66" s="496" t="s">
        <v>550</v>
      </c>
      <c r="K66" s="504"/>
      <c r="L66" s="504"/>
      <c r="M66" s="503"/>
      <c r="N66" s="504"/>
      <c r="O66" s="503"/>
      <c r="P66" s="503"/>
      <c r="Q66" s="503"/>
      <c r="R66" s="503"/>
      <c r="S66" s="503"/>
      <c r="T66" s="503"/>
      <c r="U66" s="503"/>
      <c r="V66" s="503"/>
      <c r="W66" s="503"/>
      <c r="X66" s="503"/>
      <c r="Y66" s="503"/>
      <c r="Z66" s="503"/>
    </row>
    <row r="67" spans="1:26" s="439" customFormat="1" ht="60" x14ac:dyDescent="0.2">
      <c r="A67" s="339"/>
      <c r="B67" s="339" t="str">
        <f>'Кошторис  витрат'!B136</f>
        <v>6.1.17</v>
      </c>
      <c r="C67" s="451" t="str">
        <f>'Кошторис  витрат'!C136</f>
        <v>Клей полімерний 0.8 л</v>
      </c>
      <c r="D67" s="338">
        <f>'Кошторис  витрат'!J136</f>
        <v>870</v>
      </c>
      <c r="E67" s="464" t="s">
        <v>547</v>
      </c>
      <c r="F67" s="338">
        <f t="shared" si="0"/>
        <v>870</v>
      </c>
      <c r="G67" s="464" t="s">
        <v>548</v>
      </c>
      <c r="H67" s="464" t="s">
        <v>549</v>
      </c>
      <c r="I67" s="338">
        <f t="shared" si="3"/>
        <v>870</v>
      </c>
      <c r="J67" s="496" t="s">
        <v>550</v>
      </c>
      <c r="K67" s="504"/>
      <c r="L67" s="504"/>
      <c r="M67" s="503"/>
      <c r="N67" s="504"/>
      <c r="O67" s="503"/>
      <c r="P67" s="503"/>
      <c r="Q67" s="503"/>
      <c r="R67" s="503"/>
      <c r="S67" s="503"/>
      <c r="T67" s="503"/>
      <c r="U67" s="503"/>
      <c r="V67" s="503"/>
      <c r="W67" s="503"/>
      <c r="X67" s="503"/>
      <c r="Y67" s="503"/>
      <c r="Z67" s="503"/>
    </row>
    <row r="68" spans="1:26" s="439" customFormat="1" ht="60" x14ac:dyDescent="0.2">
      <c r="A68" s="339"/>
      <c r="B68" s="339" t="str">
        <f>'Кошторис  витрат'!B137</f>
        <v>6.1.18</v>
      </c>
      <c r="C68" s="451" t="str">
        <f>'Кошторис  витрат'!C137</f>
        <v>Рамка для картин 50х40 зі склом, профіль 22 мм</v>
      </c>
      <c r="D68" s="338">
        <f>'Кошторис  витрат'!J137</f>
        <v>500</v>
      </c>
      <c r="E68" s="464" t="s">
        <v>547</v>
      </c>
      <c r="F68" s="338">
        <f t="shared" si="0"/>
        <v>500</v>
      </c>
      <c r="G68" s="464" t="s">
        <v>548</v>
      </c>
      <c r="H68" s="464" t="s">
        <v>549</v>
      </c>
      <c r="I68" s="338">
        <f t="shared" si="3"/>
        <v>500</v>
      </c>
      <c r="J68" s="496" t="s">
        <v>550</v>
      </c>
      <c r="K68" s="504"/>
      <c r="L68" s="504"/>
      <c r="M68" s="503"/>
      <c r="N68" s="504"/>
      <c r="O68" s="503"/>
      <c r="P68" s="503"/>
      <c r="Q68" s="503"/>
      <c r="R68" s="503"/>
      <c r="S68" s="503"/>
      <c r="T68" s="503"/>
      <c r="U68" s="503"/>
      <c r="V68" s="503"/>
      <c r="W68" s="503"/>
      <c r="X68" s="503"/>
      <c r="Y68" s="503"/>
      <c r="Z68" s="503"/>
    </row>
    <row r="69" spans="1:26" s="439" customFormat="1" ht="90" x14ac:dyDescent="0.2">
      <c r="A69" s="339"/>
      <c r="B69" s="339" t="str">
        <f>'Кошторис  витрат'!B138</f>
        <v>6.1.19</v>
      </c>
      <c r="C69" s="451" t="str">
        <f>'Кошторис  витрат'!C138</f>
        <v>Папір А4 80г/м2 Xerox Marathon</v>
      </c>
      <c r="D69" s="338">
        <f>'Кошторис  витрат'!J138</f>
        <v>245.88</v>
      </c>
      <c r="E69" s="464" t="s">
        <v>530</v>
      </c>
      <c r="F69" s="338">
        <f t="shared" si="0"/>
        <v>245.88</v>
      </c>
      <c r="G69" s="464" t="s">
        <v>551</v>
      </c>
      <c r="H69" s="464" t="s">
        <v>552</v>
      </c>
      <c r="I69" s="338">
        <v>0</v>
      </c>
      <c r="J69" s="495"/>
      <c r="K69" s="503"/>
      <c r="L69" s="503"/>
      <c r="M69" s="503"/>
      <c r="N69" s="503"/>
      <c r="O69" s="503"/>
      <c r="P69" s="503"/>
      <c r="Q69" s="503"/>
      <c r="R69" s="503"/>
      <c r="S69" s="503"/>
      <c r="T69" s="503"/>
      <c r="U69" s="503"/>
      <c r="V69" s="503"/>
      <c r="W69" s="503"/>
      <c r="X69" s="503"/>
      <c r="Y69" s="503"/>
      <c r="Z69" s="503"/>
    </row>
    <row r="70" spans="1:26" s="439" customFormat="1" ht="90" x14ac:dyDescent="0.2">
      <c r="A70" s="339"/>
      <c r="B70" s="339" t="str">
        <f>'Кошторис  витрат'!B139</f>
        <v>6.1.20</v>
      </c>
      <c r="C70" s="451" t="str">
        <f>'Кошторис  витрат'!C139</f>
        <v>Набір кол.паперу А4 80, 5 кол 250арк. пастель 82 Т(250)/82 Т</v>
      </c>
      <c r="D70" s="338">
        <f>'Кошторис  витрат'!J139</f>
        <v>254.88</v>
      </c>
      <c r="E70" s="464" t="s">
        <v>530</v>
      </c>
      <c r="F70" s="338">
        <f t="shared" si="0"/>
        <v>254.88</v>
      </c>
      <c r="G70" s="464" t="s">
        <v>551</v>
      </c>
      <c r="H70" s="464" t="s">
        <v>552</v>
      </c>
      <c r="I70" s="338">
        <v>0</v>
      </c>
      <c r="J70" s="495"/>
      <c r="K70" s="503"/>
      <c r="L70" s="503"/>
      <c r="M70" s="503"/>
      <c r="N70" s="503"/>
      <c r="O70" s="503"/>
      <c r="P70" s="503"/>
      <c r="Q70" s="503"/>
      <c r="R70" s="503"/>
      <c r="S70" s="503"/>
      <c r="T70" s="503"/>
      <c r="U70" s="503"/>
      <c r="V70" s="503"/>
      <c r="W70" s="503"/>
      <c r="X70" s="503"/>
      <c r="Y70" s="503"/>
      <c r="Z70" s="503"/>
    </row>
    <row r="71" spans="1:26" s="439" customFormat="1" ht="90" x14ac:dyDescent="0.2">
      <c r="A71" s="339"/>
      <c r="B71" s="339" t="str">
        <f>'Кошторис  витрат'!B140</f>
        <v>6.1.21</v>
      </c>
      <c r="C71" s="451" t="str">
        <f>'Кошторис  витрат'!C140</f>
        <v>Файл А4 40мкм 100шт.глянцевий 35108 Optima кольорова перфорація (упаковка)</v>
      </c>
      <c r="D71" s="338">
        <f>'Кошторис  витрат'!J140</f>
        <v>208.08</v>
      </c>
      <c r="E71" s="464" t="s">
        <v>530</v>
      </c>
      <c r="F71" s="338">
        <f t="shared" si="0"/>
        <v>208.08</v>
      </c>
      <c r="G71" s="464" t="s">
        <v>551</v>
      </c>
      <c r="H71" s="464" t="s">
        <v>552</v>
      </c>
      <c r="I71" s="338">
        <v>0</v>
      </c>
      <c r="J71" s="495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</row>
    <row r="72" spans="1:26" s="439" customFormat="1" ht="14.25" customHeight="1" x14ac:dyDescent="0.2">
      <c r="A72" s="339"/>
      <c r="B72" s="339" t="str">
        <f>'Кошторис  витрат'!B141</f>
        <v>6.1.22</v>
      </c>
      <c r="C72" s="451" t="str">
        <f>'Кошторис  витрат'!C141</f>
        <v>Біндер 41 мм</v>
      </c>
      <c r="D72" s="338">
        <f>'Кошторис  витрат'!J141</f>
        <v>69.12</v>
      </c>
      <c r="E72" s="464" t="s">
        <v>530</v>
      </c>
      <c r="F72" s="338">
        <f t="shared" si="0"/>
        <v>69.12</v>
      </c>
      <c r="G72" s="464" t="s">
        <v>551</v>
      </c>
      <c r="H72" s="464" t="s">
        <v>552</v>
      </c>
      <c r="I72" s="338">
        <v>0</v>
      </c>
      <c r="J72" s="495"/>
      <c r="K72" s="503"/>
      <c r="L72" s="503"/>
      <c r="M72" s="503"/>
      <c r="N72" s="503"/>
      <c r="O72" s="503"/>
      <c r="P72" s="503"/>
      <c r="Q72" s="503"/>
      <c r="R72" s="503"/>
      <c r="S72" s="503"/>
      <c r="T72" s="503"/>
      <c r="U72" s="503"/>
      <c r="V72" s="503"/>
      <c r="W72" s="503"/>
      <c r="X72" s="503"/>
      <c r="Y72" s="503"/>
      <c r="Z72" s="503"/>
    </row>
    <row r="73" spans="1:26" s="439" customFormat="1" ht="14.25" customHeight="1" x14ac:dyDescent="0.2">
      <c r="A73" s="339"/>
      <c r="B73" s="339"/>
      <c r="C73" s="451" t="str">
        <f>'Кошторис  витрат'!C142</f>
        <v xml:space="preserve">Курс декоративний розпис </v>
      </c>
      <c r="D73" s="338">
        <f>'Кошторис  витрат'!J142</f>
        <v>0</v>
      </c>
      <c r="E73" s="464"/>
      <c r="F73" s="338"/>
      <c r="G73" s="339"/>
      <c r="H73" s="339"/>
      <c r="I73" s="339"/>
      <c r="J73" s="495"/>
      <c r="K73" s="503"/>
      <c r="L73" s="503"/>
      <c r="M73" s="503"/>
      <c r="N73" s="503"/>
      <c r="O73" s="503"/>
      <c r="P73" s="503"/>
      <c r="Q73" s="503"/>
      <c r="R73" s="503"/>
      <c r="S73" s="503"/>
      <c r="T73" s="503"/>
      <c r="U73" s="503"/>
      <c r="V73" s="503"/>
      <c r="W73" s="503"/>
      <c r="X73" s="503"/>
      <c r="Y73" s="503"/>
      <c r="Z73" s="503"/>
    </row>
    <row r="74" spans="1:26" s="439" customFormat="1" ht="60" x14ac:dyDescent="0.2">
      <c r="A74" s="339"/>
      <c r="B74" s="339" t="str">
        <f>'Кошторис  витрат'!B143</f>
        <v>6.1.19</v>
      </c>
      <c r="C74" s="451" t="str">
        <f>'Кошторис  витрат'!C143</f>
        <v xml:space="preserve">Олівець 2В. </v>
      </c>
      <c r="D74" s="338">
        <f>'Кошторис  витрат'!J143</f>
        <v>22</v>
      </c>
      <c r="E74" s="464" t="s">
        <v>547</v>
      </c>
      <c r="F74" s="338">
        <f t="shared" si="0"/>
        <v>22</v>
      </c>
      <c r="G74" s="464" t="s">
        <v>548</v>
      </c>
      <c r="H74" s="464" t="s">
        <v>549</v>
      </c>
      <c r="I74" s="338">
        <f t="shared" ref="I74:I75" si="4">F74</f>
        <v>22</v>
      </c>
      <c r="J74" s="496" t="s">
        <v>550</v>
      </c>
      <c r="K74" s="504"/>
      <c r="L74" s="504"/>
      <c r="M74" s="503"/>
      <c r="N74" s="504"/>
      <c r="O74" s="503"/>
      <c r="P74" s="503"/>
      <c r="Q74" s="503"/>
      <c r="R74" s="503"/>
      <c r="S74" s="503"/>
      <c r="T74" s="503"/>
      <c r="U74" s="503"/>
      <c r="V74" s="503"/>
      <c r="W74" s="503"/>
      <c r="X74" s="503"/>
      <c r="Y74" s="503"/>
      <c r="Z74" s="503"/>
    </row>
    <row r="75" spans="1:26" s="439" customFormat="1" ht="60" x14ac:dyDescent="0.2">
      <c r="A75" s="339"/>
      <c r="B75" s="339" t="str">
        <f>'Кошторис  витрат'!B144</f>
        <v>6.1.20</v>
      </c>
      <c r="C75" s="451" t="str">
        <f>'Кошторис  витрат'!C144</f>
        <v xml:space="preserve">Лінійка 30 см </v>
      </c>
      <c r="D75" s="338">
        <f>'Кошторис  витрат'!J144</f>
        <v>41</v>
      </c>
      <c r="E75" s="464" t="s">
        <v>547</v>
      </c>
      <c r="F75" s="338">
        <f t="shared" si="0"/>
        <v>41</v>
      </c>
      <c r="G75" s="464" t="s">
        <v>548</v>
      </c>
      <c r="H75" s="464" t="s">
        <v>549</v>
      </c>
      <c r="I75" s="338">
        <f t="shared" si="4"/>
        <v>41</v>
      </c>
      <c r="J75" s="496" t="s">
        <v>550</v>
      </c>
      <c r="K75" s="504"/>
      <c r="L75" s="504"/>
      <c r="M75" s="503"/>
      <c r="N75" s="504"/>
      <c r="O75" s="503"/>
      <c r="P75" s="503"/>
      <c r="Q75" s="503"/>
      <c r="R75" s="503"/>
      <c r="S75" s="503"/>
      <c r="T75" s="503"/>
      <c r="U75" s="503"/>
      <c r="V75" s="503"/>
      <c r="W75" s="503"/>
      <c r="X75" s="503"/>
      <c r="Y75" s="503"/>
      <c r="Z75" s="503"/>
    </row>
    <row r="76" spans="1:26" s="439" customFormat="1" ht="45" x14ac:dyDescent="0.2">
      <c r="A76" s="339"/>
      <c r="B76" s="339" t="str">
        <f>'Кошторис  витрат'!B145</f>
        <v>6.1.21</v>
      </c>
      <c r="C76" s="451" t="str">
        <f>'Кошторис  витрат'!C145</f>
        <v xml:space="preserve">Гумка (HB) </v>
      </c>
      <c r="D76" s="338">
        <f>'Кошторис  витрат'!J145</f>
        <v>116.19999999999999</v>
      </c>
      <c r="E76" s="464" t="s">
        <v>543</v>
      </c>
      <c r="F76" s="338">
        <f t="shared" si="0"/>
        <v>116.19999999999999</v>
      </c>
      <c r="G76" s="464" t="s">
        <v>544</v>
      </c>
      <c r="H76" s="464" t="s">
        <v>545</v>
      </c>
      <c r="I76" s="338">
        <f t="shared" ref="I76:I90" si="5">F76</f>
        <v>116.19999999999999</v>
      </c>
      <c r="J76" s="496" t="s">
        <v>546</v>
      </c>
      <c r="K76" s="504"/>
      <c r="L76" s="503"/>
      <c r="M76" s="504"/>
      <c r="N76" s="503"/>
      <c r="O76" s="503"/>
      <c r="P76" s="503"/>
      <c r="Q76" s="503"/>
      <c r="R76" s="503"/>
      <c r="S76" s="503"/>
      <c r="T76" s="503"/>
      <c r="U76" s="503"/>
      <c r="V76" s="503"/>
      <c r="W76" s="503"/>
      <c r="X76" s="503"/>
      <c r="Y76" s="503"/>
      <c r="Z76" s="503"/>
    </row>
    <row r="77" spans="1:26" s="439" customFormat="1" ht="45" x14ac:dyDescent="0.2">
      <c r="A77" s="339"/>
      <c r="B77" s="339" t="str">
        <f>'Кошторис  витрат'!B146</f>
        <v>6.1.22</v>
      </c>
      <c r="C77" s="451" t="str">
        <f>'Кошторис  витрат'!C146</f>
        <v>Точилка</v>
      </c>
      <c r="D77" s="338">
        <f>'Кошторис  витрат'!J146</f>
        <v>350</v>
      </c>
      <c r="E77" s="464" t="s">
        <v>543</v>
      </c>
      <c r="F77" s="338">
        <f t="shared" si="0"/>
        <v>350</v>
      </c>
      <c r="G77" s="464" t="s">
        <v>544</v>
      </c>
      <c r="H77" s="464" t="s">
        <v>545</v>
      </c>
      <c r="I77" s="338">
        <f t="shared" si="5"/>
        <v>350</v>
      </c>
      <c r="J77" s="496" t="s">
        <v>546</v>
      </c>
      <c r="K77" s="504"/>
      <c r="L77" s="503"/>
      <c r="M77" s="504"/>
      <c r="N77" s="503"/>
      <c r="O77" s="503"/>
      <c r="P77" s="503"/>
      <c r="Q77" s="503"/>
      <c r="R77" s="503"/>
      <c r="S77" s="503"/>
      <c r="T77" s="503"/>
      <c r="U77" s="503"/>
      <c r="V77" s="503"/>
      <c r="W77" s="503"/>
      <c r="X77" s="503"/>
      <c r="Y77" s="503"/>
      <c r="Z77" s="503"/>
    </row>
    <row r="78" spans="1:26" s="439" customFormat="1" ht="45" x14ac:dyDescent="0.2">
      <c r="A78" s="339"/>
      <c r="B78" s="339" t="str">
        <f>'Кошторис  витрат'!B147</f>
        <v>6.1.23</v>
      </c>
      <c r="C78" s="451" t="str">
        <f>'Кошторис  витрат'!C147</f>
        <v xml:space="preserve">Папір для ескізів А4 90г/м2 25л екстра білі  </v>
      </c>
      <c r="D78" s="338">
        <f>'Кошторис  витрат'!J147</f>
        <v>785</v>
      </c>
      <c r="E78" s="464" t="s">
        <v>543</v>
      </c>
      <c r="F78" s="338">
        <f t="shared" ref="F78:F115" si="6">D78</f>
        <v>785</v>
      </c>
      <c r="G78" s="464" t="s">
        <v>544</v>
      </c>
      <c r="H78" s="464" t="s">
        <v>545</v>
      </c>
      <c r="I78" s="338">
        <f t="shared" si="5"/>
        <v>785</v>
      </c>
      <c r="J78" s="496" t="s">
        <v>546</v>
      </c>
      <c r="K78" s="504"/>
      <c r="L78" s="503"/>
      <c r="M78" s="504"/>
      <c r="N78" s="503"/>
      <c r="O78" s="503"/>
      <c r="P78" s="503"/>
      <c r="Q78" s="503"/>
      <c r="R78" s="503"/>
      <c r="S78" s="503"/>
      <c r="T78" s="503"/>
      <c r="U78" s="503"/>
      <c r="V78" s="503"/>
      <c r="W78" s="503"/>
      <c r="X78" s="503"/>
      <c r="Y78" s="503"/>
      <c r="Z78" s="503"/>
    </row>
    <row r="79" spans="1:26" s="439" customFormat="1" ht="45" x14ac:dyDescent="0.2">
      <c r="A79" s="339"/>
      <c r="B79" s="339" t="str">
        <f>'Кошторис  витрат'!B148</f>
        <v>6.1.24</v>
      </c>
      <c r="C79" s="451" t="str">
        <f>'Кошторис  витрат'!C148</f>
        <v xml:space="preserve">Палітра пластикова прямокутна професійна велика 34х23,4см </v>
      </c>
      <c r="D79" s="338">
        <f>'Кошторис  витрат'!J148</f>
        <v>910</v>
      </c>
      <c r="E79" s="464" t="s">
        <v>543</v>
      </c>
      <c r="F79" s="338">
        <f t="shared" si="6"/>
        <v>910</v>
      </c>
      <c r="G79" s="464" t="s">
        <v>544</v>
      </c>
      <c r="H79" s="464" t="s">
        <v>545</v>
      </c>
      <c r="I79" s="338">
        <f t="shared" si="5"/>
        <v>910</v>
      </c>
      <c r="J79" s="496" t="s">
        <v>546</v>
      </c>
      <c r="K79" s="504"/>
      <c r="L79" s="503"/>
      <c r="M79" s="504"/>
      <c r="N79" s="503"/>
      <c r="O79" s="503"/>
      <c r="P79" s="503"/>
      <c r="Q79" s="503"/>
      <c r="R79" s="503"/>
      <c r="S79" s="503"/>
      <c r="T79" s="503"/>
      <c r="U79" s="503"/>
      <c r="V79" s="503"/>
      <c r="W79" s="503"/>
      <c r="X79" s="503"/>
      <c r="Y79" s="503"/>
      <c r="Z79" s="503"/>
    </row>
    <row r="80" spans="1:26" s="439" customFormat="1" ht="45" x14ac:dyDescent="0.2">
      <c r="A80" s="339"/>
      <c r="B80" s="339" t="str">
        <f>'Кошторис  витрат'!B149</f>
        <v>6.1.25</v>
      </c>
      <c r="C80" s="451" t="str">
        <f>'Кошторис  витрат'!C149</f>
        <v xml:space="preserve">Набір пензлів </v>
      </c>
      <c r="D80" s="338">
        <f>'Кошторис  витрат'!J149</f>
        <v>560</v>
      </c>
      <c r="E80" s="464" t="s">
        <v>543</v>
      </c>
      <c r="F80" s="338">
        <f t="shared" si="6"/>
        <v>560</v>
      </c>
      <c r="G80" s="464" t="s">
        <v>544</v>
      </c>
      <c r="H80" s="464" t="s">
        <v>545</v>
      </c>
      <c r="I80" s="338">
        <f t="shared" si="5"/>
        <v>560</v>
      </c>
      <c r="J80" s="496" t="s">
        <v>546</v>
      </c>
      <c r="K80" s="504"/>
      <c r="L80" s="503"/>
      <c r="M80" s="504"/>
      <c r="N80" s="503"/>
      <c r="O80" s="503"/>
      <c r="P80" s="503"/>
      <c r="Q80" s="503"/>
      <c r="R80" s="503"/>
      <c r="S80" s="503"/>
      <c r="T80" s="503"/>
      <c r="U80" s="503"/>
      <c r="V80" s="503"/>
      <c r="W80" s="503"/>
      <c r="X80" s="503"/>
      <c r="Y80" s="503"/>
      <c r="Z80" s="503"/>
    </row>
    <row r="81" spans="1:26" s="439" customFormat="1" ht="45" x14ac:dyDescent="0.2">
      <c r="A81" s="339"/>
      <c r="B81" s="339" t="str">
        <f>'Кошторис  витрат'!B150</f>
        <v>6.1.26</v>
      </c>
      <c r="C81" s="451" t="str">
        <f>'Кошторис  витрат'!C150</f>
        <v xml:space="preserve">Набір пензлів </v>
      </c>
      <c r="D81" s="338">
        <f>'Кошторис  витрат'!J150</f>
        <v>1160</v>
      </c>
      <c r="E81" s="464" t="s">
        <v>543</v>
      </c>
      <c r="F81" s="338">
        <f t="shared" si="6"/>
        <v>1160</v>
      </c>
      <c r="G81" s="464" t="s">
        <v>544</v>
      </c>
      <c r="H81" s="464" t="s">
        <v>545</v>
      </c>
      <c r="I81" s="338">
        <f t="shared" si="5"/>
        <v>1160</v>
      </c>
      <c r="J81" s="496" t="s">
        <v>546</v>
      </c>
      <c r="K81" s="504"/>
      <c r="L81" s="503"/>
      <c r="M81" s="504"/>
      <c r="N81" s="503"/>
      <c r="O81" s="503"/>
      <c r="P81" s="503"/>
      <c r="Q81" s="503"/>
      <c r="R81" s="503"/>
      <c r="S81" s="503"/>
      <c r="T81" s="503"/>
      <c r="U81" s="503"/>
      <c r="V81" s="503"/>
      <c r="W81" s="503"/>
      <c r="X81" s="503"/>
      <c r="Y81" s="503"/>
      <c r="Z81" s="503"/>
    </row>
    <row r="82" spans="1:26" s="439" customFormat="1" ht="45" x14ac:dyDescent="0.2">
      <c r="A82" s="339"/>
      <c r="B82" s="339" t="str">
        <f>'Кошторис  витрат'!B151</f>
        <v>6.1.27</v>
      </c>
      <c r="C82" s="451" t="str">
        <f>'Кошторис  витрат'!C151</f>
        <v xml:space="preserve">Мастихін  капля довжина 5,5см </v>
      </c>
      <c r="D82" s="338">
        <f>'Кошторис  витрат'!J151</f>
        <v>545</v>
      </c>
      <c r="E82" s="464" t="s">
        <v>543</v>
      </c>
      <c r="F82" s="338">
        <f t="shared" si="6"/>
        <v>545</v>
      </c>
      <c r="G82" s="464" t="s">
        <v>544</v>
      </c>
      <c r="H82" s="464" t="s">
        <v>545</v>
      </c>
      <c r="I82" s="338">
        <f t="shared" si="5"/>
        <v>545</v>
      </c>
      <c r="J82" s="496" t="s">
        <v>546</v>
      </c>
      <c r="K82" s="504"/>
      <c r="L82" s="503"/>
      <c r="M82" s="504"/>
      <c r="N82" s="503"/>
      <c r="O82" s="503"/>
      <c r="P82" s="503"/>
      <c r="Q82" s="503"/>
      <c r="R82" s="503"/>
      <c r="S82" s="503"/>
      <c r="T82" s="503"/>
      <c r="U82" s="503"/>
      <c r="V82" s="503"/>
      <c r="W82" s="503"/>
      <c r="X82" s="503"/>
      <c r="Y82" s="503"/>
      <c r="Z82" s="503"/>
    </row>
    <row r="83" spans="1:26" s="439" customFormat="1" ht="45" x14ac:dyDescent="0.2">
      <c r="A83" s="339"/>
      <c r="B83" s="339" t="str">
        <f>'Кошторис  витрат'!B152</f>
        <v>6.1.28</v>
      </c>
      <c r="C83" s="451" t="str">
        <f>'Кошторис  витрат'!C152</f>
        <v xml:space="preserve">Мольберт-планшет настольний А3 зі штангою,( 45х35см) </v>
      </c>
      <c r="D83" s="338">
        <f>'Кошторис  витрат'!J152</f>
        <v>3525</v>
      </c>
      <c r="E83" s="464" t="s">
        <v>543</v>
      </c>
      <c r="F83" s="338">
        <f t="shared" si="6"/>
        <v>3525</v>
      </c>
      <c r="G83" s="464" t="s">
        <v>544</v>
      </c>
      <c r="H83" s="464" t="s">
        <v>545</v>
      </c>
      <c r="I83" s="338">
        <f t="shared" si="5"/>
        <v>3525</v>
      </c>
      <c r="J83" s="496" t="s">
        <v>546</v>
      </c>
      <c r="K83" s="504"/>
      <c r="L83" s="503"/>
      <c r="M83" s="504"/>
      <c r="N83" s="503"/>
      <c r="O83" s="503"/>
      <c r="P83" s="503"/>
      <c r="Q83" s="503"/>
      <c r="R83" s="503"/>
      <c r="S83" s="503"/>
      <c r="T83" s="503"/>
      <c r="U83" s="503"/>
      <c r="V83" s="503"/>
      <c r="W83" s="503"/>
      <c r="X83" s="503"/>
      <c r="Y83" s="503"/>
      <c r="Z83" s="503"/>
    </row>
    <row r="84" spans="1:26" s="439" customFormat="1" ht="45" x14ac:dyDescent="0.2">
      <c r="A84" s="339"/>
      <c r="B84" s="339" t="str">
        <f>'Кошторис  витрат'!B153</f>
        <v>6.1.29</v>
      </c>
      <c r="C84" s="451" t="str">
        <f>'Кошторис  витрат'!C153</f>
        <v xml:space="preserve">Паперові рушники листові Z- cкладання целюлозні. </v>
      </c>
      <c r="D84" s="338">
        <f>'Кошторис  витрат'!J153</f>
        <v>234</v>
      </c>
      <c r="E84" s="464" t="s">
        <v>543</v>
      </c>
      <c r="F84" s="338">
        <f t="shared" si="6"/>
        <v>234</v>
      </c>
      <c r="G84" s="464" t="s">
        <v>544</v>
      </c>
      <c r="H84" s="464" t="s">
        <v>545</v>
      </c>
      <c r="I84" s="338">
        <f t="shared" si="5"/>
        <v>234</v>
      </c>
      <c r="J84" s="496" t="s">
        <v>546</v>
      </c>
      <c r="K84" s="504"/>
      <c r="L84" s="503"/>
      <c r="M84" s="504"/>
      <c r="N84" s="503"/>
      <c r="O84" s="503"/>
      <c r="P84" s="503"/>
      <c r="Q84" s="503"/>
      <c r="R84" s="503"/>
      <c r="S84" s="503"/>
      <c r="T84" s="503"/>
      <c r="U84" s="503"/>
      <c r="V84" s="503"/>
      <c r="W84" s="503"/>
      <c r="X84" s="503"/>
      <c r="Y84" s="503"/>
      <c r="Z84" s="503"/>
    </row>
    <row r="85" spans="1:26" s="439" customFormat="1" ht="45" x14ac:dyDescent="0.2">
      <c r="A85" s="339"/>
      <c r="B85" s="339" t="str">
        <f>'Кошторис  витрат'!B154</f>
        <v>6.1.30</v>
      </c>
      <c r="C85" s="451" t="str">
        <f>'Кошторис  витрат'!C154</f>
        <v xml:space="preserve">Фартук 96х90см </v>
      </c>
      <c r="D85" s="338">
        <f>'Кошторис  витрат'!J154</f>
        <v>2300</v>
      </c>
      <c r="E85" s="464" t="s">
        <v>543</v>
      </c>
      <c r="F85" s="338">
        <f t="shared" si="6"/>
        <v>2300</v>
      </c>
      <c r="G85" s="464" t="s">
        <v>544</v>
      </c>
      <c r="H85" s="464" t="s">
        <v>545</v>
      </c>
      <c r="I85" s="338">
        <f t="shared" si="5"/>
        <v>2300</v>
      </c>
      <c r="J85" s="496" t="s">
        <v>546</v>
      </c>
      <c r="K85" s="504"/>
      <c r="L85" s="503"/>
      <c r="M85" s="504"/>
      <c r="N85" s="503"/>
      <c r="O85" s="503"/>
      <c r="P85" s="503"/>
      <c r="Q85" s="503"/>
      <c r="R85" s="503"/>
      <c r="S85" s="503"/>
      <c r="T85" s="503"/>
      <c r="U85" s="503"/>
      <c r="V85" s="503"/>
      <c r="W85" s="503"/>
      <c r="X85" s="503"/>
      <c r="Y85" s="503"/>
      <c r="Z85" s="503"/>
    </row>
    <row r="86" spans="1:26" s="439" customFormat="1" ht="45" x14ac:dyDescent="0.2">
      <c r="A86" s="339"/>
      <c r="B86" s="339" t="str">
        <f>'Кошторис  витрат'!B155</f>
        <v>6.1.31</v>
      </c>
      <c r="C86" s="451" t="str">
        <f>'Кошторис  витрат'!C155</f>
        <v>Грунтований картон 40х50см</v>
      </c>
      <c r="D86" s="338">
        <f>'Кошторис  витрат'!J155</f>
        <v>694</v>
      </c>
      <c r="E86" s="464" t="s">
        <v>543</v>
      </c>
      <c r="F86" s="338">
        <f t="shared" si="6"/>
        <v>694</v>
      </c>
      <c r="G86" s="464" t="s">
        <v>544</v>
      </c>
      <c r="H86" s="464" t="s">
        <v>545</v>
      </c>
      <c r="I86" s="338">
        <f t="shared" si="5"/>
        <v>694</v>
      </c>
      <c r="J86" s="496" t="s">
        <v>546</v>
      </c>
      <c r="K86" s="504"/>
      <c r="L86" s="503"/>
      <c r="M86" s="504"/>
      <c r="N86" s="503"/>
      <c r="O86" s="503"/>
      <c r="P86" s="503"/>
      <c r="Q86" s="503"/>
      <c r="R86" s="503"/>
      <c r="S86" s="503"/>
      <c r="T86" s="503"/>
      <c r="U86" s="503"/>
      <c r="V86" s="503"/>
      <c r="W86" s="503"/>
      <c r="X86" s="503"/>
      <c r="Y86" s="503"/>
      <c r="Z86" s="503"/>
    </row>
    <row r="87" spans="1:26" s="439" customFormat="1" ht="45" x14ac:dyDescent="0.2">
      <c r="A87" s="339"/>
      <c r="B87" s="339" t="str">
        <f>'Кошторис  витрат'!B156</f>
        <v>6.1.32</v>
      </c>
      <c r="C87" s="451" t="str">
        <f>'Кошторис  витрат'!C156</f>
        <v>Папір ватман  (50*70см), 200г/м2, білий, середнє зерно,</v>
      </c>
      <c r="D87" s="338">
        <f>'Кошторис  витрат'!J156</f>
        <v>360</v>
      </c>
      <c r="E87" s="464" t="s">
        <v>543</v>
      </c>
      <c r="F87" s="338">
        <f t="shared" si="6"/>
        <v>360</v>
      </c>
      <c r="G87" s="464" t="s">
        <v>544</v>
      </c>
      <c r="H87" s="464" t="s">
        <v>545</v>
      </c>
      <c r="I87" s="338">
        <f t="shared" si="5"/>
        <v>360</v>
      </c>
      <c r="J87" s="496" t="s">
        <v>546</v>
      </c>
      <c r="K87" s="504"/>
      <c r="L87" s="503"/>
      <c r="M87" s="504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</row>
    <row r="88" spans="1:26" s="439" customFormat="1" ht="60" x14ac:dyDescent="0.2">
      <c r="A88" s="339"/>
      <c r="B88" s="339" t="str">
        <f>'Кошторис  витрат'!B157</f>
        <v>6.1.33</v>
      </c>
      <c r="C88" s="451" t="str">
        <f>'Кошторис  витрат'!C157</f>
        <v xml:space="preserve">Кольоровий папір  (50х70см), avana, 190г/м2, світло-коричневий, середнє зерно, </v>
      </c>
      <c r="D88" s="338">
        <f>'Кошторис  витрат'!J157</f>
        <v>270</v>
      </c>
      <c r="E88" s="464" t="s">
        <v>543</v>
      </c>
      <c r="F88" s="338">
        <f t="shared" si="6"/>
        <v>270</v>
      </c>
      <c r="G88" s="464" t="s">
        <v>544</v>
      </c>
      <c r="H88" s="464" t="s">
        <v>545</v>
      </c>
      <c r="I88" s="338">
        <f t="shared" si="5"/>
        <v>270</v>
      </c>
      <c r="J88" s="496" t="s">
        <v>546</v>
      </c>
      <c r="K88" s="504"/>
      <c r="L88" s="503"/>
      <c r="M88" s="504"/>
      <c r="N88" s="503"/>
      <c r="O88" s="503"/>
      <c r="P88" s="503"/>
      <c r="Q88" s="503"/>
      <c r="R88" s="503"/>
      <c r="S88" s="503"/>
      <c r="T88" s="503"/>
      <c r="U88" s="503"/>
      <c r="V88" s="503"/>
      <c r="W88" s="503"/>
      <c r="X88" s="503"/>
      <c r="Y88" s="503"/>
      <c r="Z88" s="503"/>
    </row>
    <row r="89" spans="1:26" s="439" customFormat="1" ht="45" x14ac:dyDescent="0.2">
      <c r="A89" s="339"/>
      <c r="B89" s="339" t="str">
        <f>'Кошторис  витрат'!B158</f>
        <v>6.1.34</v>
      </c>
      <c r="C89" s="451" t="str">
        <f>'Кошторис  витрат'!C158</f>
        <v xml:space="preserve">Фарби гуашеві  12х40мл </v>
      </c>
      <c r="D89" s="338">
        <f>'Кошторис  витрат'!J158</f>
        <v>3230</v>
      </c>
      <c r="E89" s="464" t="s">
        <v>543</v>
      </c>
      <c r="F89" s="338">
        <f t="shared" si="6"/>
        <v>3230</v>
      </c>
      <c r="G89" s="464" t="s">
        <v>544</v>
      </c>
      <c r="H89" s="464" t="s">
        <v>545</v>
      </c>
      <c r="I89" s="338">
        <f t="shared" si="5"/>
        <v>3230</v>
      </c>
      <c r="J89" s="496" t="s">
        <v>546</v>
      </c>
      <c r="K89" s="504"/>
      <c r="L89" s="503"/>
      <c r="M89" s="504"/>
      <c r="N89" s="503"/>
      <c r="O89" s="503"/>
      <c r="P89" s="503"/>
      <c r="Q89" s="503"/>
      <c r="R89" s="503"/>
      <c r="S89" s="503"/>
      <c r="T89" s="503"/>
      <c r="U89" s="503"/>
      <c r="V89" s="503"/>
      <c r="W89" s="503"/>
      <c r="X89" s="503"/>
      <c r="Y89" s="503"/>
      <c r="Z89" s="503"/>
    </row>
    <row r="90" spans="1:26" s="439" customFormat="1" ht="45" x14ac:dyDescent="0.2">
      <c r="A90" s="339"/>
      <c r="B90" s="339" t="str">
        <f>'Кошторис  витрат'!B159</f>
        <v>6.1.35</v>
      </c>
      <c r="C90" s="451" t="str">
        <f>'Кошторис  витрат'!C159</f>
        <v xml:space="preserve">Набір акрилових фарб 12х20мл </v>
      </c>
      <c r="D90" s="338">
        <f>'Кошторис  витрат'!J159</f>
        <v>3000</v>
      </c>
      <c r="E90" s="464" t="s">
        <v>543</v>
      </c>
      <c r="F90" s="338">
        <f t="shared" si="6"/>
        <v>3000</v>
      </c>
      <c r="G90" s="464" t="s">
        <v>544</v>
      </c>
      <c r="H90" s="464" t="s">
        <v>545</v>
      </c>
      <c r="I90" s="493">
        <f t="shared" si="5"/>
        <v>3000</v>
      </c>
      <c r="J90" s="496" t="s">
        <v>546</v>
      </c>
      <c r="K90" s="504"/>
      <c r="L90" s="503"/>
      <c r="M90" s="504"/>
      <c r="N90" s="503"/>
      <c r="O90" s="503"/>
      <c r="P90" s="503"/>
      <c r="Q90" s="503"/>
      <c r="R90" s="503"/>
      <c r="S90" s="503"/>
      <c r="T90" s="503"/>
      <c r="U90" s="503"/>
      <c r="V90" s="503"/>
      <c r="W90" s="503"/>
      <c r="X90" s="503"/>
      <c r="Y90" s="503"/>
      <c r="Z90" s="503"/>
    </row>
    <row r="91" spans="1:26" s="439" customFormat="1" ht="45" x14ac:dyDescent="0.2">
      <c r="A91" s="339"/>
      <c r="B91" s="339" t="str">
        <f>'Кошторис  витрат'!B160</f>
        <v>6.1.36</v>
      </c>
      <c r="C91" s="451" t="str">
        <f>'Кошторис  витрат'!C160</f>
        <v>Картон Packline tkliner/tkliner 1050 70*100 Юнайтед Форест</v>
      </c>
      <c r="D91" s="338">
        <f>'Кошторис  витрат'!J160</f>
        <v>920</v>
      </c>
      <c r="E91" s="464" t="s">
        <v>543</v>
      </c>
      <c r="F91" s="338">
        <f t="shared" si="6"/>
        <v>920</v>
      </c>
      <c r="G91" s="464" t="s">
        <v>554</v>
      </c>
      <c r="H91" s="464" t="s">
        <v>553</v>
      </c>
      <c r="I91" s="465">
        <v>0</v>
      </c>
      <c r="J91" s="495"/>
      <c r="K91" s="503"/>
      <c r="L91" s="503"/>
      <c r="M91" s="503"/>
      <c r="N91" s="503"/>
      <c r="O91" s="503"/>
      <c r="P91" s="503"/>
      <c r="Q91" s="503"/>
      <c r="R91" s="503"/>
      <c r="S91" s="503"/>
      <c r="T91" s="503"/>
      <c r="U91" s="503"/>
      <c r="V91" s="503"/>
      <c r="W91" s="503"/>
      <c r="X91" s="503"/>
      <c r="Y91" s="503"/>
      <c r="Z91" s="503"/>
    </row>
    <row r="92" spans="1:26" s="439" customFormat="1" ht="45" x14ac:dyDescent="0.2">
      <c r="A92" s="339"/>
      <c r="B92" s="339" t="str">
        <f>'Кошторис  витрат'!B161</f>
        <v>6.1.37</v>
      </c>
      <c r="C92" s="451" t="str">
        <f>'Кошторис  витрат'!C161</f>
        <v>Фарба олійна, 46 мл. Білила титанові, Сонет</v>
      </c>
      <c r="D92" s="338">
        <f>'Кошторис  витрат'!J161</f>
        <v>2400</v>
      </c>
      <c r="E92" s="464" t="s">
        <v>543</v>
      </c>
      <c r="F92" s="338">
        <f t="shared" si="6"/>
        <v>2400</v>
      </c>
      <c r="G92" s="464" t="s">
        <v>554</v>
      </c>
      <c r="H92" s="464" t="s">
        <v>553</v>
      </c>
      <c r="I92" s="465">
        <v>0</v>
      </c>
      <c r="J92" s="495"/>
      <c r="K92" s="503"/>
      <c r="L92" s="503"/>
      <c r="M92" s="503"/>
      <c r="N92" s="503"/>
      <c r="O92" s="503"/>
      <c r="P92" s="503"/>
      <c r="Q92" s="503"/>
      <c r="R92" s="503"/>
      <c r="S92" s="503"/>
      <c r="T92" s="503"/>
      <c r="U92" s="503"/>
      <c r="V92" s="503"/>
      <c r="W92" s="503"/>
      <c r="X92" s="503"/>
      <c r="Y92" s="503"/>
      <c r="Z92" s="503"/>
    </row>
    <row r="93" spans="1:26" s="439" customFormat="1" ht="45" x14ac:dyDescent="0.2">
      <c r="A93" s="339"/>
      <c r="B93" s="339" t="str">
        <f>'Кошторис  витрат'!B162</f>
        <v>6.1.38</v>
      </c>
      <c r="C93" s="451" t="str">
        <f>'Кошторис  витрат'!C162</f>
        <v>Підрамник,50*50 дріб.зерно,акрил,бавовна, ROSA Gallery</v>
      </c>
      <c r="D93" s="338">
        <f>'Кошторис  витрат'!J162</f>
        <v>5200</v>
      </c>
      <c r="E93" s="464" t="s">
        <v>543</v>
      </c>
      <c r="F93" s="338">
        <f t="shared" si="6"/>
        <v>5200</v>
      </c>
      <c r="G93" s="464" t="s">
        <v>554</v>
      </c>
      <c r="H93" s="464" t="s">
        <v>553</v>
      </c>
      <c r="I93" s="465">
        <v>0</v>
      </c>
      <c r="J93" s="495"/>
      <c r="K93" s="503"/>
      <c r="L93" s="503"/>
      <c r="M93" s="503"/>
      <c r="N93" s="503"/>
      <c r="O93" s="503"/>
      <c r="P93" s="503"/>
      <c r="Q93" s="503"/>
      <c r="R93" s="503"/>
      <c r="S93" s="503"/>
      <c r="T93" s="503"/>
      <c r="U93" s="503"/>
      <c r="V93" s="503"/>
      <c r="W93" s="503"/>
      <c r="X93" s="503"/>
      <c r="Y93" s="503"/>
      <c r="Z93" s="503"/>
    </row>
    <row r="94" spans="1:26" s="439" customFormat="1" ht="45" x14ac:dyDescent="0.2">
      <c r="A94" s="339"/>
      <c r="B94" s="339" t="str">
        <f>'Кошторис  витрат'!B163</f>
        <v>6.1.39</v>
      </c>
      <c r="C94" s="451" t="str">
        <f>'Кошторис  витрат'!C163</f>
        <v>Синтетика кругла 1121, № 5 "Живопис" (Трек)*</v>
      </c>
      <c r="D94" s="338">
        <f>'Кошторис  витрат'!J163</f>
        <v>680</v>
      </c>
      <c r="E94" s="464" t="s">
        <v>543</v>
      </c>
      <c r="F94" s="338">
        <f t="shared" si="6"/>
        <v>680</v>
      </c>
      <c r="G94" s="464" t="s">
        <v>554</v>
      </c>
      <c r="H94" s="464" t="s">
        <v>553</v>
      </c>
      <c r="I94" s="465">
        <v>0</v>
      </c>
      <c r="J94" s="495"/>
      <c r="K94" s="503"/>
      <c r="L94" s="503"/>
      <c r="M94" s="503"/>
      <c r="N94" s="503"/>
      <c r="O94" s="503"/>
      <c r="P94" s="503"/>
      <c r="Q94" s="503"/>
      <c r="R94" s="503"/>
      <c r="S94" s="503"/>
      <c r="T94" s="503"/>
      <c r="U94" s="503"/>
      <c r="V94" s="503"/>
      <c r="W94" s="503"/>
      <c r="X94" s="503"/>
      <c r="Y94" s="503"/>
      <c r="Z94" s="503"/>
    </row>
    <row r="95" spans="1:26" s="439" customFormat="1" ht="45" x14ac:dyDescent="0.2">
      <c r="A95" s="339"/>
      <c r="B95" s="339" t="str">
        <f>'Кошторис  витрат'!B164</f>
        <v>6.1.40</v>
      </c>
      <c r="C95" s="451" t="str">
        <f>'Кошторис  витрат'!C164</f>
        <v>Рамка для картин 50х40 зі склом, профіль 22 мм</v>
      </c>
      <c r="D95" s="338">
        <f>'Кошторис  витрат'!J164</f>
        <v>500</v>
      </c>
      <c r="E95" s="464" t="s">
        <v>543</v>
      </c>
      <c r="F95" s="338">
        <f t="shared" si="6"/>
        <v>500</v>
      </c>
      <c r="G95" s="464" t="s">
        <v>544</v>
      </c>
      <c r="H95" s="464" t="s">
        <v>545</v>
      </c>
      <c r="I95" s="338">
        <f t="shared" ref="I95" si="7">F95</f>
        <v>500</v>
      </c>
      <c r="J95" s="496" t="s">
        <v>546</v>
      </c>
      <c r="K95" s="504"/>
      <c r="L95" s="503"/>
      <c r="M95" s="503"/>
      <c r="N95" s="503"/>
      <c r="O95" s="503"/>
      <c r="P95" s="503"/>
      <c r="Q95" s="503"/>
      <c r="R95" s="503"/>
      <c r="S95" s="503"/>
      <c r="T95" s="503"/>
      <c r="U95" s="503"/>
      <c r="V95" s="503"/>
      <c r="W95" s="503"/>
      <c r="X95" s="503"/>
      <c r="Y95" s="503"/>
      <c r="Z95" s="503"/>
    </row>
    <row r="96" spans="1:26" s="439" customFormat="1" ht="14.25" customHeight="1" x14ac:dyDescent="0.2">
      <c r="A96" s="339"/>
      <c r="B96" s="339">
        <f>'Кошторис  витрат'!B174</f>
        <v>7</v>
      </c>
      <c r="C96" s="451" t="str">
        <f>'Кошторис  витрат'!C174</f>
        <v>Поліграфічні послуги</v>
      </c>
      <c r="D96" s="338"/>
      <c r="E96" s="339"/>
      <c r="F96" s="338">
        <f t="shared" si="6"/>
        <v>0</v>
      </c>
      <c r="G96" s="339"/>
      <c r="H96" s="339"/>
      <c r="I96" s="338"/>
      <c r="J96" s="495"/>
      <c r="K96" s="504"/>
      <c r="L96" s="503"/>
      <c r="M96" s="503"/>
      <c r="N96" s="503"/>
      <c r="O96" s="503"/>
      <c r="P96" s="503"/>
      <c r="Q96" s="503"/>
      <c r="R96" s="503"/>
      <c r="S96" s="503"/>
      <c r="T96" s="503"/>
      <c r="U96" s="503"/>
      <c r="V96" s="503"/>
      <c r="W96" s="503"/>
      <c r="X96" s="503"/>
      <c r="Y96" s="503"/>
      <c r="Z96" s="503"/>
    </row>
    <row r="97" spans="1:26" s="439" customFormat="1" ht="75" x14ac:dyDescent="0.2">
      <c r="A97" s="339"/>
      <c r="B97" s="448" t="str">
        <f>'Кошторис  витрат'!B175</f>
        <v>7.1</v>
      </c>
      <c r="C97" s="451" t="str">
        <f>'Кошторис  витрат'!C175</f>
        <v>Дизайн -макет афіш, дипломів, сертифікатів, банерів.</v>
      </c>
      <c r="D97" s="338">
        <f>'Кошторис  витрат'!J175</f>
        <v>1500</v>
      </c>
      <c r="E97" s="464" t="s">
        <v>555</v>
      </c>
      <c r="F97" s="338">
        <f t="shared" si="6"/>
        <v>1500</v>
      </c>
      <c r="G97" s="470" t="s">
        <v>556</v>
      </c>
      <c r="H97" s="464" t="s">
        <v>557</v>
      </c>
      <c r="I97" s="338">
        <f>F97</f>
        <v>1500</v>
      </c>
      <c r="J97" s="496" t="s">
        <v>563</v>
      </c>
      <c r="K97" s="503"/>
      <c r="L97" s="503"/>
      <c r="M97" s="503"/>
      <c r="N97" s="503"/>
      <c r="O97" s="503"/>
      <c r="P97" s="503"/>
      <c r="Q97" s="504"/>
      <c r="R97" s="503"/>
      <c r="S97" s="503"/>
      <c r="T97" s="503"/>
      <c r="U97" s="503"/>
      <c r="V97" s="503"/>
      <c r="W97" s="503"/>
      <c r="X97" s="503"/>
      <c r="Y97" s="503"/>
      <c r="Z97" s="503"/>
    </row>
    <row r="98" spans="1:26" s="439" customFormat="1" ht="75" x14ac:dyDescent="0.2">
      <c r="A98" s="339"/>
      <c r="B98" s="339" t="str">
        <f>'Кошторис  витрат'!B176</f>
        <v>7.2</v>
      </c>
      <c r="C98" s="451" t="str">
        <f>'Кошторис  витрат'!C176</f>
        <v>Друк афіш</v>
      </c>
      <c r="D98" s="338">
        <f>'Кошторис  витрат'!J176</f>
        <v>450</v>
      </c>
      <c r="E98" s="464" t="s">
        <v>555</v>
      </c>
      <c r="F98" s="338">
        <f t="shared" si="6"/>
        <v>450</v>
      </c>
      <c r="G98" s="470" t="s">
        <v>559</v>
      </c>
      <c r="H98" s="464" t="s">
        <v>558</v>
      </c>
      <c r="I98" s="338">
        <f t="shared" ref="I98:I101" si="8">F98</f>
        <v>450</v>
      </c>
      <c r="J98" s="496" t="s">
        <v>564</v>
      </c>
      <c r="K98" s="503"/>
      <c r="L98" s="503"/>
      <c r="M98" s="503"/>
      <c r="N98" s="503"/>
      <c r="O98" s="503"/>
      <c r="P98" s="503"/>
      <c r="Q98" s="503"/>
      <c r="R98" s="503"/>
      <c r="S98" s="503"/>
      <c r="T98" s="503"/>
      <c r="U98" s="503"/>
      <c r="V98" s="503"/>
      <c r="W98" s="503"/>
      <c r="X98" s="503"/>
      <c r="Y98" s="503"/>
      <c r="Z98" s="503"/>
    </row>
    <row r="99" spans="1:26" s="439" customFormat="1" ht="75" x14ac:dyDescent="0.2">
      <c r="A99" s="339"/>
      <c r="B99" s="339" t="str">
        <f>'Кошторис  витрат'!B177</f>
        <v>7.3</v>
      </c>
      <c r="C99" s="451" t="str">
        <f>'Кошторис  витрат'!C177</f>
        <v>Друк дипломів</v>
      </c>
      <c r="D99" s="338">
        <f>'Кошторис  витрат'!J177</f>
        <v>480</v>
      </c>
      <c r="E99" s="464" t="s">
        <v>555</v>
      </c>
      <c r="F99" s="338">
        <f t="shared" si="6"/>
        <v>480</v>
      </c>
      <c r="G99" s="470" t="s">
        <v>559</v>
      </c>
      <c r="H99" s="464" t="s">
        <v>558</v>
      </c>
      <c r="I99" s="338">
        <f t="shared" si="8"/>
        <v>480</v>
      </c>
      <c r="J99" s="496" t="s">
        <v>564</v>
      </c>
      <c r="K99" s="503"/>
      <c r="L99" s="503"/>
      <c r="M99" s="503"/>
      <c r="N99" s="503"/>
      <c r="O99" s="503"/>
      <c r="P99" s="503"/>
      <c r="Q99" s="503"/>
      <c r="R99" s="503"/>
      <c r="S99" s="503"/>
      <c r="T99" s="503"/>
      <c r="U99" s="503"/>
      <c r="V99" s="503"/>
      <c r="W99" s="503"/>
      <c r="X99" s="503"/>
      <c r="Y99" s="503"/>
      <c r="Z99" s="503"/>
    </row>
    <row r="100" spans="1:26" s="439" customFormat="1" ht="75" x14ac:dyDescent="0.2">
      <c r="A100" s="339"/>
      <c r="B100" s="339" t="str">
        <f>'Кошторис  витрат'!B178</f>
        <v>7.4</v>
      </c>
      <c r="C100" s="451" t="str">
        <f>'Кошторис  витрат'!C178</f>
        <v>Друк сертіфікатів</v>
      </c>
      <c r="D100" s="338">
        <f>'Кошторис  витрат'!J178</f>
        <v>480</v>
      </c>
      <c r="E100" s="464" t="s">
        <v>555</v>
      </c>
      <c r="F100" s="338">
        <f t="shared" si="6"/>
        <v>480</v>
      </c>
      <c r="G100" s="470" t="s">
        <v>559</v>
      </c>
      <c r="H100" s="464" t="s">
        <v>558</v>
      </c>
      <c r="I100" s="338">
        <f t="shared" si="8"/>
        <v>480</v>
      </c>
      <c r="J100" s="496" t="s">
        <v>564</v>
      </c>
      <c r="K100" s="503"/>
      <c r="L100" s="503"/>
      <c r="M100" s="503"/>
      <c r="N100" s="503"/>
      <c r="O100" s="503"/>
      <c r="P100" s="503"/>
      <c r="Q100" s="503"/>
      <c r="R100" s="503"/>
      <c r="S100" s="503"/>
      <c r="T100" s="503"/>
      <c r="U100" s="503"/>
      <c r="V100" s="503"/>
      <c r="W100" s="503"/>
      <c r="X100" s="503"/>
      <c r="Y100" s="503"/>
      <c r="Z100" s="503"/>
    </row>
    <row r="101" spans="1:26" s="439" customFormat="1" ht="75" x14ac:dyDescent="0.2">
      <c r="A101" s="339"/>
      <c r="B101" s="339" t="str">
        <f>'Кошторис  витрат'!B179</f>
        <v>7.5</v>
      </c>
      <c r="C101" s="451" t="str">
        <f>'Кошторис  витрат'!C179</f>
        <v>Друк банера з логотипом УКФ та СНМ проект Ми бачимо світ на дотик Not wrong, just different. 2х3м</v>
      </c>
      <c r="D101" s="338">
        <f>'Кошторис  витрат'!J179</f>
        <v>1100</v>
      </c>
      <c r="E101" s="464" t="s">
        <v>555</v>
      </c>
      <c r="F101" s="338">
        <f t="shared" si="6"/>
        <v>1100</v>
      </c>
      <c r="G101" s="470" t="s">
        <v>560</v>
      </c>
      <c r="H101" s="464" t="s">
        <v>561</v>
      </c>
      <c r="I101" s="338">
        <f t="shared" si="8"/>
        <v>1100</v>
      </c>
      <c r="J101" s="496" t="s">
        <v>565</v>
      </c>
      <c r="K101" s="503"/>
      <c r="L101" s="503"/>
      <c r="M101" s="503"/>
      <c r="N101" s="503"/>
      <c r="O101" s="503"/>
      <c r="P101" s="503"/>
      <c r="Q101" s="503"/>
      <c r="R101" s="503"/>
      <c r="S101" s="503"/>
      <c r="T101" s="503"/>
      <c r="U101" s="503"/>
      <c r="V101" s="503"/>
      <c r="W101" s="503"/>
      <c r="X101" s="503"/>
      <c r="Y101" s="503"/>
      <c r="Z101" s="503"/>
    </row>
    <row r="102" spans="1:26" s="439" customFormat="1" ht="90" x14ac:dyDescent="0.2">
      <c r="A102" s="339"/>
      <c r="B102" s="339" t="str">
        <f>'Кошторис  витрат'!B180</f>
        <v>7.6</v>
      </c>
      <c r="C102" s="451" t="str">
        <f>'Кошторис  витрат'!C180</f>
        <v>Друк технологічних карт виготовлення виробу шрифтом Брайля</v>
      </c>
      <c r="D102" s="338">
        <f>'Кошторис  витрат'!J180</f>
        <v>1500</v>
      </c>
      <c r="E102" s="464" t="s">
        <v>566</v>
      </c>
      <c r="F102" s="338">
        <f t="shared" si="6"/>
        <v>1500</v>
      </c>
      <c r="G102" s="464" t="s">
        <v>567</v>
      </c>
      <c r="H102" s="464" t="s">
        <v>568</v>
      </c>
      <c r="I102" s="338">
        <f>F102</f>
        <v>1500</v>
      </c>
      <c r="J102" s="496" t="s">
        <v>569</v>
      </c>
      <c r="K102" s="503"/>
      <c r="L102" s="503"/>
      <c r="M102" s="503"/>
      <c r="N102" s="503"/>
      <c r="O102" s="503"/>
      <c r="P102" s="503"/>
      <c r="Q102" s="503"/>
      <c r="R102" s="504"/>
      <c r="S102" s="503"/>
      <c r="T102" s="503"/>
      <c r="U102" s="503"/>
      <c r="V102" s="503"/>
      <c r="W102" s="503"/>
      <c r="X102" s="503"/>
      <c r="Y102" s="503"/>
      <c r="Z102" s="503"/>
    </row>
    <row r="103" spans="1:26" s="439" customFormat="1" ht="75" x14ac:dyDescent="0.25">
      <c r="A103" s="340"/>
      <c r="B103" s="457" t="str">
        <f>'Кошторис  витрат'!B181</f>
        <v>7.7</v>
      </c>
      <c r="C103" s="456" t="str">
        <f>'Кошторис  витрат'!C181</f>
        <v>Друк банера до звітної виставки в рамках проекту "Ми бачимо світ на дотик"</v>
      </c>
      <c r="D103" s="459">
        <f>'Кошторис  витрат'!J181</f>
        <v>1700</v>
      </c>
      <c r="E103" s="464" t="s">
        <v>555</v>
      </c>
      <c r="F103" s="338">
        <f t="shared" si="6"/>
        <v>1700</v>
      </c>
      <c r="G103" s="470" t="s">
        <v>559</v>
      </c>
      <c r="H103" s="464" t="s">
        <v>558</v>
      </c>
      <c r="I103" s="338">
        <f t="shared" ref="I103:I105" si="9">F103</f>
        <v>1700</v>
      </c>
      <c r="J103" s="496" t="s">
        <v>564</v>
      </c>
      <c r="K103" s="510"/>
      <c r="L103" s="510"/>
      <c r="M103" s="510"/>
      <c r="N103" s="510"/>
      <c r="O103" s="510"/>
      <c r="P103" s="510"/>
      <c r="Q103" s="510"/>
      <c r="R103" s="510"/>
      <c r="S103" s="510"/>
      <c r="T103" s="510"/>
      <c r="U103" s="510"/>
      <c r="V103" s="510"/>
      <c r="W103" s="510"/>
      <c r="X103" s="510"/>
      <c r="Y103" s="510"/>
      <c r="Z103" s="510"/>
    </row>
    <row r="104" spans="1:26" s="439" customFormat="1" ht="75" x14ac:dyDescent="0.25">
      <c r="A104" s="340"/>
      <c r="B104" s="457" t="str">
        <f>'Кошторис  витрат'!B182</f>
        <v>7.8</v>
      </c>
      <c r="C104" s="456" t="str">
        <f>'Кошторис  витрат'!C182</f>
        <v>Друк подяк викладачам</v>
      </c>
      <c r="D104" s="459">
        <f>'Кошторис  витрат'!J182</f>
        <v>180</v>
      </c>
      <c r="E104" s="464" t="s">
        <v>555</v>
      </c>
      <c r="F104" s="338">
        <f t="shared" si="6"/>
        <v>180</v>
      </c>
      <c r="G104" s="470" t="s">
        <v>559</v>
      </c>
      <c r="H104" s="464" t="s">
        <v>558</v>
      </c>
      <c r="I104" s="338">
        <f t="shared" si="9"/>
        <v>180</v>
      </c>
      <c r="J104" s="496" t="s">
        <v>564</v>
      </c>
      <c r="K104" s="536"/>
      <c r="L104" s="536"/>
      <c r="M104" s="536"/>
      <c r="N104" s="536"/>
      <c r="O104" s="536"/>
      <c r="P104" s="536"/>
      <c r="Q104" s="536"/>
      <c r="R104" s="536"/>
      <c r="S104" s="536"/>
      <c r="T104" s="536"/>
      <c r="U104" s="536"/>
      <c r="V104" s="536"/>
      <c r="W104" s="536"/>
      <c r="X104" s="536"/>
      <c r="Y104" s="536"/>
      <c r="Z104" s="536"/>
    </row>
    <row r="105" spans="1:26" s="439" customFormat="1" ht="75" x14ac:dyDescent="0.25">
      <c r="A105" s="340"/>
      <c r="B105" s="457" t="str">
        <f>'Кошторис  витрат'!B183</f>
        <v>7.9</v>
      </c>
      <c r="C105" s="456" t="str">
        <f>'Кошторис  витрат'!C183</f>
        <v>Друк запрошень на звітну виставку 11.11.21</v>
      </c>
      <c r="D105" s="459">
        <f>'Кошторис  витрат'!J183</f>
        <v>500</v>
      </c>
      <c r="E105" s="464" t="s">
        <v>555</v>
      </c>
      <c r="F105" s="338">
        <f t="shared" si="6"/>
        <v>500</v>
      </c>
      <c r="G105" s="470" t="s">
        <v>559</v>
      </c>
      <c r="H105" s="464" t="s">
        <v>558</v>
      </c>
      <c r="I105" s="338">
        <f t="shared" si="9"/>
        <v>500</v>
      </c>
      <c r="J105" s="496" t="s">
        <v>564</v>
      </c>
      <c r="K105" s="537"/>
      <c r="L105" s="537"/>
      <c r="M105" s="537"/>
      <c r="N105" s="537"/>
      <c r="O105" s="537"/>
      <c r="P105" s="537"/>
      <c r="Q105" s="537"/>
      <c r="R105" s="537"/>
      <c r="S105" s="537"/>
      <c r="T105" s="537"/>
      <c r="U105" s="537"/>
      <c r="V105" s="537"/>
      <c r="W105" s="537"/>
      <c r="X105" s="537"/>
      <c r="Y105" s="537"/>
      <c r="Z105" s="537"/>
    </row>
    <row r="106" spans="1:26" s="439" customFormat="1" x14ac:dyDescent="0.25">
      <c r="A106" s="340"/>
      <c r="B106" s="457" t="s">
        <v>25</v>
      </c>
      <c r="C106" s="456" t="str">
        <f>'Кошторис  витрат'!C195</f>
        <v>Послуги з просування</v>
      </c>
      <c r="D106" s="342"/>
      <c r="E106" s="339"/>
      <c r="F106" s="338"/>
      <c r="G106" s="341"/>
      <c r="H106" s="341"/>
      <c r="I106" s="482"/>
      <c r="J106" s="498"/>
      <c r="K106" s="537"/>
      <c r="L106" s="537"/>
      <c r="M106" s="537"/>
      <c r="N106" s="537"/>
      <c r="O106" s="537"/>
      <c r="P106" s="537"/>
      <c r="Q106" s="537"/>
      <c r="R106" s="537"/>
      <c r="S106" s="537"/>
      <c r="T106" s="537"/>
      <c r="U106" s="537"/>
      <c r="V106" s="537"/>
      <c r="W106" s="537"/>
      <c r="X106" s="537"/>
      <c r="Y106" s="537"/>
      <c r="Z106" s="537"/>
    </row>
    <row r="107" spans="1:26" s="439" customFormat="1" ht="90" x14ac:dyDescent="0.25">
      <c r="A107" s="340"/>
      <c r="B107" s="457" t="s">
        <v>486</v>
      </c>
      <c r="C107" s="456" t="str">
        <f>'Кошторис  витрат'!C196</f>
        <v>Послуги  Фотографування процесу навчання і зразків виробів</v>
      </c>
      <c r="D107" s="459">
        <f>'Кошторис  витрат'!J196</f>
        <v>5000</v>
      </c>
      <c r="E107" s="464" t="s">
        <v>570</v>
      </c>
      <c r="F107" s="338">
        <f t="shared" si="6"/>
        <v>5000</v>
      </c>
      <c r="G107" s="451" t="s">
        <v>592</v>
      </c>
      <c r="H107" s="462" t="s">
        <v>571</v>
      </c>
      <c r="I107" s="490">
        <v>4157.5</v>
      </c>
      <c r="J107" s="499" t="s">
        <v>576</v>
      </c>
      <c r="K107" s="538"/>
      <c r="L107" s="537"/>
      <c r="M107" s="537"/>
      <c r="N107" s="538"/>
      <c r="O107" s="538"/>
      <c r="P107" s="537"/>
      <c r="Q107" s="537"/>
      <c r="R107" s="537"/>
      <c r="S107" s="537"/>
      <c r="T107" s="537"/>
      <c r="U107" s="537"/>
      <c r="V107" s="537"/>
      <c r="W107" s="537"/>
      <c r="X107" s="537"/>
      <c r="Y107" s="537"/>
      <c r="Z107" s="537"/>
    </row>
    <row r="108" spans="1:26" s="439" customFormat="1" ht="90" x14ac:dyDescent="0.25">
      <c r="A108" s="340"/>
      <c r="B108" s="457" t="s">
        <v>486</v>
      </c>
      <c r="C108" s="456" t="str">
        <f>'Кошторис  витрат'!C197</f>
        <v>Послуги  Відеозйомка процесу навчання і виставок</v>
      </c>
      <c r="D108" s="459">
        <f>'Кошторис  витрат'!J197</f>
        <v>8000</v>
      </c>
      <c r="E108" s="464" t="s">
        <v>570</v>
      </c>
      <c r="F108" s="338">
        <f t="shared" si="6"/>
        <v>8000</v>
      </c>
      <c r="G108" s="451" t="s">
        <v>592</v>
      </c>
      <c r="H108" s="462" t="s">
        <v>571</v>
      </c>
      <c r="I108" s="490">
        <v>4000</v>
      </c>
      <c r="J108" s="499" t="s">
        <v>576</v>
      </c>
      <c r="K108" s="537"/>
      <c r="L108" s="537"/>
      <c r="M108" s="537"/>
      <c r="N108" s="537"/>
      <c r="O108" s="537"/>
      <c r="P108" s="537"/>
      <c r="Q108" s="537"/>
      <c r="R108" s="537"/>
      <c r="S108" s="537"/>
      <c r="T108" s="537"/>
      <c r="U108" s="537"/>
      <c r="V108" s="537"/>
      <c r="W108" s="537"/>
      <c r="X108" s="537"/>
      <c r="Y108" s="537"/>
      <c r="Z108" s="537"/>
    </row>
    <row r="109" spans="1:26" s="439" customFormat="1" ht="90" x14ac:dyDescent="0.25">
      <c r="A109" s="339"/>
      <c r="B109" s="461" t="s">
        <v>487</v>
      </c>
      <c r="C109" s="455" t="str">
        <f>'Кошторис  витрат'!C201</f>
        <v>Соціальні внески за договорами ЦПХ з підрядниками (ЄСВ) розділу "Послуги з просування"</v>
      </c>
      <c r="D109" s="460">
        <f>'Кошторис  витрат'!J201</f>
        <v>2860</v>
      </c>
      <c r="E109" s="464" t="s">
        <v>570</v>
      </c>
      <c r="F109" s="338">
        <f t="shared" si="6"/>
        <v>2860</v>
      </c>
      <c r="G109" s="451" t="s">
        <v>592</v>
      </c>
      <c r="H109" s="462" t="s">
        <v>571</v>
      </c>
      <c r="I109" s="481">
        <v>2860</v>
      </c>
      <c r="J109" s="496" t="s">
        <v>578</v>
      </c>
      <c r="K109" s="514"/>
      <c r="L109" s="514"/>
      <c r="M109" s="514"/>
      <c r="N109" s="514"/>
      <c r="O109" s="514"/>
      <c r="P109" s="539"/>
      <c r="Q109" s="514"/>
      <c r="R109" s="514"/>
      <c r="S109" s="514"/>
      <c r="T109" s="514"/>
      <c r="U109" s="514"/>
      <c r="V109" s="514"/>
      <c r="W109" s="514"/>
      <c r="X109" s="514"/>
      <c r="Y109" s="514"/>
      <c r="Z109" s="514"/>
    </row>
    <row r="110" spans="1:26" s="439" customFormat="1" ht="45" x14ac:dyDescent="0.2">
      <c r="A110" s="339"/>
      <c r="B110" s="461" t="s">
        <v>275</v>
      </c>
      <c r="C110" s="455" t="str">
        <f>'Кошторис  витрат'!C226</f>
        <v>Послуги комп'ютерної обробки, монтажу, зведення</v>
      </c>
      <c r="D110" s="460"/>
      <c r="E110" s="339"/>
      <c r="F110" s="338">
        <f t="shared" si="6"/>
        <v>0</v>
      </c>
      <c r="G110" s="339"/>
      <c r="H110" s="477"/>
      <c r="I110" s="491"/>
      <c r="J110" s="495"/>
      <c r="K110" s="514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4"/>
      <c r="W110" s="514"/>
      <c r="X110" s="514"/>
      <c r="Y110" s="514"/>
      <c r="Z110" s="514"/>
    </row>
    <row r="111" spans="1:26" s="439" customFormat="1" ht="90" x14ac:dyDescent="0.25">
      <c r="A111" s="339"/>
      <c r="B111" s="461" t="s">
        <v>277</v>
      </c>
      <c r="C111" s="455" t="str">
        <f>'Кошторис  витрат'!C227</f>
        <v>Послуги з монтажу, озвучення і музичного супровіду відеоматеріалів.</v>
      </c>
      <c r="D111" s="460">
        <f>'Кошторис  витрат'!J227</f>
        <v>4000</v>
      </c>
      <c r="E111" s="464" t="s">
        <v>570</v>
      </c>
      <c r="F111" s="338">
        <f t="shared" si="6"/>
        <v>4000</v>
      </c>
      <c r="G111" s="451" t="s">
        <v>592</v>
      </c>
      <c r="H111" s="462" t="s">
        <v>571</v>
      </c>
      <c r="I111" s="492">
        <v>4000</v>
      </c>
      <c r="J111" s="496" t="s">
        <v>577</v>
      </c>
      <c r="K111" s="514"/>
      <c r="L111" s="514"/>
      <c r="M111" s="514"/>
      <c r="N111" s="514"/>
      <c r="O111" s="514"/>
      <c r="P111" s="514"/>
      <c r="Q111" s="514"/>
      <c r="R111" s="514"/>
      <c r="S111" s="514"/>
      <c r="T111" s="514"/>
      <c r="U111" s="514"/>
      <c r="V111" s="514"/>
      <c r="W111" s="514"/>
      <c r="X111" s="514"/>
      <c r="Y111" s="514"/>
      <c r="Z111" s="514"/>
    </row>
    <row r="112" spans="1:26" s="439" customFormat="1" ht="90" x14ac:dyDescent="0.25">
      <c r="A112" s="339"/>
      <c r="B112" s="461" t="s">
        <v>281</v>
      </c>
      <c r="C112" s="455" t="str">
        <f>'Кошторис  витрат'!C230</f>
        <v>Соціальні внески за договорами ЦПХ з підрядниками (ЄСВ) розділу "Послуги комп'ютерної обробки, монтажу, зведення"</v>
      </c>
      <c r="D112" s="460">
        <f>'Кошторис  витрат'!J230</f>
        <v>880</v>
      </c>
      <c r="E112" s="464" t="s">
        <v>570</v>
      </c>
      <c r="F112" s="338">
        <f t="shared" si="6"/>
        <v>880</v>
      </c>
      <c r="G112" s="451" t="s">
        <v>592</v>
      </c>
      <c r="H112" s="462" t="s">
        <v>571</v>
      </c>
      <c r="I112" s="481">
        <v>880</v>
      </c>
      <c r="J112" s="496" t="s">
        <v>579</v>
      </c>
      <c r="K112" s="514"/>
      <c r="L112" s="514"/>
      <c r="M112" s="514"/>
      <c r="N112" s="514"/>
      <c r="O112" s="514"/>
      <c r="P112" s="514"/>
      <c r="Q112" s="514"/>
      <c r="R112" s="514"/>
      <c r="S112" s="514"/>
      <c r="T112" s="514"/>
      <c r="U112" s="514"/>
      <c r="V112" s="514"/>
      <c r="W112" s="514"/>
      <c r="X112" s="514"/>
      <c r="Y112" s="514"/>
      <c r="Z112" s="514"/>
    </row>
    <row r="113" spans="1:26" s="439" customFormat="1" ht="14.25" customHeight="1" x14ac:dyDescent="0.2">
      <c r="A113" s="339"/>
      <c r="B113" s="461" t="s">
        <v>289</v>
      </c>
      <c r="C113" s="455" t="str">
        <f>'Кошторис  витрат'!C235</f>
        <v>Інші прямі витрати</v>
      </c>
      <c r="D113" s="460"/>
      <c r="E113" s="339"/>
      <c r="F113" s="338">
        <f t="shared" si="6"/>
        <v>0</v>
      </c>
      <c r="G113" s="339"/>
      <c r="H113" s="339"/>
      <c r="I113" s="339"/>
      <c r="J113" s="495"/>
      <c r="K113" s="514"/>
      <c r="L113" s="514"/>
      <c r="M113" s="514"/>
      <c r="N113" s="514"/>
      <c r="O113" s="514"/>
      <c r="P113" s="514"/>
      <c r="Q113" s="514"/>
      <c r="R113" s="514"/>
      <c r="S113" s="514"/>
      <c r="T113" s="514"/>
      <c r="U113" s="514"/>
      <c r="V113" s="514"/>
      <c r="W113" s="514"/>
      <c r="X113" s="514"/>
      <c r="Y113" s="514"/>
      <c r="Z113" s="514"/>
    </row>
    <row r="114" spans="1:26" s="439" customFormat="1" ht="75" x14ac:dyDescent="0.2">
      <c r="A114" s="339"/>
      <c r="B114" s="449" t="s">
        <v>301</v>
      </c>
      <c r="C114" s="451" t="str">
        <f>'Кошторис  витрат'!C242</f>
        <v>Консультація соціального педагога  Територіального центру надання соціальних послуг м. Черкаси</v>
      </c>
      <c r="D114" s="460">
        <f>'Кошторис  витрат'!J242</f>
        <v>2000</v>
      </c>
      <c r="E114" s="464" t="s">
        <v>572</v>
      </c>
      <c r="F114" s="338">
        <f t="shared" si="6"/>
        <v>2000</v>
      </c>
      <c r="G114" s="576" t="s">
        <v>603</v>
      </c>
      <c r="H114" s="464" t="s">
        <v>573</v>
      </c>
      <c r="I114" s="478">
        <v>2000</v>
      </c>
      <c r="J114" s="500" t="s">
        <v>574</v>
      </c>
      <c r="K114" s="514"/>
      <c r="L114" s="514"/>
      <c r="M114" s="514"/>
      <c r="N114" s="514"/>
      <c r="O114" s="514"/>
      <c r="P114" s="514"/>
      <c r="Q114" s="514"/>
      <c r="R114" s="514"/>
      <c r="S114" s="514"/>
      <c r="T114" s="514"/>
      <c r="U114" s="514"/>
      <c r="V114" s="514"/>
      <c r="W114" s="514"/>
      <c r="X114" s="514"/>
      <c r="Y114" s="514"/>
      <c r="Z114" s="514"/>
    </row>
    <row r="115" spans="1:26" ht="75" x14ac:dyDescent="0.25">
      <c r="A115" s="340"/>
      <c r="B115" s="457" t="s">
        <v>302</v>
      </c>
      <c r="C115" s="456" t="str">
        <f>'Кошторис  витрат'!C243</f>
        <v>Соціальні внески за договорами ЦПХ з підрядниками (ЄСВ) розділу "Інші прямі витрати"</v>
      </c>
      <c r="D115" s="459">
        <f>'Кошторис  витрат'!J243</f>
        <v>440</v>
      </c>
      <c r="E115" s="339"/>
      <c r="F115" s="338">
        <f t="shared" si="6"/>
        <v>440</v>
      </c>
      <c r="G115" s="577" t="s">
        <v>603</v>
      </c>
      <c r="H115" s="464" t="s">
        <v>573</v>
      </c>
      <c r="I115" s="480">
        <v>440</v>
      </c>
      <c r="J115" s="501" t="s">
        <v>575</v>
      </c>
      <c r="K115" s="537"/>
      <c r="L115" s="537"/>
      <c r="M115" s="537"/>
      <c r="N115" s="537"/>
      <c r="O115" s="537"/>
      <c r="P115" s="537"/>
      <c r="Q115" s="537"/>
      <c r="R115" s="537"/>
      <c r="S115" s="537"/>
      <c r="T115" s="537"/>
      <c r="U115" s="537"/>
      <c r="V115" s="537"/>
      <c r="W115" s="537"/>
      <c r="X115" s="537"/>
      <c r="Y115" s="537"/>
      <c r="Z115" s="537"/>
    </row>
    <row r="116" spans="1:26" s="439" customFormat="1" ht="14.25" customHeight="1" x14ac:dyDescent="0.25">
      <c r="A116" s="340"/>
      <c r="B116" s="643" t="s">
        <v>324</v>
      </c>
      <c r="C116" s="638"/>
      <c r="D116" s="459">
        <f>SUM(D12:D115)</f>
        <v>601018.15999999992</v>
      </c>
      <c r="E116" s="462"/>
      <c r="F116" s="458">
        <f>SUM(F12:F115)</f>
        <v>601018.15999999992</v>
      </c>
      <c r="G116" s="462"/>
      <c r="H116" s="462"/>
      <c r="I116" s="578">
        <f>SUM(I12:I115)</f>
        <v>459711.30000000005</v>
      </c>
      <c r="J116" s="502"/>
      <c r="K116" s="540"/>
      <c r="L116" s="540">
        <f>SUM(L12:L115)</f>
        <v>0</v>
      </c>
      <c r="M116" s="541"/>
      <c r="N116" s="541"/>
      <c r="O116" s="542"/>
      <c r="P116" s="537"/>
      <c r="Q116" s="537"/>
      <c r="R116" s="537"/>
      <c r="S116" s="537"/>
      <c r="T116" s="537"/>
      <c r="U116" s="537"/>
      <c r="V116" s="537"/>
      <c r="W116" s="538"/>
      <c r="X116" s="537"/>
      <c r="Y116" s="537"/>
      <c r="Z116" s="537"/>
    </row>
    <row r="117" spans="1:26" ht="14.25" customHeight="1" x14ac:dyDescent="0.25">
      <c r="A117" s="334"/>
      <c r="B117" s="334"/>
      <c r="C117" s="644"/>
      <c r="D117" s="644"/>
      <c r="E117" s="644"/>
      <c r="F117" s="644"/>
      <c r="G117" s="644"/>
      <c r="H117" s="644"/>
      <c r="I117" s="644"/>
      <c r="J117" s="644"/>
      <c r="K117" s="537"/>
      <c r="L117" s="543"/>
      <c r="M117" s="537"/>
      <c r="N117" s="537"/>
      <c r="O117" s="537"/>
      <c r="P117" s="537"/>
      <c r="Q117" s="537"/>
      <c r="R117" s="537"/>
      <c r="S117" s="537"/>
      <c r="T117" s="537"/>
      <c r="U117" s="537"/>
      <c r="V117" s="537"/>
      <c r="W117" s="544"/>
      <c r="X117" s="537"/>
      <c r="Y117" s="537"/>
      <c r="Z117" s="537"/>
    </row>
    <row r="118" spans="1:26" s="472" customFormat="1" ht="27.75" customHeight="1" x14ac:dyDescent="0.2">
      <c r="A118" s="334"/>
      <c r="B118" s="334"/>
      <c r="C118" s="645"/>
      <c r="D118" s="645"/>
      <c r="E118" s="645"/>
      <c r="F118" s="645"/>
      <c r="G118" s="645"/>
      <c r="H118" s="645"/>
      <c r="I118" s="645"/>
      <c r="J118" s="645"/>
      <c r="K118" s="650"/>
      <c r="L118" s="650"/>
      <c r="M118" s="650"/>
      <c r="N118" s="650"/>
      <c r="O118" s="537"/>
      <c r="P118" s="651"/>
      <c r="Q118" s="651"/>
      <c r="R118" s="651"/>
      <c r="S118" s="651"/>
      <c r="T118" s="651"/>
      <c r="U118" s="537"/>
      <c r="V118" s="537"/>
      <c r="W118" s="538"/>
      <c r="X118" s="545"/>
      <c r="Y118" s="537"/>
      <c r="Z118" s="537"/>
    </row>
    <row r="119" spans="1:26" ht="14.25" customHeight="1" x14ac:dyDescent="0.2">
      <c r="A119" s="14"/>
      <c r="B119" s="637" t="s">
        <v>325</v>
      </c>
      <c r="C119" s="638"/>
      <c r="D119" s="641"/>
      <c r="E119" s="642" t="s">
        <v>315</v>
      </c>
      <c r="F119" s="638"/>
      <c r="G119" s="638"/>
      <c r="H119" s="638"/>
      <c r="I119" s="638"/>
      <c r="J119" s="638"/>
      <c r="K119" s="650"/>
      <c r="L119" s="650"/>
      <c r="M119" s="650"/>
      <c r="N119" s="650"/>
      <c r="O119" s="514"/>
      <c r="P119" s="514"/>
      <c r="Q119" s="514"/>
      <c r="R119" s="514"/>
      <c r="S119" s="514"/>
      <c r="T119" s="514"/>
      <c r="U119" s="514"/>
      <c r="V119" s="514"/>
      <c r="W119" s="514"/>
      <c r="X119" s="514"/>
      <c r="Y119" s="514"/>
      <c r="Z119" s="514"/>
    </row>
    <row r="120" spans="1:26" ht="14.25" customHeight="1" x14ac:dyDescent="0.2">
      <c r="A120" s="337" t="s">
        <v>316</v>
      </c>
      <c r="B120" s="337" t="s">
        <v>317</v>
      </c>
      <c r="C120" s="451" t="s">
        <v>41</v>
      </c>
      <c r="D120" s="338" t="s">
        <v>318</v>
      </c>
      <c r="E120" s="337" t="s">
        <v>319</v>
      </c>
      <c r="F120" s="338" t="s">
        <v>318</v>
      </c>
      <c r="G120" s="339" t="s">
        <v>320</v>
      </c>
      <c r="H120" s="339" t="s">
        <v>321</v>
      </c>
      <c r="I120" s="337" t="s">
        <v>322</v>
      </c>
      <c r="J120" s="495" t="s">
        <v>323</v>
      </c>
      <c r="K120" s="650"/>
      <c r="L120" s="650"/>
      <c r="M120" s="650"/>
      <c r="N120" s="650"/>
      <c r="O120" s="514"/>
      <c r="P120" s="514"/>
      <c r="Q120" s="514"/>
      <c r="R120" s="514"/>
      <c r="S120" s="514"/>
      <c r="T120" s="514"/>
      <c r="U120" s="514"/>
      <c r="V120" s="514"/>
      <c r="W120" s="514"/>
      <c r="X120" s="514"/>
      <c r="Y120" s="514"/>
      <c r="Z120" s="514"/>
    </row>
    <row r="121" spans="1:26" ht="14.25" customHeight="1" x14ac:dyDescent="0.2">
      <c r="A121" s="340"/>
      <c r="B121" s="340" t="s">
        <v>68</v>
      </c>
      <c r="C121" s="452"/>
      <c r="D121" s="342"/>
      <c r="E121" s="341"/>
      <c r="F121" s="342"/>
      <c r="G121" s="341"/>
      <c r="H121" s="341"/>
      <c r="I121" s="342"/>
      <c r="J121" s="498"/>
      <c r="K121" s="534"/>
      <c r="L121" s="534"/>
      <c r="M121" s="534"/>
      <c r="N121" s="534"/>
      <c r="O121" s="534"/>
      <c r="P121" s="534"/>
      <c r="Q121" s="534"/>
      <c r="R121" s="534"/>
      <c r="S121" s="534"/>
      <c r="T121" s="534"/>
      <c r="U121" s="534"/>
      <c r="V121" s="534"/>
      <c r="W121" s="534"/>
      <c r="X121" s="534"/>
      <c r="Y121" s="534"/>
      <c r="Z121" s="534"/>
    </row>
    <row r="122" spans="1:26" ht="14.25" customHeight="1" x14ac:dyDescent="0.2">
      <c r="A122" s="340"/>
      <c r="B122" s="340" t="s">
        <v>101</v>
      </c>
      <c r="C122" s="452"/>
      <c r="D122" s="342"/>
      <c r="E122" s="341"/>
      <c r="F122" s="342"/>
      <c r="G122" s="341"/>
      <c r="H122" s="341"/>
      <c r="I122" s="342"/>
      <c r="J122" s="498"/>
      <c r="K122" s="534"/>
      <c r="L122" s="534"/>
      <c r="M122" s="534"/>
      <c r="N122" s="534"/>
      <c r="O122" s="534"/>
      <c r="P122" s="534"/>
      <c r="Q122" s="534"/>
      <c r="R122" s="534"/>
      <c r="S122" s="534"/>
      <c r="T122" s="534"/>
      <c r="U122" s="534"/>
      <c r="V122" s="534"/>
      <c r="W122" s="534"/>
      <c r="X122" s="534"/>
      <c r="Y122" s="534"/>
      <c r="Z122" s="534"/>
    </row>
    <row r="123" spans="1:26" ht="14.25" customHeight="1" x14ac:dyDescent="0.2">
      <c r="A123" s="340"/>
      <c r="B123" s="340" t="s">
        <v>108</v>
      </c>
      <c r="C123" s="452"/>
      <c r="D123" s="342"/>
      <c r="E123" s="341"/>
      <c r="F123" s="342"/>
      <c r="G123" s="341"/>
      <c r="H123" s="341"/>
      <c r="I123" s="342"/>
      <c r="J123" s="498"/>
      <c r="K123" s="534"/>
      <c r="L123" s="534"/>
      <c r="M123" s="534"/>
      <c r="N123" s="534"/>
      <c r="O123" s="534"/>
      <c r="P123" s="534"/>
      <c r="Q123" s="534"/>
      <c r="R123" s="534"/>
      <c r="S123" s="534"/>
      <c r="T123" s="534"/>
      <c r="U123" s="534"/>
      <c r="V123" s="534"/>
      <c r="W123" s="534"/>
      <c r="X123" s="534"/>
      <c r="Y123" s="534"/>
      <c r="Z123" s="534"/>
    </row>
    <row r="124" spans="1:26" ht="14.25" customHeight="1" x14ac:dyDescent="0.2">
      <c r="A124" s="340"/>
      <c r="B124" s="340" t="s">
        <v>124</v>
      </c>
      <c r="C124" s="452"/>
      <c r="D124" s="342"/>
      <c r="E124" s="341"/>
      <c r="F124" s="342"/>
      <c r="G124" s="341"/>
      <c r="H124" s="341"/>
      <c r="I124" s="342"/>
      <c r="J124" s="498"/>
      <c r="K124" s="534"/>
      <c r="L124" s="534"/>
      <c r="M124" s="534"/>
      <c r="N124" s="534"/>
      <c r="O124" s="534"/>
      <c r="P124" s="534"/>
      <c r="Q124" s="534"/>
      <c r="R124" s="534"/>
      <c r="S124" s="534"/>
      <c r="T124" s="534"/>
      <c r="U124" s="534"/>
      <c r="V124" s="534"/>
      <c r="W124" s="534"/>
      <c r="X124" s="534"/>
      <c r="Y124" s="534"/>
      <c r="Z124" s="534"/>
    </row>
    <row r="125" spans="1:26" ht="14.25" customHeight="1" x14ac:dyDescent="0.2">
      <c r="A125" s="340"/>
      <c r="B125" s="340" t="s">
        <v>141</v>
      </c>
      <c r="C125" s="452"/>
      <c r="D125" s="342"/>
      <c r="E125" s="341"/>
      <c r="F125" s="342"/>
      <c r="G125" s="341"/>
      <c r="H125" s="341"/>
      <c r="I125" s="342"/>
      <c r="J125" s="498"/>
      <c r="K125" s="534"/>
      <c r="L125" s="534"/>
      <c r="M125" s="534"/>
      <c r="N125" s="534"/>
      <c r="O125" s="534"/>
      <c r="P125" s="534"/>
      <c r="Q125" s="534"/>
      <c r="R125" s="534"/>
      <c r="S125" s="534"/>
      <c r="T125" s="534"/>
      <c r="U125" s="534"/>
      <c r="V125" s="534"/>
      <c r="W125" s="534"/>
      <c r="X125" s="534"/>
      <c r="Y125" s="534"/>
      <c r="Z125" s="534"/>
    </row>
    <row r="126" spans="1:26" ht="14.25" customHeight="1" x14ac:dyDescent="0.2">
      <c r="A126" s="340"/>
      <c r="B126" s="340"/>
      <c r="C126" s="452"/>
      <c r="D126" s="342"/>
      <c r="E126" s="341"/>
      <c r="F126" s="342"/>
      <c r="G126" s="341"/>
      <c r="H126" s="341"/>
      <c r="I126" s="342"/>
      <c r="J126" s="498"/>
      <c r="K126" s="534"/>
      <c r="L126" s="534"/>
      <c r="M126" s="534"/>
      <c r="N126" s="534"/>
      <c r="O126" s="534"/>
      <c r="P126" s="534"/>
      <c r="Q126" s="534"/>
      <c r="R126" s="534"/>
      <c r="S126" s="534"/>
      <c r="T126" s="534"/>
      <c r="U126" s="534"/>
      <c r="V126" s="534"/>
      <c r="W126" s="534"/>
      <c r="X126" s="534"/>
      <c r="Y126" s="534"/>
      <c r="Z126" s="534"/>
    </row>
    <row r="127" spans="1:26" ht="14.25" customHeight="1" x14ac:dyDescent="0.25">
      <c r="A127" s="343"/>
      <c r="B127" s="643" t="s">
        <v>324</v>
      </c>
      <c r="C127" s="638"/>
      <c r="D127" s="344">
        <f>SUM(D121:D126)</f>
        <v>0</v>
      </c>
      <c r="E127" s="345"/>
      <c r="F127" s="344">
        <f>SUM(F121:F126)</f>
        <v>0</v>
      </c>
      <c r="G127" s="345"/>
      <c r="H127" s="345"/>
      <c r="I127" s="344">
        <f>SUM(I121:I126)</f>
        <v>0</v>
      </c>
      <c r="J127" s="533"/>
      <c r="K127" s="546"/>
      <c r="L127" s="546"/>
      <c r="M127" s="546"/>
      <c r="N127" s="546"/>
      <c r="O127" s="546"/>
      <c r="P127" s="546"/>
      <c r="Q127" s="546"/>
      <c r="R127" s="546"/>
      <c r="S127" s="546"/>
      <c r="T127" s="546"/>
      <c r="U127" s="546"/>
      <c r="V127" s="546"/>
      <c r="W127" s="546"/>
      <c r="X127" s="546"/>
      <c r="Y127" s="546"/>
      <c r="Z127" s="546"/>
    </row>
    <row r="128" spans="1:26" ht="14.25" customHeight="1" x14ac:dyDescent="0.2">
      <c r="A128" s="334"/>
      <c r="B128" s="334"/>
      <c r="C128" s="450"/>
      <c r="D128" s="335"/>
      <c r="E128" s="334"/>
      <c r="F128" s="335"/>
      <c r="G128" s="334"/>
      <c r="H128" s="334"/>
      <c r="I128" s="4"/>
      <c r="J128" s="534"/>
      <c r="K128" s="534"/>
      <c r="L128" s="534"/>
      <c r="M128" s="534"/>
      <c r="N128" s="534"/>
      <c r="O128" s="534"/>
      <c r="P128" s="534"/>
      <c r="Q128" s="534"/>
      <c r="R128" s="534"/>
      <c r="S128" s="534"/>
      <c r="T128" s="534"/>
      <c r="U128" s="534"/>
      <c r="V128" s="534"/>
      <c r="W128" s="534"/>
      <c r="X128" s="534"/>
      <c r="Y128" s="534"/>
      <c r="Z128" s="534"/>
    </row>
    <row r="129" spans="1:26" ht="14.25" customHeight="1" x14ac:dyDescent="0.2">
      <c r="A129" s="14"/>
      <c r="B129" s="637" t="s">
        <v>326</v>
      </c>
      <c r="C129" s="638"/>
      <c r="D129" s="641"/>
      <c r="E129" s="642" t="s">
        <v>315</v>
      </c>
      <c r="F129" s="638"/>
      <c r="G129" s="638"/>
      <c r="H129" s="638"/>
      <c r="I129" s="638"/>
      <c r="J129" s="638"/>
      <c r="K129" s="547"/>
      <c r="L129" s="547"/>
      <c r="M129" s="547"/>
      <c r="N129" s="547"/>
      <c r="O129" s="547"/>
      <c r="P129" s="547"/>
      <c r="Q129" s="547"/>
      <c r="R129" s="547"/>
      <c r="S129" s="547"/>
      <c r="T129" s="547"/>
      <c r="U129" s="547"/>
      <c r="V129" s="547"/>
      <c r="W129" s="547"/>
      <c r="X129" s="547"/>
      <c r="Y129" s="547"/>
      <c r="Z129" s="547"/>
    </row>
    <row r="130" spans="1:26" ht="14.25" customHeight="1" x14ac:dyDescent="0.2">
      <c r="A130" s="337" t="s">
        <v>316</v>
      </c>
      <c r="B130" s="337" t="s">
        <v>317</v>
      </c>
      <c r="C130" s="451" t="s">
        <v>41</v>
      </c>
      <c r="D130" s="338" t="s">
        <v>318</v>
      </c>
      <c r="E130" s="337" t="s">
        <v>319</v>
      </c>
      <c r="F130" s="338" t="s">
        <v>318</v>
      </c>
      <c r="G130" s="339" t="s">
        <v>320</v>
      </c>
      <c r="H130" s="339" t="s">
        <v>321</v>
      </c>
      <c r="I130" s="337" t="s">
        <v>322</v>
      </c>
      <c r="J130" s="495" t="s">
        <v>323</v>
      </c>
      <c r="K130" s="547"/>
      <c r="L130" s="547"/>
      <c r="M130" s="547"/>
      <c r="N130" s="547"/>
      <c r="O130" s="547"/>
      <c r="P130" s="547"/>
      <c r="Q130" s="547"/>
      <c r="R130" s="547"/>
      <c r="S130" s="547"/>
      <c r="T130" s="547"/>
      <c r="U130" s="547"/>
      <c r="V130" s="547"/>
      <c r="W130" s="547"/>
      <c r="X130" s="547"/>
      <c r="Y130" s="547"/>
      <c r="Z130" s="547"/>
    </row>
    <row r="131" spans="1:26" ht="14.25" customHeight="1" x14ac:dyDescent="0.2">
      <c r="A131" s="340"/>
      <c r="B131" s="340" t="s">
        <v>68</v>
      </c>
      <c r="C131" s="452"/>
      <c r="D131" s="342"/>
      <c r="E131" s="341"/>
      <c r="F131" s="342"/>
      <c r="G131" s="341"/>
      <c r="H131" s="341"/>
      <c r="I131" s="342"/>
      <c r="J131" s="498"/>
      <c r="K131" s="534"/>
      <c r="L131" s="534"/>
      <c r="M131" s="534"/>
      <c r="N131" s="534"/>
      <c r="O131" s="534"/>
      <c r="P131" s="534"/>
      <c r="Q131" s="534"/>
      <c r="R131" s="534"/>
      <c r="S131" s="534"/>
      <c r="T131" s="534"/>
      <c r="U131" s="534"/>
      <c r="V131" s="534"/>
      <c r="W131" s="534"/>
      <c r="X131" s="534"/>
      <c r="Y131" s="534"/>
      <c r="Z131" s="534"/>
    </row>
    <row r="132" spans="1:26" ht="14.25" customHeight="1" x14ac:dyDescent="0.2">
      <c r="A132" s="340"/>
      <c r="B132" s="340" t="s">
        <v>101</v>
      </c>
      <c r="C132" s="452"/>
      <c r="D132" s="342"/>
      <c r="E132" s="341"/>
      <c r="F132" s="342"/>
      <c r="G132" s="341"/>
      <c r="H132" s="341"/>
      <c r="I132" s="342"/>
      <c r="J132" s="498"/>
      <c r="K132" s="534"/>
      <c r="L132" s="534"/>
      <c r="M132" s="534"/>
      <c r="N132" s="534"/>
      <c r="O132" s="534"/>
      <c r="P132" s="534"/>
      <c r="Q132" s="534"/>
      <c r="R132" s="534"/>
      <c r="S132" s="534"/>
      <c r="T132" s="534"/>
      <c r="U132" s="534"/>
      <c r="V132" s="534"/>
      <c r="W132" s="534"/>
      <c r="X132" s="534"/>
      <c r="Y132" s="534"/>
      <c r="Z132" s="534"/>
    </row>
    <row r="133" spans="1:26" ht="14.25" customHeight="1" x14ac:dyDescent="0.2">
      <c r="A133" s="340"/>
      <c r="B133" s="340" t="s">
        <v>108</v>
      </c>
      <c r="C133" s="452"/>
      <c r="D133" s="342"/>
      <c r="E133" s="341"/>
      <c r="F133" s="342"/>
      <c r="G133" s="341"/>
      <c r="H133" s="341"/>
      <c r="I133" s="342"/>
      <c r="J133" s="498"/>
      <c r="K133" s="534"/>
      <c r="L133" s="534"/>
      <c r="M133" s="534"/>
      <c r="N133" s="534"/>
      <c r="O133" s="534"/>
      <c r="P133" s="534"/>
      <c r="Q133" s="534"/>
      <c r="R133" s="534"/>
      <c r="S133" s="534"/>
      <c r="T133" s="534"/>
      <c r="U133" s="534"/>
      <c r="V133" s="534"/>
      <c r="W133" s="534"/>
      <c r="X133" s="534"/>
      <c r="Y133" s="534"/>
      <c r="Z133" s="534"/>
    </row>
    <row r="134" spans="1:26" ht="14.25" customHeight="1" x14ac:dyDescent="0.2">
      <c r="A134" s="340"/>
      <c r="B134" s="340" t="s">
        <v>124</v>
      </c>
      <c r="C134" s="452"/>
      <c r="D134" s="342"/>
      <c r="E134" s="341"/>
      <c r="F134" s="342"/>
      <c r="G134" s="341"/>
      <c r="H134" s="341"/>
      <c r="I134" s="342"/>
      <c r="J134" s="498"/>
      <c r="K134" s="534"/>
      <c r="L134" s="534"/>
      <c r="M134" s="534"/>
      <c r="N134" s="534"/>
      <c r="O134" s="534"/>
      <c r="P134" s="534"/>
      <c r="Q134" s="534"/>
      <c r="R134" s="534"/>
      <c r="S134" s="534"/>
      <c r="T134" s="534"/>
      <c r="U134" s="534"/>
      <c r="V134" s="534"/>
      <c r="W134" s="534"/>
      <c r="X134" s="534"/>
      <c r="Y134" s="534"/>
      <c r="Z134" s="534"/>
    </row>
    <row r="135" spans="1:26" ht="14.25" customHeight="1" x14ac:dyDescent="0.2">
      <c r="A135" s="340"/>
      <c r="B135" s="340" t="s">
        <v>141</v>
      </c>
      <c r="C135" s="452"/>
      <c r="D135" s="342"/>
      <c r="E135" s="341"/>
      <c r="F135" s="342"/>
      <c r="G135" s="341"/>
      <c r="H135" s="341"/>
      <c r="I135" s="342"/>
      <c r="J135" s="498"/>
      <c r="K135" s="534"/>
      <c r="L135" s="534"/>
      <c r="M135" s="534"/>
      <c r="N135" s="534"/>
      <c r="O135" s="534"/>
      <c r="P135" s="534"/>
      <c r="Q135" s="534"/>
      <c r="R135" s="534"/>
      <c r="S135" s="534"/>
      <c r="T135" s="534"/>
      <c r="U135" s="534"/>
      <c r="V135" s="534"/>
      <c r="W135" s="534"/>
      <c r="X135" s="534"/>
      <c r="Y135" s="534"/>
      <c r="Z135" s="534"/>
    </row>
    <row r="136" spans="1:26" ht="14.25" customHeight="1" x14ac:dyDescent="0.2">
      <c r="A136" s="340"/>
      <c r="B136" s="340"/>
      <c r="C136" s="452"/>
      <c r="D136" s="342"/>
      <c r="E136" s="341"/>
      <c r="F136" s="342"/>
      <c r="G136" s="341"/>
      <c r="H136" s="341"/>
      <c r="I136" s="342"/>
      <c r="J136" s="498"/>
      <c r="K136" s="534"/>
      <c r="L136" s="534"/>
      <c r="M136" s="534"/>
      <c r="N136" s="534"/>
      <c r="O136" s="534"/>
      <c r="P136" s="534"/>
      <c r="Q136" s="534"/>
      <c r="R136" s="534"/>
      <c r="S136" s="534"/>
      <c r="T136" s="534"/>
      <c r="U136" s="534"/>
      <c r="V136" s="534"/>
      <c r="W136" s="534"/>
      <c r="X136" s="534"/>
      <c r="Y136" s="534"/>
      <c r="Z136" s="534"/>
    </row>
    <row r="137" spans="1:26" ht="14.25" customHeight="1" x14ac:dyDescent="0.25">
      <c r="A137" s="343"/>
      <c r="B137" s="643" t="s">
        <v>324</v>
      </c>
      <c r="C137" s="638"/>
      <c r="D137" s="344">
        <f>SUM(D131:D136)</f>
        <v>0</v>
      </c>
      <c r="E137" s="345"/>
      <c r="F137" s="344">
        <f>SUM(F131:F136)</f>
        <v>0</v>
      </c>
      <c r="G137" s="345"/>
      <c r="H137" s="345"/>
      <c r="I137" s="344">
        <f>SUM(I131:I136)</f>
        <v>0</v>
      </c>
      <c r="J137" s="533"/>
      <c r="K137" s="546"/>
      <c r="L137" s="546"/>
      <c r="M137" s="546"/>
      <c r="N137" s="546"/>
      <c r="O137" s="546"/>
      <c r="P137" s="546"/>
      <c r="Q137" s="546"/>
      <c r="R137" s="546"/>
      <c r="S137" s="546"/>
      <c r="T137" s="546"/>
      <c r="U137" s="546"/>
      <c r="V137" s="546"/>
      <c r="W137" s="546"/>
      <c r="X137" s="546"/>
      <c r="Y137" s="546"/>
      <c r="Z137" s="546"/>
    </row>
    <row r="138" spans="1:26" ht="14.25" customHeight="1" x14ac:dyDescent="0.2">
      <c r="A138" s="334"/>
      <c r="B138" s="334"/>
      <c r="C138" s="450"/>
      <c r="D138" s="335"/>
      <c r="E138" s="334"/>
      <c r="F138" s="335"/>
      <c r="G138" s="334"/>
      <c r="H138" s="334"/>
      <c r="I138" s="4"/>
      <c r="J138" s="534"/>
      <c r="K138" s="534"/>
      <c r="L138" s="534"/>
      <c r="M138" s="534"/>
      <c r="N138" s="534"/>
      <c r="O138" s="534"/>
      <c r="P138" s="534"/>
      <c r="Q138" s="534"/>
      <c r="R138" s="534"/>
      <c r="S138" s="534"/>
      <c r="T138" s="534"/>
      <c r="U138" s="534"/>
      <c r="V138" s="534"/>
      <c r="W138" s="534"/>
      <c r="X138" s="534"/>
      <c r="Y138" s="534"/>
      <c r="Z138" s="534"/>
    </row>
    <row r="139" spans="1:26" ht="14.25" customHeight="1" x14ac:dyDescent="0.2">
      <c r="A139" s="346"/>
      <c r="B139" s="347" t="s">
        <v>327</v>
      </c>
      <c r="C139" s="453"/>
      <c r="D139" s="348"/>
      <c r="E139" s="346"/>
      <c r="F139" s="348"/>
      <c r="G139" s="346"/>
      <c r="H139" s="346"/>
      <c r="I139" s="346"/>
      <c r="J139" s="535"/>
      <c r="K139" s="535"/>
      <c r="L139" s="535"/>
      <c r="M139" s="535"/>
      <c r="N139" s="535"/>
      <c r="O139" s="535"/>
      <c r="P139" s="535"/>
      <c r="Q139" s="535"/>
      <c r="R139" s="535"/>
      <c r="S139" s="535"/>
      <c r="T139" s="535"/>
      <c r="U139" s="535"/>
      <c r="V139" s="535"/>
      <c r="W139" s="535"/>
      <c r="X139" s="535"/>
      <c r="Y139" s="535"/>
      <c r="Z139" s="535"/>
    </row>
    <row r="140" spans="1:26" ht="14.25" customHeight="1" x14ac:dyDescent="0.2">
      <c r="A140" s="334"/>
      <c r="B140" s="334"/>
      <c r="C140" s="450"/>
      <c r="D140" s="335"/>
      <c r="E140" s="334"/>
      <c r="F140" s="335"/>
      <c r="G140" s="334"/>
      <c r="H140" s="334"/>
      <c r="I140" s="4"/>
      <c r="J140" s="534"/>
      <c r="K140" s="534"/>
      <c r="L140" s="534"/>
      <c r="M140" s="534"/>
      <c r="N140" s="534"/>
      <c r="O140" s="534"/>
      <c r="P140" s="534"/>
      <c r="Q140" s="534"/>
      <c r="R140" s="534"/>
      <c r="S140" s="534"/>
      <c r="T140" s="534"/>
      <c r="U140" s="534"/>
      <c r="V140" s="534"/>
      <c r="W140" s="534"/>
      <c r="X140" s="534"/>
      <c r="Y140" s="534"/>
      <c r="Z140" s="534"/>
    </row>
    <row r="141" spans="1:26" ht="14.25" customHeight="1" x14ac:dyDescent="0.2">
      <c r="A141" s="334"/>
      <c r="B141" s="334"/>
      <c r="C141" s="450"/>
      <c r="D141" s="335"/>
      <c r="E141" s="334"/>
      <c r="F141" s="335"/>
      <c r="G141" s="334"/>
      <c r="H141" s="334"/>
      <c r="I141" s="4"/>
      <c r="J141" s="534"/>
      <c r="K141" s="534"/>
      <c r="L141" s="534"/>
      <c r="M141" s="534"/>
      <c r="N141" s="534"/>
      <c r="O141" s="534"/>
      <c r="P141" s="534"/>
      <c r="Q141" s="534"/>
      <c r="R141" s="534"/>
      <c r="S141" s="534"/>
      <c r="T141" s="534"/>
      <c r="U141" s="534"/>
      <c r="V141" s="534"/>
      <c r="W141" s="534"/>
      <c r="X141" s="534"/>
      <c r="Y141" s="534"/>
      <c r="Z141" s="534"/>
    </row>
    <row r="142" spans="1:26" ht="14.25" customHeight="1" x14ac:dyDescent="0.2">
      <c r="A142" s="334"/>
      <c r="B142" s="334"/>
      <c r="C142" s="450"/>
      <c r="D142" s="335"/>
      <c r="E142" s="334"/>
      <c r="F142" s="335"/>
      <c r="G142" s="334"/>
      <c r="H142" s="334"/>
      <c r="I142" s="4"/>
      <c r="J142" s="534"/>
      <c r="K142" s="534"/>
      <c r="L142" s="534"/>
      <c r="M142" s="534"/>
      <c r="N142" s="534"/>
      <c r="O142" s="534"/>
      <c r="P142" s="534"/>
      <c r="Q142" s="534"/>
      <c r="R142" s="534"/>
      <c r="S142" s="534"/>
      <c r="T142" s="534"/>
      <c r="U142" s="534"/>
      <c r="V142" s="534"/>
      <c r="W142" s="534"/>
      <c r="X142" s="534"/>
      <c r="Y142" s="534"/>
      <c r="Z142" s="534"/>
    </row>
    <row r="143" spans="1:26" ht="14.25" customHeight="1" x14ac:dyDescent="0.2">
      <c r="A143" s="334"/>
      <c r="B143" s="334"/>
      <c r="C143" s="450"/>
      <c r="D143" s="335"/>
      <c r="E143" s="334"/>
      <c r="F143" s="335"/>
      <c r="G143" s="334"/>
      <c r="H143" s="334"/>
      <c r="I143" s="4"/>
      <c r="J143" s="534"/>
      <c r="K143" s="534"/>
      <c r="L143" s="534"/>
      <c r="M143" s="534"/>
      <c r="N143" s="534"/>
      <c r="O143" s="534"/>
      <c r="P143" s="534"/>
      <c r="Q143" s="534"/>
      <c r="R143" s="534"/>
      <c r="S143" s="534"/>
      <c r="T143" s="534"/>
      <c r="U143" s="534"/>
      <c r="V143" s="534"/>
      <c r="W143" s="534"/>
      <c r="X143" s="534"/>
      <c r="Y143" s="534"/>
      <c r="Z143" s="534"/>
    </row>
    <row r="144" spans="1:26" ht="14.25" customHeight="1" x14ac:dyDescent="0.2">
      <c r="A144" s="334"/>
      <c r="B144" s="334"/>
      <c r="C144" s="450"/>
      <c r="D144" s="335"/>
      <c r="E144" s="334"/>
      <c r="F144" s="335"/>
      <c r="G144" s="334"/>
      <c r="H144" s="334"/>
      <c r="I144" s="4"/>
      <c r="J144" s="534"/>
      <c r="K144" s="534"/>
      <c r="L144" s="534"/>
      <c r="M144" s="534"/>
      <c r="N144" s="534"/>
      <c r="O144" s="534"/>
      <c r="P144" s="534"/>
      <c r="Q144" s="534"/>
      <c r="R144" s="534"/>
      <c r="S144" s="534"/>
      <c r="T144" s="534"/>
      <c r="U144" s="534"/>
      <c r="V144" s="534"/>
      <c r="W144" s="534"/>
      <c r="X144" s="534"/>
      <c r="Y144" s="534"/>
      <c r="Z144" s="534"/>
    </row>
    <row r="145" spans="1:26" ht="14.25" customHeight="1" x14ac:dyDescent="0.2">
      <c r="A145" s="334"/>
      <c r="B145" s="334"/>
      <c r="C145" s="450"/>
      <c r="D145" s="335"/>
      <c r="E145" s="334"/>
      <c r="F145" s="335"/>
      <c r="G145" s="334"/>
      <c r="H145" s="334"/>
      <c r="I145" s="4"/>
      <c r="J145" s="534"/>
      <c r="K145" s="534"/>
      <c r="L145" s="534"/>
      <c r="M145" s="534"/>
      <c r="N145" s="534"/>
      <c r="O145" s="534"/>
      <c r="P145" s="534"/>
      <c r="Q145" s="534"/>
      <c r="R145" s="534"/>
      <c r="S145" s="534"/>
      <c r="T145" s="534"/>
      <c r="U145" s="534"/>
      <c r="V145" s="534"/>
      <c r="W145" s="534"/>
      <c r="X145" s="534"/>
      <c r="Y145" s="534"/>
      <c r="Z145" s="534"/>
    </row>
    <row r="146" spans="1:26" ht="14.25" customHeight="1" x14ac:dyDescent="0.2">
      <c r="A146" s="334"/>
      <c r="B146" s="334"/>
      <c r="C146" s="450"/>
      <c r="D146" s="335"/>
      <c r="E146" s="334"/>
      <c r="F146" s="335"/>
      <c r="G146" s="334"/>
      <c r="H146" s="334"/>
      <c r="I146" s="4"/>
      <c r="J146" s="534"/>
      <c r="K146" s="534"/>
      <c r="L146" s="534"/>
      <c r="M146" s="534"/>
      <c r="N146" s="534"/>
      <c r="O146" s="534"/>
      <c r="P146" s="534"/>
      <c r="Q146" s="534"/>
      <c r="R146" s="534"/>
      <c r="S146" s="534"/>
      <c r="T146" s="534"/>
      <c r="U146" s="534"/>
      <c r="V146" s="534"/>
      <c r="W146" s="534"/>
      <c r="X146" s="534"/>
      <c r="Y146" s="534"/>
      <c r="Z146" s="534"/>
    </row>
    <row r="147" spans="1:26" ht="14.25" customHeight="1" x14ac:dyDescent="0.2">
      <c r="A147" s="334"/>
      <c r="B147" s="334"/>
      <c r="C147" s="450"/>
      <c r="D147" s="335"/>
      <c r="E147" s="334"/>
      <c r="F147" s="335"/>
      <c r="G147" s="334"/>
      <c r="H147" s="334"/>
      <c r="I147" s="4"/>
      <c r="J147" s="534"/>
      <c r="K147" s="534"/>
      <c r="L147" s="534"/>
      <c r="M147" s="534"/>
      <c r="N147" s="534"/>
      <c r="O147" s="534"/>
      <c r="P147" s="534"/>
      <c r="Q147" s="534"/>
      <c r="R147" s="534"/>
      <c r="S147" s="534"/>
      <c r="T147" s="534"/>
      <c r="U147" s="534"/>
      <c r="V147" s="534"/>
      <c r="W147" s="534"/>
      <c r="X147" s="534"/>
      <c r="Y147" s="534"/>
      <c r="Z147" s="534"/>
    </row>
    <row r="148" spans="1:26" ht="14.25" customHeight="1" x14ac:dyDescent="0.2">
      <c r="A148" s="334"/>
      <c r="B148" s="334"/>
      <c r="C148" s="450"/>
      <c r="D148" s="335"/>
      <c r="E148" s="334"/>
      <c r="F148" s="335"/>
      <c r="G148" s="334"/>
      <c r="H148" s="334"/>
      <c r="I148" s="4"/>
      <c r="J148" s="534"/>
      <c r="K148" s="534"/>
      <c r="L148" s="534"/>
      <c r="M148" s="534"/>
      <c r="N148" s="534"/>
      <c r="O148" s="534"/>
      <c r="P148" s="534"/>
      <c r="Q148" s="534"/>
      <c r="R148" s="534"/>
      <c r="S148" s="534"/>
      <c r="T148" s="534"/>
      <c r="U148" s="534"/>
      <c r="V148" s="534"/>
      <c r="W148" s="534"/>
      <c r="X148" s="534"/>
      <c r="Y148" s="534"/>
      <c r="Z148" s="534"/>
    </row>
    <row r="149" spans="1:26" ht="14.25" customHeight="1" x14ac:dyDescent="0.2">
      <c r="A149" s="334"/>
      <c r="B149" s="334"/>
      <c r="C149" s="450"/>
      <c r="D149" s="335"/>
      <c r="E149" s="334"/>
      <c r="F149" s="335"/>
      <c r="G149" s="334"/>
      <c r="H149" s="334"/>
      <c r="I149" s="4"/>
      <c r="J149" s="534"/>
      <c r="K149" s="534"/>
      <c r="L149" s="534"/>
      <c r="M149" s="534"/>
      <c r="N149" s="534"/>
      <c r="O149" s="534"/>
      <c r="P149" s="534"/>
      <c r="Q149" s="534"/>
      <c r="R149" s="534"/>
      <c r="S149" s="534"/>
      <c r="T149" s="534"/>
      <c r="U149" s="534"/>
      <c r="V149" s="534"/>
      <c r="W149" s="534"/>
      <c r="X149" s="534"/>
      <c r="Y149" s="534"/>
      <c r="Z149" s="534"/>
    </row>
    <row r="150" spans="1:26" ht="14.25" customHeight="1" x14ac:dyDescent="0.2">
      <c r="A150" s="334"/>
      <c r="B150" s="334"/>
      <c r="C150" s="450"/>
      <c r="D150" s="335"/>
      <c r="E150" s="334"/>
      <c r="F150" s="335"/>
      <c r="G150" s="334"/>
      <c r="H150" s="334"/>
      <c r="I150" s="4"/>
      <c r="J150" s="534"/>
      <c r="K150" s="534"/>
      <c r="L150" s="534"/>
      <c r="M150" s="534"/>
      <c r="N150" s="534"/>
      <c r="O150" s="534"/>
      <c r="P150" s="534"/>
      <c r="Q150" s="534"/>
      <c r="R150" s="534"/>
      <c r="S150" s="534"/>
      <c r="T150" s="534"/>
      <c r="U150" s="534"/>
      <c r="V150" s="534"/>
      <c r="W150" s="534"/>
      <c r="X150" s="534"/>
      <c r="Y150" s="534"/>
      <c r="Z150" s="534"/>
    </row>
    <row r="151" spans="1:26" ht="14.25" customHeight="1" x14ac:dyDescent="0.2">
      <c r="A151" s="334"/>
      <c r="B151" s="334"/>
      <c r="C151" s="450"/>
      <c r="D151" s="335"/>
      <c r="E151" s="334"/>
      <c r="F151" s="335"/>
      <c r="G151" s="334"/>
      <c r="H151" s="334"/>
      <c r="I151" s="4"/>
      <c r="J151" s="534"/>
      <c r="K151" s="534"/>
      <c r="L151" s="534"/>
      <c r="M151" s="534"/>
      <c r="N151" s="534"/>
      <c r="O151" s="534"/>
      <c r="P151" s="534"/>
      <c r="Q151" s="534"/>
      <c r="R151" s="534"/>
      <c r="S151" s="534"/>
      <c r="T151" s="534"/>
      <c r="U151" s="534"/>
      <c r="V151" s="534"/>
      <c r="W151" s="534"/>
      <c r="X151" s="534"/>
      <c r="Y151" s="534"/>
      <c r="Z151" s="534"/>
    </row>
    <row r="152" spans="1:26" ht="14.25" customHeight="1" x14ac:dyDescent="0.2">
      <c r="A152" s="334"/>
      <c r="B152" s="334"/>
      <c r="C152" s="450"/>
      <c r="D152" s="335"/>
      <c r="E152" s="334"/>
      <c r="F152" s="335"/>
      <c r="G152" s="334"/>
      <c r="H152" s="334"/>
      <c r="I152" s="4"/>
      <c r="J152" s="534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34"/>
      <c r="V152" s="534"/>
      <c r="W152" s="534"/>
      <c r="X152" s="534"/>
      <c r="Y152" s="534"/>
      <c r="Z152" s="534"/>
    </row>
    <row r="153" spans="1:26" ht="14.25" customHeight="1" x14ac:dyDescent="0.2">
      <c r="A153" s="334"/>
      <c r="B153" s="334"/>
      <c r="C153" s="450"/>
      <c r="D153" s="335"/>
      <c r="E153" s="334"/>
      <c r="F153" s="335"/>
      <c r="G153" s="334"/>
      <c r="H153" s="334"/>
      <c r="I153" s="4"/>
      <c r="J153" s="534"/>
      <c r="K153" s="534"/>
      <c r="L153" s="534"/>
      <c r="M153" s="534"/>
      <c r="N153" s="534"/>
      <c r="O153" s="534"/>
      <c r="P153" s="534"/>
      <c r="Q153" s="534"/>
      <c r="R153" s="534"/>
      <c r="S153" s="534"/>
      <c r="T153" s="534"/>
      <c r="U153" s="534"/>
      <c r="V153" s="534"/>
      <c r="W153" s="534"/>
      <c r="X153" s="534"/>
      <c r="Y153" s="534"/>
      <c r="Z153" s="534"/>
    </row>
    <row r="154" spans="1:26" ht="14.25" customHeight="1" x14ac:dyDescent="0.2">
      <c r="A154" s="334"/>
      <c r="B154" s="334"/>
      <c r="C154" s="450"/>
      <c r="D154" s="335"/>
      <c r="E154" s="334"/>
      <c r="F154" s="335"/>
      <c r="G154" s="334"/>
      <c r="H154" s="334"/>
      <c r="I154" s="4"/>
      <c r="J154" s="534"/>
      <c r="K154" s="534"/>
      <c r="L154" s="534"/>
      <c r="M154" s="534"/>
      <c r="N154" s="534"/>
      <c r="O154" s="534"/>
      <c r="P154" s="534"/>
      <c r="Q154" s="534"/>
      <c r="R154" s="534"/>
      <c r="S154" s="534"/>
      <c r="T154" s="534"/>
      <c r="U154" s="534"/>
      <c r="V154" s="534"/>
      <c r="W154" s="534"/>
      <c r="X154" s="534"/>
      <c r="Y154" s="534"/>
      <c r="Z154" s="534"/>
    </row>
    <row r="155" spans="1:26" ht="14.25" customHeight="1" x14ac:dyDescent="0.2">
      <c r="A155" s="334"/>
      <c r="B155" s="334"/>
      <c r="C155" s="450"/>
      <c r="D155" s="335"/>
      <c r="E155" s="334"/>
      <c r="F155" s="335"/>
      <c r="G155" s="334"/>
      <c r="H155" s="334"/>
      <c r="I155" s="4"/>
      <c r="J155" s="534"/>
      <c r="K155" s="534"/>
      <c r="L155" s="534"/>
      <c r="M155" s="534"/>
      <c r="N155" s="534"/>
      <c r="O155" s="534"/>
      <c r="P155" s="534"/>
      <c r="Q155" s="534"/>
      <c r="R155" s="534"/>
      <c r="S155" s="534"/>
      <c r="T155" s="534"/>
      <c r="U155" s="534"/>
      <c r="V155" s="534"/>
      <c r="W155" s="534"/>
      <c r="X155" s="534"/>
      <c r="Y155" s="534"/>
      <c r="Z155" s="534"/>
    </row>
    <row r="156" spans="1:26" ht="14.25" customHeight="1" x14ac:dyDescent="0.2">
      <c r="A156" s="334"/>
      <c r="B156" s="334"/>
      <c r="C156" s="450"/>
      <c r="D156" s="335"/>
      <c r="E156" s="334"/>
      <c r="F156" s="335"/>
      <c r="G156" s="334"/>
      <c r="H156" s="334"/>
      <c r="I156" s="4"/>
      <c r="J156" s="534"/>
      <c r="K156" s="534"/>
      <c r="L156" s="534"/>
      <c r="M156" s="534"/>
      <c r="N156" s="534"/>
      <c r="O156" s="534"/>
      <c r="P156" s="534"/>
      <c r="Q156" s="534"/>
      <c r="R156" s="534"/>
      <c r="S156" s="534"/>
      <c r="T156" s="534"/>
      <c r="U156" s="534"/>
      <c r="V156" s="534"/>
      <c r="W156" s="534"/>
      <c r="X156" s="534"/>
      <c r="Y156" s="534"/>
      <c r="Z156" s="534"/>
    </row>
    <row r="157" spans="1:26" ht="14.25" customHeight="1" x14ac:dyDescent="0.2">
      <c r="A157" s="334"/>
      <c r="B157" s="334"/>
      <c r="C157" s="450"/>
      <c r="D157" s="335"/>
      <c r="E157" s="334"/>
      <c r="F157" s="335"/>
      <c r="G157" s="334"/>
      <c r="H157" s="334"/>
      <c r="I157" s="4"/>
      <c r="J157" s="534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34"/>
      <c r="V157" s="534"/>
      <c r="W157" s="534"/>
      <c r="X157" s="534"/>
      <c r="Y157" s="534"/>
      <c r="Z157" s="534"/>
    </row>
    <row r="158" spans="1:26" ht="14.25" customHeight="1" x14ac:dyDescent="0.2">
      <c r="A158" s="334"/>
      <c r="B158" s="334"/>
      <c r="C158" s="450"/>
      <c r="D158" s="335"/>
      <c r="E158" s="334"/>
      <c r="F158" s="335"/>
      <c r="G158" s="334"/>
      <c r="H158" s="334"/>
      <c r="I158" s="4"/>
      <c r="J158" s="534"/>
      <c r="K158" s="534"/>
      <c r="L158" s="534"/>
      <c r="M158" s="534"/>
      <c r="N158" s="534"/>
      <c r="O158" s="534"/>
      <c r="P158" s="534"/>
      <c r="Q158" s="534"/>
      <c r="R158" s="534"/>
      <c r="S158" s="534"/>
      <c r="T158" s="534"/>
      <c r="U158" s="534"/>
      <c r="V158" s="534"/>
      <c r="W158" s="534"/>
      <c r="X158" s="534"/>
      <c r="Y158" s="534"/>
      <c r="Z158" s="534"/>
    </row>
    <row r="159" spans="1:26" ht="14.25" customHeight="1" x14ac:dyDescent="0.2">
      <c r="A159" s="334"/>
      <c r="B159" s="334"/>
      <c r="C159" s="450"/>
      <c r="D159" s="335"/>
      <c r="E159" s="334"/>
      <c r="F159" s="335"/>
      <c r="G159" s="334"/>
      <c r="H159" s="334"/>
      <c r="I159" s="4"/>
      <c r="J159" s="534"/>
      <c r="K159" s="534"/>
      <c r="L159" s="534"/>
      <c r="M159" s="534"/>
      <c r="N159" s="534"/>
      <c r="O159" s="534"/>
      <c r="P159" s="534"/>
      <c r="Q159" s="534"/>
      <c r="R159" s="534"/>
      <c r="S159" s="534"/>
      <c r="T159" s="534"/>
      <c r="U159" s="534"/>
      <c r="V159" s="534"/>
      <c r="W159" s="534"/>
      <c r="X159" s="534"/>
      <c r="Y159" s="534"/>
      <c r="Z159" s="534"/>
    </row>
    <row r="160" spans="1:26" ht="14.25" customHeight="1" x14ac:dyDescent="0.2">
      <c r="A160" s="334"/>
      <c r="B160" s="334"/>
      <c r="C160" s="450"/>
      <c r="D160" s="335"/>
      <c r="E160" s="334"/>
      <c r="F160" s="335"/>
      <c r="G160" s="334"/>
      <c r="H160" s="334"/>
      <c r="I160" s="4"/>
      <c r="J160" s="534"/>
      <c r="K160" s="534"/>
      <c r="L160" s="534"/>
      <c r="M160" s="534"/>
      <c r="N160" s="534"/>
      <c r="O160" s="534"/>
      <c r="P160" s="534"/>
      <c r="Q160" s="534"/>
      <c r="R160" s="534"/>
      <c r="S160" s="534"/>
      <c r="T160" s="534"/>
      <c r="U160" s="534"/>
      <c r="V160" s="534"/>
      <c r="W160" s="534"/>
      <c r="X160" s="534"/>
      <c r="Y160" s="534"/>
      <c r="Z160" s="534"/>
    </row>
    <row r="161" spans="1:26" ht="14.25" customHeight="1" x14ac:dyDescent="0.2">
      <c r="A161" s="334"/>
      <c r="B161" s="334"/>
      <c r="C161" s="450"/>
      <c r="D161" s="335"/>
      <c r="E161" s="334"/>
      <c r="F161" s="335"/>
      <c r="G161" s="334"/>
      <c r="H161" s="334"/>
      <c r="I161" s="4"/>
      <c r="J161" s="534"/>
      <c r="K161" s="534"/>
      <c r="L161" s="534"/>
      <c r="M161" s="534"/>
      <c r="N161" s="534"/>
      <c r="O161" s="534"/>
      <c r="P161" s="534"/>
      <c r="Q161" s="534"/>
      <c r="R161" s="534"/>
      <c r="S161" s="534"/>
      <c r="T161" s="534"/>
      <c r="U161" s="534"/>
      <c r="V161" s="534"/>
      <c r="W161" s="534"/>
      <c r="X161" s="534"/>
      <c r="Y161" s="534"/>
      <c r="Z161" s="534"/>
    </row>
    <row r="162" spans="1:26" ht="14.25" customHeight="1" x14ac:dyDescent="0.2">
      <c r="A162" s="334"/>
      <c r="B162" s="334"/>
      <c r="C162" s="450"/>
      <c r="D162" s="335"/>
      <c r="E162" s="334"/>
      <c r="F162" s="335"/>
      <c r="G162" s="334"/>
      <c r="H162" s="334"/>
      <c r="I162" s="4"/>
      <c r="J162" s="534"/>
      <c r="K162" s="534"/>
      <c r="L162" s="534"/>
      <c r="M162" s="534"/>
      <c r="N162" s="534"/>
      <c r="O162" s="534"/>
      <c r="P162" s="534"/>
      <c r="Q162" s="534"/>
      <c r="R162" s="534"/>
      <c r="S162" s="534"/>
      <c r="T162" s="534"/>
      <c r="U162" s="534"/>
      <c r="V162" s="534"/>
      <c r="W162" s="534"/>
      <c r="X162" s="534"/>
      <c r="Y162" s="534"/>
      <c r="Z162" s="534"/>
    </row>
    <row r="163" spans="1:26" ht="14.25" customHeight="1" x14ac:dyDescent="0.2">
      <c r="A163" s="334"/>
      <c r="B163" s="334"/>
      <c r="C163" s="450"/>
      <c r="D163" s="335"/>
      <c r="E163" s="334"/>
      <c r="F163" s="335"/>
      <c r="G163" s="334"/>
      <c r="H163" s="334"/>
      <c r="I163" s="4"/>
      <c r="J163" s="534"/>
      <c r="K163" s="534"/>
      <c r="L163" s="534"/>
      <c r="M163" s="534"/>
      <c r="N163" s="534"/>
      <c r="O163" s="534"/>
      <c r="P163" s="534"/>
      <c r="Q163" s="534"/>
      <c r="R163" s="534"/>
      <c r="S163" s="534"/>
      <c r="T163" s="534"/>
      <c r="U163" s="534"/>
      <c r="V163" s="534"/>
      <c r="W163" s="534"/>
      <c r="X163" s="534"/>
      <c r="Y163" s="534"/>
      <c r="Z163" s="534"/>
    </row>
    <row r="164" spans="1:26" ht="14.25" customHeight="1" x14ac:dyDescent="0.2">
      <c r="A164" s="334"/>
      <c r="B164" s="334"/>
      <c r="C164" s="450"/>
      <c r="D164" s="335"/>
      <c r="E164" s="334"/>
      <c r="F164" s="335"/>
      <c r="G164" s="334"/>
      <c r="H164" s="334"/>
      <c r="I164" s="4"/>
      <c r="J164" s="534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34"/>
      <c r="V164" s="534"/>
      <c r="W164" s="534"/>
      <c r="X164" s="534"/>
      <c r="Y164" s="534"/>
      <c r="Z164" s="534"/>
    </row>
    <row r="165" spans="1:26" ht="14.25" customHeight="1" x14ac:dyDescent="0.2">
      <c r="A165" s="334"/>
      <c r="B165" s="334"/>
      <c r="C165" s="450"/>
      <c r="D165" s="335"/>
      <c r="E165" s="334"/>
      <c r="F165" s="335"/>
      <c r="G165" s="334"/>
      <c r="H165" s="334"/>
      <c r="I165" s="4"/>
      <c r="J165" s="534"/>
      <c r="K165" s="534"/>
      <c r="L165" s="534"/>
      <c r="M165" s="534"/>
      <c r="N165" s="534"/>
      <c r="O165" s="534"/>
      <c r="P165" s="534"/>
      <c r="Q165" s="534"/>
      <c r="R165" s="534"/>
      <c r="S165" s="534"/>
      <c r="T165" s="534"/>
      <c r="U165" s="534"/>
      <c r="V165" s="534"/>
      <c r="W165" s="534"/>
      <c r="X165" s="534"/>
      <c r="Y165" s="534"/>
      <c r="Z165" s="534"/>
    </row>
    <row r="166" spans="1:26" ht="14.25" customHeight="1" x14ac:dyDescent="0.2">
      <c r="A166" s="334"/>
      <c r="B166" s="334"/>
      <c r="C166" s="450"/>
      <c r="D166" s="335"/>
      <c r="E166" s="334"/>
      <c r="F166" s="335"/>
      <c r="G166" s="334"/>
      <c r="H166" s="334"/>
      <c r="I166" s="4"/>
      <c r="J166" s="534"/>
      <c r="K166" s="534"/>
      <c r="L166" s="534"/>
      <c r="M166" s="534"/>
      <c r="N166" s="534"/>
      <c r="O166" s="534"/>
      <c r="P166" s="534"/>
      <c r="Q166" s="534"/>
      <c r="R166" s="534"/>
      <c r="S166" s="534"/>
      <c r="T166" s="534"/>
      <c r="U166" s="534"/>
      <c r="V166" s="534"/>
      <c r="W166" s="534"/>
      <c r="X166" s="534"/>
      <c r="Y166" s="534"/>
      <c r="Z166" s="534"/>
    </row>
    <row r="167" spans="1:26" ht="14.25" customHeight="1" x14ac:dyDescent="0.2">
      <c r="A167" s="334"/>
      <c r="B167" s="334"/>
      <c r="C167" s="450"/>
      <c r="D167" s="335"/>
      <c r="E167" s="334"/>
      <c r="F167" s="335"/>
      <c r="G167" s="334"/>
      <c r="H167" s="334"/>
      <c r="I167" s="4"/>
      <c r="J167" s="534"/>
      <c r="K167" s="534"/>
      <c r="L167" s="534"/>
      <c r="M167" s="534"/>
      <c r="N167" s="534"/>
      <c r="O167" s="534"/>
      <c r="P167" s="534"/>
      <c r="Q167" s="534"/>
      <c r="R167" s="534"/>
      <c r="S167" s="534"/>
      <c r="T167" s="534"/>
      <c r="U167" s="534"/>
      <c r="V167" s="534"/>
      <c r="W167" s="534"/>
      <c r="X167" s="534"/>
      <c r="Y167" s="534"/>
      <c r="Z167" s="534"/>
    </row>
    <row r="168" spans="1:26" ht="14.25" customHeight="1" x14ac:dyDescent="0.2">
      <c r="A168" s="334"/>
      <c r="B168" s="334"/>
      <c r="C168" s="450"/>
      <c r="D168" s="335"/>
      <c r="E168" s="334"/>
      <c r="F168" s="335"/>
      <c r="G168" s="334"/>
      <c r="H168" s="334"/>
      <c r="I168" s="4"/>
      <c r="J168" s="534"/>
      <c r="K168" s="534"/>
      <c r="L168" s="534"/>
      <c r="M168" s="534"/>
      <c r="N168" s="534"/>
      <c r="O168" s="534"/>
      <c r="P168" s="534"/>
      <c r="Q168" s="534"/>
      <c r="R168" s="534"/>
      <c r="S168" s="534"/>
      <c r="T168" s="534"/>
      <c r="U168" s="534"/>
      <c r="V168" s="534"/>
      <c r="W168" s="534"/>
      <c r="X168" s="534"/>
      <c r="Y168" s="534"/>
      <c r="Z168" s="534"/>
    </row>
    <row r="169" spans="1:26" ht="14.25" customHeight="1" x14ac:dyDescent="0.2">
      <c r="A169" s="334"/>
      <c r="B169" s="334"/>
      <c r="C169" s="450"/>
      <c r="D169" s="335"/>
      <c r="E169" s="334"/>
      <c r="F169" s="335"/>
      <c r="G169" s="334"/>
      <c r="H169" s="334"/>
      <c r="I169" s="4"/>
      <c r="J169" s="534"/>
      <c r="K169" s="534"/>
      <c r="L169" s="534"/>
      <c r="M169" s="534"/>
      <c r="N169" s="534"/>
      <c r="O169" s="534"/>
      <c r="P169" s="534"/>
      <c r="Q169" s="534"/>
      <c r="R169" s="534"/>
      <c r="S169" s="534"/>
      <c r="T169" s="534"/>
      <c r="U169" s="534"/>
      <c r="V169" s="534"/>
      <c r="W169" s="534"/>
      <c r="X169" s="534"/>
      <c r="Y169" s="534"/>
      <c r="Z169" s="534"/>
    </row>
    <row r="170" spans="1:26" ht="14.25" customHeight="1" x14ac:dyDescent="0.2">
      <c r="A170" s="334"/>
      <c r="B170" s="334"/>
      <c r="C170" s="450"/>
      <c r="D170" s="335"/>
      <c r="E170" s="334"/>
      <c r="F170" s="335"/>
      <c r="G170" s="334"/>
      <c r="H170" s="334"/>
      <c r="I170" s="4"/>
      <c r="J170" s="534"/>
      <c r="K170" s="534"/>
      <c r="L170" s="534"/>
      <c r="M170" s="534"/>
      <c r="N170" s="534"/>
      <c r="O170" s="534"/>
      <c r="P170" s="534"/>
      <c r="Q170" s="534"/>
      <c r="R170" s="534"/>
      <c r="S170" s="534"/>
      <c r="T170" s="534"/>
      <c r="U170" s="534"/>
      <c r="V170" s="534"/>
      <c r="W170" s="534"/>
      <c r="X170" s="534"/>
      <c r="Y170" s="534"/>
      <c r="Z170" s="534"/>
    </row>
    <row r="171" spans="1:26" ht="14.25" customHeight="1" x14ac:dyDescent="0.2">
      <c r="A171" s="334"/>
      <c r="B171" s="334"/>
      <c r="C171" s="450"/>
      <c r="D171" s="335"/>
      <c r="E171" s="334"/>
      <c r="F171" s="335"/>
      <c r="G171" s="334"/>
      <c r="H171" s="334"/>
      <c r="I171" s="4"/>
      <c r="J171" s="534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34"/>
      <c r="V171" s="534"/>
      <c r="W171" s="534"/>
      <c r="X171" s="534"/>
      <c r="Y171" s="534"/>
      <c r="Z171" s="534"/>
    </row>
    <row r="172" spans="1:26" ht="14.25" customHeight="1" x14ac:dyDescent="0.2">
      <c r="A172" s="334"/>
      <c r="B172" s="334"/>
      <c r="C172" s="450"/>
      <c r="D172" s="335"/>
      <c r="E172" s="334"/>
      <c r="F172" s="335"/>
      <c r="G172" s="334"/>
      <c r="H172" s="334"/>
      <c r="I172" s="4"/>
      <c r="J172" s="534"/>
      <c r="K172" s="534"/>
      <c r="L172" s="534"/>
      <c r="M172" s="534"/>
      <c r="N172" s="534"/>
      <c r="O172" s="534"/>
      <c r="P172" s="534"/>
      <c r="Q172" s="534"/>
      <c r="R172" s="534"/>
      <c r="S172" s="534"/>
      <c r="T172" s="534"/>
      <c r="U172" s="534"/>
      <c r="V172" s="534"/>
      <c r="W172" s="534"/>
      <c r="X172" s="534"/>
      <c r="Y172" s="534"/>
      <c r="Z172" s="534"/>
    </row>
    <row r="173" spans="1:26" ht="14.25" customHeight="1" x14ac:dyDescent="0.2">
      <c r="A173" s="334"/>
      <c r="B173" s="334"/>
      <c r="C173" s="450"/>
      <c r="D173" s="335"/>
      <c r="E173" s="334"/>
      <c r="F173" s="335"/>
      <c r="G173" s="334"/>
      <c r="H173" s="334"/>
      <c r="I173" s="4"/>
      <c r="J173" s="534"/>
      <c r="K173" s="534"/>
      <c r="L173" s="534"/>
      <c r="M173" s="534"/>
      <c r="N173" s="534"/>
      <c r="O173" s="534"/>
      <c r="P173" s="534"/>
      <c r="Q173" s="534"/>
      <c r="R173" s="534"/>
      <c r="S173" s="534"/>
      <c r="T173" s="534"/>
      <c r="U173" s="534"/>
      <c r="V173" s="534"/>
      <c r="W173" s="534"/>
      <c r="X173" s="534"/>
      <c r="Y173" s="534"/>
      <c r="Z173" s="534"/>
    </row>
    <row r="174" spans="1:26" ht="14.25" customHeight="1" x14ac:dyDescent="0.2">
      <c r="A174" s="334"/>
      <c r="B174" s="334"/>
      <c r="C174" s="450"/>
      <c r="D174" s="335"/>
      <c r="E174" s="334"/>
      <c r="F174" s="335"/>
      <c r="G174" s="334"/>
      <c r="H174" s="334"/>
      <c r="I174" s="4"/>
      <c r="J174" s="534"/>
      <c r="K174" s="534"/>
      <c r="L174" s="534"/>
      <c r="M174" s="534"/>
      <c r="N174" s="534"/>
      <c r="O174" s="534"/>
      <c r="P174" s="534"/>
      <c r="Q174" s="534"/>
      <c r="R174" s="534"/>
      <c r="S174" s="534"/>
      <c r="T174" s="534"/>
      <c r="U174" s="534"/>
      <c r="V174" s="534"/>
      <c r="W174" s="534"/>
      <c r="X174" s="534"/>
      <c r="Y174" s="534"/>
      <c r="Z174" s="534"/>
    </row>
    <row r="175" spans="1:26" ht="14.25" customHeight="1" x14ac:dyDescent="0.2">
      <c r="A175" s="334"/>
      <c r="B175" s="334"/>
      <c r="C175" s="450"/>
      <c r="D175" s="335"/>
      <c r="E175" s="334"/>
      <c r="F175" s="335"/>
      <c r="G175" s="334"/>
      <c r="H175" s="334"/>
      <c r="I175" s="4"/>
      <c r="J175" s="534"/>
      <c r="K175" s="534"/>
      <c r="L175" s="534"/>
      <c r="M175" s="534"/>
      <c r="N175" s="534"/>
      <c r="O175" s="534"/>
      <c r="P175" s="534"/>
      <c r="Q175" s="534"/>
      <c r="R175" s="534"/>
      <c r="S175" s="534"/>
      <c r="T175" s="534"/>
      <c r="U175" s="534"/>
      <c r="V175" s="534"/>
      <c r="W175" s="534"/>
      <c r="X175" s="534"/>
      <c r="Y175" s="534"/>
      <c r="Z175" s="534"/>
    </row>
    <row r="176" spans="1:26" ht="14.25" customHeight="1" x14ac:dyDescent="0.2">
      <c r="A176" s="334"/>
      <c r="B176" s="334"/>
      <c r="C176" s="450"/>
      <c r="D176" s="335"/>
      <c r="E176" s="334"/>
      <c r="F176" s="335"/>
      <c r="G176" s="334"/>
      <c r="H176" s="334"/>
      <c r="I176" s="4"/>
      <c r="J176" s="534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34"/>
      <c r="V176" s="534"/>
      <c r="W176" s="534"/>
      <c r="X176" s="534"/>
      <c r="Y176" s="534"/>
      <c r="Z176" s="534"/>
    </row>
    <row r="177" spans="1:26" ht="14.25" customHeight="1" x14ac:dyDescent="0.2">
      <c r="A177" s="334"/>
      <c r="B177" s="334"/>
      <c r="C177" s="450"/>
      <c r="D177" s="335"/>
      <c r="E177" s="334"/>
      <c r="F177" s="335"/>
      <c r="G177" s="334"/>
      <c r="H177" s="334"/>
      <c r="I177" s="4"/>
      <c r="J177" s="534"/>
      <c r="K177" s="534"/>
      <c r="L177" s="534"/>
      <c r="M177" s="534"/>
      <c r="N177" s="534"/>
      <c r="O177" s="534"/>
      <c r="P177" s="534"/>
      <c r="Q177" s="534"/>
      <c r="R177" s="534"/>
      <c r="S177" s="534"/>
      <c r="T177" s="534"/>
      <c r="U177" s="534"/>
      <c r="V177" s="534"/>
      <c r="W177" s="534"/>
      <c r="X177" s="534"/>
      <c r="Y177" s="534"/>
      <c r="Z177" s="534"/>
    </row>
    <row r="178" spans="1:26" ht="14.25" customHeight="1" x14ac:dyDescent="0.2">
      <c r="A178" s="334"/>
      <c r="B178" s="334"/>
      <c r="C178" s="450"/>
      <c r="D178" s="335"/>
      <c r="E178" s="334"/>
      <c r="F178" s="335"/>
      <c r="G178" s="334"/>
      <c r="H178" s="334"/>
      <c r="I178" s="4"/>
      <c r="J178" s="534"/>
      <c r="K178" s="534"/>
      <c r="L178" s="534"/>
      <c r="M178" s="534"/>
      <c r="N178" s="534"/>
      <c r="O178" s="534"/>
      <c r="P178" s="534"/>
      <c r="Q178" s="534"/>
      <c r="R178" s="534"/>
      <c r="S178" s="534"/>
      <c r="T178" s="534"/>
      <c r="U178" s="534"/>
      <c r="V178" s="534"/>
      <c r="W178" s="534"/>
      <c r="X178" s="534"/>
      <c r="Y178" s="534"/>
      <c r="Z178" s="534"/>
    </row>
    <row r="179" spans="1:26" ht="14.25" customHeight="1" x14ac:dyDescent="0.2">
      <c r="A179" s="334"/>
      <c r="B179" s="334"/>
      <c r="C179" s="450"/>
      <c r="D179" s="335"/>
      <c r="E179" s="334"/>
      <c r="F179" s="335"/>
      <c r="G179" s="334"/>
      <c r="H179" s="334"/>
      <c r="I179" s="4"/>
      <c r="J179" s="534"/>
      <c r="K179" s="534"/>
      <c r="L179" s="534"/>
      <c r="M179" s="534"/>
      <c r="N179" s="534"/>
      <c r="O179" s="534"/>
      <c r="P179" s="534"/>
      <c r="Q179" s="534"/>
      <c r="R179" s="534"/>
      <c r="S179" s="534"/>
      <c r="T179" s="534"/>
      <c r="U179" s="534"/>
      <c r="V179" s="534"/>
      <c r="W179" s="534"/>
      <c r="X179" s="534"/>
      <c r="Y179" s="534"/>
      <c r="Z179" s="534"/>
    </row>
    <row r="180" spans="1:26" ht="14.25" customHeight="1" x14ac:dyDescent="0.2">
      <c r="A180" s="334"/>
      <c r="B180" s="334"/>
      <c r="C180" s="450"/>
      <c r="D180" s="335"/>
      <c r="E180" s="334"/>
      <c r="F180" s="335"/>
      <c r="G180" s="334"/>
      <c r="H180" s="334"/>
      <c r="I180" s="4"/>
      <c r="J180" s="534"/>
      <c r="K180" s="534"/>
      <c r="L180" s="534"/>
      <c r="M180" s="534"/>
      <c r="N180" s="534"/>
      <c r="O180" s="534"/>
      <c r="P180" s="534"/>
      <c r="Q180" s="534"/>
      <c r="R180" s="534"/>
      <c r="S180" s="534"/>
      <c r="T180" s="534"/>
      <c r="U180" s="534"/>
      <c r="V180" s="534"/>
      <c r="W180" s="534"/>
      <c r="X180" s="534"/>
      <c r="Y180" s="534"/>
      <c r="Z180" s="534"/>
    </row>
    <row r="181" spans="1:26" ht="14.25" customHeight="1" x14ac:dyDescent="0.2">
      <c r="A181" s="334"/>
      <c r="B181" s="334"/>
      <c r="C181" s="450"/>
      <c r="D181" s="335"/>
      <c r="E181" s="334"/>
      <c r="F181" s="335"/>
      <c r="G181" s="334"/>
      <c r="H181" s="334"/>
      <c r="I181" s="4"/>
      <c r="J181" s="534"/>
      <c r="K181" s="534"/>
      <c r="L181" s="534"/>
      <c r="M181" s="534"/>
      <c r="N181" s="534"/>
      <c r="O181" s="534"/>
      <c r="P181" s="534"/>
      <c r="Q181" s="534"/>
      <c r="R181" s="534"/>
      <c r="S181" s="534"/>
      <c r="T181" s="534"/>
      <c r="U181" s="534"/>
      <c r="V181" s="534"/>
      <c r="W181" s="534"/>
      <c r="X181" s="534"/>
      <c r="Y181" s="534"/>
      <c r="Z181" s="534"/>
    </row>
    <row r="182" spans="1:26" ht="14.25" customHeight="1" x14ac:dyDescent="0.2">
      <c r="A182" s="334"/>
      <c r="B182" s="334"/>
      <c r="C182" s="450"/>
      <c r="D182" s="335"/>
      <c r="E182" s="334"/>
      <c r="F182" s="335"/>
      <c r="G182" s="334"/>
      <c r="H182" s="334"/>
      <c r="I182" s="4"/>
      <c r="J182" s="534"/>
      <c r="K182" s="534"/>
      <c r="L182" s="534"/>
      <c r="M182" s="534"/>
      <c r="N182" s="534"/>
      <c r="O182" s="534"/>
      <c r="P182" s="534"/>
      <c r="Q182" s="534"/>
      <c r="R182" s="534"/>
      <c r="S182" s="534"/>
      <c r="T182" s="534"/>
      <c r="U182" s="534"/>
      <c r="V182" s="534"/>
      <c r="W182" s="534"/>
      <c r="X182" s="534"/>
      <c r="Y182" s="534"/>
      <c r="Z182" s="534"/>
    </row>
    <row r="183" spans="1:26" ht="14.25" customHeight="1" x14ac:dyDescent="0.2">
      <c r="A183" s="334"/>
      <c r="B183" s="334"/>
      <c r="C183" s="450"/>
      <c r="D183" s="335"/>
      <c r="E183" s="334"/>
      <c r="F183" s="335"/>
      <c r="G183" s="334"/>
      <c r="H183" s="334"/>
      <c r="I183" s="4"/>
      <c r="J183" s="534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34"/>
      <c r="W183" s="534"/>
      <c r="X183" s="534"/>
      <c r="Y183" s="534"/>
      <c r="Z183" s="534"/>
    </row>
    <row r="184" spans="1:26" ht="14.25" customHeight="1" x14ac:dyDescent="0.2">
      <c r="A184" s="334"/>
      <c r="B184" s="334"/>
      <c r="C184" s="450"/>
      <c r="D184" s="335"/>
      <c r="E184" s="334"/>
      <c r="F184" s="335"/>
      <c r="G184" s="334"/>
      <c r="H184" s="334"/>
      <c r="I184" s="4"/>
      <c r="J184" s="534"/>
      <c r="K184" s="534"/>
      <c r="L184" s="534"/>
      <c r="M184" s="534"/>
      <c r="N184" s="534"/>
      <c r="O184" s="534"/>
      <c r="P184" s="534"/>
      <c r="Q184" s="534"/>
      <c r="R184" s="534"/>
      <c r="S184" s="534"/>
      <c r="T184" s="534"/>
      <c r="U184" s="534"/>
      <c r="V184" s="534"/>
      <c r="W184" s="534"/>
      <c r="X184" s="534"/>
      <c r="Y184" s="534"/>
      <c r="Z184" s="534"/>
    </row>
    <row r="185" spans="1:26" ht="14.25" customHeight="1" x14ac:dyDescent="0.2">
      <c r="A185" s="334"/>
      <c r="B185" s="334"/>
      <c r="C185" s="450"/>
      <c r="D185" s="335"/>
      <c r="E185" s="334"/>
      <c r="F185" s="335"/>
      <c r="G185" s="334"/>
      <c r="H185" s="334"/>
      <c r="I185" s="4"/>
      <c r="J185" s="534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34"/>
      <c r="W185" s="534"/>
      <c r="X185" s="534"/>
      <c r="Y185" s="534"/>
      <c r="Z185" s="534"/>
    </row>
    <row r="186" spans="1:26" ht="14.25" customHeight="1" x14ac:dyDescent="0.2">
      <c r="A186" s="334"/>
      <c r="B186" s="334"/>
      <c r="C186" s="450"/>
      <c r="D186" s="335"/>
      <c r="E186" s="334"/>
      <c r="F186" s="335"/>
      <c r="G186" s="334"/>
      <c r="H186" s="334"/>
      <c r="I186" s="4"/>
      <c r="J186" s="534"/>
      <c r="K186" s="534"/>
      <c r="L186" s="534"/>
      <c r="M186" s="534"/>
      <c r="N186" s="534"/>
      <c r="O186" s="534"/>
      <c r="P186" s="534"/>
      <c r="Q186" s="534"/>
      <c r="R186" s="534"/>
      <c r="S186" s="534"/>
      <c r="T186" s="534"/>
      <c r="U186" s="534"/>
      <c r="V186" s="534"/>
      <c r="W186" s="534"/>
      <c r="X186" s="534"/>
      <c r="Y186" s="534"/>
      <c r="Z186" s="534"/>
    </row>
    <row r="187" spans="1:26" ht="14.25" customHeight="1" x14ac:dyDescent="0.2">
      <c r="A187" s="334"/>
      <c r="B187" s="334"/>
      <c r="C187" s="450"/>
      <c r="D187" s="335"/>
      <c r="E187" s="334"/>
      <c r="F187" s="335"/>
      <c r="G187" s="334"/>
      <c r="H187" s="334"/>
      <c r="I187" s="4"/>
      <c r="J187" s="534"/>
      <c r="K187" s="534"/>
      <c r="L187" s="534"/>
      <c r="M187" s="534"/>
      <c r="N187" s="534"/>
      <c r="O187" s="534"/>
      <c r="P187" s="534"/>
      <c r="Q187" s="534"/>
      <c r="R187" s="534"/>
      <c r="S187" s="534"/>
      <c r="T187" s="534"/>
      <c r="U187" s="534"/>
      <c r="V187" s="534"/>
      <c r="W187" s="534"/>
      <c r="X187" s="534"/>
      <c r="Y187" s="534"/>
      <c r="Z187" s="534"/>
    </row>
    <row r="188" spans="1:26" ht="14.25" customHeight="1" x14ac:dyDescent="0.2">
      <c r="A188" s="334"/>
      <c r="B188" s="334"/>
      <c r="C188" s="450"/>
      <c r="D188" s="335"/>
      <c r="E188" s="334"/>
      <c r="F188" s="335"/>
      <c r="G188" s="334"/>
      <c r="H188" s="334"/>
      <c r="I188" s="4"/>
      <c r="J188" s="534"/>
      <c r="K188" s="534"/>
      <c r="L188" s="534"/>
      <c r="M188" s="534"/>
      <c r="N188" s="534"/>
      <c r="O188" s="534"/>
      <c r="P188" s="534"/>
      <c r="Q188" s="534"/>
      <c r="R188" s="534"/>
      <c r="S188" s="534"/>
      <c r="T188" s="534"/>
      <c r="U188" s="534"/>
      <c r="V188" s="534"/>
      <c r="W188" s="534"/>
      <c r="X188" s="534"/>
      <c r="Y188" s="534"/>
      <c r="Z188" s="534"/>
    </row>
    <row r="189" spans="1:26" ht="14.25" customHeight="1" x14ac:dyDescent="0.2">
      <c r="A189" s="334"/>
      <c r="B189" s="334"/>
      <c r="C189" s="450"/>
      <c r="D189" s="335"/>
      <c r="E189" s="334"/>
      <c r="F189" s="335"/>
      <c r="G189" s="334"/>
      <c r="H189" s="334"/>
      <c r="I189" s="4"/>
      <c r="J189" s="534"/>
      <c r="K189" s="534"/>
      <c r="L189" s="534"/>
      <c r="M189" s="534"/>
      <c r="N189" s="534"/>
      <c r="O189" s="534"/>
      <c r="P189" s="534"/>
      <c r="Q189" s="534"/>
      <c r="R189" s="534"/>
      <c r="S189" s="534"/>
      <c r="T189" s="534"/>
      <c r="U189" s="534"/>
      <c r="V189" s="534"/>
      <c r="W189" s="534"/>
      <c r="X189" s="534"/>
      <c r="Y189" s="534"/>
      <c r="Z189" s="534"/>
    </row>
    <row r="190" spans="1:26" ht="14.25" customHeight="1" x14ac:dyDescent="0.2">
      <c r="A190" s="334"/>
      <c r="B190" s="334"/>
      <c r="C190" s="450"/>
      <c r="D190" s="335"/>
      <c r="E190" s="334"/>
      <c r="F190" s="335"/>
      <c r="G190" s="334"/>
      <c r="H190" s="334"/>
      <c r="I190" s="4"/>
      <c r="J190" s="534"/>
      <c r="K190" s="534"/>
      <c r="L190" s="534"/>
      <c r="M190" s="534"/>
      <c r="N190" s="534"/>
      <c r="O190" s="534"/>
      <c r="P190" s="534"/>
      <c r="Q190" s="534"/>
      <c r="R190" s="534"/>
      <c r="S190" s="534"/>
      <c r="T190" s="534"/>
      <c r="U190" s="534"/>
      <c r="V190" s="534"/>
      <c r="W190" s="534"/>
      <c r="X190" s="534"/>
      <c r="Y190" s="534"/>
      <c r="Z190" s="534"/>
    </row>
    <row r="191" spans="1:26" ht="14.25" customHeight="1" x14ac:dyDescent="0.2">
      <c r="A191" s="334"/>
      <c r="B191" s="334"/>
      <c r="C191" s="450"/>
      <c r="D191" s="335"/>
      <c r="E191" s="334"/>
      <c r="F191" s="335"/>
      <c r="G191" s="334"/>
      <c r="H191" s="334"/>
      <c r="I191" s="4"/>
      <c r="J191" s="534"/>
      <c r="K191" s="534"/>
      <c r="L191" s="534"/>
      <c r="M191" s="534"/>
      <c r="N191" s="534"/>
      <c r="O191" s="534"/>
      <c r="P191" s="534"/>
      <c r="Q191" s="534"/>
      <c r="R191" s="534"/>
      <c r="S191" s="534"/>
      <c r="T191" s="534"/>
      <c r="U191" s="534"/>
      <c r="V191" s="534"/>
      <c r="W191" s="534"/>
      <c r="X191" s="534"/>
      <c r="Y191" s="534"/>
      <c r="Z191" s="534"/>
    </row>
    <row r="192" spans="1:26" ht="14.25" customHeight="1" x14ac:dyDescent="0.2">
      <c r="A192" s="334"/>
      <c r="B192" s="334"/>
      <c r="C192" s="450"/>
      <c r="D192" s="335"/>
      <c r="E192" s="334"/>
      <c r="F192" s="335"/>
      <c r="G192" s="334"/>
      <c r="H192" s="334"/>
      <c r="I192" s="4"/>
      <c r="J192" s="534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34"/>
      <c r="V192" s="534"/>
      <c r="W192" s="534"/>
      <c r="X192" s="534"/>
      <c r="Y192" s="534"/>
      <c r="Z192" s="534"/>
    </row>
    <row r="193" spans="1:26" ht="14.25" customHeight="1" x14ac:dyDescent="0.2">
      <c r="A193" s="334"/>
      <c r="B193" s="334"/>
      <c r="C193" s="450"/>
      <c r="D193" s="335"/>
      <c r="E193" s="334"/>
      <c r="F193" s="335"/>
      <c r="G193" s="334"/>
      <c r="H193" s="334"/>
      <c r="I193" s="4"/>
      <c r="J193" s="534"/>
      <c r="K193" s="534"/>
      <c r="L193" s="534"/>
      <c r="M193" s="534"/>
      <c r="N193" s="534"/>
      <c r="O193" s="534"/>
      <c r="P193" s="534"/>
      <c r="Q193" s="534"/>
      <c r="R193" s="534"/>
      <c r="S193" s="534"/>
      <c r="T193" s="534"/>
      <c r="U193" s="534"/>
      <c r="V193" s="534"/>
      <c r="W193" s="534"/>
      <c r="X193" s="534"/>
      <c r="Y193" s="534"/>
      <c r="Z193" s="534"/>
    </row>
    <row r="194" spans="1:26" ht="14.25" customHeight="1" x14ac:dyDescent="0.2">
      <c r="A194" s="334"/>
      <c r="B194" s="334"/>
      <c r="C194" s="450"/>
      <c r="D194" s="335"/>
      <c r="E194" s="334"/>
      <c r="F194" s="335"/>
      <c r="G194" s="334"/>
      <c r="H194" s="334"/>
      <c r="I194" s="4"/>
      <c r="J194" s="534"/>
      <c r="K194" s="534"/>
      <c r="L194" s="534"/>
      <c r="M194" s="534"/>
      <c r="N194" s="534"/>
      <c r="O194" s="534"/>
      <c r="P194" s="534"/>
      <c r="Q194" s="534"/>
      <c r="R194" s="534"/>
      <c r="S194" s="534"/>
      <c r="T194" s="534"/>
      <c r="U194" s="534"/>
      <c r="V194" s="534"/>
      <c r="W194" s="534"/>
      <c r="X194" s="534"/>
      <c r="Y194" s="534"/>
      <c r="Z194" s="534"/>
    </row>
    <row r="195" spans="1:26" ht="14.25" customHeight="1" x14ac:dyDescent="0.2">
      <c r="A195" s="334"/>
      <c r="B195" s="334"/>
      <c r="C195" s="450"/>
      <c r="D195" s="335"/>
      <c r="E195" s="334"/>
      <c r="F195" s="335"/>
      <c r="G195" s="334"/>
      <c r="H195" s="334"/>
      <c r="I195" s="4"/>
      <c r="J195" s="534"/>
      <c r="K195" s="534"/>
      <c r="L195" s="534"/>
      <c r="M195" s="534"/>
      <c r="N195" s="534"/>
      <c r="O195" s="534"/>
      <c r="P195" s="534"/>
      <c r="Q195" s="534"/>
      <c r="R195" s="534"/>
      <c r="S195" s="534"/>
      <c r="T195" s="534"/>
      <c r="U195" s="534"/>
      <c r="V195" s="534"/>
      <c r="W195" s="534"/>
      <c r="X195" s="534"/>
      <c r="Y195" s="534"/>
      <c r="Z195" s="534"/>
    </row>
    <row r="196" spans="1:26" ht="14.25" customHeight="1" x14ac:dyDescent="0.2">
      <c r="A196" s="334"/>
      <c r="B196" s="334"/>
      <c r="C196" s="450"/>
      <c r="D196" s="335"/>
      <c r="E196" s="334"/>
      <c r="F196" s="335"/>
      <c r="G196" s="334"/>
      <c r="H196" s="334"/>
      <c r="I196" s="4"/>
      <c r="J196" s="534"/>
      <c r="K196" s="534"/>
      <c r="L196" s="534"/>
      <c r="M196" s="534"/>
      <c r="N196" s="534"/>
      <c r="O196" s="534"/>
      <c r="P196" s="534"/>
      <c r="Q196" s="534"/>
      <c r="R196" s="534"/>
      <c r="S196" s="534"/>
      <c r="T196" s="534"/>
      <c r="U196" s="534"/>
      <c r="V196" s="534"/>
      <c r="W196" s="534"/>
      <c r="X196" s="534"/>
      <c r="Y196" s="534"/>
      <c r="Z196" s="534"/>
    </row>
    <row r="197" spans="1:26" ht="14.25" customHeight="1" x14ac:dyDescent="0.2">
      <c r="A197" s="334"/>
      <c r="B197" s="334"/>
      <c r="C197" s="450"/>
      <c r="D197" s="335"/>
      <c r="E197" s="334"/>
      <c r="F197" s="335"/>
      <c r="G197" s="334"/>
      <c r="H197" s="334"/>
      <c r="I197" s="4"/>
      <c r="J197" s="534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34"/>
      <c r="W197" s="534"/>
      <c r="X197" s="534"/>
      <c r="Y197" s="534"/>
      <c r="Z197" s="534"/>
    </row>
    <row r="198" spans="1:26" ht="14.25" customHeight="1" x14ac:dyDescent="0.2">
      <c r="A198" s="334"/>
      <c r="B198" s="334"/>
      <c r="C198" s="450"/>
      <c r="D198" s="335"/>
      <c r="E198" s="334"/>
      <c r="F198" s="335"/>
      <c r="G198" s="334"/>
      <c r="H198" s="334"/>
      <c r="I198" s="4"/>
      <c r="J198" s="534"/>
      <c r="K198" s="534"/>
      <c r="L198" s="534"/>
      <c r="M198" s="534"/>
      <c r="N198" s="534"/>
      <c r="O198" s="534"/>
      <c r="P198" s="534"/>
      <c r="Q198" s="534"/>
      <c r="R198" s="534"/>
      <c r="S198" s="534"/>
      <c r="T198" s="534"/>
      <c r="U198" s="534"/>
      <c r="V198" s="534"/>
      <c r="W198" s="534"/>
      <c r="X198" s="534"/>
      <c r="Y198" s="534"/>
      <c r="Z198" s="534"/>
    </row>
    <row r="199" spans="1:26" ht="14.25" customHeight="1" x14ac:dyDescent="0.2">
      <c r="A199" s="334"/>
      <c r="B199" s="334"/>
      <c r="C199" s="450"/>
      <c r="D199" s="335"/>
      <c r="E199" s="334"/>
      <c r="F199" s="335"/>
      <c r="G199" s="334"/>
      <c r="H199" s="334"/>
      <c r="I199" s="4"/>
      <c r="J199" s="534"/>
      <c r="K199" s="534"/>
      <c r="L199" s="534"/>
      <c r="M199" s="534"/>
      <c r="N199" s="534"/>
      <c r="O199" s="534"/>
      <c r="P199" s="534"/>
      <c r="Q199" s="534"/>
      <c r="R199" s="534"/>
      <c r="S199" s="534"/>
      <c r="T199" s="534"/>
      <c r="U199" s="534"/>
      <c r="V199" s="534"/>
      <c r="W199" s="534"/>
      <c r="X199" s="534"/>
      <c r="Y199" s="534"/>
      <c r="Z199" s="534"/>
    </row>
    <row r="200" spans="1:26" ht="14.25" customHeight="1" x14ac:dyDescent="0.2">
      <c r="A200" s="334"/>
      <c r="B200" s="334"/>
      <c r="C200" s="450"/>
      <c r="D200" s="335"/>
      <c r="E200" s="334"/>
      <c r="F200" s="335"/>
      <c r="G200" s="334"/>
      <c r="H200" s="334"/>
      <c r="I200" s="4"/>
      <c r="J200" s="534"/>
      <c r="K200" s="534"/>
      <c r="L200" s="534"/>
      <c r="M200" s="534"/>
      <c r="N200" s="534"/>
      <c r="O200" s="534"/>
      <c r="P200" s="534"/>
      <c r="Q200" s="534"/>
      <c r="R200" s="534"/>
      <c r="S200" s="534"/>
      <c r="T200" s="534"/>
      <c r="U200" s="534"/>
      <c r="V200" s="534"/>
      <c r="W200" s="534"/>
      <c r="X200" s="534"/>
      <c r="Y200" s="534"/>
      <c r="Z200" s="534"/>
    </row>
    <row r="201" spans="1:26" ht="14.25" customHeight="1" x14ac:dyDescent="0.2">
      <c r="A201" s="334"/>
      <c r="B201" s="334"/>
      <c r="C201" s="450"/>
      <c r="D201" s="335"/>
      <c r="E201" s="334"/>
      <c r="F201" s="335"/>
      <c r="G201" s="334"/>
      <c r="H201" s="334"/>
      <c r="I201" s="4"/>
      <c r="J201" s="534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34"/>
      <c r="W201" s="534"/>
      <c r="X201" s="534"/>
      <c r="Y201" s="534"/>
      <c r="Z201" s="534"/>
    </row>
    <row r="202" spans="1:26" ht="14.25" customHeight="1" x14ac:dyDescent="0.2">
      <c r="A202" s="334"/>
      <c r="B202" s="334"/>
      <c r="C202" s="450"/>
      <c r="D202" s="335"/>
      <c r="E202" s="334"/>
      <c r="F202" s="335"/>
      <c r="G202" s="334"/>
      <c r="H202" s="334"/>
      <c r="I202" s="4"/>
      <c r="J202" s="534"/>
      <c r="K202" s="534"/>
      <c r="L202" s="534"/>
      <c r="M202" s="534"/>
      <c r="N202" s="534"/>
      <c r="O202" s="534"/>
      <c r="P202" s="534"/>
      <c r="Q202" s="534"/>
      <c r="R202" s="534"/>
      <c r="S202" s="534"/>
      <c r="T202" s="534"/>
      <c r="U202" s="534"/>
      <c r="V202" s="534"/>
      <c r="W202" s="534"/>
      <c r="X202" s="534"/>
      <c r="Y202" s="534"/>
      <c r="Z202" s="534"/>
    </row>
    <row r="203" spans="1:26" ht="14.25" customHeight="1" x14ac:dyDescent="0.2">
      <c r="A203" s="334"/>
      <c r="B203" s="334"/>
      <c r="C203" s="450"/>
      <c r="D203" s="335"/>
      <c r="E203" s="334"/>
      <c r="F203" s="335"/>
      <c r="G203" s="334"/>
      <c r="H203" s="334"/>
      <c r="I203" s="4"/>
      <c r="J203" s="534"/>
      <c r="K203" s="534"/>
      <c r="L203" s="534"/>
      <c r="M203" s="534"/>
      <c r="N203" s="534"/>
      <c r="O203" s="534"/>
      <c r="P203" s="534"/>
      <c r="Q203" s="534"/>
      <c r="R203" s="534"/>
      <c r="S203" s="534"/>
      <c r="T203" s="534"/>
      <c r="U203" s="534"/>
      <c r="V203" s="534"/>
      <c r="W203" s="534"/>
      <c r="X203" s="534"/>
      <c r="Y203" s="534"/>
      <c r="Z203" s="534"/>
    </row>
    <row r="204" spans="1:26" ht="14.25" customHeight="1" x14ac:dyDescent="0.2">
      <c r="A204" s="334"/>
      <c r="B204" s="334"/>
      <c r="C204" s="450"/>
      <c r="D204" s="335"/>
      <c r="E204" s="334"/>
      <c r="F204" s="335"/>
      <c r="G204" s="334"/>
      <c r="H204" s="334"/>
      <c r="I204" s="4"/>
      <c r="J204" s="534"/>
      <c r="K204" s="534"/>
      <c r="L204" s="534"/>
      <c r="M204" s="534"/>
      <c r="N204" s="534"/>
      <c r="O204" s="534"/>
      <c r="P204" s="534"/>
      <c r="Q204" s="534"/>
      <c r="R204" s="534"/>
      <c r="S204" s="534"/>
      <c r="T204" s="534"/>
      <c r="U204" s="534"/>
      <c r="V204" s="534"/>
      <c r="W204" s="534"/>
      <c r="X204" s="534"/>
      <c r="Y204" s="534"/>
      <c r="Z204" s="534"/>
    </row>
    <row r="205" spans="1:26" ht="14.25" customHeight="1" x14ac:dyDescent="0.2">
      <c r="A205" s="334"/>
      <c r="B205" s="334"/>
      <c r="C205" s="450"/>
      <c r="D205" s="335"/>
      <c r="E205" s="334"/>
      <c r="F205" s="335"/>
      <c r="G205" s="334"/>
      <c r="H205" s="334"/>
      <c r="I205" s="4"/>
      <c r="J205" s="534"/>
      <c r="K205" s="534"/>
      <c r="L205" s="534"/>
      <c r="M205" s="534"/>
      <c r="N205" s="534"/>
      <c r="O205" s="534"/>
      <c r="P205" s="534"/>
      <c r="Q205" s="534"/>
      <c r="R205" s="534"/>
      <c r="S205" s="534"/>
      <c r="T205" s="534"/>
      <c r="U205" s="534"/>
      <c r="V205" s="534"/>
      <c r="W205" s="534"/>
      <c r="X205" s="534"/>
      <c r="Y205" s="534"/>
      <c r="Z205" s="534"/>
    </row>
    <row r="206" spans="1:26" ht="14.25" customHeight="1" x14ac:dyDescent="0.2">
      <c r="A206" s="334"/>
      <c r="B206" s="334"/>
      <c r="C206" s="450"/>
      <c r="D206" s="335"/>
      <c r="E206" s="334"/>
      <c r="F206" s="335"/>
      <c r="G206" s="334"/>
      <c r="H206" s="334"/>
      <c r="I206" s="4"/>
      <c r="J206" s="534"/>
      <c r="K206" s="534"/>
      <c r="L206" s="534"/>
      <c r="M206" s="534"/>
      <c r="N206" s="534"/>
      <c r="O206" s="534"/>
      <c r="P206" s="534"/>
      <c r="Q206" s="534"/>
      <c r="R206" s="534"/>
      <c r="S206" s="534"/>
      <c r="T206" s="534"/>
      <c r="U206" s="534"/>
      <c r="V206" s="534"/>
      <c r="W206" s="534"/>
      <c r="X206" s="534"/>
      <c r="Y206" s="534"/>
      <c r="Z206" s="534"/>
    </row>
    <row r="207" spans="1:26" ht="14.25" customHeight="1" x14ac:dyDescent="0.2">
      <c r="A207" s="334"/>
      <c r="B207" s="334"/>
      <c r="C207" s="450"/>
      <c r="D207" s="335"/>
      <c r="E207" s="334"/>
      <c r="F207" s="335"/>
      <c r="G207" s="334"/>
      <c r="H207" s="334"/>
      <c r="I207" s="4"/>
      <c r="J207" s="534"/>
      <c r="K207" s="534"/>
      <c r="L207" s="534"/>
      <c r="M207" s="534"/>
      <c r="N207" s="534"/>
      <c r="O207" s="534"/>
      <c r="P207" s="534"/>
      <c r="Q207" s="534"/>
      <c r="R207" s="534"/>
      <c r="S207" s="534"/>
      <c r="T207" s="534"/>
      <c r="U207" s="534"/>
      <c r="V207" s="534"/>
      <c r="W207" s="534"/>
      <c r="X207" s="534"/>
      <c r="Y207" s="534"/>
      <c r="Z207" s="534"/>
    </row>
    <row r="208" spans="1:26" ht="14.25" customHeight="1" x14ac:dyDescent="0.2">
      <c r="A208" s="334"/>
      <c r="B208" s="334"/>
      <c r="C208" s="450"/>
      <c r="D208" s="335"/>
      <c r="E208" s="334"/>
      <c r="F208" s="335"/>
      <c r="G208" s="334"/>
      <c r="H208" s="334"/>
      <c r="I208" s="4"/>
      <c r="J208" s="534"/>
      <c r="K208" s="534"/>
      <c r="L208" s="534"/>
      <c r="M208" s="534"/>
      <c r="N208" s="534"/>
      <c r="O208" s="534"/>
      <c r="P208" s="534"/>
      <c r="Q208" s="534"/>
      <c r="R208" s="534"/>
      <c r="S208" s="534"/>
      <c r="T208" s="534"/>
      <c r="U208" s="534"/>
      <c r="V208" s="534"/>
      <c r="W208" s="534"/>
      <c r="X208" s="534"/>
      <c r="Y208" s="534"/>
      <c r="Z208" s="534"/>
    </row>
    <row r="209" spans="1:26" ht="14.25" customHeight="1" x14ac:dyDescent="0.2">
      <c r="A209" s="334"/>
      <c r="B209" s="334"/>
      <c r="C209" s="450"/>
      <c r="D209" s="335"/>
      <c r="E209" s="334"/>
      <c r="F209" s="335"/>
      <c r="G209" s="334"/>
      <c r="H209" s="334"/>
      <c r="I209" s="4"/>
      <c r="J209" s="534"/>
      <c r="K209" s="534"/>
      <c r="L209" s="534"/>
      <c r="M209" s="534"/>
      <c r="N209" s="534"/>
      <c r="O209" s="534"/>
      <c r="P209" s="534"/>
      <c r="Q209" s="534"/>
      <c r="R209" s="534"/>
      <c r="S209" s="534"/>
      <c r="T209" s="534"/>
      <c r="U209" s="534"/>
      <c r="V209" s="534"/>
      <c r="W209" s="534"/>
      <c r="X209" s="534"/>
      <c r="Y209" s="534"/>
      <c r="Z209" s="534"/>
    </row>
    <row r="210" spans="1:26" ht="14.25" customHeight="1" x14ac:dyDescent="0.2">
      <c r="A210" s="334"/>
      <c r="B210" s="334"/>
      <c r="C210" s="450"/>
      <c r="D210" s="335"/>
      <c r="E210" s="334"/>
      <c r="F210" s="335"/>
      <c r="G210" s="334"/>
      <c r="H210" s="334"/>
      <c r="I210" s="4"/>
      <c r="J210" s="534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34"/>
      <c r="V210" s="534"/>
      <c r="W210" s="534"/>
      <c r="X210" s="534"/>
      <c r="Y210" s="534"/>
      <c r="Z210" s="534"/>
    </row>
    <row r="211" spans="1:26" ht="14.25" customHeight="1" x14ac:dyDescent="0.2">
      <c r="A211" s="334"/>
      <c r="B211" s="334"/>
      <c r="C211" s="450"/>
      <c r="D211" s="335"/>
      <c r="E211" s="334"/>
      <c r="F211" s="335"/>
      <c r="G211" s="334"/>
      <c r="H211" s="334"/>
      <c r="I211" s="4"/>
      <c r="J211" s="534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34"/>
      <c r="V211" s="534"/>
      <c r="W211" s="534"/>
      <c r="X211" s="534"/>
      <c r="Y211" s="534"/>
      <c r="Z211" s="534"/>
    </row>
    <row r="212" spans="1:26" ht="14.25" customHeight="1" x14ac:dyDescent="0.2">
      <c r="A212" s="334"/>
      <c r="B212" s="334"/>
      <c r="C212" s="450"/>
      <c r="D212" s="335"/>
      <c r="E212" s="334"/>
      <c r="F212" s="335"/>
      <c r="G212" s="334"/>
      <c r="H212" s="334"/>
      <c r="I212" s="4"/>
      <c r="J212" s="534"/>
      <c r="K212" s="534"/>
      <c r="L212" s="534"/>
      <c r="M212" s="534"/>
      <c r="N212" s="534"/>
      <c r="O212" s="534"/>
      <c r="P212" s="534"/>
      <c r="Q212" s="534"/>
      <c r="R212" s="534"/>
      <c r="S212" s="534"/>
      <c r="T212" s="534"/>
      <c r="U212" s="534"/>
      <c r="V212" s="534"/>
      <c r="W212" s="534"/>
      <c r="X212" s="534"/>
      <c r="Y212" s="534"/>
      <c r="Z212" s="534"/>
    </row>
    <row r="213" spans="1:26" ht="14.25" customHeight="1" x14ac:dyDescent="0.2">
      <c r="A213" s="334"/>
      <c r="B213" s="334"/>
      <c r="C213" s="450"/>
      <c r="D213" s="335"/>
      <c r="E213" s="334"/>
      <c r="F213" s="335"/>
      <c r="G213" s="334"/>
      <c r="H213" s="334"/>
      <c r="I213" s="4"/>
      <c r="J213" s="534"/>
      <c r="K213" s="534"/>
      <c r="L213" s="534"/>
      <c r="M213" s="534"/>
      <c r="N213" s="534"/>
      <c r="O213" s="534"/>
      <c r="P213" s="534"/>
      <c r="Q213" s="534"/>
      <c r="R213" s="534"/>
      <c r="S213" s="534"/>
      <c r="T213" s="534"/>
      <c r="U213" s="534"/>
      <c r="V213" s="534"/>
      <c r="W213" s="534"/>
      <c r="X213" s="534"/>
      <c r="Y213" s="534"/>
      <c r="Z213" s="534"/>
    </row>
    <row r="214" spans="1:26" ht="14.25" customHeight="1" x14ac:dyDescent="0.2">
      <c r="A214" s="334"/>
      <c r="B214" s="334"/>
      <c r="C214" s="450"/>
      <c r="D214" s="335"/>
      <c r="E214" s="334"/>
      <c r="F214" s="335"/>
      <c r="G214" s="334"/>
      <c r="H214" s="334"/>
      <c r="I214" s="4"/>
      <c r="J214" s="534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34"/>
      <c r="V214" s="534"/>
      <c r="W214" s="534"/>
      <c r="X214" s="534"/>
      <c r="Y214" s="534"/>
      <c r="Z214" s="534"/>
    </row>
    <row r="215" spans="1:26" ht="14.25" customHeight="1" x14ac:dyDescent="0.2">
      <c r="A215" s="334"/>
      <c r="B215" s="334"/>
      <c r="C215" s="450"/>
      <c r="D215" s="335"/>
      <c r="E215" s="334"/>
      <c r="F215" s="335"/>
      <c r="G215" s="334"/>
      <c r="H215" s="334"/>
      <c r="I215" s="4"/>
      <c r="J215" s="534"/>
      <c r="K215" s="534"/>
      <c r="L215" s="534"/>
      <c r="M215" s="534"/>
      <c r="N215" s="534"/>
      <c r="O215" s="534"/>
      <c r="P215" s="534"/>
      <c r="Q215" s="534"/>
      <c r="R215" s="534"/>
      <c r="S215" s="534"/>
      <c r="T215" s="534"/>
      <c r="U215" s="534"/>
      <c r="V215" s="534"/>
      <c r="W215" s="534"/>
      <c r="X215" s="534"/>
      <c r="Y215" s="534"/>
      <c r="Z215" s="534"/>
    </row>
    <row r="216" spans="1:26" ht="14.25" customHeight="1" x14ac:dyDescent="0.2">
      <c r="A216" s="334"/>
      <c r="B216" s="334"/>
      <c r="C216" s="450"/>
      <c r="D216" s="335"/>
      <c r="E216" s="334"/>
      <c r="F216" s="335"/>
      <c r="G216" s="334"/>
      <c r="H216" s="334"/>
      <c r="I216" s="4"/>
      <c r="J216" s="534"/>
      <c r="K216" s="534"/>
      <c r="L216" s="534"/>
      <c r="M216" s="534"/>
      <c r="N216" s="534"/>
      <c r="O216" s="534"/>
      <c r="P216" s="534"/>
      <c r="Q216" s="534"/>
      <c r="R216" s="534"/>
      <c r="S216" s="534"/>
      <c r="T216" s="534"/>
      <c r="U216" s="534"/>
      <c r="V216" s="534"/>
      <c r="W216" s="534"/>
      <c r="X216" s="534"/>
      <c r="Y216" s="534"/>
      <c r="Z216" s="534"/>
    </row>
    <row r="217" spans="1:26" ht="14.25" customHeight="1" x14ac:dyDescent="0.2">
      <c r="A217" s="334"/>
      <c r="B217" s="334"/>
      <c r="C217" s="450"/>
      <c r="D217" s="335"/>
      <c r="E217" s="334"/>
      <c r="F217" s="335"/>
      <c r="G217" s="334"/>
      <c r="H217" s="334"/>
      <c r="I217" s="4"/>
      <c r="J217" s="534"/>
      <c r="K217" s="534"/>
      <c r="L217" s="534"/>
      <c r="M217" s="534"/>
      <c r="N217" s="534"/>
      <c r="O217" s="534"/>
      <c r="P217" s="534"/>
      <c r="Q217" s="534"/>
      <c r="R217" s="534"/>
      <c r="S217" s="534"/>
      <c r="T217" s="534"/>
      <c r="U217" s="534"/>
      <c r="V217" s="534"/>
      <c r="W217" s="534"/>
      <c r="X217" s="534"/>
      <c r="Y217" s="534"/>
      <c r="Z217" s="534"/>
    </row>
    <row r="218" spans="1:26" ht="14.25" customHeight="1" x14ac:dyDescent="0.2">
      <c r="A218" s="334"/>
      <c r="B218" s="334"/>
      <c r="C218" s="450"/>
      <c r="D218" s="335"/>
      <c r="E218" s="334"/>
      <c r="F218" s="335"/>
      <c r="G218" s="334"/>
      <c r="H218" s="334"/>
      <c r="I218" s="4"/>
      <c r="J218" s="534"/>
      <c r="K218" s="534"/>
      <c r="L218" s="534"/>
      <c r="M218" s="534"/>
      <c r="N218" s="534"/>
      <c r="O218" s="534"/>
      <c r="P218" s="534"/>
      <c r="Q218" s="534"/>
      <c r="R218" s="534"/>
      <c r="S218" s="534"/>
      <c r="T218" s="534"/>
      <c r="U218" s="534"/>
      <c r="V218" s="534"/>
      <c r="W218" s="534"/>
      <c r="X218" s="534"/>
      <c r="Y218" s="534"/>
      <c r="Z218" s="534"/>
    </row>
    <row r="219" spans="1:26" ht="14.25" customHeight="1" x14ac:dyDescent="0.2">
      <c r="A219" s="334"/>
      <c r="B219" s="334"/>
      <c r="C219" s="450"/>
      <c r="D219" s="335"/>
      <c r="E219" s="334"/>
      <c r="F219" s="335"/>
      <c r="G219" s="334"/>
      <c r="H219" s="334"/>
      <c r="I219" s="4"/>
      <c r="J219" s="534"/>
      <c r="K219" s="534"/>
      <c r="L219" s="534"/>
      <c r="M219" s="534"/>
      <c r="N219" s="534"/>
      <c r="O219" s="534"/>
      <c r="P219" s="534"/>
      <c r="Q219" s="534"/>
      <c r="R219" s="534"/>
      <c r="S219" s="534"/>
      <c r="T219" s="534"/>
      <c r="U219" s="534"/>
      <c r="V219" s="534"/>
      <c r="W219" s="534"/>
      <c r="X219" s="534"/>
      <c r="Y219" s="534"/>
      <c r="Z219" s="534"/>
    </row>
    <row r="220" spans="1:26" ht="14.25" customHeight="1" x14ac:dyDescent="0.2">
      <c r="A220" s="334"/>
      <c r="B220" s="334"/>
      <c r="C220" s="450"/>
      <c r="D220" s="335"/>
      <c r="E220" s="334"/>
      <c r="F220" s="335"/>
      <c r="G220" s="334"/>
      <c r="H220" s="334"/>
      <c r="I220" s="4"/>
      <c r="J220" s="534"/>
      <c r="K220" s="534"/>
      <c r="L220" s="534"/>
      <c r="M220" s="534"/>
      <c r="N220" s="534"/>
      <c r="O220" s="534"/>
      <c r="P220" s="534"/>
      <c r="Q220" s="534"/>
      <c r="R220" s="534"/>
      <c r="S220" s="534"/>
      <c r="T220" s="534"/>
      <c r="U220" s="534"/>
      <c r="V220" s="534"/>
      <c r="W220" s="534"/>
      <c r="X220" s="534"/>
      <c r="Y220" s="534"/>
      <c r="Z220" s="534"/>
    </row>
    <row r="221" spans="1:26" ht="14.25" customHeight="1" x14ac:dyDescent="0.2">
      <c r="A221" s="334"/>
      <c r="B221" s="334"/>
      <c r="C221" s="450"/>
      <c r="D221" s="335"/>
      <c r="E221" s="334"/>
      <c r="F221" s="335"/>
      <c r="G221" s="334"/>
      <c r="H221" s="334"/>
      <c r="I221" s="4"/>
      <c r="J221" s="534"/>
      <c r="K221" s="534"/>
      <c r="L221" s="534"/>
      <c r="M221" s="534"/>
      <c r="N221" s="534"/>
      <c r="O221" s="534"/>
      <c r="P221" s="534"/>
      <c r="Q221" s="534"/>
      <c r="R221" s="534"/>
      <c r="S221" s="534"/>
      <c r="T221" s="534"/>
      <c r="U221" s="534"/>
      <c r="V221" s="534"/>
      <c r="W221" s="534"/>
      <c r="X221" s="534"/>
      <c r="Y221" s="534"/>
      <c r="Z221" s="534"/>
    </row>
    <row r="222" spans="1:26" ht="14.25" customHeight="1" x14ac:dyDescent="0.2">
      <c r="A222" s="334"/>
      <c r="B222" s="334"/>
      <c r="C222" s="450"/>
      <c r="D222" s="335"/>
      <c r="E222" s="334"/>
      <c r="F222" s="335"/>
      <c r="G222" s="334"/>
      <c r="H222" s="334"/>
      <c r="I222" s="4"/>
      <c r="J222" s="534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34"/>
      <c r="V222" s="534"/>
      <c r="W222" s="534"/>
      <c r="X222" s="534"/>
      <c r="Y222" s="534"/>
      <c r="Z222" s="534"/>
    </row>
    <row r="223" spans="1:26" ht="14.25" customHeight="1" x14ac:dyDescent="0.2">
      <c r="A223" s="334"/>
      <c r="B223" s="334"/>
      <c r="C223" s="450"/>
      <c r="D223" s="335"/>
      <c r="E223" s="334"/>
      <c r="F223" s="335"/>
      <c r="G223" s="334"/>
      <c r="H223" s="334"/>
      <c r="I223" s="4"/>
      <c r="J223" s="534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34"/>
      <c r="V223" s="534"/>
      <c r="W223" s="534"/>
      <c r="X223" s="534"/>
      <c r="Y223" s="534"/>
      <c r="Z223" s="534"/>
    </row>
    <row r="224" spans="1:26" ht="14.25" customHeight="1" x14ac:dyDescent="0.2">
      <c r="A224" s="334"/>
      <c r="B224" s="334"/>
      <c r="C224" s="450"/>
      <c r="D224" s="335"/>
      <c r="E224" s="334"/>
      <c r="F224" s="335"/>
      <c r="G224" s="334"/>
      <c r="H224" s="334"/>
      <c r="I224" s="4"/>
      <c r="J224" s="534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34"/>
      <c r="V224" s="534"/>
      <c r="W224" s="534"/>
      <c r="X224" s="534"/>
      <c r="Y224" s="534"/>
      <c r="Z224" s="534"/>
    </row>
    <row r="225" spans="1:26" ht="14.25" customHeight="1" x14ac:dyDescent="0.2">
      <c r="A225" s="334"/>
      <c r="B225" s="334"/>
      <c r="C225" s="450"/>
      <c r="D225" s="335"/>
      <c r="E225" s="334"/>
      <c r="F225" s="335"/>
      <c r="G225" s="334"/>
      <c r="H225" s="334"/>
      <c r="I225" s="4"/>
      <c r="J225" s="534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34"/>
      <c r="V225" s="534"/>
      <c r="W225" s="534"/>
      <c r="X225" s="534"/>
      <c r="Y225" s="534"/>
      <c r="Z225" s="534"/>
    </row>
    <row r="226" spans="1:26" ht="14.25" customHeight="1" x14ac:dyDescent="0.2">
      <c r="A226" s="334"/>
      <c r="B226" s="334"/>
      <c r="C226" s="450"/>
      <c r="D226" s="335"/>
      <c r="E226" s="334"/>
      <c r="F226" s="335"/>
      <c r="G226" s="334"/>
      <c r="H226" s="334"/>
      <c r="I226" s="4"/>
      <c r="J226" s="534"/>
      <c r="K226" s="534"/>
      <c r="L226" s="534"/>
      <c r="M226" s="534"/>
      <c r="N226" s="534"/>
      <c r="O226" s="534"/>
      <c r="P226" s="534"/>
      <c r="Q226" s="534"/>
      <c r="R226" s="534"/>
      <c r="S226" s="534"/>
      <c r="T226" s="534"/>
      <c r="U226" s="534"/>
      <c r="V226" s="534"/>
      <c r="W226" s="534"/>
      <c r="X226" s="534"/>
      <c r="Y226" s="534"/>
      <c r="Z226" s="534"/>
    </row>
    <row r="227" spans="1:26" ht="14.25" customHeight="1" x14ac:dyDescent="0.2">
      <c r="A227" s="334"/>
      <c r="B227" s="334"/>
      <c r="C227" s="450"/>
      <c r="D227" s="335"/>
      <c r="E227" s="334"/>
      <c r="F227" s="335"/>
      <c r="G227" s="334"/>
      <c r="H227" s="33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 x14ac:dyDescent="0.2">
      <c r="A228" s="334"/>
      <c r="B228" s="334"/>
      <c r="C228" s="450"/>
      <c r="D228" s="335"/>
      <c r="E228" s="334"/>
      <c r="F228" s="335"/>
      <c r="G228" s="334"/>
      <c r="H228" s="33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 x14ac:dyDescent="0.2">
      <c r="A229" s="334"/>
      <c r="B229" s="334"/>
      <c r="C229" s="450"/>
      <c r="D229" s="335"/>
      <c r="E229" s="334"/>
      <c r="F229" s="335"/>
      <c r="G229" s="334"/>
      <c r="H229" s="33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 x14ac:dyDescent="0.2">
      <c r="A230" s="334"/>
      <c r="B230" s="334"/>
      <c r="C230" s="450"/>
      <c r="D230" s="335"/>
      <c r="E230" s="334"/>
      <c r="F230" s="335"/>
      <c r="G230" s="334"/>
      <c r="H230" s="33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 x14ac:dyDescent="0.2">
      <c r="A231" s="334"/>
      <c r="B231" s="334"/>
      <c r="C231" s="450"/>
      <c r="D231" s="335"/>
      <c r="E231" s="334"/>
      <c r="F231" s="335"/>
      <c r="G231" s="334"/>
      <c r="H231" s="33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 x14ac:dyDescent="0.2">
      <c r="A232" s="334"/>
      <c r="B232" s="334"/>
      <c r="C232" s="450"/>
      <c r="D232" s="335"/>
      <c r="E232" s="334"/>
      <c r="F232" s="335"/>
      <c r="G232" s="334"/>
      <c r="H232" s="33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 x14ac:dyDescent="0.2">
      <c r="A233" s="334"/>
      <c r="B233" s="334"/>
      <c r="C233" s="450"/>
      <c r="D233" s="335"/>
      <c r="E233" s="334"/>
      <c r="F233" s="335"/>
      <c r="G233" s="334"/>
      <c r="H233" s="33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 x14ac:dyDescent="0.2">
      <c r="A234" s="334"/>
      <c r="B234" s="334"/>
      <c r="C234" s="450"/>
      <c r="D234" s="335"/>
      <c r="E234" s="334"/>
      <c r="F234" s="335"/>
      <c r="G234" s="334"/>
      <c r="H234" s="33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 x14ac:dyDescent="0.2">
      <c r="A235" s="334"/>
      <c r="B235" s="334"/>
      <c r="C235" s="450"/>
      <c r="D235" s="335"/>
      <c r="E235" s="334"/>
      <c r="F235" s="335"/>
      <c r="G235" s="334"/>
      <c r="H235" s="33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 x14ac:dyDescent="0.2">
      <c r="A236" s="334"/>
      <c r="B236" s="334"/>
      <c r="C236" s="450"/>
      <c r="D236" s="335"/>
      <c r="E236" s="334"/>
      <c r="F236" s="335"/>
      <c r="G236" s="334"/>
      <c r="H236" s="33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 x14ac:dyDescent="0.2">
      <c r="A237" s="334"/>
      <c r="B237" s="334"/>
      <c r="C237" s="450"/>
      <c r="D237" s="335"/>
      <c r="E237" s="334"/>
      <c r="F237" s="335"/>
      <c r="G237" s="334"/>
      <c r="H237" s="33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 x14ac:dyDescent="0.2">
      <c r="A238" s="334"/>
      <c r="B238" s="334"/>
      <c r="C238" s="450"/>
      <c r="D238" s="335"/>
      <c r="E238" s="334"/>
      <c r="F238" s="335"/>
      <c r="G238" s="334"/>
      <c r="H238" s="33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 x14ac:dyDescent="0.2">
      <c r="A239" s="334"/>
      <c r="B239" s="334"/>
      <c r="C239" s="450"/>
      <c r="D239" s="335"/>
      <c r="E239" s="334"/>
      <c r="F239" s="335"/>
      <c r="G239" s="334"/>
      <c r="H239" s="33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 x14ac:dyDescent="0.2">
      <c r="A240" s="334"/>
      <c r="B240" s="334"/>
      <c r="C240" s="450"/>
      <c r="D240" s="335"/>
      <c r="E240" s="334"/>
      <c r="F240" s="335"/>
      <c r="G240" s="334"/>
      <c r="H240" s="33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 x14ac:dyDescent="0.2">
      <c r="A241" s="334"/>
      <c r="B241" s="334"/>
      <c r="C241" s="450"/>
      <c r="D241" s="335"/>
      <c r="E241" s="334"/>
      <c r="F241" s="335"/>
      <c r="G241" s="334"/>
      <c r="H241" s="33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 x14ac:dyDescent="0.2">
      <c r="A242" s="334"/>
      <c r="B242" s="334"/>
      <c r="C242" s="450"/>
      <c r="D242" s="335"/>
      <c r="E242" s="334"/>
      <c r="F242" s="335"/>
      <c r="G242" s="334"/>
      <c r="H242" s="33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 x14ac:dyDescent="0.2">
      <c r="A243" s="334"/>
      <c r="B243" s="334"/>
      <c r="C243" s="450"/>
      <c r="D243" s="335"/>
      <c r="E243" s="334"/>
      <c r="F243" s="335"/>
      <c r="G243" s="334"/>
      <c r="H243" s="33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 x14ac:dyDescent="0.2">
      <c r="A244" s="334"/>
      <c r="B244" s="334"/>
      <c r="C244" s="450"/>
      <c r="D244" s="335"/>
      <c r="E244" s="334"/>
      <c r="F244" s="335"/>
      <c r="G244" s="334"/>
      <c r="H244" s="33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 x14ac:dyDescent="0.2">
      <c r="A245" s="334"/>
      <c r="B245" s="334"/>
      <c r="C245" s="450"/>
      <c r="D245" s="335"/>
      <c r="E245" s="334"/>
      <c r="F245" s="335"/>
      <c r="G245" s="334"/>
      <c r="H245" s="33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 x14ac:dyDescent="0.2">
      <c r="A246" s="334"/>
      <c r="B246" s="334"/>
      <c r="C246" s="450"/>
      <c r="D246" s="335"/>
      <c r="E246" s="334"/>
      <c r="F246" s="335"/>
      <c r="G246" s="334"/>
      <c r="H246" s="33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 x14ac:dyDescent="0.2">
      <c r="A247" s="334"/>
      <c r="B247" s="334"/>
      <c r="C247" s="450"/>
      <c r="D247" s="335"/>
      <c r="E247" s="334"/>
      <c r="F247" s="335"/>
      <c r="G247" s="334"/>
      <c r="H247" s="33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 x14ac:dyDescent="0.2">
      <c r="A248" s="334"/>
      <c r="B248" s="334"/>
      <c r="C248" s="450"/>
      <c r="D248" s="335"/>
      <c r="E248" s="334"/>
      <c r="F248" s="335"/>
      <c r="G248" s="334"/>
      <c r="H248" s="33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 x14ac:dyDescent="0.2">
      <c r="A249" s="334"/>
      <c r="B249" s="334"/>
      <c r="C249" s="450"/>
      <c r="D249" s="335"/>
      <c r="E249" s="334"/>
      <c r="F249" s="335"/>
      <c r="G249" s="334"/>
      <c r="H249" s="33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 x14ac:dyDescent="0.2">
      <c r="A250" s="334"/>
      <c r="B250" s="334"/>
      <c r="C250" s="450"/>
      <c r="D250" s="335"/>
      <c r="E250" s="334"/>
      <c r="F250" s="335"/>
      <c r="G250" s="334"/>
      <c r="H250" s="33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 x14ac:dyDescent="0.2">
      <c r="A251" s="334"/>
      <c r="B251" s="334"/>
      <c r="C251" s="450"/>
      <c r="D251" s="335"/>
      <c r="E251" s="334"/>
      <c r="F251" s="335"/>
      <c r="G251" s="334"/>
      <c r="H251" s="33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 x14ac:dyDescent="0.2">
      <c r="A252" s="334"/>
      <c r="B252" s="334"/>
      <c r="C252" s="450"/>
      <c r="D252" s="335"/>
      <c r="E252" s="334"/>
      <c r="F252" s="335"/>
      <c r="G252" s="334"/>
      <c r="H252" s="33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 x14ac:dyDescent="0.2">
      <c r="A253" s="334"/>
      <c r="B253" s="334"/>
      <c r="C253" s="450"/>
      <c r="D253" s="335"/>
      <c r="E253" s="334"/>
      <c r="F253" s="335"/>
      <c r="G253" s="334"/>
      <c r="H253" s="33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 x14ac:dyDescent="0.2">
      <c r="A254" s="334"/>
      <c r="B254" s="334"/>
      <c r="C254" s="450"/>
      <c r="D254" s="335"/>
      <c r="E254" s="334"/>
      <c r="F254" s="335"/>
      <c r="G254" s="334"/>
      <c r="H254" s="33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 x14ac:dyDescent="0.2">
      <c r="A255" s="334"/>
      <c r="B255" s="334"/>
      <c r="C255" s="450"/>
      <c r="D255" s="335"/>
      <c r="E255" s="334"/>
      <c r="F255" s="335"/>
      <c r="G255" s="334"/>
      <c r="H255" s="33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 x14ac:dyDescent="0.2">
      <c r="A256" s="334"/>
      <c r="B256" s="334"/>
      <c r="C256" s="450"/>
      <c r="D256" s="335"/>
      <c r="E256" s="334"/>
      <c r="F256" s="335"/>
      <c r="G256" s="334"/>
      <c r="H256" s="33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 x14ac:dyDescent="0.2">
      <c r="A257" s="334"/>
      <c r="B257" s="334"/>
      <c r="C257" s="450"/>
      <c r="D257" s="335"/>
      <c r="E257" s="334"/>
      <c r="F257" s="335"/>
      <c r="G257" s="334"/>
      <c r="H257" s="33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 x14ac:dyDescent="0.2">
      <c r="A258" s="334"/>
      <c r="B258" s="334"/>
      <c r="C258" s="450"/>
      <c r="D258" s="335"/>
      <c r="E258" s="334"/>
      <c r="F258" s="335"/>
      <c r="G258" s="334"/>
      <c r="H258" s="33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 x14ac:dyDescent="0.2">
      <c r="A259" s="334"/>
      <c r="B259" s="334"/>
      <c r="C259" s="450"/>
      <c r="D259" s="335"/>
      <c r="E259" s="334"/>
      <c r="F259" s="335"/>
      <c r="G259" s="334"/>
      <c r="H259" s="33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 x14ac:dyDescent="0.2">
      <c r="A260" s="334"/>
      <c r="B260" s="334"/>
      <c r="C260" s="450"/>
      <c r="D260" s="335"/>
      <c r="E260" s="334"/>
      <c r="F260" s="335"/>
      <c r="G260" s="334"/>
      <c r="H260" s="33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 x14ac:dyDescent="0.2">
      <c r="A261" s="334"/>
      <c r="B261" s="334"/>
      <c r="C261" s="450"/>
      <c r="D261" s="335"/>
      <c r="E261" s="334"/>
      <c r="F261" s="335"/>
      <c r="G261" s="334"/>
      <c r="H261" s="33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 x14ac:dyDescent="0.2">
      <c r="A262" s="334"/>
      <c r="B262" s="334"/>
      <c r="C262" s="450"/>
      <c r="D262" s="335"/>
      <c r="E262" s="334"/>
      <c r="F262" s="335"/>
      <c r="G262" s="334"/>
      <c r="H262" s="33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 x14ac:dyDescent="0.2">
      <c r="A263" s="334"/>
      <c r="B263" s="334"/>
      <c r="C263" s="450"/>
      <c r="D263" s="335"/>
      <c r="E263" s="334"/>
      <c r="F263" s="335"/>
      <c r="G263" s="334"/>
      <c r="H263" s="33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 x14ac:dyDescent="0.2">
      <c r="A264" s="334"/>
      <c r="B264" s="334"/>
      <c r="C264" s="450"/>
      <c r="D264" s="335"/>
      <c r="E264" s="334"/>
      <c r="F264" s="335"/>
      <c r="G264" s="334"/>
      <c r="H264" s="33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 x14ac:dyDescent="0.2">
      <c r="A265" s="334"/>
      <c r="B265" s="334"/>
      <c r="C265" s="450"/>
      <c r="D265" s="335"/>
      <c r="E265" s="334"/>
      <c r="F265" s="335"/>
      <c r="G265" s="334"/>
      <c r="H265" s="33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 x14ac:dyDescent="0.2">
      <c r="A266" s="334"/>
      <c r="B266" s="334"/>
      <c r="C266" s="450"/>
      <c r="D266" s="335"/>
      <c r="E266" s="334"/>
      <c r="F266" s="335"/>
      <c r="G266" s="334"/>
      <c r="H266" s="33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 x14ac:dyDescent="0.2">
      <c r="A267" s="334"/>
      <c r="B267" s="334"/>
      <c r="C267" s="450"/>
      <c r="D267" s="335"/>
      <c r="E267" s="334"/>
      <c r="F267" s="335"/>
      <c r="G267" s="334"/>
      <c r="H267" s="33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 x14ac:dyDescent="0.2">
      <c r="A268" s="334"/>
      <c r="B268" s="334"/>
      <c r="C268" s="450"/>
      <c r="D268" s="335"/>
      <c r="E268" s="334"/>
      <c r="F268" s="335"/>
      <c r="G268" s="334"/>
      <c r="H268" s="33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 x14ac:dyDescent="0.2">
      <c r="A269" s="334"/>
      <c r="B269" s="334"/>
      <c r="C269" s="450"/>
      <c r="D269" s="335"/>
      <c r="E269" s="334"/>
      <c r="F269" s="335"/>
      <c r="G269" s="334"/>
      <c r="H269" s="33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 x14ac:dyDescent="0.2">
      <c r="A270" s="334"/>
      <c r="B270" s="334"/>
      <c r="C270" s="450"/>
      <c r="D270" s="335"/>
      <c r="E270" s="334"/>
      <c r="F270" s="335"/>
      <c r="G270" s="334"/>
      <c r="H270" s="33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 x14ac:dyDescent="0.2">
      <c r="A271" s="334"/>
      <c r="B271" s="334"/>
      <c r="C271" s="450"/>
      <c r="D271" s="335"/>
      <c r="E271" s="334"/>
      <c r="F271" s="335"/>
      <c r="G271" s="334"/>
      <c r="H271" s="33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 x14ac:dyDescent="0.2">
      <c r="A272" s="334"/>
      <c r="B272" s="334"/>
      <c r="C272" s="450"/>
      <c r="D272" s="335"/>
      <c r="E272" s="334"/>
      <c r="F272" s="335"/>
      <c r="G272" s="334"/>
      <c r="H272" s="33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 x14ac:dyDescent="0.2">
      <c r="A273" s="334"/>
      <c r="B273" s="334"/>
      <c r="C273" s="450"/>
      <c r="D273" s="335"/>
      <c r="E273" s="334"/>
      <c r="F273" s="335"/>
      <c r="G273" s="334"/>
      <c r="H273" s="33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 x14ac:dyDescent="0.2">
      <c r="A274" s="334"/>
      <c r="B274" s="334"/>
      <c r="C274" s="450"/>
      <c r="D274" s="335"/>
      <c r="E274" s="334"/>
      <c r="F274" s="335"/>
      <c r="G274" s="334"/>
      <c r="H274" s="33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 x14ac:dyDescent="0.2">
      <c r="A275" s="334"/>
      <c r="B275" s="334"/>
      <c r="C275" s="450"/>
      <c r="D275" s="335"/>
      <c r="E275" s="334"/>
      <c r="F275" s="335"/>
      <c r="G275" s="334"/>
      <c r="H275" s="33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 x14ac:dyDescent="0.2">
      <c r="A276" s="334"/>
      <c r="B276" s="334"/>
      <c r="C276" s="450"/>
      <c r="D276" s="335"/>
      <c r="E276" s="334"/>
      <c r="F276" s="335"/>
      <c r="G276" s="334"/>
      <c r="H276" s="33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 x14ac:dyDescent="0.2">
      <c r="A277" s="334"/>
      <c r="B277" s="334"/>
      <c r="C277" s="450"/>
      <c r="D277" s="335"/>
      <c r="E277" s="334"/>
      <c r="F277" s="335"/>
      <c r="G277" s="334"/>
      <c r="H277" s="33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 x14ac:dyDescent="0.2">
      <c r="A278" s="334"/>
      <c r="B278" s="334"/>
      <c r="C278" s="450"/>
      <c r="D278" s="335"/>
      <c r="E278" s="334"/>
      <c r="F278" s="335"/>
      <c r="G278" s="334"/>
      <c r="H278" s="33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 x14ac:dyDescent="0.2">
      <c r="A279" s="334"/>
      <c r="B279" s="334"/>
      <c r="C279" s="450"/>
      <c r="D279" s="335"/>
      <c r="E279" s="334"/>
      <c r="F279" s="335"/>
      <c r="G279" s="334"/>
      <c r="H279" s="33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 x14ac:dyDescent="0.2">
      <c r="A280" s="334"/>
      <c r="B280" s="334"/>
      <c r="C280" s="450"/>
      <c r="D280" s="335"/>
      <c r="E280" s="334"/>
      <c r="F280" s="335"/>
      <c r="G280" s="334"/>
      <c r="H280" s="33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 x14ac:dyDescent="0.2">
      <c r="A281" s="334"/>
      <c r="B281" s="334"/>
      <c r="C281" s="450"/>
      <c r="D281" s="335"/>
      <c r="E281" s="334"/>
      <c r="F281" s="335"/>
      <c r="G281" s="334"/>
      <c r="H281" s="33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 x14ac:dyDescent="0.2">
      <c r="A282" s="334"/>
      <c r="B282" s="334"/>
      <c r="C282" s="450"/>
      <c r="D282" s="335"/>
      <c r="E282" s="334"/>
      <c r="F282" s="335"/>
      <c r="G282" s="334"/>
      <c r="H282" s="33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 x14ac:dyDescent="0.2">
      <c r="A283" s="334"/>
      <c r="B283" s="334"/>
      <c r="C283" s="450"/>
      <c r="D283" s="335"/>
      <c r="E283" s="334"/>
      <c r="F283" s="335"/>
      <c r="G283" s="334"/>
      <c r="H283" s="33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 x14ac:dyDescent="0.2">
      <c r="A284" s="334"/>
      <c r="B284" s="334"/>
      <c r="C284" s="450"/>
      <c r="D284" s="335"/>
      <c r="E284" s="334"/>
      <c r="F284" s="335"/>
      <c r="G284" s="334"/>
      <c r="H284" s="33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 x14ac:dyDescent="0.2">
      <c r="A285" s="334"/>
      <c r="B285" s="334"/>
      <c r="C285" s="450"/>
      <c r="D285" s="335"/>
      <c r="E285" s="334"/>
      <c r="F285" s="335"/>
      <c r="G285" s="334"/>
      <c r="H285" s="33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 x14ac:dyDescent="0.2">
      <c r="A286" s="334"/>
      <c r="B286" s="334"/>
      <c r="C286" s="450"/>
      <c r="D286" s="335"/>
      <c r="E286" s="334"/>
      <c r="F286" s="335"/>
      <c r="G286" s="334"/>
      <c r="H286" s="33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 x14ac:dyDescent="0.2">
      <c r="A287" s="334"/>
      <c r="B287" s="334"/>
      <c r="C287" s="450"/>
      <c r="D287" s="335"/>
      <c r="E287" s="334"/>
      <c r="F287" s="335"/>
      <c r="G287" s="334"/>
      <c r="H287" s="33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 x14ac:dyDescent="0.2">
      <c r="A288" s="334"/>
      <c r="B288" s="334"/>
      <c r="C288" s="450"/>
      <c r="D288" s="335"/>
      <c r="E288" s="334"/>
      <c r="F288" s="335"/>
      <c r="G288" s="334"/>
      <c r="H288" s="33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 x14ac:dyDescent="0.2">
      <c r="A289" s="334"/>
      <c r="B289" s="334"/>
      <c r="C289" s="450"/>
      <c r="D289" s="335"/>
      <c r="E289" s="334"/>
      <c r="F289" s="335"/>
      <c r="G289" s="334"/>
      <c r="H289" s="33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 x14ac:dyDescent="0.2">
      <c r="A290" s="334"/>
      <c r="B290" s="334"/>
      <c r="C290" s="450"/>
      <c r="D290" s="335"/>
      <c r="E290" s="334"/>
      <c r="F290" s="335"/>
      <c r="G290" s="334"/>
      <c r="H290" s="33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 x14ac:dyDescent="0.2">
      <c r="A291" s="334"/>
      <c r="B291" s="334"/>
      <c r="C291" s="450"/>
      <c r="D291" s="335"/>
      <c r="E291" s="334"/>
      <c r="F291" s="335"/>
      <c r="G291" s="334"/>
      <c r="H291" s="33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 x14ac:dyDescent="0.2">
      <c r="A292" s="334"/>
      <c r="B292" s="334"/>
      <c r="C292" s="450"/>
      <c r="D292" s="335"/>
      <c r="E292" s="334"/>
      <c r="F292" s="335"/>
      <c r="G292" s="334"/>
      <c r="H292" s="33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 x14ac:dyDescent="0.2">
      <c r="A293" s="334"/>
      <c r="B293" s="334"/>
      <c r="C293" s="450"/>
      <c r="D293" s="335"/>
      <c r="E293" s="334"/>
      <c r="F293" s="335"/>
      <c r="G293" s="334"/>
      <c r="H293" s="33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 x14ac:dyDescent="0.2">
      <c r="A294" s="334"/>
      <c r="B294" s="334"/>
      <c r="C294" s="450"/>
      <c r="D294" s="335"/>
      <c r="E294" s="334"/>
      <c r="F294" s="335"/>
      <c r="G294" s="334"/>
      <c r="H294" s="33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 x14ac:dyDescent="0.2">
      <c r="A295" s="334"/>
      <c r="B295" s="334"/>
      <c r="C295" s="450"/>
      <c r="D295" s="335"/>
      <c r="E295" s="334"/>
      <c r="F295" s="335"/>
      <c r="G295" s="334"/>
      <c r="H295" s="33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 x14ac:dyDescent="0.2">
      <c r="A296" s="334"/>
      <c r="B296" s="334"/>
      <c r="C296" s="450"/>
      <c r="D296" s="335"/>
      <c r="E296" s="334"/>
      <c r="F296" s="335"/>
      <c r="G296" s="334"/>
      <c r="H296" s="33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 x14ac:dyDescent="0.2">
      <c r="A297" s="334"/>
      <c r="B297" s="334"/>
      <c r="C297" s="450"/>
      <c r="D297" s="335"/>
      <c r="E297" s="334"/>
      <c r="F297" s="335"/>
      <c r="G297" s="334"/>
      <c r="H297" s="33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 x14ac:dyDescent="0.2">
      <c r="A298" s="334"/>
      <c r="B298" s="334"/>
      <c r="C298" s="450"/>
      <c r="D298" s="335"/>
      <c r="E298" s="334"/>
      <c r="F298" s="335"/>
      <c r="G298" s="334"/>
      <c r="H298" s="33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 x14ac:dyDescent="0.2">
      <c r="A299" s="334"/>
      <c r="B299" s="334"/>
      <c r="C299" s="450"/>
      <c r="D299" s="335"/>
      <c r="E299" s="334"/>
      <c r="F299" s="335"/>
      <c r="G299" s="334"/>
      <c r="H299" s="33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 x14ac:dyDescent="0.2">
      <c r="A300" s="334"/>
      <c r="B300" s="334"/>
      <c r="C300" s="450"/>
      <c r="D300" s="335"/>
      <c r="E300" s="334"/>
      <c r="F300" s="335"/>
      <c r="G300" s="334"/>
      <c r="H300" s="33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 x14ac:dyDescent="0.2">
      <c r="A301" s="334"/>
      <c r="B301" s="334"/>
      <c r="C301" s="450"/>
      <c r="D301" s="335"/>
      <c r="E301" s="334"/>
      <c r="F301" s="335"/>
      <c r="G301" s="334"/>
      <c r="H301" s="33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 x14ac:dyDescent="0.2">
      <c r="A302" s="334"/>
      <c r="B302" s="334"/>
      <c r="C302" s="450"/>
      <c r="D302" s="335"/>
      <c r="E302" s="334"/>
      <c r="F302" s="335"/>
      <c r="G302" s="334"/>
      <c r="H302" s="33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 x14ac:dyDescent="0.2">
      <c r="A303" s="334"/>
      <c r="B303" s="334"/>
      <c r="C303" s="450"/>
      <c r="D303" s="335"/>
      <c r="E303" s="334"/>
      <c r="F303" s="335"/>
      <c r="G303" s="334"/>
      <c r="H303" s="33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 x14ac:dyDescent="0.2">
      <c r="A304" s="334"/>
      <c r="B304" s="334"/>
      <c r="C304" s="450"/>
      <c r="D304" s="335"/>
      <c r="E304" s="334"/>
      <c r="F304" s="335"/>
      <c r="G304" s="334"/>
      <c r="H304" s="33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 x14ac:dyDescent="0.2">
      <c r="A305" s="334"/>
      <c r="B305" s="334"/>
      <c r="C305" s="450"/>
      <c r="D305" s="335"/>
      <c r="E305" s="334"/>
      <c r="F305" s="335"/>
      <c r="G305" s="334"/>
      <c r="H305" s="33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 x14ac:dyDescent="0.2">
      <c r="A306" s="334"/>
      <c r="B306" s="334"/>
      <c r="C306" s="450"/>
      <c r="D306" s="335"/>
      <c r="E306" s="334"/>
      <c r="F306" s="335"/>
      <c r="G306" s="334"/>
      <c r="H306" s="33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 x14ac:dyDescent="0.2">
      <c r="A307" s="334"/>
      <c r="B307" s="334"/>
      <c r="C307" s="450"/>
      <c r="D307" s="335"/>
      <c r="E307" s="334"/>
      <c r="F307" s="335"/>
      <c r="G307" s="334"/>
      <c r="H307" s="33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 x14ac:dyDescent="0.2">
      <c r="A308" s="334"/>
      <c r="B308" s="334"/>
      <c r="C308" s="450"/>
      <c r="D308" s="335"/>
      <c r="E308" s="334"/>
      <c r="F308" s="335"/>
      <c r="G308" s="334"/>
      <c r="H308" s="33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 x14ac:dyDescent="0.2">
      <c r="A309" s="334"/>
      <c r="B309" s="334"/>
      <c r="C309" s="450"/>
      <c r="D309" s="335"/>
      <c r="E309" s="334"/>
      <c r="F309" s="335"/>
      <c r="G309" s="334"/>
      <c r="H309" s="33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 x14ac:dyDescent="0.2">
      <c r="A310" s="334"/>
      <c r="B310" s="334"/>
      <c r="C310" s="450"/>
      <c r="D310" s="335"/>
      <c r="E310" s="334"/>
      <c r="F310" s="335"/>
      <c r="G310" s="334"/>
      <c r="H310" s="33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 x14ac:dyDescent="0.2">
      <c r="A311" s="334"/>
      <c r="B311" s="334"/>
      <c r="C311" s="450"/>
      <c r="D311" s="335"/>
      <c r="E311" s="334"/>
      <c r="F311" s="335"/>
      <c r="G311" s="334"/>
      <c r="H311" s="33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 x14ac:dyDescent="0.2">
      <c r="A312" s="334"/>
      <c r="B312" s="334"/>
      <c r="C312" s="450"/>
      <c r="D312" s="335"/>
      <c r="E312" s="334"/>
      <c r="F312" s="335"/>
      <c r="G312" s="334"/>
      <c r="H312" s="33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 x14ac:dyDescent="0.2">
      <c r="A313" s="334"/>
      <c r="B313" s="334"/>
      <c r="C313" s="450"/>
      <c r="D313" s="335"/>
      <c r="E313" s="334"/>
      <c r="F313" s="335"/>
      <c r="G313" s="334"/>
      <c r="H313" s="33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 x14ac:dyDescent="0.2">
      <c r="A314" s="334"/>
      <c r="B314" s="334"/>
      <c r="C314" s="450"/>
      <c r="D314" s="335"/>
      <c r="E314" s="334"/>
      <c r="F314" s="335"/>
      <c r="G314" s="334"/>
      <c r="H314" s="33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 x14ac:dyDescent="0.2">
      <c r="A315" s="334"/>
      <c r="B315" s="334"/>
      <c r="C315" s="450"/>
      <c r="D315" s="335"/>
      <c r="E315" s="334"/>
      <c r="F315" s="335"/>
      <c r="G315" s="334"/>
      <c r="H315" s="33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 x14ac:dyDescent="0.2">
      <c r="A316" s="334"/>
      <c r="B316" s="334"/>
      <c r="C316" s="450"/>
      <c r="D316" s="335"/>
      <c r="E316" s="334"/>
      <c r="F316" s="335"/>
      <c r="G316" s="334"/>
      <c r="H316" s="33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 x14ac:dyDescent="0.2">
      <c r="A317" s="334"/>
      <c r="B317" s="334"/>
      <c r="C317" s="450"/>
      <c r="D317" s="335"/>
      <c r="E317" s="334"/>
      <c r="F317" s="335"/>
      <c r="G317" s="334"/>
      <c r="H317" s="33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 x14ac:dyDescent="0.2">
      <c r="A318" s="334"/>
      <c r="B318" s="334"/>
      <c r="C318" s="450"/>
      <c r="D318" s="335"/>
      <c r="E318" s="334"/>
      <c r="F318" s="335"/>
      <c r="G318" s="334"/>
      <c r="H318" s="33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 x14ac:dyDescent="0.2">
      <c r="A319" s="334"/>
      <c r="B319" s="334"/>
      <c r="C319" s="450"/>
      <c r="D319" s="335"/>
      <c r="E319" s="334"/>
      <c r="F319" s="335"/>
      <c r="G319" s="334"/>
      <c r="H319" s="33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 x14ac:dyDescent="0.2">
      <c r="A320" s="334"/>
      <c r="B320" s="334"/>
      <c r="C320" s="450"/>
      <c r="D320" s="335"/>
      <c r="E320" s="334"/>
      <c r="F320" s="335"/>
      <c r="G320" s="334"/>
      <c r="H320" s="33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 x14ac:dyDescent="0.2">
      <c r="A321" s="334"/>
      <c r="B321" s="334"/>
      <c r="C321" s="450"/>
      <c r="D321" s="335"/>
      <c r="E321" s="334"/>
      <c r="F321" s="335"/>
      <c r="G321" s="334"/>
      <c r="H321" s="33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 x14ac:dyDescent="0.2">
      <c r="A322" s="334"/>
      <c r="B322" s="334"/>
      <c r="C322" s="450"/>
      <c r="D322" s="335"/>
      <c r="E322" s="334"/>
      <c r="F322" s="335"/>
      <c r="G322" s="334"/>
      <c r="H322" s="33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 x14ac:dyDescent="0.2">
      <c r="A323" s="334"/>
      <c r="B323" s="334"/>
      <c r="C323" s="450"/>
      <c r="D323" s="335"/>
      <c r="E323" s="334"/>
      <c r="F323" s="335"/>
      <c r="G323" s="334"/>
      <c r="H323" s="33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 x14ac:dyDescent="0.2">
      <c r="A324" s="334"/>
      <c r="B324" s="334"/>
      <c r="C324" s="450"/>
      <c r="D324" s="335"/>
      <c r="E324" s="334"/>
      <c r="F324" s="335"/>
      <c r="G324" s="334"/>
      <c r="H324" s="33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 x14ac:dyDescent="0.2">
      <c r="A325" s="334"/>
      <c r="B325" s="334"/>
      <c r="C325" s="450"/>
      <c r="D325" s="335"/>
      <c r="E325" s="334"/>
      <c r="F325" s="335"/>
      <c r="G325" s="334"/>
      <c r="H325" s="33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 x14ac:dyDescent="0.2">
      <c r="A326" s="334"/>
      <c r="B326" s="334"/>
      <c r="C326" s="450"/>
      <c r="D326" s="335"/>
      <c r="E326" s="334"/>
      <c r="F326" s="335"/>
      <c r="G326" s="334"/>
      <c r="H326" s="33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 x14ac:dyDescent="0.2">
      <c r="A327" s="334"/>
      <c r="B327" s="334"/>
      <c r="C327" s="450"/>
      <c r="D327" s="335"/>
      <c r="E327" s="334"/>
      <c r="F327" s="335"/>
      <c r="G327" s="334"/>
      <c r="H327" s="33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 x14ac:dyDescent="0.2">
      <c r="A328" s="334"/>
      <c r="B328" s="334"/>
      <c r="C328" s="450"/>
      <c r="D328" s="335"/>
      <c r="E328" s="334"/>
      <c r="F328" s="335"/>
      <c r="G328" s="334"/>
      <c r="H328" s="33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 x14ac:dyDescent="0.2">
      <c r="A329" s="334"/>
      <c r="B329" s="334"/>
      <c r="C329" s="450"/>
      <c r="D329" s="335"/>
      <c r="E329" s="334"/>
      <c r="F329" s="335"/>
      <c r="G329" s="334"/>
      <c r="H329" s="33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 x14ac:dyDescent="0.2">
      <c r="A330" s="334"/>
      <c r="B330" s="334"/>
      <c r="C330" s="450"/>
      <c r="D330" s="335"/>
      <c r="E330" s="334"/>
      <c r="F330" s="335"/>
      <c r="G330" s="334"/>
      <c r="H330" s="33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 x14ac:dyDescent="0.2">
      <c r="A331" s="334"/>
      <c r="B331" s="334"/>
      <c r="C331" s="450"/>
      <c r="D331" s="335"/>
      <c r="E331" s="334"/>
      <c r="F331" s="335"/>
      <c r="G331" s="334"/>
      <c r="H331" s="33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 x14ac:dyDescent="0.2">
      <c r="A332" s="334"/>
      <c r="B332" s="334"/>
      <c r="C332" s="450"/>
      <c r="D332" s="335"/>
      <c r="E332" s="334"/>
      <c r="F332" s="335"/>
      <c r="G332" s="334"/>
      <c r="H332" s="33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 x14ac:dyDescent="0.2">
      <c r="A333" s="334"/>
      <c r="B333" s="334"/>
      <c r="C333" s="450"/>
      <c r="D333" s="335"/>
      <c r="E333" s="334"/>
      <c r="F333" s="335"/>
      <c r="G333" s="334"/>
      <c r="H333" s="33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 x14ac:dyDescent="0.2">
      <c r="A334" s="334"/>
      <c r="B334" s="334"/>
      <c r="C334" s="450"/>
      <c r="D334" s="335"/>
      <c r="E334" s="334"/>
      <c r="F334" s="335"/>
      <c r="G334" s="334"/>
      <c r="H334" s="33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 x14ac:dyDescent="0.2">
      <c r="A335" s="334"/>
      <c r="B335" s="334"/>
      <c r="C335" s="450"/>
      <c r="D335" s="335"/>
      <c r="E335" s="334"/>
      <c r="F335" s="335"/>
      <c r="G335" s="334"/>
      <c r="H335" s="33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 x14ac:dyDescent="0.2">
      <c r="A336" s="334"/>
      <c r="B336" s="334"/>
      <c r="C336" s="450"/>
      <c r="D336" s="335"/>
      <c r="E336" s="334"/>
      <c r="F336" s="335"/>
      <c r="G336" s="334"/>
      <c r="H336" s="33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 x14ac:dyDescent="0.2">
      <c r="A337" s="334"/>
      <c r="B337" s="334"/>
      <c r="C337" s="450"/>
      <c r="D337" s="335"/>
      <c r="E337" s="334"/>
      <c r="F337" s="335"/>
      <c r="G337" s="334"/>
      <c r="H337" s="33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 x14ac:dyDescent="0.2">
      <c r="A338" s="334"/>
      <c r="B338" s="334"/>
      <c r="C338" s="450"/>
      <c r="D338" s="335"/>
      <c r="E338" s="334"/>
      <c r="F338" s="335"/>
      <c r="G338" s="334"/>
      <c r="H338" s="33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 x14ac:dyDescent="0.2">
      <c r="A339" s="334"/>
      <c r="B339" s="334"/>
      <c r="C339" s="450"/>
      <c r="D339" s="335"/>
      <c r="E339" s="334"/>
      <c r="F339" s="335"/>
      <c r="G339" s="334"/>
      <c r="H339" s="33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 x14ac:dyDescent="0.2">
      <c r="A340" s="334"/>
      <c r="B340" s="334"/>
      <c r="C340" s="450"/>
      <c r="D340" s="335"/>
      <c r="E340" s="334"/>
      <c r="F340" s="335"/>
      <c r="G340" s="334"/>
      <c r="H340" s="33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 x14ac:dyDescent="0.2">
      <c r="A341" s="334"/>
      <c r="B341" s="334"/>
      <c r="C341" s="450"/>
      <c r="D341" s="335"/>
      <c r="E341" s="334"/>
      <c r="F341" s="335"/>
      <c r="G341" s="334"/>
      <c r="H341" s="33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 x14ac:dyDescent="0.2">
      <c r="A342" s="334"/>
      <c r="B342" s="334"/>
      <c r="C342" s="450"/>
      <c r="D342" s="335"/>
      <c r="E342" s="334"/>
      <c r="F342" s="335"/>
      <c r="G342" s="334"/>
      <c r="H342" s="33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 x14ac:dyDescent="0.2">
      <c r="A343" s="334"/>
      <c r="B343" s="334"/>
      <c r="C343" s="450"/>
      <c r="D343" s="335"/>
      <c r="E343" s="334"/>
      <c r="F343" s="335"/>
      <c r="G343" s="334"/>
      <c r="H343" s="33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 x14ac:dyDescent="0.2">
      <c r="A344" s="334"/>
      <c r="B344" s="334"/>
      <c r="C344" s="450"/>
      <c r="D344" s="335"/>
      <c r="E344" s="334"/>
      <c r="F344" s="335"/>
      <c r="G344" s="334"/>
      <c r="H344" s="33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 x14ac:dyDescent="0.2">
      <c r="A345" s="334"/>
      <c r="B345" s="334"/>
      <c r="C345" s="450"/>
      <c r="D345" s="335"/>
      <c r="E345" s="334"/>
      <c r="F345" s="335"/>
      <c r="G345" s="334"/>
      <c r="H345" s="33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 x14ac:dyDescent="0.2">
      <c r="A346" s="334"/>
      <c r="B346" s="334"/>
      <c r="C346" s="450"/>
      <c r="D346" s="335"/>
      <c r="E346" s="334"/>
      <c r="F346" s="335"/>
      <c r="G346" s="334"/>
      <c r="H346" s="33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 x14ac:dyDescent="0.2">
      <c r="A347" s="334"/>
      <c r="B347" s="334"/>
      <c r="C347" s="450"/>
      <c r="D347" s="335"/>
      <c r="E347" s="334"/>
      <c r="F347" s="335"/>
      <c r="G347" s="334"/>
      <c r="H347" s="33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 x14ac:dyDescent="0.2">
      <c r="A348" s="334"/>
      <c r="B348" s="334"/>
      <c r="C348" s="450"/>
      <c r="D348" s="335"/>
      <c r="E348" s="334"/>
      <c r="F348" s="335"/>
      <c r="G348" s="334"/>
      <c r="H348" s="33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 x14ac:dyDescent="0.2">
      <c r="A349" s="334"/>
      <c r="B349" s="334"/>
      <c r="C349" s="450"/>
      <c r="D349" s="335"/>
      <c r="E349" s="334"/>
      <c r="F349" s="335"/>
      <c r="G349" s="334"/>
      <c r="H349" s="33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 x14ac:dyDescent="0.2">
      <c r="A350" s="334"/>
      <c r="B350" s="334"/>
      <c r="C350" s="450"/>
      <c r="D350" s="335"/>
      <c r="E350" s="334"/>
      <c r="F350" s="335"/>
      <c r="G350" s="334"/>
      <c r="H350" s="33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 x14ac:dyDescent="0.2">
      <c r="A351" s="334"/>
      <c r="B351" s="334"/>
      <c r="C351" s="450"/>
      <c r="D351" s="335"/>
      <c r="E351" s="334"/>
      <c r="F351" s="335"/>
      <c r="G351" s="334"/>
      <c r="H351" s="33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 x14ac:dyDescent="0.2">
      <c r="A352" s="334"/>
      <c r="B352" s="334"/>
      <c r="C352" s="450"/>
      <c r="D352" s="335"/>
      <c r="E352" s="334"/>
      <c r="F352" s="335"/>
      <c r="G352" s="334"/>
      <c r="H352" s="33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 x14ac:dyDescent="0.2">
      <c r="A353" s="334"/>
      <c r="B353" s="334"/>
      <c r="C353" s="450"/>
      <c r="D353" s="335"/>
      <c r="E353" s="334"/>
      <c r="F353" s="335"/>
      <c r="G353" s="334"/>
      <c r="H353" s="33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 x14ac:dyDescent="0.2">
      <c r="A354" s="334"/>
      <c r="B354" s="334"/>
      <c r="C354" s="450"/>
      <c r="D354" s="335"/>
      <c r="E354" s="334"/>
      <c r="F354" s="335"/>
      <c r="G354" s="334"/>
      <c r="H354" s="33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 x14ac:dyDescent="0.2">
      <c r="A355" s="334"/>
      <c r="B355" s="334"/>
      <c r="C355" s="450"/>
      <c r="D355" s="335"/>
      <c r="E355" s="334"/>
      <c r="F355" s="335"/>
      <c r="G355" s="334"/>
      <c r="H355" s="33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 x14ac:dyDescent="0.2">
      <c r="A356" s="334"/>
      <c r="B356" s="334"/>
      <c r="C356" s="450"/>
      <c r="D356" s="335"/>
      <c r="E356" s="334"/>
      <c r="F356" s="335"/>
      <c r="G356" s="334"/>
      <c r="H356" s="33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 x14ac:dyDescent="0.2">
      <c r="A357" s="334"/>
      <c r="B357" s="334"/>
      <c r="C357" s="450"/>
      <c r="D357" s="335"/>
      <c r="E357" s="334"/>
      <c r="F357" s="335"/>
      <c r="G357" s="334"/>
      <c r="H357" s="33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 x14ac:dyDescent="0.2">
      <c r="A358" s="334"/>
      <c r="B358" s="334"/>
      <c r="C358" s="450"/>
      <c r="D358" s="335"/>
      <c r="E358" s="334"/>
      <c r="F358" s="335"/>
      <c r="G358" s="334"/>
      <c r="H358" s="33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 x14ac:dyDescent="0.2">
      <c r="A359" s="334"/>
      <c r="B359" s="334"/>
      <c r="C359" s="450"/>
      <c r="D359" s="335"/>
      <c r="E359" s="334"/>
      <c r="F359" s="335"/>
      <c r="G359" s="334"/>
      <c r="H359" s="33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 x14ac:dyDescent="0.2">
      <c r="A360" s="334"/>
      <c r="B360" s="334"/>
      <c r="C360" s="450"/>
      <c r="D360" s="335"/>
      <c r="E360" s="334"/>
      <c r="F360" s="335"/>
      <c r="G360" s="334"/>
      <c r="H360" s="33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 x14ac:dyDescent="0.2">
      <c r="A361" s="334"/>
      <c r="B361" s="334"/>
      <c r="C361" s="450"/>
      <c r="D361" s="335"/>
      <c r="E361" s="334"/>
      <c r="F361" s="335"/>
      <c r="G361" s="334"/>
      <c r="H361" s="33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 x14ac:dyDescent="0.2">
      <c r="A362" s="334"/>
      <c r="B362" s="334"/>
      <c r="C362" s="450"/>
      <c r="D362" s="335"/>
      <c r="E362" s="334"/>
      <c r="F362" s="335"/>
      <c r="G362" s="334"/>
      <c r="H362" s="33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 x14ac:dyDescent="0.2">
      <c r="A363" s="334"/>
      <c r="B363" s="334"/>
      <c r="C363" s="450"/>
      <c r="D363" s="335"/>
      <c r="E363" s="334"/>
      <c r="F363" s="335"/>
      <c r="G363" s="334"/>
      <c r="H363" s="33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 x14ac:dyDescent="0.2">
      <c r="A364" s="334"/>
      <c r="B364" s="334"/>
      <c r="C364" s="450"/>
      <c r="D364" s="335"/>
      <c r="E364" s="334"/>
      <c r="F364" s="335"/>
      <c r="G364" s="334"/>
      <c r="H364" s="33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 x14ac:dyDescent="0.2">
      <c r="A365" s="334"/>
      <c r="B365" s="334"/>
      <c r="C365" s="450"/>
      <c r="D365" s="335"/>
      <c r="E365" s="334"/>
      <c r="F365" s="335"/>
      <c r="G365" s="334"/>
      <c r="H365" s="33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 x14ac:dyDescent="0.2">
      <c r="A366" s="334"/>
      <c r="B366" s="334"/>
      <c r="C366" s="450"/>
      <c r="D366" s="335"/>
      <c r="E366" s="334"/>
      <c r="F366" s="335"/>
      <c r="G366" s="334"/>
      <c r="H366" s="33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 x14ac:dyDescent="0.2">
      <c r="A367" s="334"/>
      <c r="B367" s="334"/>
      <c r="C367" s="450"/>
      <c r="D367" s="335"/>
      <c r="E367" s="334"/>
      <c r="F367" s="335"/>
      <c r="G367" s="334"/>
      <c r="H367" s="33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 x14ac:dyDescent="0.2">
      <c r="A368" s="334"/>
      <c r="B368" s="334"/>
      <c r="C368" s="450"/>
      <c r="D368" s="335"/>
      <c r="E368" s="334"/>
      <c r="F368" s="335"/>
      <c r="G368" s="334"/>
      <c r="H368" s="33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 x14ac:dyDescent="0.2">
      <c r="A369" s="334"/>
      <c r="B369" s="334"/>
      <c r="C369" s="450"/>
      <c r="D369" s="335"/>
      <c r="E369" s="334"/>
      <c r="F369" s="335"/>
      <c r="G369" s="334"/>
      <c r="H369" s="33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 x14ac:dyDescent="0.2">
      <c r="A370" s="334"/>
      <c r="B370" s="334"/>
      <c r="C370" s="450"/>
      <c r="D370" s="335"/>
      <c r="E370" s="334"/>
      <c r="F370" s="335"/>
      <c r="G370" s="334"/>
      <c r="H370" s="33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 x14ac:dyDescent="0.2">
      <c r="A371" s="334"/>
      <c r="B371" s="334"/>
      <c r="C371" s="450"/>
      <c r="D371" s="335"/>
      <c r="E371" s="334"/>
      <c r="F371" s="335"/>
      <c r="G371" s="334"/>
      <c r="H371" s="33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 x14ac:dyDescent="0.2">
      <c r="A372" s="334"/>
      <c r="B372" s="334"/>
      <c r="C372" s="450"/>
      <c r="D372" s="335"/>
      <c r="E372" s="334"/>
      <c r="F372" s="335"/>
      <c r="G372" s="334"/>
      <c r="H372" s="33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 x14ac:dyDescent="0.2">
      <c r="A373" s="334"/>
      <c r="B373" s="334"/>
      <c r="C373" s="450"/>
      <c r="D373" s="335"/>
      <c r="E373" s="334"/>
      <c r="F373" s="335"/>
      <c r="G373" s="334"/>
      <c r="H373" s="33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 x14ac:dyDescent="0.2">
      <c r="A374" s="334"/>
      <c r="B374" s="334"/>
      <c r="C374" s="450"/>
      <c r="D374" s="335"/>
      <c r="E374" s="334"/>
      <c r="F374" s="335"/>
      <c r="G374" s="334"/>
      <c r="H374" s="33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 x14ac:dyDescent="0.2">
      <c r="A375" s="334"/>
      <c r="B375" s="334"/>
      <c r="C375" s="450"/>
      <c r="D375" s="335"/>
      <c r="E375" s="334"/>
      <c r="F375" s="335"/>
      <c r="G375" s="334"/>
      <c r="H375" s="33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 x14ac:dyDescent="0.2">
      <c r="A376" s="334"/>
      <c r="B376" s="334"/>
      <c r="C376" s="450"/>
      <c r="D376" s="335"/>
      <c r="E376" s="334"/>
      <c r="F376" s="335"/>
      <c r="G376" s="334"/>
      <c r="H376" s="33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 x14ac:dyDescent="0.2">
      <c r="A377" s="334"/>
      <c r="B377" s="334"/>
      <c r="C377" s="450"/>
      <c r="D377" s="335"/>
      <c r="E377" s="334"/>
      <c r="F377" s="335"/>
      <c r="G377" s="334"/>
      <c r="H377" s="33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 x14ac:dyDescent="0.2">
      <c r="A378" s="334"/>
      <c r="B378" s="334"/>
      <c r="C378" s="450"/>
      <c r="D378" s="335"/>
      <c r="E378" s="334"/>
      <c r="F378" s="335"/>
      <c r="G378" s="334"/>
      <c r="H378" s="33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 x14ac:dyDescent="0.2">
      <c r="A379" s="334"/>
      <c r="B379" s="334"/>
      <c r="C379" s="450"/>
      <c r="D379" s="335"/>
      <c r="E379" s="334"/>
      <c r="F379" s="335"/>
      <c r="G379" s="334"/>
      <c r="H379" s="33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 x14ac:dyDescent="0.2">
      <c r="A380" s="334"/>
      <c r="B380" s="334"/>
      <c r="C380" s="450"/>
      <c r="D380" s="335"/>
      <c r="E380" s="334"/>
      <c r="F380" s="335"/>
      <c r="G380" s="334"/>
      <c r="H380" s="33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 x14ac:dyDescent="0.2">
      <c r="A381" s="334"/>
      <c r="B381" s="334"/>
      <c r="C381" s="450"/>
      <c r="D381" s="335"/>
      <c r="E381" s="334"/>
      <c r="F381" s="335"/>
      <c r="G381" s="334"/>
      <c r="H381" s="33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 x14ac:dyDescent="0.2">
      <c r="A382" s="334"/>
      <c r="B382" s="334"/>
      <c r="C382" s="450"/>
      <c r="D382" s="335"/>
      <c r="E382" s="334"/>
      <c r="F382" s="335"/>
      <c r="G382" s="334"/>
      <c r="H382" s="33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 x14ac:dyDescent="0.2">
      <c r="A383" s="334"/>
      <c r="B383" s="334"/>
      <c r="C383" s="450"/>
      <c r="D383" s="335"/>
      <c r="E383" s="334"/>
      <c r="F383" s="335"/>
      <c r="G383" s="334"/>
      <c r="H383" s="33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 x14ac:dyDescent="0.2">
      <c r="A384" s="334"/>
      <c r="B384" s="334"/>
      <c r="C384" s="450"/>
      <c r="D384" s="335"/>
      <c r="E384" s="334"/>
      <c r="F384" s="335"/>
      <c r="G384" s="334"/>
      <c r="H384" s="33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 x14ac:dyDescent="0.2">
      <c r="A385" s="334"/>
      <c r="B385" s="334"/>
      <c r="C385" s="450"/>
      <c r="D385" s="335"/>
      <c r="E385" s="334"/>
      <c r="F385" s="335"/>
      <c r="G385" s="334"/>
      <c r="H385" s="33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 x14ac:dyDescent="0.2">
      <c r="A386" s="334"/>
      <c r="B386" s="334"/>
      <c r="C386" s="450"/>
      <c r="D386" s="335"/>
      <c r="E386" s="334"/>
      <c r="F386" s="335"/>
      <c r="G386" s="334"/>
      <c r="H386" s="33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 x14ac:dyDescent="0.2">
      <c r="A387" s="334"/>
      <c r="B387" s="334"/>
      <c r="C387" s="450"/>
      <c r="D387" s="335"/>
      <c r="E387" s="334"/>
      <c r="F387" s="335"/>
      <c r="G387" s="334"/>
      <c r="H387" s="33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 x14ac:dyDescent="0.2">
      <c r="A388" s="334"/>
      <c r="B388" s="334"/>
      <c r="C388" s="450"/>
      <c r="D388" s="335"/>
      <c r="E388" s="334"/>
      <c r="F388" s="335"/>
      <c r="G388" s="334"/>
      <c r="H388" s="33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 x14ac:dyDescent="0.2">
      <c r="A389" s="334"/>
      <c r="B389" s="334"/>
      <c r="C389" s="450"/>
      <c r="D389" s="335"/>
      <c r="E389" s="334"/>
      <c r="F389" s="335"/>
      <c r="G389" s="334"/>
      <c r="H389" s="33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 x14ac:dyDescent="0.2">
      <c r="A390" s="334"/>
      <c r="B390" s="334"/>
      <c r="C390" s="450"/>
      <c r="D390" s="335"/>
      <c r="E390" s="334"/>
      <c r="F390" s="335"/>
      <c r="G390" s="334"/>
      <c r="H390" s="33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 x14ac:dyDescent="0.2">
      <c r="A391" s="334"/>
      <c r="B391" s="334"/>
      <c r="C391" s="450"/>
      <c r="D391" s="335"/>
      <c r="E391" s="334"/>
      <c r="F391" s="335"/>
      <c r="G391" s="334"/>
      <c r="H391" s="33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 x14ac:dyDescent="0.2">
      <c r="A392" s="334"/>
      <c r="B392" s="334"/>
      <c r="C392" s="450"/>
      <c r="D392" s="335"/>
      <c r="E392" s="334"/>
      <c r="F392" s="335"/>
      <c r="G392" s="334"/>
      <c r="H392" s="33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 x14ac:dyDescent="0.2">
      <c r="A393" s="334"/>
      <c r="B393" s="334"/>
      <c r="C393" s="450"/>
      <c r="D393" s="335"/>
      <c r="E393" s="334"/>
      <c r="F393" s="335"/>
      <c r="G393" s="334"/>
      <c r="H393" s="33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 x14ac:dyDescent="0.2">
      <c r="A394" s="334"/>
      <c r="B394" s="334"/>
      <c r="C394" s="450"/>
      <c r="D394" s="335"/>
      <c r="E394" s="334"/>
      <c r="F394" s="335"/>
      <c r="G394" s="334"/>
      <c r="H394" s="33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 x14ac:dyDescent="0.2">
      <c r="A395" s="334"/>
      <c r="B395" s="334"/>
      <c r="C395" s="450"/>
      <c r="D395" s="335"/>
      <c r="E395" s="334"/>
      <c r="F395" s="335"/>
      <c r="G395" s="334"/>
      <c r="H395" s="33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 x14ac:dyDescent="0.2">
      <c r="A396" s="334"/>
      <c r="B396" s="334"/>
      <c r="C396" s="450"/>
      <c r="D396" s="335"/>
      <c r="E396" s="334"/>
      <c r="F396" s="335"/>
      <c r="G396" s="334"/>
      <c r="H396" s="33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 x14ac:dyDescent="0.2">
      <c r="A397" s="334"/>
      <c r="B397" s="334"/>
      <c r="C397" s="450"/>
      <c r="D397" s="335"/>
      <c r="E397" s="334"/>
      <c r="F397" s="335"/>
      <c r="G397" s="334"/>
      <c r="H397" s="33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 x14ac:dyDescent="0.2">
      <c r="A398" s="334"/>
      <c r="B398" s="334"/>
      <c r="C398" s="450"/>
      <c r="D398" s="335"/>
      <c r="E398" s="334"/>
      <c r="F398" s="335"/>
      <c r="G398" s="334"/>
      <c r="H398" s="33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 x14ac:dyDescent="0.2">
      <c r="A399" s="334"/>
      <c r="B399" s="334"/>
      <c r="C399" s="450"/>
      <c r="D399" s="335"/>
      <c r="E399" s="334"/>
      <c r="F399" s="335"/>
      <c r="G399" s="334"/>
      <c r="H399" s="33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 x14ac:dyDescent="0.2">
      <c r="A400" s="334"/>
      <c r="B400" s="334"/>
      <c r="C400" s="450"/>
      <c r="D400" s="335"/>
      <c r="E400" s="334"/>
      <c r="F400" s="335"/>
      <c r="G400" s="334"/>
      <c r="H400" s="33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 x14ac:dyDescent="0.2">
      <c r="A401" s="334"/>
      <c r="B401" s="334"/>
      <c r="C401" s="450"/>
      <c r="D401" s="335"/>
      <c r="E401" s="334"/>
      <c r="F401" s="335"/>
      <c r="G401" s="334"/>
      <c r="H401" s="33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 x14ac:dyDescent="0.2">
      <c r="A402" s="334"/>
      <c r="B402" s="334"/>
      <c r="C402" s="450"/>
      <c r="D402" s="335"/>
      <c r="E402" s="334"/>
      <c r="F402" s="335"/>
      <c r="G402" s="334"/>
      <c r="H402" s="33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 x14ac:dyDescent="0.2">
      <c r="A403" s="334"/>
      <c r="B403" s="334"/>
      <c r="C403" s="450"/>
      <c r="D403" s="335"/>
      <c r="E403" s="334"/>
      <c r="F403" s="335"/>
      <c r="G403" s="334"/>
      <c r="H403" s="33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 x14ac:dyDescent="0.2">
      <c r="A404" s="334"/>
      <c r="B404" s="334"/>
      <c r="C404" s="450"/>
      <c r="D404" s="335"/>
      <c r="E404" s="334"/>
      <c r="F404" s="335"/>
      <c r="G404" s="334"/>
      <c r="H404" s="33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 x14ac:dyDescent="0.2">
      <c r="A405" s="334"/>
      <c r="B405" s="334"/>
      <c r="C405" s="450"/>
      <c r="D405" s="335"/>
      <c r="E405" s="334"/>
      <c r="F405" s="335"/>
      <c r="G405" s="334"/>
      <c r="H405" s="33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 x14ac:dyDescent="0.2">
      <c r="A406" s="334"/>
      <c r="B406" s="334"/>
      <c r="C406" s="450"/>
      <c r="D406" s="335"/>
      <c r="E406" s="334"/>
      <c r="F406" s="335"/>
      <c r="G406" s="334"/>
      <c r="H406" s="33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 x14ac:dyDescent="0.2">
      <c r="A407" s="334"/>
      <c r="B407" s="334"/>
      <c r="C407" s="450"/>
      <c r="D407" s="335"/>
      <c r="E407" s="334"/>
      <c r="F407" s="335"/>
      <c r="G407" s="334"/>
      <c r="H407" s="33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 x14ac:dyDescent="0.2">
      <c r="A408" s="334"/>
      <c r="B408" s="334"/>
      <c r="C408" s="450"/>
      <c r="D408" s="335"/>
      <c r="E408" s="334"/>
      <c r="F408" s="335"/>
      <c r="G408" s="334"/>
      <c r="H408" s="33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 x14ac:dyDescent="0.2">
      <c r="A409" s="334"/>
      <c r="B409" s="334"/>
      <c r="C409" s="450"/>
      <c r="D409" s="335"/>
      <c r="E409" s="334"/>
      <c r="F409" s="335"/>
      <c r="G409" s="334"/>
      <c r="H409" s="33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 x14ac:dyDescent="0.2">
      <c r="A410" s="334"/>
      <c r="B410" s="334"/>
      <c r="C410" s="450"/>
      <c r="D410" s="335"/>
      <c r="E410" s="334"/>
      <c r="F410" s="335"/>
      <c r="G410" s="334"/>
      <c r="H410" s="33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 x14ac:dyDescent="0.2">
      <c r="A411" s="334"/>
      <c r="B411" s="334"/>
      <c r="C411" s="450"/>
      <c r="D411" s="335"/>
      <c r="E411" s="334"/>
      <c r="F411" s="335"/>
      <c r="G411" s="334"/>
      <c r="H411" s="33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 x14ac:dyDescent="0.2">
      <c r="A412" s="334"/>
      <c r="B412" s="334"/>
      <c r="C412" s="450"/>
      <c r="D412" s="335"/>
      <c r="E412" s="334"/>
      <c r="F412" s="335"/>
      <c r="G412" s="334"/>
      <c r="H412" s="33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 x14ac:dyDescent="0.2">
      <c r="A413" s="334"/>
      <c r="B413" s="334"/>
      <c r="C413" s="450"/>
      <c r="D413" s="335"/>
      <c r="E413" s="334"/>
      <c r="F413" s="335"/>
      <c r="G413" s="334"/>
      <c r="H413" s="33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 x14ac:dyDescent="0.2">
      <c r="A414" s="334"/>
      <c r="B414" s="334"/>
      <c r="C414" s="450"/>
      <c r="D414" s="335"/>
      <c r="E414" s="334"/>
      <c r="F414" s="335"/>
      <c r="G414" s="334"/>
      <c r="H414" s="33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 x14ac:dyDescent="0.2">
      <c r="A415" s="334"/>
      <c r="B415" s="334"/>
      <c r="C415" s="450"/>
      <c r="D415" s="335"/>
      <c r="E415" s="334"/>
      <c r="F415" s="335"/>
      <c r="G415" s="334"/>
      <c r="H415" s="33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 x14ac:dyDescent="0.2">
      <c r="A416" s="334"/>
      <c r="B416" s="334"/>
      <c r="C416" s="450"/>
      <c r="D416" s="335"/>
      <c r="E416" s="334"/>
      <c r="F416" s="335"/>
      <c r="G416" s="334"/>
      <c r="H416" s="33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 x14ac:dyDescent="0.2">
      <c r="A417" s="334"/>
      <c r="B417" s="334"/>
      <c r="C417" s="450"/>
      <c r="D417" s="335"/>
      <c r="E417" s="334"/>
      <c r="F417" s="335"/>
      <c r="G417" s="334"/>
      <c r="H417" s="33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 x14ac:dyDescent="0.2">
      <c r="A418" s="334"/>
      <c r="B418" s="334"/>
      <c r="C418" s="450"/>
      <c r="D418" s="335"/>
      <c r="E418" s="334"/>
      <c r="F418" s="335"/>
      <c r="G418" s="334"/>
      <c r="H418" s="33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 x14ac:dyDescent="0.2">
      <c r="A419" s="334"/>
      <c r="B419" s="334"/>
      <c r="C419" s="450"/>
      <c r="D419" s="335"/>
      <c r="E419" s="334"/>
      <c r="F419" s="335"/>
      <c r="G419" s="334"/>
      <c r="H419" s="33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 x14ac:dyDescent="0.2">
      <c r="A420" s="334"/>
      <c r="B420" s="334"/>
      <c r="C420" s="450"/>
      <c r="D420" s="335"/>
      <c r="E420" s="334"/>
      <c r="F420" s="335"/>
      <c r="G420" s="334"/>
      <c r="H420" s="33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 x14ac:dyDescent="0.2">
      <c r="A421" s="334"/>
      <c r="B421" s="334"/>
      <c r="C421" s="450"/>
      <c r="D421" s="335"/>
      <c r="E421" s="334"/>
      <c r="F421" s="335"/>
      <c r="G421" s="334"/>
      <c r="H421" s="33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 x14ac:dyDescent="0.2">
      <c r="A422" s="334"/>
      <c r="B422" s="334"/>
      <c r="C422" s="450"/>
      <c r="D422" s="335"/>
      <c r="E422" s="334"/>
      <c r="F422" s="335"/>
      <c r="G422" s="334"/>
      <c r="H422" s="33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 x14ac:dyDescent="0.2">
      <c r="A423" s="334"/>
      <c r="B423" s="334"/>
      <c r="C423" s="450"/>
      <c r="D423" s="335"/>
      <c r="E423" s="334"/>
      <c r="F423" s="335"/>
      <c r="G423" s="334"/>
      <c r="H423" s="33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 x14ac:dyDescent="0.2">
      <c r="A424" s="334"/>
      <c r="B424" s="334"/>
      <c r="C424" s="450"/>
      <c r="D424" s="335"/>
      <c r="E424" s="334"/>
      <c r="F424" s="335"/>
      <c r="G424" s="334"/>
      <c r="H424" s="33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 x14ac:dyDescent="0.2">
      <c r="A425" s="334"/>
      <c r="B425" s="334"/>
      <c r="C425" s="450"/>
      <c r="D425" s="335"/>
      <c r="E425" s="334"/>
      <c r="F425" s="335"/>
      <c r="G425" s="334"/>
      <c r="H425" s="33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 x14ac:dyDescent="0.2">
      <c r="A426" s="334"/>
      <c r="B426" s="334"/>
      <c r="C426" s="450"/>
      <c r="D426" s="335"/>
      <c r="E426" s="334"/>
      <c r="F426" s="335"/>
      <c r="G426" s="334"/>
      <c r="H426" s="33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 x14ac:dyDescent="0.2">
      <c r="A427" s="334"/>
      <c r="B427" s="334"/>
      <c r="C427" s="450"/>
      <c r="D427" s="335"/>
      <c r="E427" s="334"/>
      <c r="F427" s="335"/>
      <c r="G427" s="334"/>
      <c r="H427" s="33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 x14ac:dyDescent="0.2">
      <c r="A428" s="334"/>
      <c r="B428" s="334"/>
      <c r="C428" s="450"/>
      <c r="D428" s="335"/>
      <c r="E428" s="334"/>
      <c r="F428" s="335"/>
      <c r="G428" s="334"/>
      <c r="H428" s="33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 x14ac:dyDescent="0.2">
      <c r="A429" s="334"/>
      <c r="B429" s="334"/>
      <c r="C429" s="450"/>
      <c r="D429" s="335"/>
      <c r="E429" s="334"/>
      <c r="F429" s="335"/>
      <c r="G429" s="334"/>
      <c r="H429" s="33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 x14ac:dyDescent="0.2">
      <c r="A430" s="334"/>
      <c r="B430" s="334"/>
      <c r="C430" s="450"/>
      <c r="D430" s="335"/>
      <c r="E430" s="334"/>
      <c r="F430" s="335"/>
      <c r="G430" s="334"/>
      <c r="H430" s="33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 x14ac:dyDescent="0.2">
      <c r="A431" s="334"/>
      <c r="B431" s="334"/>
      <c r="C431" s="450"/>
      <c r="D431" s="335"/>
      <c r="E431" s="334"/>
      <c r="F431" s="335"/>
      <c r="G431" s="334"/>
      <c r="H431" s="33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 x14ac:dyDescent="0.2">
      <c r="A432" s="334"/>
      <c r="B432" s="334"/>
      <c r="C432" s="450"/>
      <c r="D432" s="335"/>
      <c r="E432" s="334"/>
      <c r="F432" s="335"/>
      <c r="G432" s="334"/>
      <c r="H432" s="33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 x14ac:dyDescent="0.2">
      <c r="A433" s="334"/>
      <c r="B433" s="334"/>
      <c r="C433" s="450"/>
      <c r="D433" s="335"/>
      <c r="E433" s="334"/>
      <c r="F433" s="335"/>
      <c r="G433" s="334"/>
      <c r="H433" s="33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 x14ac:dyDescent="0.2">
      <c r="A434" s="334"/>
      <c r="B434" s="334"/>
      <c r="C434" s="450"/>
      <c r="D434" s="335"/>
      <c r="E434" s="334"/>
      <c r="F434" s="335"/>
      <c r="G434" s="334"/>
      <c r="H434" s="33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 x14ac:dyDescent="0.2">
      <c r="A435" s="334"/>
      <c r="B435" s="334"/>
      <c r="C435" s="450"/>
      <c r="D435" s="335"/>
      <c r="E435" s="334"/>
      <c r="F435" s="335"/>
      <c r="G435" s="334"/>
      <c r="H435" s="33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 x14ac:dyDescent="0.2">
      <c r="A436" s="334"/>
      <c r="B436" s="334"/>
      <c r="C436" s="450"/>
      <c r="D436" s="335"/>
      <c r="E436" s="334"/>
      <c r="F436" s="335"/>
      <c r="G436" s="334"/>
      <c r="H436" s="33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 x14ac:dyDescent="0.2">
      <c r="A437" s="334"/>
      <c r="B437" s="334"/>
      <c r="C437" s="450"/>
      <c r="D437" s="335"/>
      <c r="E437" s="334"/>
      <c r="F437" s="335"/>
      <c r="G437" s="334"/>
      <c r="H437" s="33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 x14ac:dyDescent="0.2">
      <c r="A438" s="334"/>
      <c r="B438" s="334"/>
      <c r="C438" s="450"/>
      <c r="D438" s="335"/>
      <c r="E438" s="334"/>
      <c r="F438" s="335"/>
      <c r="G438" s="334"/>
      <c r="H438" s="33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 x14ac:dyDescent="0.2">
      <c r="A439" s="334"/>
      <c r="B439" s="334"/>
      <c r="C439" s="450"/>
      <c r="D439" s="335"/>
      <c r="E439" s="334"/>
      <c r="F439" s="335"/>
      <c r="G439" s="334"/>
      <c r="H439" s="33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 x14ac:dyDescent="0.2">
      <c r="A440" s="334"/>
      <c r="B440" s="334"/>
      <c r="C440" s="450"/>
      <c r="D440" s="335"/>
      <c r="E440" s="334"/>
      <c r="F440" s="335"/>
      <c r="G440" s="334"/>
      <c r="H440" s="33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 x14ac:dyDescent="0.2">
      <c r="A441" s="334"/>
      <c r="B441" s="334"/>
      <c r="C441" s="450"/>
      <c r="D441" s="335"/>
      <c r="E441" s="334"/>
      <c r="F441" s="335"/>
      <c r="G441" s="334"/>
      <c r="H441" s="33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 x14ac:dyDescent="0.2">
      <c r="A442" s="334"/>
      <c r="B442" s="334"/>
      <c r="C442" s="450"/>
      <c r="D442" s="335"/>
      <c r="E442" s="334"/>
      <c r="F442" s="335"/>
      <c r="G442" s="334"/>
      <c r="H442" s="33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 x14ac:dyDescent="0.2">
      <c r="A443" s="334"/>
      <c r="B443" s="334"/>
      <c r="C443" s="450"/>
      <c r="D443" s="335"/>
      <c r="E443" s="334"/>
      <c r="F443" s="335"/>
      <c r="G443" s="334"/>
      <c r="H443" s="33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 x14ac:dyDescent="0.2">
      <c r="A444" s="334"/>
      <c r="B444" s="334"/>
      <c r="C444" s="450"/>
      <c r="D444" s="335"/>
      <c r="E444" s="334"/>
      <c r="F444" s="335"/>
      <c r="G444" s="334"/>
      <c r="H444" s="33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 x14ac:dyDescent="0.2">
      <c r="A445" s="334"/>
      <c r="B445" s="334"/>
      <c r="C445" s="450"/>
      <c r="D445" s="335"/>
      <c r="E445" s="334"/>
      <c r="F445" s="335"/>
      <c r="G445" s="334"/>
      <c r="H445" s="33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 x14ac:dyDescent="0.2">
      <c r="A446" s="334"/>
      <c r="B446" s="334"/>
      <c r="C446" s="450"/>
      <c r="D446" s="335"/>
      <c r="E446" s="334"/>
      <c r="F446" s="335"/>
      <c r="G446" s="334"/>
      <c r="H446" s="33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 x14ac:dyDescent="0.2">
      <c r="A447" s="334"/>
      <c r="B447" s="334"/>
      <c r="C447" s="450"/>
      <c r="D447" s="335"/>
      <c r="E447" s="334"/>
      <c r="F447" s="335"/>
      <c r="G447" s="334"/>
      <c r="H447" s="33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 x14ac:dyDescent="0.2">
      <c r="A448" s="334"/>
      <c r="B448" s="334"/>
      <c r="C448" s="450"/>
      <c r="D448" s="335"/>
      <c r="E448" s="334"/>
      <c r="F448" s="335"/>
      <c r="G448" s="334"/>
      <c r="H448" s="33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 x14ac:dyDescent="0.2">
      <c r="A449" s="334"/>
      <c r="B449" s="334"/>
      <c r="C449" s="450"/>
      <c r="D449" s="335"/>
      <c r="E449" s="334"/>
      <c r="F449" s="335"/>
      <c r="G449" s="334"/>
      <c r="H449" s="33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 x14ac:dyDescent="0.2">
      <c r="A450" s="334"/>
      <c r="B450" s="334"/>
      <c r="C450" s="450"/>
      <c r="D450" s="335"/>
      <c r="E450" s="334"/>
      <c r="F450" s="335"/>
      <c r="G450" s="334"/>
      <c r="H450" s="33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 x14ac:dyDescent="0.2">
      <c r="A451" s="334"/>
      <c r="B451" s="334"/>
      <c r="C451" s="450"/>
      <c r="D451" s="335"/>
      <c r="E451" s="334"/>
      <c r="F451" s="335"/>
      <c r="G451" s="334"/>
      <c r="H451" s="33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 x14ac:dyDescent="0.2">
      <c r="A452" s="334"/>
      <c r="B452" s="334"/>
      <c r="C452" s="450"/>
      <c r="D452" s="335"/>
      <c r="E452" s="334"/>
      <c r="F452" s="335"/>
      <c r="G452" s="334"/>
      <c r="H452" s="33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 x14ac:dyDescent="0.2">
      <c r="A453" s="334"/>
      <c r="B453" s="334"/>
      <c r="C453" s="450"/>
      <c r="D453" s="335"/>
      <c r="E453" s="334"/>
      <c r="F453" s="335"/>
      <c r="G453" s="334"/>
      <c r="H453" s="33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 x14ac:dyDescent="0.2">
      <c r="A454" s="334"/>
      <c r="B454" s="334"/>
      <c r="C454" s="450"/>
      <c r="D454" s="335"/>
      <c r="E454" s="334"/>
      <c r="F454" s="335"/>
      <c r="G454" s="334"/>
      <c r="H454" s="33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 x14ac:dyDescent="0.2">
      <c r="A455" s="334"/>
      <c r="B455" s="334"/>
      <c r="C455" s="450"/>
      <c r="D455" s="335"/>
      <c r="E455" s="334"/>
      <c r="F455" s="335"/>
      <c r="G455" s="334"/>
      <c r="H455" s="33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 x14ac:dyDescent="0.2">
      <c r="A456" s="334"/>
      <c r="B456" s="334"/>
      <c r="C456" s="450"/>
      <c r="D456" s="335"/>
      <c r="E456" s="334"/>
      <c r="F456" s="335"/>
      <c r="G456" s="334"/>
      <c r="H456" s="33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 x14ac:dyDescent="0.2">
      <c r="A457" s="334"/>
      <c r="B457" s="334"/>
      <c r="C457" s="450"/>
      <c r="D457" s="335"/>
      <c r="E457" s="334"/>
      <c r="F457" s="335"/>
      <c r="G457" s="334"/>
      <c r="H457" s="33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 x14ac:dyDescent="0.2">
      <c r="A458" s="334"/>
      <c r="B458" s="334"/>
      <c r="C458" s="450"/>
      <c r="D458" s="335"/>
      <c r="E458" s="334"/>
      <c r="F458" s="335"/>
      <c r="G458" s="334"/>
      <c r="H458" s="33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 x14ac:dyDescent="0.2">
      <c r="A459" s="334"/>
      <c r="B459" s="334"/>
      <c r="C459" s="450"/>
      <c r="D459" s="335"/>
      <c r="E459" s="334"/>
      <c r="F459" s="335"/>
      <c r="G459" s="334"/>
      <c r="H459" s="33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 x14ac:dyDescent="0.2">
      <c r="A460" s="334"/>
      <c r="B460" s="334"/>
      <c r="C460" s="450"/>
      <c r="D460" s="335"/>
      <c r="E460" s="334"/>
      <c r="F460" s="335"/>
      <c r="G460" s="334"/>
      <c r="H460" s="33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 x14ac:dyDescent="0.2">
      <c r="A461" s="334"/>
      <c r="B461" s="334"/>
      <c r="C461" s="450"/>
      <c r="D461" s="335"/>
      <c r="E461" s="334"/>
      <c r="F461" s="335"/>
      <c r="G461" s="334"/>
      <c r="H461" s="33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 x14ac:dyDescent="0.2">
      <c r="A462" s="334"/>
      <c r="B462" s="334"/>
      <c r="C462" s="450"/>
      <c r="D462" s="335"/>
      <c r="E462" s="334"/>
      <c r="F462" s="335"/>
      <c r="G462" s="334"/>
      <c r="H462" s="33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 x14ac:dyDescent="0.2">
      <c r="A463" s="334"/>
      <c r="B463" s="334"/>
      <c r="C463" s="450"/>
      <c r="D463" s="335"/>
      <c r="E463" s="334"/>
      <c r="F463" s="335"/>
      <c r="G463" s="334"/>
      <c r="H463" s="33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 x14ac:dyDescent="0.2">
      <c r="A464" s="334"/>
      <c r="B464" s="334"/>
      <c r="C464" s="450"/>
      <c r="D464" s="335"/>
      <c r="E464" s="334"/>
      <c r="F464" s="335"/>
      <c r="G464" s="334"/>
      <c r="H464" s="33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 x14ac:dyDescent="0.2">
      <c r="A465" s="334"/>
      <c r="B465" s="334"/>
      <c r="C465" s="450"/>
      <c r="D465" s="335"/>
      <c r="E465" s="334"/>
      <c r="F465" s="335"/>
      <c r="G465" s="334"/>
      <c r="H465" s="33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 x14ac:dyDescent="0.2">
      <c r="A466" s="334"/>
      <c r="B466" s="334"/>
      <c r="C466" s="450"/>
      <c r="D466" s="335"/>
      <c r="E466" s="334"/>
      <c r="F466" s="335"/>
      <c r="G466" s="334"/>
      <c r="H466" s="33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 x14ac:dyDescent="0.2">
      <c r="A467" s="334"/>
      <c r="B467" s="334"/>
      <c r="C467" s="450"/>
      <c r="D467" s="335"/>
      <c r="E467" s="334"/>
      <c r="F467" s="335"/>
      <c r="G467" s="334"/>
      <c r="H467" s="33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 x14ac:dyDescent="0.2">
      <c r="A468" s="334"/>
      <c r="B468" s="334"/>
      <c r="C468" s="450"/>
      <c r="D468" s="335"/>
      <c r="E468" s="334"/>
      <c r="F468" s="335"/>
      <c r="G468" s="334"/>
      <c r="H468" s="33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 x14ac:dyDescent="0.2">
      <c r="A469" s="334"/>
      <c r="B469" s="334"/>
      <c r="C469" s="450"/>
      <c r="D469" s="335"/>
      <c r="E469" s="334"/>
      <c r="F469" s="335"/>
      <c r="G469" s="334"/>
      <c r="H469" s="33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 x14ac:dyDescent="0.2">
      <c r="A470" s="334"/>
      <c r="B470" s="334"/>
      <c r="C470" s="450"/>
      <c r="D470" s="335"/>
      <c r="E470" s="334"/>
      <c r="F470" s="335"/>
      <c r="G470" s="334"/>
      <c r="H470" s="33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 x14ac:dyDescent="0.2">
      <c r="A471" s="334"/>
      <c r="B471" s="334"/>
      <c r="C471" s="450"/>
      <c r="D471" s="335"/>
      <c r="E471" s="334"/>
      <c r="F471" s="335"/>
      <c r="G471" s="334"/>
      <c r="H471" s="33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 x14ac:dyDescent="0.2">
      <c r="A472" s="334"/>
      <c r="B472" s="334"/>
      <c r="C472" s="450"/>
      <c r="D472" s="335"/>
      <c r="E472" s="334"/>
      <c r="F472" s="335"/>
      <c r="G472" s="334"/>
      <c r="H472" s="33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 x14ac:dyDescent="0.2">
      <c r="A473" s="334"/>
      <c r="B473" s="334"/>
      <c r="C473" s="450"/>
      <c r="D473" s="335"/>
      <c r="E473" s="334"/>
      <c r="F473" s="335"/>
      <c r="G473" s="334"/>
      <c r="H473" s="33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 x14ac:dyDescent="0.2">
      <c r="A474" s="334"/>
      <c r="B474" s="334"/>
      <c r="C474" s="450"/>
      <c r="D474" s="335"/>
      <c r="E474" s="334"/>
      <c r="F474" s="335"/>
      <c r="G474" s="334"/>
      <c r="H474" s="33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 x14ac:dyDescent="0.2">
      <c r="A475" s="334"/>
      <c r="B475" s="334"/>
      <c r="C475" s="450"/>
      <c r="D475" s="335"/>
      <c r="E475" s="334"/>
      <c r="F475" s="335"/>
      <c r="G475" s="334"/>
      <c r="H475" s="33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 x14ac:dyDescent="0.2">
      <c r="A476" s="334"/>
      <c r="B476" s="334"/>
      <c r="C476" s="450"/>
      <c r="D476" s="335"/>
      <c r="E476" s="334"/>
      <c r="F476" s="335"/>
      <c r="G476" s="334"/>
      <c r="H476" s="33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 x14ac:dyDescent="0.2">
      <c r="A477" s="334"/>
      <c r="B477" s="334"/>
      <c r="C477" s="450"/>
      <c r="D477" s="335"/>
      <c r="E477" s="334"/>
      <c r="F477" s="335"/>
      <c r="G477" s="334"/>
      <c r="H477" s="33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 x14ac:dyDescent="0.2">
      <c r="A478" s="334"/>
      <c r="B478" s="334"/>
      <c r="C478" s="450"/>
      <c r="D478" s="335"/>
      <c r="E478" s="334"/>
      <c r="F478" s="335"/>
      <c r="G478" s="334"/>
      <c r="H478" s="33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 x14ac:dyDescent="0.2">
      <c r="A479" s="334"/>
      <c r="B479" s="334"/>
      <c r="C479" s="450"/>
      <c r="D479" s="335"/>
      <c r="E479" s="334"/>
      <c r="F479" s="335"/>
      <c r="G479" s="334"/>
      <c r="H479" s="33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 x14ac:dyDescent="0.2">
      <c r="A480" s="334"/>
      <c r="B480" s="334"/>
      <c r="C480" s="450"/>
      <c r="D480" s="335"/>
      <c r="E480" s="334"/>
      <c r="F480" s="335"/>
      <c r="G480" s="334"/>
      <c r="H480" s="33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 x14ac:dyDescent="0.2">
      <c r="A481" s="334"/>
      <c r="B481" s="334"/>
      <c r="C481" s="450"/>
      <c r="D481" s="335"/>
      <c r="E481" s="334"/>
      <c r="F481" s="335"/>
      <c r="G481" s="334"/>
      <c r="H481" s="33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 x14ac:dyDescent="0.2">
      <c r="A482" s="334"/>
      <c r="B482" s="334"/>
      <c r="C482" s="450"/>
      <c r="D482" s="335"/>
      <c r="E482" s="334"/>
      <c r="F482" s="335"/>
      <c r="G482" s="334"/>
      <c r="H482" s="33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 x14ac:dyDescent="0.2">
      <c r="A483" s="334"/>
      <c r="B483" s="334"/>
      <c r="C483" s="450"/>
      <c r="D483" s="335"/>
      <c r="E483" s="334"/>
      <c r="F483" s="335"/>
      <c r="G483" s="334"/>
      <c r="H483" s="33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 x14ac:dyDescent="0.2">
      <c r="A484" s="334"/>
      <c r="B484" s="334"/>
      <c r="C484" s="450"/>
      <c r="D484" s="335"/>
      <c r="E484" s="334"/>
      <c r="F484" s="335"/>
      <c r="G484" s="334"/>
      <c r="H484" s="33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 x14ac:dyDescent="0.2">
      <c r="A485" s="334"/>
      <c r="B485" s="334"/>
      <c r="C485" s="450"/>
      <c r="D485" s="335"/>
      <c r="E485" s="334"/>
      <c r="F485" s="335"/>
      <c r="G485" s="334"/>
      <c r="H485" s="33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 x14ac:dyDescent="0.2">
      <c r="A486" s="334"/>
      <c r="B486" s="334"/>
      <c r="C486" s="450"/>
      <c r="D486" s="335"/>
      <c r="E486" s="334"/>
      <c r="F486" s="335"/>
      <c r="G486" s="334"/>
      <c r="H486" s="33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 x14ac:dyDescent="0.2">
      <c r="A487" s="334"/>
      <c r="B487" s="334"/>
      <c r="C487" s="450"/>
      <c r="D487" s="335"/>
      <c r="E487" s="334"/>
      <c r="F487" s="335"/>
      <c r="G487" s="334"/>
      <c r="H487" s="33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 x14ac:dyDescent="0.2">
      <c r="A488" s="334"/>
      <c r="B488" s="334"/>
      <c r="C488" s="450"/>
      <c r="D488" s="335"/>
      <c r="E488" s="334"/>
      <c r="F488" s="335"/>
      <c r="G488" s="334"/>
      <c r="H488" s="33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 x14ac:dyDescent="0.2">
      <c r="A489" s="334"/>
      <c r="B489" s="334"/>
      <c r="C489" s="450"/>
      <c r="D489" s="335"/>
      <c r="E489" s="334"/>
      <c r="F489" s="335"/>
      <c r="G489" s="334"/>
      <c r="H489" s="33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 x14ac:dyDescent="0.2">
      <c r="A490" s="334"/>
      <c r="B490" s="334"/>
      <c r="C490" s="450"/>
      <c r="D490" s="335"/>
      <c r="E490" s="334"/>
      <c r="F490" s="335"/>
      <c r="G490" s="334"/>
      <c r="H490" s="33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 x14ac:dyDescent="0.2">
      <c r="A491" s="334"/>
      <c r="B491" s="334"/>
      <c r="C491" s="450"/>
      <c r="D491" s="335"/>
      <c r="E491" s="334"/>
      <c r="F491" s="335"/>
      <c r="G491" s="334"/>
      <c r="H491" s="33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 x14ac:dyDescent="0.2">
      <c r="A492" s="334"/>
      <c r="B492" s="334"/>
      <c r="C492" s="450"/>
      <c r="D492" s="335"/>
      <c r="E492" s="334"/>
      <c r="F492" s="335"/>
      <c r="G492" s="334"/>
      <c r="H492" s="33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 x14ac:dyDescent="0.2">
      <c r="A493" s="334"/>
      <c r="B493" s="334"/>
      <c r="C493" s="450"/>
      <c r="D493" s="335"/>
      <c r="E493" s="334"/>
      <c r="F493" s="335"/>
      <c r="G493" s="334"/>
      <c r="H493" s="33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 x14ac:dyDescent="0.2">
      <c r="A494" s="334"/>
      <c r="B494" s="334"/>
      <c r="C494" s="450"/>
      <c r="D494" s="335"/>
      <c r="E494" s="334"/>
      <c r="F494" s="335"/>
      <c r="G494" s="334"/>
      <c r="H494" s="33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 x14ac:dyDescent="0.2">
      <c r="A495" s="334"/>
      <c r="B495" s="334"/>
      <c r="C495" s="450"/>
      <c r="D495" s="335"/>
      <c r="E495" s="334"/>
      <c r="F495" s="335"/>
      <c r="G495" s="334"/>
      <c r="H495" s="33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 x14ac:dyDescent="0.2">
      <c r="A496" s="334"/>
      <c r="B496" s="334"/>
      <c r="C496" s="450"/>
      <c r="D496" s="335"/>
      <c r="E496" s="334"/>
      <c r="F496" s="335"/>
      <c r="G496" s="334"/>
      <c r="H496" s="33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 x14ac:dyDescent="0.2">
      <c r="A497" s="334"/>
      <c r="B497" s="334"/>
      <c r="C497" s="450"/>
      <c r="D497" s="335"/>
      <c r="E497" s="334"/>
      <c r="F497" s="335"/>
      <c r="G497" s="334"/>
      <c r="H497" s="33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 x14ac:dyDescent="0.2">
      <c r="A498" s="334"/>
      <c r="B498" s="334"/>
      <c r="C498" s="450"/>
      <c r="D498" s="335"/>
      <c r="E498" s="334"/>
      <c r="F498" s="335"/>
      <c r="G498" s="334"/>
      <c r="H498" s="33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 x14ac:dyDescent="0.2">
      <c r="A499" s="334"/>
      <c r="B499" s="334"/>
      <c r="C499" s="450"/>
      <c r="D499" s="335"/>
      <c r="E499" s="334"/>
      <c r="F499" s="335"/>
      <c r="G499" s="334"/>
      <c r="H499" s="33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 x14ac:dyDescent="0.2">
      <c r="A500" s="334"/>
      <c r="B500" s="334"/>
      <c r="C500" s="450"/>
      <c r="D500" s="335"/>
      <c r="E500" s="334"/>
      <c r="F500" s="335"/>
      <c r="G500" s="334"/>
      <c r="H500" s="33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 x14ac:dyDescent="0.2">
      <c r="A501" s="334"/>
      <c r="B501" s="334"/>
      <c r="C501" s="450"/>
      <c r="D501" s="335"/>
      <c r="E501" s="334"/>
      <c r="F501" s="335"/>
      <c r="G501" s="334"/>
      <c r="H501" s="33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 x14ac:dyDescent="0.2">
      <c r="A502" s="334"/>
      <c r="B502" s="334"/>
      <c r="C502" s="450"/>
      <c r="D502" s="335"/>
      <c r="E502" s="334"/>
      <c r="F502" s="335"/>
      <c r="G502" s="334"/>
      <c r="H502" s="33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 x14ac:dyDescent="0.2">
      <c r="A503" s="334"/>
      <c r="B503" s="334"/>
      <c r="C503" s="450"/>
      <c r="D503" s="335"/>
      <c r="E503" s="334"/>
      <c r="F503" s="335"/>
      <c r="G503" s="334"/>
      <c r="H503" s="33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 x14ac:dyDescent="0.2">
      <c r="A504" s="334"/>
      <c r="B504" s="334"/>
      <c r="C504" s="450"/>
      <c r="D504" s="335"/>
      <c r="E504" s="334"/>
      <c r="F504" s="335"/>
      <c r="G504" s="334"/>
      <c r="H504" s="33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 x14ac:dyDescent="0.2">
      <c r="A505" s="334"/>
      <c r="B505" s="334"/>
      <c r="C505" s="450"/>
      <c r="D505" s="335"/>
      <c r="E505" s="334"/>
      <c r="F505" s="335"/>
      <c r="G505" s="334"/>
      <c r="H505" s="33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 x14ac:dyDescent="0.2">
      <c r="A506" s="334"/>
      <c r="B506" s="334"/>
      <c r="C506" s="450"/>
      <c r="D506" s="335"/>
      <c r="E506" s="334"/>
      <c r="F506" s="335"/>
      <c r="G506" s="334"/>
      <c r="H506" s="33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 x14ac:dyDescent="0.2">
      <c r="A507" s="334"/>
      <c r="B507" s="334"/>
      <c r="C507" s="450"/>
      <c r="D507" s="335"/>
      <c r="E507" s="334"/>
      <c r="F507" s="335"/>
      <c r="G507" s="334"/>
      <c r="H507" s="33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 x14ac:dyDescent="0.2">
      <c r="A508" s="334"/>
      <c r="B508" s="334"/>
      <c r="C508" s="450"/>
      <c r="D508" s="335"/>
      <c r="E508" s="334"/>
      <c r="F508" s="335"/>
      <c r="G508" s="334"/>
      <c r="H508" s="33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 x14ac:dyDescent="0.2">
      <c r="A509" s="334"/>
      <c r="B509" s="334"/>
      <c r="C509" s="450"/>
      <c r="D509" s="335"/>
      <c r="E509" s="334"/>
      <c r="F509" s="335"/>
      <c r="G509" s="334"/>
      <c r="H509" s="33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 x14ac:dyDescent="0.2">
      <c r="A510" s="334"/>
      <c r="B510" s="334"/>
      <c r="C510" s="450"/>
      <c r="D510" s="335"/>
      <c r="E510" s="334"/>
      <c r="F510" s="335"/>
      <c r="G510" s="334"/>
      <c r="H510" s="33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 x14ac:dyDescent="0.2">
      <c r="A511" s="334"/>
      <c r="B511" s="334"/>
      <c r="C511" s="450"/>
      <c r="D511" s="335"/>
      <c r="E511" s="334"/>
      <c r="F511" s="335"/>
      <c r="G511" s="334"/>
      <c r="H511" s="33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 x14ac:dyDescent="0.2">
      <c r="A512" s="334"/>
      <c r="B512" s="334"/>
      <c r="C512" s="450"/>
      <c r="D512" s="335"/>
      <c r="E512" s="334"/>
      <c r="F512" s="335"/>
      <c r="G512" s="334"/>
      <c r="H512" s="33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 x14ac:dyDescent="0.2">
      <c r="A513" s="334"/>
      <c r="B513" s="334"/>
      <c r="C513" s="450"/>
      <c r="D513" s="335"/>
      <c r="E513" s="334"/>
      <c r="F513" s="335"/>
      <c r="G513" s="334"/>
      <c r="H513" s="33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 x14ac:dyDescent="0.2">
      <c r="A514" s="334"/>
      <c r="B514" s="334"/>
      <c r="C514" s="450"/>
      <c r="D514" s="335"/>
      <c r="E514" s="334"/>
      <c r="F514" s="335"/>
      <c r="G514" s="334"/>
      <c r="H514" s="33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 x14ac:dyDescent="0.2">
      <c r="A515" s="334"/>
      <c r="B515" s="334"/>
      <c r="C515" s="450"/>
      <c r="D515" s="335"/>
      <c r="E515" s="334"/>
      <c r="F515" s="335"/>
      <c r="G515" s="334"/>
      <c r="H515" s="33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 x14ac:dyDescent="0.2">
      <c r="A516" s="334"/>
      <c r="B516" s="334"/>
      <c r="C516" s="450"/>
      <c r="D516" s="335"/>
      <c r="E516" s="334"/>
      <c r="F516" s="335"/>
      <c r="G516" s="334"/>
      <c r="H516" s="33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 x14ac:dyDescent="0.2">
      <c r="A517" s="334"/>
      <c r="B517" s="334"/>
      <c r="C517" s="450"/>
      <c r="D517" s="335"/>
      <c r="E517" s="334"/>
      <c r="F517" s="335"/>
      <c r="G517" s="334"/>
      <c r="H517" s="33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 x14ac:dyDescent="0.2">
      <c r="A518" s="334"/>
      <c r="B518" s="334"/>
      <c r="C518" s="450"/>
      <c r="D518" s="335"/>
      <c r="E518" s="334"/>
      <c r="F518" s="335"/>
      <c r="G518" s="334"/>
      <c r="H518" s="33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 x14ac:dyDescent="0.2">
      <c r="A519" s="334"/>
      <c r="B519" s="334"/>
      <c r="C519" s="450"/>
      <c r="D519" s="335"/>
      <c r="E519" s="334"/>
      <c r="F519" s="335"/>
      <c r="G519" s="334"/>
      <c r="H519" s="33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 x14ac:dyDescent="0.2">
      <c r="A520" s="334"/>
      <c r="B520" s="334"/>
      <c r="C520" s="450"/>
      <c r="D520" s="335"/>
      <c r="E520" s="334"/>
      <c r="F520" s="335"/>
      <c r="G520" s="334"/>
      <c r="H520" s="33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 x14ac:dyDescent="0.2">
      <c r="A521" s="334"/>
      <c r="B521" s="334"/>
      <c r="C521" s="450"/>
      <c r="D521" s="335"/>
      <c r="E521" s="334"/>
      <c r="F521" s="335"/>
      <c r="G521" s="334"/>
      <c r="H521" s="33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 x14ac:dyDescent="0.2">
      <c r="A522" s="334"/>
      <c r="B522" s="334"/>
      <c r="C522" s="450"/>
      <c r="D522" s="335"/>
      <c r="E522" s="334"/>
      <c r="F522" s="335"/>
      <c r="G522" s="334"/>
      <c r="H522" s="33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 x14ac:dyDescent="0.2">
      <c r="A523" s="334"/>
      <c r="B523" s="334"/>
      <c r="C523" s="450"/>
      <c r="D523" s="335"/>
      <c r="E523" s="334"/>
      <c r="F523" s="335"/>
      <c r="G523" s="334"/>
      <c r="H523" s="33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 x14ac:dyDescent="0.2">
      <c r="A524" s="334"/>
      <c r="B524" s="334"/>
      <c r="C524" s="450"/>
      <c r="D524" s="335"/>
      <c r="E524" s="334"/>
      <c r="F524" s="335"/>
      <c r="G524" s="334"/>
      <c r="H524" s="33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 x14ac:dyDescent="0.2">
      <c r="A525" s="334"/>
      <c r="B525" s="334"/>
      <c r="C525" s="450"/>
      <c r="D525" s="335"/>
      <c r="E525" s="334"/>
      <c r="F525" s="335"/>
      <c r="G525" s="334"/>
      <c r="H525" s="33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 x14ac:dyDescent="0.2">
      <c r="A526" s="334"/>
      <c r="B526" s="334"/>
      <c r="C526" s="450"/>
      <c r="D526" s="335"/>
      <c r="E526" s="334"/>
      <c r="F526" s="335"/>
      <c r="G526" s="334"/>
      <c r="H526" s="33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 x14ac:dyDescent="0.2">
      <c r="A527" s="334"/>
      <c r="B527" s="334"/>
      <c r="C527" s="450"/>
      <c r="D527" s="335"/>
      <c r="E527" s="334"/>
      <c r="F527" s="335"/>
      <c r="G527" s="334"/>
      <c r="H527" s="33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 x14ac:dyDescent="0.2">
      <c r="A528" s="334"/>
      <c r="B528" s="334"/>
      <c r="C528" s="450"/>
      <c r="D528" s="335"/>
      <c r="E528" s="334"/>
      <c r="F528" s="335"/>
      <c r="G528" s="334"/>
      <c r="H528" s="33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 x14ac:dyDescent="0.2">
      <c r="A529" s="334"/>
      <c r="B529" s="334"/>
      <c r="C529" s="450"/>
      <c r="D529" s="335"/>
      <c r="E529" s="334"/>
      <c r="F529" s="335"/>
      <c r="G529" s="334"/>
      <c r="H529" s="33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 x14ac:dyDescent="0.2">
      <c r="A530" s="334"/>
      <c r="B530" s="334"/>
      <c r="C530" s="450"/>
      <c r="D530" s="335"/>
      <c r="E530" s="334"/>
      <c r="F530" s="335"/>
      <c r="G530" s="334"/>
      <c r="H530" s="33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 x14ac:dyDescent="0.2">
      <c r="A531" s="334"/>
      <c r="B531" s="334"/>
      <c r="C531" s="450"/>
      <c r="D531" s="335"/>
      <c r="E531" s="334"/>
      <c r="F531" s="335"/>
      <c r="G531" s="334"/>
      <c r="H531" s="33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 x14ac:dyDescent="0.2">
      <c r="A532" s="334"/>
      <c r="B532" s="334"/>
      <c r="C532" s="450"/>
      <c r="D532" s="335"/>
      <c r="E532" s="334"/>
      <c r="F532" s="335"/>
      <c r="G532" s="334"/>
      <c r="H532" s="33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 x14ac:dyDescent="0.2">
      <c r="A533" s="334"/>
      <c r="B533" s="334"/>
      <c r="C533" s="450"/>
      <c r="D533" s="335"/>
      <c r="E533" s="334"/>
      <c r="F533" s="335"/>
      <c r="G533" s="334"/>
      <c r="H533" s="33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 x14ac:dyDescent="0.2">
      <c r="A534" s="334"/>
      <c r="B534" s="334"/>
      <c r="C534" s="450"/>
      <c r="D534" s="335"/>
      <c r="E534" s="334"/>
      <c r="F534" s="335"/>
      <c r="G534" s="334"/>
      <c r="H534" s="33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 x14ac:dyDescent="0.2">
      <c r="A535" s="334"/>
      <c r="B535" s="334"/>
      <c r="C535" s="450"/>
      <c r="D535" s="335"/>
      <c r="E535" s="334"/>
      <c r="F535" s="335"/>
      <c r="G535" s="334"/>
      <c r="H535" s="33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 x14ac:dyDescent="0.2">
      <c r="A536" s="334"/>
      <c r="B536" s="334"/>
      <c r="C536" s="450"/>
      <c r="D536" s="335"/>
      <c r="E536" s="334"/>
      <c r="F536" s="335"/>
      <c r="G536" s="334"/>
      <c r="H536" s="33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 x14ac:dyDescent="0.2">
      <c r="A537" s="334"/>
      <c r="B537" s="334"/>
      <c r="C537" s="450"/>
      <c r="D537" s="335"/>
      <c r="E537" s="334"/>
      <c r="F537" s="335"/>
      <c r="G537" s="334"/>
      <c r="H537" s="33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 x14ac:dyDescent="0.2">
      <c r="A538" s="334"/>
      <c r="B538" s="334"/>
      <c r="C538" s="450"/>
      <c r="D538" s="335"/>
      <c r="E538" s="334"/>
      <c r="F538" s="335"/>
      <c r="G538" s="334"/>
      <c r="H538" s="33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 x14ac:dyDescent="0.2">
      <c r="A539" s="334"/>
      <c r="B539" s="334"/>
      <c r="C539" s="450"/>
      <c r="D539" s="335"/>
      <c r="E539" s="334"/>
      <c r="F539" s="335"/>
      <c r="G539" s="334"/>
      <c r="H539" s="33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 x14ac:dyDescent="0.2">
      <c r="A540" s="334"/>
      <c r="B540" s="334"/>
      <c r="C540" s="450"/>
      <c r="D540" s="335"/>
      <c r="E540" s="334"/>
      <c r="F540" s="335"/>
      <c r="G540" s="334"/>
      <c r="H540" s="33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 x14ac:dyDescent="0.2">
      <c r="A541" s="334"/>
      <c r="B541" s="334"/>
      <c r="C541" s="450"/>
      <c r="D541" s="335"/>
      <c r="E541" s="334"/>
      <c r="F541" s="335"/>
      <c r="G541" s="334"/>
      <c r="H541" s="33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 x14ac:dyDescent="0.2">
      <c r="A542" s="334"/>
      <c r="B542" s="334"/>
      <c r="C542" s="450"/>
      <c r="D542" s="335"/>
      <c r="E542" s="334"/>
      <c r="F542" s="335"/>
      <c r="G542" s="334"/>
      <c r="H542" s="33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 x14ac:dyDescent="0.2">
      <c r="A543" s="334"/>
      <c r="B543" s="334"/>
      <c r="C543" s="450"/>
      <c r="D543" s="335"/>
      <c r="E543" s="334"/>
      <c r="F543" s="335"/>
      <c r="G543" s="334"/>
      <c r="H543" s="33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 x14ac:dyDescent="0.2">
      <c r="A544" s="334"/>
      <c r="B544" s="334"/>
      <c r="C544" s="450"/>
      <c r="D544" s="335"/>
      <c r="E544" s="334"/>
      <c r="F544" s="335"/>
      <c r="G544" s="334"/>
      <c r="H544" s="33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 x14ac:dyDescent="0.2">
      <c r="A545" s="334"/>
      <c r="B545" s="334"/>
      <c r="C545" s="450"/>
      <c r="D545" s="335"/>
      <c r="E545" s="334"/>
      <c r="F545" s="335"/>
      <c r="G545" s="334"/>
      <c r="H545" s="33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 x14ac:dyDescent="0.2">
      <c r="A546" s="334"/>
      <c r="B546" s="334"/>
      <c r="C546" s="450"/>
      <c r="D546" s="335"/>
      <c r="E546" s="334"/>
      <c r="F546" s="335"/>
      <c r="G546" s="334"/>
      <c r="H546" s="33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 x14ac:dyDescent="0.2">
      <c r="A547" s="334"/>
      <c r="B547" s="334"/>
      <c r="C547" s="450"/>
      <c r="D547" s="335"/>
      <c r="E547" s="334"/>
      <c r="F547" s="335"/>
      <c r="G547" s="334"/>
      <c r="H547" s="33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 x14ac:dyDescent="0.2">
      <c r="A548" s="334"/>
      <c r="B548" s="334"/>
      <c r="C548" s="450"/>
      <c r="D548" s="335"/>
      <c r="E548" s="334"/>
      <c r="F548" s="335"/>
      <c r="G548" s="334"/>
      <c r="H548" s="33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 x14ac:dyDescent="0.2">
      <c r="A549" s="334"/>
      <c r="B549" s="334"/>
      <c r="C549" s="450"/>
      <c r="D549" s="335"/>
      <c r="E549" s="334"/>
      <c r="F549" s="335"/>
      <c r="G549" s="334"/>
      <c r="H549" s="33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 x14ac:dyDescent="0.2">
      <c r="A550" s="334"/>
      <c r="B550" s="334"/>
      <c r="C550" s="450"/>
      <c r="D550" s="335"/>
      <c r="E550" s="334"/>
      <c r="F550" s="335"/>
      <c r="G550" s="334"/>
      <c r="H550" s="33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 x14ac:dyDescent="0.2">
      <c r="A551" s="334"/>
      <c r="B551" s="334"/>
      <c r="C551" s="450"/>
      <c r="D551" s="335"/>
      <c r="E551" s="334"/>
      <c r="F551" s="335"/>
      <c r="G551" s="334"/>
      <c r="H551" s="33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 x14ac:dyDescent="0.2">
      <c r="A552" s="334"/>
      <c r="B552" s="334"/>
      <c r="C552" s="450"/>
      <c r="D552" s="335"/>
      <c r="E552" s="334"/>
      <c r="F552" s="335"/>
      <c r="G552" s="334"/>
      <c r="H552" s="33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 x14ac:dyDescent="0.2">
      <c r="A553" s="334"/>
      <c r="B553" s="334"/>
      <c r="C553" s="450"/>
      <c r="D553" s="335"/>
      <c r="E553" s="334"/>
      <c r="F553" s="335"/>
      <c r="G553" s="334"/>
      <c r="H553" s="33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 x14ac:dyDescent="0.2">
      <c r="A554" s="334"/>
      <c r="B554" s="334"/>
      <c r="C554" s="450"/>
      <c r="D554" s="335"/>
      <c r="E554" s="334"/>
      <c r="F554" s="335"/>
      <c r="G554" s="334"/>
      <c r="H554" s="33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 x14ac:dyDescent="0.2">
      <c r="A555" s="334"/>
      <c r="B555" s="334"/>
      <c r="C555" s="450"/>
      <c r="D555" s="335"/>
      <c r="E555" s="334"/>
      <c r="F555" s="335"/>
      <c r="G555" s="334"/>
      <c r="H555" s="33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 x14ac:dyDescent="0.2">
      <c r="A556" s="334"/>
      <c r="B556" s="334"/>
      <c r="C556" s="450"/>
      <c r="D556" s="335"/>
      <c r="E556" s="334"/>
      <c r="F556" s="335"/>
      <c r="G556" s="334"/>
      <c r="H556" s="33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 x14ac:dyDescent="0.2">
      <c r="A557" s="334"/>
      <c r="B557" s="334"/>
      <c r="C557" s="450"/>
      <c r="D557" s="335"/>
      <c r="E557" s="334"/>
      <c r="F557" s="335"/>
      <c r="G557" s="334"/>
      <c r="H557" s="33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 x14ac:dyDescent="0.2">
      <c r="A558" s="334"/>
      <c r="B558" s="334"/>
      <c r="C558" s="450"/>
      <c r="D558" s="335"/>
      <c r="E558" s="334"/>
      <c r="F558" s="335"/>
      <c r="G558" s="334"/>
      <c r="H558" s="33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 x14ac:dyDescent="0.2">
      <c r="A559" s="334"/>
      <c r="B559" s="334"/>
      <c r="C559" s="450"/>
      <c r="D559" s="335"/>
      <c r="E559" s="334"/>
      <c r="F559" s="335"/>
      <c r="G559" s="334"/>
      <c r="H559" s="33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 x14ac:dyDescent="0.2">
      <c r="A560" s="334"/>
      <c r="B560" s="334"/>
      <c r="C560" s="450"/>
      <c r="D560" s="335"/>
      <c r="E560" s="334"/>
      <c r="F560" s="335"/>
      <c r="G560" s="334"/>
      <c r="H560" s="33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 x14ac:dyDescent="0.2">
      <c r="A561" s="334"/>
      <c r="B561" s="334"/>
      <c r="C561" s="450"/>
      <c r="D561" s="335"/>
      <c r="E561" s="334"/>
      <c r="F561" s="335"/>
      <c r="G561" s="334"/>
      <c r="H561" s="33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 x14ac:dyDescent="0.2">
      <c r="A562" s="334"/>
      <c r="B562" s="334"/>
      <c r="C562" s="450"/>
      <c r="D562" s="335"/>
      <c r="E562" s="334"/>
      <c r="F562" s="335"/>
      <c r="G562" s="334"/>
      <c r="H562" s="33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 x14ac:dyDescent="0.2">
      <c r="A563" s="334"/>
      <c r="B563" s="334"/>
      <c r="C563" s="450"/>
      <c r="D563" s="335"/>
      <c r="E563" s="334"/>
      <c r="F563" s="335"/>
      <c r="G563" s="334"/>
      <c r="H563" s="33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 x14ac:dyDescent="0.2">
      <c r="A564" s="334"/>
      <c r="B564" s="334"/>
      <c r="C564" s="450"/>
      <c r="D564" s="335"/>
      <c r="E564" s="334"/>
      <c r="F564" s="335"/>
      <c r="G564" s="334"/>
      <c r="H564" s="33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 x14ac:dyDescent="0.2">
      <c r="A565" s="334"/>
      <c r="B565" s="334"/>
      <c r="C565" s="450"/>
      <c r="D565" s="335"/>
      <c r="E565" s="334"/>
      <c r="F565" s="335"/>
      <c r="G565" s="334"/>
      <c r="H565" s="33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 x14ac:dyDescent="0.2">
      <c r="A566" s="334"/>
      <c r="B566" s="334"/>
      <c r="C566" s="450"/>
      <c r="D566" s="335"/>
      <c r="E566" s="334"/>
      <c r="F566" s="335"/>
      <c r="G566" s="334"/>
      <c r="H566" s="33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 x14ac:dyDescent="0.2">
      <c r="A567" s="334"/>
      <c r="B567" s="334"/>
      <c r="C567" s="450"/>
      <c r="D567" s="335"/>
      <c r="E567" s="334"/>
      <c r="F567" s="335"/>
      <c r="G567" s="334"/>
      <c r="H567" s="33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 x14ac:dyDescent="0.2">
      <c r="A568" s="334"/>
      <c r="B568" s="334"/>
      <c r="C568" s="450"/>
      <c r="D568" s="335"/>
      <c r="E568" s="334"/>
      <c r="F568" s="335"/>
      <c r="G568" s="334"/>
      <c r="H568" s="33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 x14ac:dyDescent="0.2">
      <c r="A569" s="334"/>
      <c r="B569" s="334"/>
      <c r="C569" s="450"/>
      <c r="D569" s="335"/>
      <c r="E569" s="334"/>
      <c r="F569" s="335"/>
      <c r="G569" s="334"/>
      <c r="H569" s="33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 x14ac:dyDescent="0.2">
      <c r="A570" s="334"/>
      <c r="B570" s="334"/>
      <c r="C570" s="450"/>
      <c r="D570" s="335"/>
      <c r="E570" s="334"/>
      <c r="F570" s="335"/>
      <c r="G570" s="334"/>
      <c r="H570" s="33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 x14ac:dyDescent="0.2">
      <c r="A571" s="334"/>
      <c r="B571" s="334"/>
      <c r="C571" s="450"/>
      <c r="D571" s="335"/>
      <c r="E571" s="334"/>
      <c r="F571" s="335"/>
      <c r="G571" s="334"/>
      <c r="H571" s="33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 x14ac:dyDescent="0.2">
      <c r="A572" s="334"/>
      <c r="B572" s="334"/>
      <c r="C572" s="450"/>
      <c r="D572" s="335"/>
      <c r="E572" s="334"/>
      <c r="F572" s="335"/>
      <c r="G572" s="334"/>
      <c r="H572" s="33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 x14ac:dyDescent="0.2">
      <c r="A573" s="334"/>
      <c r="B573" s="334"/>
      <c r="C573" s="450"/>
      <c r="D573" s="335"/>
      <c r="E573" s="334"/>
      <c r="F573" s="335"/>
      <c r="G573" s="334"/>
      <c r="H573" s="33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 x14ac:dyDescent="0.2">
      <c r="A574" s="334"/>
      <c r="B574" s="334"/>
      <c r="C574" s="450"/>
      <c r="D574" s="335"/>
      <c r="E574" s="334"/>
      <c r="F574" s="335"/>
      <c r="G574" s="334"/>
      <c r="H574" s="33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 x14ac:dyDescent="0.2">
      <c r="A575" s="334"/>
      <c r="B575" s="334"/>
      <c r="C575" s="450"/>
      <c r="D575" s="335"/>
      <c r="E575" s="334"/>
      <c r="F575" s="335"/>
      <c r="G575" s="334"/>
      <c r="H575" s="33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 x14ac:dyDescent="0.2">
      <c r="A576" s="334"/>
      <c r="B576" s="334"/>
      <c r="C576" s="450"/>
      <c r="D576" s="335"/>
      <c r="E576" s="334"/>
      <c r="F576" s="335"/>
      <c r="G576" s="334"/>
      <c r="H576" s="33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 x14ac:dyDescent="0.2">
      <c r="A577" s="334"/>
      <c r="B577" s="334"/>
      <c r="C577" s="450"/>
      <c r="D577" s="335"/>
      <c r="E577" s="334"/>
      <c r="F577" s="335"/>
      <c r="G577" s="334"/>
      <c r="H577" s="33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 x14ac:dyDescent="0.2">
      <c r="A578" s="334"/>
      <c r="B578" s="334"/>
      <c r="C578" s="450"/>
      <c r="D578" s="335"/>
      <c r="E578" s="334"/>
      <c r="F578" s="335"/>
      <c r="G578" s="334"/>
      <c r="H578" s="33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 x14ac:dyDescent="0.2">
      <c r="A579" s="334"/>
      <c r="B579" s="334"/>
      <c r="C579" s="450"/>
      <c r="D579" s="335"/>
      <c r="E579" s="334"/>
      <c r="F579" s="335"/>
      <c r="G579" s="334"/>
      <c r="H579" s="33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 x14ac:dyDescent="0.2">
      <c r="A580" s="334"/>
      <c r="B580" s="334"/>
      <c r="C580" s="450"/>
      <c r="D580" s="335"/>
      <c r="E580" s="334"/>
      <c r="F580" s="335"/>
      <c r="G580" s="334"/>
      <c r="H580" s="33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 x14ac:dyDescent="0.2">
      <c r="A581" s="334"/>
      <c r="B581" s="334"/>
      <c r="C581" s="450"/>
      <c r="D581" s="335"/>
      <c r="E581" s="334"/>
      <c r="F581" s="335"/>
      <c r="G581" s="334"/>
      <c r="H581" s="33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 x14ac:dyDescent="0.2">
      <c r="A582" s="334"/>
      <c r="B582" s="334"/>
      <c r="C582" s="450"/>
      <c r="D582" s="335"/>
      <c r="E582" s="334"/>
      <c r="F582" s="335"/>
      <c r="G582" s="334"/>
      <c r="H582" s="33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 x14ac:dyDescent="0.2">
      <c r="A583" s="334"/>
      <c r="B583" s="334"/>
      <c r="C583" s="450"/>
      <c r="D583" s="335"/>
      <c r="E583" s="334"/>
      <c r="F583" s="335"/>
      <c r="G583" s="334"/>
      <c r="H583" s="33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 x14ac:dyDescent="0.2">
      <c r="A584" s="334"/>
      <c r="B584" s="334"/>
      <c r="C584" s="450"/>
      <c r="D584" s="335"/>
      <c r="E584" s="334"/>
      <c r="F584" s="335"/>
      <c r="G584" s="334"/>
      <c r="H584" s="33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 x14ac:dyDescent="0.2">
      <c r="A585" s="334"/>
      <c r="B585" s="334"/>
      <c r="C585" s="450"/>
      <c r="D585" s="335"/>
      <c r="E585" s="334"/>
      <c r="F585" s="335"/>
      <c r="G585" s="334"/>
      <c r="H585" s="33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 x14ac:dyDescent="0.2">
      <c r="A586" s="334"/>
      <c r="B586" s="334"/>
      <c r="C586" s="450"/>
      <c r="D586" s="335"/>
      <c r="E586" s="334"/>
      <c r="F586" s="335"/>
      <c r="G586" s="334"/>
      <c r="H586" s="33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 x14ac:dyDescent="0.2">
      <c r="A587" s="334"/>
      <c r="B587" s="334"/>
      <c r="C587" s="450"/>
      <c r="D587" s="335"/>
      <c r="E587" s="334"/>
      <c r="F587" s="335"/>
      <c r="G587" s="334"/>
      <c r="H587" s="33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 x14ac:dyDescent="0.2">
      <c r="A588" s="334"/>
      <c r="B588" s="334"/>
      <c r="C588" s="450"/>
      <c r="D588" s="335"/>
      <c r="E588" s="334"/>
      <c r="F588" s="335"/>
      <c r="G588" s="334"/>
      <c r="H588" s="33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 x14ac:dyDescent="0.2">
      <c r="A589" s="334"/>
      <c r="B589" s="334"/>
      <c r="C589" s="450"/>
      <c r="D589" s="335"/>
      <c r="E589" s="334"/>
      <c r="F589" s="335"/>
      <c r="G589" s="334"/>
      <c r="H589" s="33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 x14ac:dyDescent="0.2">
      <c r="A590" s="334"/>
      <c r="B590" s="334"/>
      <c r="C590" s="450"/>
      <c r="D590" s="335"/>
      <c r="E590" s="334"/>
      <c r="F590" s="335"/>
      <c r="G590" s="334"/>
      <c r="H590" s="33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 x14ac:dyDescent="0.2">
      <c r="A591" s="334"/>
      <c r="B591" s="334"/>
      <c r="C591" s="450"/>
      <c r="D591" s="335"/>
      <c r="E591" s="334"/>
      <c r="F591" s="335"/>
      <c r="G591" s="334"/>
      <c r="H591" s="33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 x14ac:dyDescent="0.2">
      <c r="A592" s="334"/>
      <c r="B592" s="334"/>
      <c r="C592" s="450"/>
      <c r="D592" s="335"/>
      <c r="E592" s="334"/>
      <c r="F592" s="335"/>
      <c r="G592" s="334"/>
      <c r="H592" s="33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 x14ac:dyDescent="0.2">
      <c r="A593" s="334"/>
      <c r="B593" s="334"/>
      <c r="C593" s="450"/>
      <c r="D593" s="335"/>
      <c r="E593" s="334"/>
      <c r="F593" s="335"/>
      <c r="G593" s="334"/>
      <c r="H593" s="33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 x14ac:dyDescent="0.2">
      <c r="A594" s="334"/>
      <c r="B594" s="334"/>
      <c r="C594" s="450"/>
      <c r="D594" s="335"/>
      <c r="E594" s="334"/>
      <c r="F594" s="335"/>
      <c r="G594" s="334"/>
      <c r="H594" s="33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 x14ac:dyDescent="0.2">
      <c r="A595" s="334"/>
      <c r="B595" s="334"/>
      <c r="C595" s="450"/>
      <c r="D595" s="335"/>
      <c r="E595" s="334"/>
      <c r="F595" s="335"/>
      <c r="G595" s="334"/>
      <c r="H595" s="33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 x14ac:dyDescent="0.2">
      <c r="A596" s="334"/>
      <c r="B596" s="334"/>
      <c r="C596" s="450"/>
      <c r="D596" s="335"/>
      <c r="E596" s="334"/>
      <c r="F596" s="335"/>
      <c r="G596" s="334"/>
      <c r="H596" s="33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 x14ac:dyDescent="0.2">
      <c r="A597" s="334"/>
      <c r="B597" s="334"/>
      <c r="C597" s="450"/>
      <c r="D597" s="335"/>
      <c r="E597" s="334"/>
      <c r="F597" s="335"/>
      <c r="G597" s="334"/>
      <c r="H597" s="33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 x14ac:dyDescent="0.2">
      <c r="A598" s="334"/>
      <c r="B598" s="334"/>
      <c r="C598" s="450"/>
      <c r="D598" s="335"/>
      <c r="E598" s="334"/>
      <c r="F598" s="335"/>
      <c r="G598" s="334"/>
      <c r="H598" s="33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 x14ac:dyDescent="0.2">
      <c r="A599" s="334"/>
      <c r="B599" s="334"/>
      <c r="C599" s="450"/>
      <c r="D599" s="335"/>
      <c r="E599" s="334"/>
      <c r="F599" s="335"/>
      <c r="G599" s="334"/>
      <c r="H599" s="33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 x14ac:dyDescent="0.2">
      <c r="A600" s="334"/>
      <c r="B600" s="334"/>
      <c r="C600" s="450"/>
      <c r="D600" s="335"/>
      <c r="E600" s="334"/>
      <c r="F600" s="335"/>
      <c r="G600" s="334"/>
      <c r="H600" s="33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 x14ac:dyDescent="0.2">
      <c r="A601" s="334"/>
      <c r="B601" s="334"/>
      <c r="C601" s="450"/>
      <c r="D601" s="335"/>
      <c r="E601" s="334"/>
      <c r="F601" s="335"/>
      <c r="G601" s="334"/>
      <c r="H601" s="33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 x14ac:dyDescent="0.2">
      <c r="A602" s="334"/>
      <c r="B602" s="334"/>
      <c r="C602" s="450"/>
      <c r="D602" s="335"/>
      <c r="E602" s="334"/>
      <c r="F602" s="335"/>
      <c r="G602" s="334"/>
      <c r="H602" s="33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 x14ac:dyDescent="0.2">
      <c r="A603" s="334"/>
      <c r="B603" s="334"/>
      <c r="C603" s="450"/>
      <c r="D603" s="335"/>
      <c r="E603" s="334"/>
      <c r="F603" s="335"/>
      <c r="G603" s="334"/>
      <c r="H603" s="33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 x14ac:dyDescent="0.2">
      <c r="A604" s="334"/>
      <c r="B604" s="334"/>
      <c r="C604" s="450"/>
      <c r="D604" s="335"/>
      <c r="E604" s="334"/>
      <c r="F604" s="335"/>
      <c r="G604" s="334"/>
      <c r="H604" s="33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 x14ac:dyDescent="0.2">
      <c r="A605" s="334"/>
      <c r="B605" s="334"/>
      <c r="C605" s="450"/>
      <c r="D605" s="335"/>
      <c r="E605" s="334"/>
      <c r="F605" s="335"/>
      <c r="G605" s="334"/>
      <c r="H605" s="33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 x14ac:dyDescent="0.2">
      <c r="A606" s="334"/>
      <c r="B606" s="334"/>
      <c r="C606" s="450"/>
      <c r="D606" s="335"/>
      <c r="E606" s="334"/>
      <c r="F606" s="335"/>
      <c r="G606" s="334"/>
      <c r="H606" s="33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 x14ac:dyDescent="0.2">
      <c r="A607" s="334"/>
      <c r="B607" s="334"/>
      <c r="C607" s="450"/>
      <c r="D607" s="335"/>
      <c r="E607" s="334"/>
      <c r="F607" s="335"/>
      <c r="G607" s="334"/>
      <c r="H607" s="33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 x14ac:dyDescent="0.2">
      <c r="A608" s="334"/>
      <c r="B608" s="334"/>
      <c r="C608" s="450"/>
      <c r="D608" s="335"/>
      <c r="E608" s="334"/>
      <c r="F608" s="335"/>
      <c r="G608" s="334"/>
      <c r="H608" s="33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 x14ac:dyDescent="0.2">
      <c r="A609" s="334"/>
      <c r="B609" s="334"/>
      <c r="C609" s="450"/>
      <c r="D609" s="335"/>
      <c r="E609" s="334"/>
      <c r="F609" s="335"/>
      <c r="G609" s="334"/>
      <c r="H609" s="33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 x14ac:dyDescent="0.2">
      <c r="A610" s="334"/>
      <c r="B610" s="334"/>
      <c r="C610" s="450"/>
      <c r="D610" s="335"/>
      <c r="E610" s="334"/>
      <c r="F610" s="335"/>
      <c r="G610" s="334"/>
      <c r="H610" s="33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 x14ac:dyDescent="0.2">
      <c r="A611" s="334"/>
      <c r="B611" s="334"/>
      <c r="C611" s="450"/>
      <c r="D611" s="335"/>
      <c r="E611" s="334"/>
      <c r="F611" s="335"/>
      <c r="G611" s="334"/>
      <c r="H611" s="33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 x14ac:dyDescent="0.2">
      <c r="A612" s="334"/>
      <c r="B612" s="334"/>
      <c r="C612" s="450"/>
      <c r="D612" s="335"/>
      <c r="E612" s="334"/>
      <c r="F612" s="335"/>
      <c r="G612" s="334"/>
      <c r="H612" s="33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 x14ac:dyDescent="0.2">
      <c r="A613" s="334"/>
      <c r="B613" s="334"/>
      <c r="C613" s="450"/>
      <c r="D613" s="335"/>
      <c r="E613" s="334"/>
      <c r="F613" s="335"/>
      <c r="G613" s="334"/>
      <c r="H613" s="33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 x14ac:dyDescent="0.2">
      <c r="A614" s="334"/>
      <c r="B614" s="334"/>
      <c r="C614" s="450"/>
      <c r="D614" s="335"/>
      <c r="E614" s="334"/>
      <c r="F614" s="335"/>
      <c r="G614" s="334"/>
      <c r="H614" s="33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 x14ac:dyDescent="0.2">
      <c r="A615" s="334"/>
      <c r="B615" s="334"/>
      <c r="C615" s="450"/>
      <c r="D615" s="335"/>
      <c r="E615" s="334"/>
      <c r="F615" s="335"/>
      <c r="G615" s="334"/>
      <c r="H615" s="33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 x14ac:dyDescent="0.2">
      <c r="A616" s="334"/>
      <c r="B616" s="334"/>
      <c r="C616" s="450"/>
      <c r="D616" s="335"/>
      <c r="E616" s="334"/>
      <c r="F616" s="335"/>
      <c r="G616" s="334"/>
      <c r="H616" s="33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 x14ac:dyDescent="0.2">
      <c r="A617" s="334"/>
      <c r="B617" s="334"/>
      <c r="C617" s="450"/>
      <c r="D617" s="335"/>
      <c r="E617" s="334"/>
      <c r="F617" s="335"/>
      <c r="G617" s="334"/>
      <c r="H617" s="33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 x14ac:dyDescent="0.2">
      <c r="A618" s="334"/>
      <c r="B618" s="334"/>
      <c r="C618" s="450"/>
      <c r="D618" s="335"/>
      <c r="E618" s="334"/>
      <c r="F618" s="335"/>
      <c r="G618" s="334"/>
      <c r="H618" s="33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 x14ac:dyDescent="0.2">
      <c r="A619" s="334"/>
      <c r="B619" s="334"/>
      <c r="C619" s="450"/>
      <c r="D619" s="335"/>
      <c r="E619" s="334"/>
      <c r="F619" s="335"/>
      <c r="G619" s="334"/>
      <c r="H619" s="33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 x14ac:dyDescent="0.2">
      <c r="A620" s="334"/>
      <c r="B620" s="334"/>
      <c r="C620" s="450"/>
      <c r="D620" s="335"/>
      <c r="E620" s="334"/>
      <c r="F620" s="335"/>
      <c r="G620" s="334"/>
      <c r="H620" s="33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 x14ac:dyDescent="0.2">
      <c r="A621" s="334"/>
      <c r="B621" s="334"/>
      <c r="C621" s="450"/>
      <c r="D621" s="335"/>
      <c r="E621" s="334"/>
      <c r="F621" s="335"/>
      <c r="G621" s="334"/>
      <c r="H621" s="33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 x14ac:dyDescent="0.2">
      <c r="A622" s="334"/>
      <c r="B622" s="334"/>
      <c r="C622" s="450"/>
      <c r="D622" s="335"/>
      <c r="E622" s="334"/>
      <c r="F622" s="335"/>
      <c r="G622" s="334"/>
      <c r="H622" s="33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 x14ac:dyDescent="0.2">
      <c r="A623" s="334"/>
      <c r="B623" s="334"/>
      <c r="C623" s="450"/>
      <c r="D623" s="335"/>
      <c r="E623" s="334"/>
      <c r="F623" s="335"/>
      <c r="G623" s="334"/>
      <c r="H623" s="33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 x14ac:dyDescent="0.2">
      <c r="A624" s="334"/>
      <c r="B624" s="334"/>
      <c r="C624" s="450"/>
      <c r="D624" s="335"/>
      <c r="E624" s="334"/>
      <c r="F624" s="335"/>
      <c r="G624" s="334"/>
      <c r="H624" s="33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 x14ac:dyDescent="0.2">
      <c r="A625" s="334"/>
      <c r="B625" s="334"/>
      <c r="C625" s="450"/>
      <c r="D625" s="335"/>
      <c r="E625" s="334"/>
      <c r="F625" s="335"/>
      <c r="G625" s="334"/>
      <c r="H625" s="33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 x14ac:dyDescent="0.2">
      <c r="A626" s="334"/>
      <c r="B626" s="334"/>
      <c r="C626" s="450"/>
      <c r="D626" s="335"/>
      <c r="E626" s="334"/>
      <c r="F626" s="335"/>
      <c r="G626" s="334"/>
      <c r="H626" s="33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 x14ac:dyDescent="0.2">
      <c r="A627" s="334"/>
      <c r="B627" s="334"/>
      <c r="C627" s="450"/>
      <c r="D627" s="335"/>
      <c r="E627" s="334"/>
      <c r="F627" s="335"/>
      <c r="G627" s="334"/>
      <c r="H627" s="33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 x14ac:dyDescent="0.2">
      <c r="A628" s="334"/>
      <c r="B628" s="334"/>
      <c r="C628" s="450"/>
      <c r="D628" s="335"/>
      <c r="E628" s="334"/>
      <c r="F628" s="335"/>
      <c r="G628" s="334"/>
      <c r="H628" s="33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 x14ac:dyDescent="0.2">
      <c r="A629" s="334"/>
      <c r="B629" s="334"/>
      <c r="C629" s="450"/>
      <c r="D629" s="335"/>
      <c r="E629" s="334"/>
      <c r="F629" s="335"/>
      <c r="G629" s="334"/>
      <c r="H629" s="33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 x14ac:dyDescent="0.2">
      <c r="A630" s="334"/>
      <c r="B630" s="334"/>
      <c r="C630" s="450"/>
      <c r="D630" s="335"/>
      <c r="E630" s="334"/>
      <c r="F630" s="335"/>
      <c r="G630" s="334"/>
      <c r="H630" s="33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 x14ac:dyDescent="0.2">
      <c r="A631" s="334"/>
      <c r="B631" s="334"/>
      <c r="C631" s="450"/>
      <c r="D631" s="335"/>
      <c r="E631" s="334"/>
      <c r="F631" s="335"/>
      <c r="G631" s="334"/>
      <c r="H631" s="33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 x14ac:dyDescent="0.2">
      <c r="A632" s="334"/>
      <c r="B632" s="334"/>
      <c r="C632" s="450"/>
      <c r="D632" s="335"/>
      <c r="E632" s="334"/>
      <c r="F632" s="335"/>
      <c r="G632" s="334"/>
      <c r="H632" s="33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 x14ac:dyDescent="0.2">
      <c r="A633" s="334"/>
      <c r="B633" s="334"/>
      <c r="C633" s="450"/>
      <c r="D633" s="335"/>
      <c r="E633" s="334"/>
      <c r="F633" s="335"/>
      <c r="G633" s="334"/>
      <c r="H633" s="33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 x14ac:dyDescent="0.2">
      <c r="A634" s="334"/>
      <c r="B634" s="334"/>
      <c r="C634" s="450"/>
      <c r="D634" s="335"/>
      <c r="E634" s="334"/>
      <c r="F634" s="335"/>
      <c r="G634" s="334"/>
      <c r="H634" s="33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 x14ac:dyDescent="0.2">
      <c r="A635" s="334"/>
      <c r="B635" s="334"/>
      <c r="C635" s="450"/>
      <c r="D635" s="335"/>
      <c r="E635" s="334"/>
      <c r="F635" s="335"/>
      <c r="G635" s="334"/>
      <c r="H635" s="33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 x14ac:dyDescent="0.2">
      <c r="A636" s="334"/>
      <c r="B636" s="334"/>
      <c r="C636" s="450"/>
      <c r="D636" s="335"/>
      <c r="E636" s="334"/>
      <c r="F636" s="335"/>
      <c r="G636" s="334"/>
      <c r="H636" s="33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 x14ac:dyDescent="0.2">
      <c r="A637" s="334"/>
      <c r="B637" s="334"/>
      <c r="C637" s="450"/>
      <c r="D637" s="335"/>
      <c r="E637" s="334"/>
      <c r="F637" s="335"/>
      <c r="G637" s="334"/>
      <c r="H637" s="33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 x14ac:dyDescent="0.2">
      <c r="A638" s="334"/>
      <c r="B638" s="334"/>
      <c r="C638" s="450"/>
      <c r="D638" s="335"/>
      <c r="E638" s="334"/>
      <c r="F638" s="335"/>
      <c r="G638" s="334"/>
      <c r="H638" s="33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 x14ac:dyDescent="0.2">
      <c r="A639" s="334"/>
      <c r="B639" s="334"/>
      <c r="C639" s="450"/>
      <c r="D639" s="335"/>
      <c r="E639" s="334"/>
      <c r="F639" s="335"/>
      <c r="G639" s="334"/>
      <c r="H639" s="33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 x14ac:dyDescent="0.2">
      <c r="A640" s="334"/>
      <c r="B640" s="334"/>
      <c r="C640" s="450"/>
      <c r="D640" s="335"/>
      <c r="E640" s="334"/>
      <c r="F640" s="335"/>
      <c r="G640" s="334"/>
      <c r="H640" s="33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 x14ac:dyDescent="0.2">
      <c r="A641" s="334"/>
      <c r="B641" s="334"/>
      <c r="C641" s="450"/>
      <c r="D641" s="335"/>
      <c r="E641" s="334"/>
      <c r="F641" s="335"/>
      <c r="G641" s="334"/>
      <c r="H641" s="33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 x14ac:dyDescent="0.2">
      <c r="A642" s="334"/>
      <c r="B642" s="334"/>
      <c r="C642" s="450"/>
      <c r="D642" s="335"/>
      <c r="E642" s="334"/>
      <c r="F642" s="335"/>
      <c r="G642" s="334"/>
      <c r="H642" s="33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 x14ac:dyDescent="0.2">
      <c r="A643" s="334"/>
      <c r="B643" s="334"/>
      <c r="C643" s="450"/>
      <c r="D643" s="335"/>
      <c r="E643" s="334"/>
      <c r="F643" s="335"/>
      <c r="G643" s="334"/>
      <c r="H643" s="33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 x14ac:dyDescent="0.2">
      <c r="A644" s="334"/>
      <c r="B644" s="334"/>
      <c r="C644" s="450"/>
      <c r="D644" s="335"/>
      <c r="E644" s="334"/>
      <c r="F644" s="335"/>
      <c r="G644" s="334"/>
      <c r="H644" s="33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 x14ac:dyDescent="0.2">
      <c r="A645" s="334"/>
      <c r="B645" s="334"/>
      <c r="C645" s="450"/>
      <c r="D645" s="335"/>
      <c r="E645" s="334"/>
      <c r="F645" s="335"/>
      <c r="G645" s="334"/>
      <c r="H645" s="33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 x14ac:dyDescent="0.2">
      <c r="A646" s="334"/>
      <c r="B646" s="334"/>
      <c r="C646" s="450"/>
      <c r="D646" s="335"/>
      <c r="E646" s="334"/>
      <c r="F646" s="335"/>
      <c r="G646" s="334"/>
      <c r="H646" s="33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 x14ac:dyDescent="0.2">
      <c r="A647" s="334"/>
      <c r="B647" s="334"/>
      <c r="C647" s="450"/>
      <c r="D647" s="335"/>
      <c r="E647" s="334"/>
      <c r="F647" s="335"/>
      <c r="G647" s="334"/>
      <c r="H647" s="33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 x14ac:dyDescent="0.2">
      <c r="A648" s="334"/>
      <c r="B648" s="334"/>
      <c r="C648" s="450"/>
      <c r="D648" s="335"/>
      <c r="E648" s="334"/>
      <c r="F648" s="335"/>
      <c r="G648" s="334"/>
      <c r="H648" s="33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 x14ac:dyDescent="0.2">
      <c r="A649" s="334"/>
      <c r="B649" s="334"/>
      <c r="C649" s="450"/>
      <c r="D649" s="335"/>
      <c r="E649" s="334"/>
      <c r="F649" s="335"/>
      <c r="G649" s="334"/>
      <c r="H649" s="33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 x14ac:dyDescent="0.2">
      <c r="A650" s="334"/>
      <c r="B650" s="334"/>
      <c r="C650" s="450"/>
      <c r="D650" s="335"/>
      <c r="E650" s="334"/>
      <c r="F650" s="335"/>
      <c r="G650" s="334"/>
      <c r="H650" s="33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 x14ac:dyDescent="0.2">
      <c r="A651" s="334"/>
      <c r="B651" s="334"/>
      <c r="C651" s="450"/>
      <c r="D651" s="335"/>
      <c r="E651" s="334"/>
      <c r="F651" s="335"/>
      <c r="G651" s="334"/>
      <c r="H651" s="33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 x14ac:dyDescent="0.2">
      <c r="A652" s="334"/>
      <c r="B652" s="334"/>
      <c r="C652" s="450"/>
      <c r="D652" s="335"/>
      <c r="E652" s="334"/>
      <c r="F652" s="335"/>
      <c r="G652" s="334"/>
      <c r="H652" s="33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 x14ac:dyDescent="0.2">
      <c r="A653" s="334"/>
      <c r="B653" s="334"/>
      <c r="C653" s="450"/>
      <c r="D653" s="335"/>
      <c r="E653" s="334"/>
      <c r="F653" s="335"/>
      <c r="G653" s="334"/>
      <c r="H653" s="33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 x14ac:dyDescent="0.2">
      <c r="A654" s="334"/>
      <c r="B654" s="334"/>
      <c r="C654" s="450"/>
      <c r="D654" s="335"/>
      <c r="E654" s="334"/>
      <c r="F654" s="335"/>
      <c r="G654" s="334"/>
      <c r="H654" s="33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 x14ac:dyDescent="0.2">
      <c r="A655" s="334"/>
      <c r="B655" s="334"/>
      <c r="C655" s="450"/>
      <c r="D655" s="335"/>
      <c r="E655" s="334"/>
      <c r="F655" s="335"/>
      <c r="G655" s="334"/>
      <c r="H655" s="33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 x14ac:dyDescent="0.2">
      <c r="A656" s="334"/>
      <c r="B656" s="334"/>
      <c r="C656" s="450"/>
      <c r="D656" s="335"/>
      <c r="E656" s="334"/>
      <c r="F656" s="335"/>
      <c r="G656" s="334"/>
      <c r="H656" s="33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 x14ac:dyDescent="0.2">
      <c r="A657" s="334"/>
      <c r="B657" s="334"/>
      <c r="C657" s="450"/>
      <c r="D657" s="335"/>
      <c r="E657" s="334"/>
      <c r="F657" s="335"/>
      <c r="G657" s="334"/>
      <c r="H657" s="33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 x14ac:dyDescent="0.2">
      <c r="A658" s="334"/>
      <c r="B658" s="334"/>
      <c r="C658" s="450"/>
      <c r="D658" s="335"/>
      <c r="E658" s="334"/>
      <c r="F658" s="335"/>
      <c r="G658" s="334"/>
      <c r="H658" s="33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 x14ac:dyDescent="0.2">
      <c r="A659" s="334"/>
      <c r="B659" s="334"/>
      <c r="C659" s="450"/>
      <c r="D659" s="335"/>
      <c r="E659" s="334"/>
      <c r="F659" s="335"/>
      <c r="G659" s="334"/>
      <c r="H659" s="33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 x14ac:dyDescent="0.2">
      <c r="A660" s="334"/>
      <c r="B660" s="334"/>
      <c r="C660" s="450"/>
      <c r="D660" s="335"/>
      <c r="E660" s="334"/>
      <c r="F660" s="335"/>
      <c r="G660" s="334"/>
      <c r="H660" s="33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 x14ac:dyDescent="0.2">
      <c r="A661" s="334"/>
      <c r="B661" s="334"/>
      <c r="C661" s="450"/>
      <c r="D661" s="335"/>
      <c r="E661" s="334"/>
      <c r="F661" s="335"/>
      <c r="G661" s="334"/>
      <c r="H661" s="33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 x14ac:dyDescent="0.2">
      <c r="A662" s="334"/>
      <c r="B662" s="334"/>
      <c r="C662" s="450"/>
      <c r="D662" s="335"/>
      <c r="E662" s="334"/>
      <c r="F662" s="335"/>
      <c r="G662" s="334"/>
      <c r="H662" s="33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 x14ac:dyDescent="0.2">
      <c r="A663" s="334"/>
      <c r="B663" s="334"/>
      <c r="C663" s="450"/>
      <c r="D663" s="335"/>
      <c r="E663" s="334"/>
      <c r="F663" s="335"/>
      <c r="G663" s="334"/>
      <c r="H663" s="33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 x14ac:dyDescent="0.2">
      <c r="A664" s="334"/>
      <c r="B664" s="334"/>
      <c r="C664" s="450"/>
      <c r="D664" s="335"/>
      <c r="E664" s="334"/>
      <c r="F664" s="335"/>
      <c r="G664" s="334"/>
      <c r="H664" s="33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 x14ac:dyDescent="0.2">
      <c r="A665" s="334"/>
      <c r="B665" s="334"/>
      <c r="C665" s="450"/>
      <c r="D665" s="335"/>
      <c r="E665" s="334"/>
      <c r="F665" s="335"/>
      <c r="G665" s="334"/>
      <c r="H665" s="33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 x14ac:dyDescent="0.2">
      <c r="A666" s="334"/>
      <c r="B666" s="334"/>
      <c r="C666" s="450"/>
      <c r="D666" s="335"/>
      <c r="E666" s="334"/>
      <c r="F666" s="335"/>
      <c r="G666" s="334"/>
      <c r="H666" s="33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 x14ac:dyDescent="0.2">
      <c r="A667" s="334"/>
      <c r="B667" s="334"/>
      <c r="C667" s="450"/>
      <c r="D667" s="335"/>
      <c r="E667" s="334"/>
      <c r="F667" s="335"/>
      <c r="G667" s="334"/>
      <c r="H667" s="33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 x14ac:dyDescent="0.2">
      <c r="A668" s="334"/>
      <c r="B668" s="334"/>
      <c r="C668" s="450"/>
      <c r="D668" s="335"/>
      <c r="E668" s="334"/>
      <c r="F668" s="335"/>
      <c r="G668" s="334"/>
      <c r="H668" s="33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 x14ac:dyDescent="0.2">
      <c r="A669" s="334"/>
      <c r="B669" s="334"/>
      <c r="C669" s="450"/>
      <c r="D669" s="335"/>
      <c r="E669" s="334"/>
      <c r="F669" s="335"/>
      <c r="G669" s="334"/>
      <c r="H669" s="33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 x14ac:dyDescent="0.2">
      <c r="A670" s="334"/>
      <c r="B670" s="334"/>
      <c r="C670" s="450"/>
      <c r="D670" s="335"/>
      <c r="E670" s="334"/>
      <c r="F670" s="335"/>
      <c r="G670" s="334"/>
      <c r="H670" s="33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 x14ac:dyDescent="0.2">
      <c r="A671" s="334"/>
      <c r="B671" s="334"/>
      <c r="C671" s="450"/>
      <c r="D671" s="335"/>
      <c r="E671" s="334"/>
      <c r="F671" s="335"/>
      <c r="G671" s="334"/>
      <c r="H671" s="33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 x14ac:dyDescent="0.2">
      <c r="A672" s="334"/>
      <c r="B672" s="334"/>
      <c r="C672" s="450"/>
      <c r="D672" s="335"/>
      <c r="E672" s="334"/>
      <c r="F672" s="335"/>
      <c r="G672" s="334"/>
      <c r="H672" s="33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 x14ac:dyDescent="0.2">
      <c r="A673" s="334"/>
      <c r="B673" s="334"/>
      <c r="C673" s="450"/>
      <c r="D673" s="335"/>
      <c r="E673" s="334"/>
      <c r="F673" s="335"/>
      <c r="G673" s="334"/>
      <c r="H673" s="33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 x14ac:dyDescent="0.2">
      <c r="A674" s="334"/>
      <c r="B674" s="334"/>
      <c r="C674" s="450"/>
      <c r="D674" s="335"/>
      <c r="E674" s="334"/>
      <c r="F674" s="335"/>
      <c r="G674" s="334"/>
      <c r="H674" s="33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 x14ac:dyDescent="0.2">
      <c r="A675" s="334"/>
      <c r="B675" s="334"/>
      <c r="C675" s="450"/>
      <c r="D675" s="335"/>
      <c r="E675" s="334"/>
      <c r="F675" s="335"/>
      <c r="G675" s="334"/>
      <c r="H675" s="33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 x14ac:dyDescent="0.2">
      <c r="A676" s="334"/>
      <c r="B676" s="334"/>
      <c r="C676" s="450"/>
      <c r="D676" s="335"/>
      <c r="E676" s="334"/>
      <c r="F676" s="335"/>
      <c r="G676" s="334"/>
      <c r="H676" s="33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 x14ac:dyDescent="0.2">
      <c r="A677" s="334"/>
      <c r="B677" s="334"/>
      <c r="C677" s="450"/>
      <c r="D677" s="335"/>
      <c r="E677" s="334"/>
      <c r="F677" s="335"/>
      <c r="G677" s="334"/>
      <c r="H677" s="33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 x14ac:dyDescent="0.2">
      <c r="A678" s="334"/>
      <c r="B678" s="334"/>
      <c r="C678" s="450"/>
      <c r="D678" s="335"/>
      <c r="E678" s="334"/>
      <c r="F678" s="335"/>
      <c r="G678" s="334"/>
      <c r="H678" s="33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 x14ac:dyDescent="0.2">
      <c r="A679" s="334"/>
      <c r="B679" s="334"/>
      <c r="C679" s="450"/>
      <c r="D679" s="335"/>
      <c r="E679" s="334"/>
      <c r="F679" s="335"/>
      <c r="G679" s="334"/>
      <c r="H679" s="33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 x14ac:dyDescent="0.2">
      <c r="A680" s="334"/>
      <c r="B680" s="334"/>
      <c r="C680" s="450"/>
      <c r="D680" s="335"/>
      <c r="E680" s="334"/>
      <c r="F680" s="335"/>
      <c r="G680" s="334"/>
      <c r="H680" s="33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 x14ac:dyDescent="0.2">
      <c r="A681" s="334"/>
      <c r="B681" s="334"/>
      <c r="C681" s="450"/>
      <c r="D681" s="335"/>
      <c r="E681" s="334"/>
      <c r="F681" s="335"/>
      <c r="G681" s="334"/>
      <c r="H681" s="33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 x14ac:dyDescent="0.2">
      <c r="A682" s="334"/>
      <c r="B682" s="334"/>
      <c r="C682" s="450"/>
      <c r="D682" s="335"/>
      <c r="E682" s="334"/>
      <c r="F682" s="335"/>
      <c r="G682" s="334"/>
      <c r="H682" s="33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 x14ac:dyDescent="0.2">
      <c r="A683" s="334"/>
      <c r="B683" s="334"/>
      <c r="C683" s="450"/>
      <c r="D683" s="335"/>
      <c r="E683" s="334"/>
      <c r="F683" s="335"/>
      <c r="G683" s="334"/>
      <c r="H683" s="33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 x14ac:dyDescent="0.2">
      <c r="A684" s="334"/>
      <c r="B684" s="334"/>
      <c r="C684" s="450"/>
      <c r="D684" s="335"/>
      <c r="E684" s="334"/>
      <c r="F684" s="335"/>
      <c r="G684" s="334"/>
      <c r="H684" s="33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 x14ac:dyDescent="0.2">
      <c r="A685" s="334"/>
      <c r="B685" s="334"/>
      <c r="C685" s="450"/>
      <c r="D685" s="335"/>
      <c r="E685" s="334"/>
      <c r="F685" s="335"/>
      <c r="G685" s="334"/>
      <c r="H685" s="33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 x14ac:dyDescent="0.2">
      <c r="A686" s="334"/>
      <c r="B686" s="334"/>
      <c r="C686" s="450"/>
      <c r="D686" s="335"/>
      <c r="E686" s="334"/>
      <c r="F686" s="335"/>
      <c r="G686" s="334"/>
      <c r="H686" s="33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 x14ac:dyDescent="0.2">
      <c r="A687" s="334"/>
      <c r="B687" s="334"/>
      <c r="C687" s="450"/>
      <c r="D687" s="335"/>
      <c r="E687" s="334"/>
      <c r="F687" s="335"/>
      <c r="G687" s="334"/>
      <c r="H687" s="33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 x14ac:dyDescent="0.2">
      <c r="A688" s="334"/>
      <c r="B688" s="334"/>
      <c r="C688" s="450"/>
      <c r="D688" s="335"/>
      <c r="E688" s="334"/>
      <c r="F688" s="335"/>
      <c r="G688" s="334"/>
      <c r="H688" s="33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 x14ac:dyDescent="0.2">
      <c r="A689" s="334"/>
      <c r="B689" s="334"/>
      <c r="C689" s="450"/>
      <c r="D689" s="335"/>
      <c r="E689" s="334"/>
      <c r="F689" s="335"/>
      <c r="G689" s="334"/>
      <c r="H689" s="33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 x14ac:dyDescent="0.2">
      <c r="A690" s="334"/>
      <c r="B690" s="334"/>
      <c r="C690" s="450"/>
      <c r="D690" s="335"/>
      <c r="E690" s="334"/>
      <c r="F690" s="335"/>
      <c r="G690" s="334"/>
      <c r="H690" s="33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 x14ac:dyDescent="0.2">
      <c r="A691" s="334"/>
      <c r="B691" s="334"/>
      <c r="C691" s="450"/>
      <c r="D691" s="335"/>
      <c r="E691" s="334"/>
      <c r="F691" s="335"/>
      <c r="G691" s="334"/>
      <c r="H691" s="33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 x14ac:dyDescent="0.2">
      <c r="A692" s="334"/>
      <c r="B692" s="334"/>
      <c r="C692" s="450"/>
      <c r="D692" s="335"/>
      <c r="E692" s="334"/>
      <c r="F692" s="335"/>
      <c r="G692" s="334"/>
      <c r="H692" s="33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 x14ac:dyDescent="0.2">
      <c r="A693" s="334"/>
      <c r="B693" s="334"/>
      <c r="C693" s="450"/>
      <c r="D693" s="335"/>
      <c r="E693" s="334"/>
      <c r="F693" s="335"/>
      <c r="G693" s="334"/>
      <c r="H693" s="33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 x14ac:dyDescent="0.2">
      <c r="A694" s="334"/>
      <c r="B694" s="334"/>
      <c r="C694" s="450"/>
      <c r="D694" s="335"/>
      <c r="E694" s="334"/>
      <c r="F694" s="335"/>
      <c r="G694" s="334"/>
      <c r="H694" s="33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 x14ac:dyDescent="0.2">
      <c r="A695" s="334"/>
      <c r="B695" s="334"/>
      <c r="C695" s="450"/>
      <c r="D695" s="335"/>
      <c r="E695" s="334"/>
      <c r="F695" s="335"/>
      <c r="G695" s="334"/>
      <c r="H695" s="33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 x14ac:dyDescent="0.2">
      <c r="A696" s="334"/>
      <c r="B696" s="334"/>
      <c r="C696" s="450"/>
      <c r="D696" s="335"/>
      <c r="E696" s="334"/>
      <c r="F696" s="335"/>
      <c r="G696" s="334"/>
      <c r="H696" s="33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 x14ac:dyDescent="0.2">
      <c r="A697" s="334"/>
      <c r="B697" s="334"/>
      <c r="C697" s="450"/>
      <c r="D697" s="335"/>
      <c r="E697" s="334"/>
      <c r="F697" s="335"/>
      <c r="G697" s="334"/>
      <c r="H697" s="33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 x14ac:dyDescent="0.2">
      <c r="A698" s="334"/>
      <c r="B698" s="334"/>
      <c r="C698" s="450"/>
      <c r="D698" s="335"/>
      <c r="E698" s="334"/>
      <c r="F698" s="335"/>
      <c r="G698" s="334"/>
      <c r="H698" s="33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 x14ac:dyDescent="0.2">
      <c r="A699" s="334"/>
      <c r="B699" s="334"/>
      <c r="C699" s="450"/>
      <c r="D699" s="335"/>
      <c r="E699" s="334"/>
      <c r="F699" s="335"/>
      <c r="G699" s="334"/>
      <c r="H699" s="33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 x14ac:dyDescent="0.2">
      <c r="A700" s="334"/>
      <c r="B700" s="334"/>
      <c r="C700" s="450"/>
      <c r="D700" s="335"/>
      <c r="E700" s="334"/>
      <c r="F700" s="335"/>
      <c r="G700" s="334"/>
      <c r="H700" s="33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 x14ac:dyDescent="0.2">
      <c r="A701" s="334"/>
      <c r="B701" s="334"/>
      <c r="C701" s="450"/>
      <c r="D701" s="335"/>
      <c r="E701" s="334"/>
      <c r="F701" s="335"/>
      <c r="G701" s="334"/>
      <c r="H701" s="33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 x14ac:dyDescent="0.2">
      <c r="A702" s="334"/>
      <c r="B702" s="334"/>
      <c r="C702" s="450"/>
      <c r="D702" s="335"/>
      <c r="E702" s="334"/>
      <c r="F702" s="335"/>
      <c r="G702" s="334"/>
      <c r="H702" s="33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 x14ac:dyDescent="0.2">
      <c r="A703" s="334"/>
      <c r="B703" s="334"/>
      <c r="C703" s="450"/>
      <c r="D703" s="335"/>
      <c r="E703" s="334"/>
      <c r="F703" s="335"/>
      <c r="G703" s="334"/>
      <c r="H703" s="33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 x14ac:dyDescent="0.2">
      <c r="A704" s="334"/>
      <c r="B704" s="334"/>
      <c r="C704" s="450"/>
      <c r="D704" s="335"/>
      <c r="E704" s="334"/>
      <c r="F704" s="335"/>
      <c r="G704" s="334"/>
      <c r="H704" s="33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 x14ac:dyDescent="0.2">
      <c r="A705" s="334"/>
      <c r="B705" s="334"/>
      <c r="C705" s="450"/>
      <c r="D705" s="335"/>
      <c r="E705" s="334"/>
      <c r="F705" s="335"/>
      <c r="G705" s="334"/>
      <c r="H705" s="33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 x14ac:dyDescent="0.2">
      <c r="A706" s="334"/>
      <c r="B706" s="334"/>
      <c r="C706" s="450"/>
      <c r="D706" s="335"/>
      <c r="E706" s="334"/>
      <c r="F706" s="335"/>
      <c r="G706" s="334"/>
      <c r="H706" s="33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 x14ac:dyDescent="0.2">
      <c r="A707" s="334"/>
      <c r="B707" s="334"/>
      <c r="C707" s="450"/>
      <c r="D707" s="335"/>
      <c r="E707" s="334"/>
      <c r="F707" s="335"/>
      <c r="G707" s="334"/>
      <c r="H707" s="33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 x14ac:dyDescent="0.2">
      <c r="A708" s="334"/>
      <c r="B708" s="334"/>
      <c r="C708" s="450"/>
      <c r="D708" s="335"/>
      <c r="E708" s="334"/>
      <c r="F708" s="335"/>
      <c r="G708" s="334"/>
      <c r="H708" s="33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 x14ac:dyDescent="0.2">
      <c r="A709" s="334"/>
      <c r="B709" s="334"/>
      <c r="C709" s="450"/>
      <c r="D709" s="335"/>
      <c r="E709" s="334"/>
      <c r="F709" s="335"/>
      <c r="G709" s="334"/>
      <c r="H709" s="33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 x14ac:dyDescent="0.2">
      <c r="A710" s="334"/>
      <c r="B710" s="334"/>
      <c r="C710" s="450"/>
      <c r="D710" s="335"/>
      <c r="E710" s="334"/>
      <c r="F710" s="335"/>
      <c r="G710" s="334"/>
      <c r="H710" s="33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 x14ac:dyDescent="0.2">
      <c r="A711" s="334"/>
      <c r="B711" s="334"/>
      <c r="C711" s="450"/>
      <c r="D711" s="335"/>
      <c r="E711" s="334"/>
      <c r="F711" s="335"/>
      <c r="G711" s="334"/>
      <c r="H711" s="33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 x14ac:dyDescent="0.2">
      <c r="A712" s="334"/>
      <c r="B712" s="334"/>
      <c r="C712" s="450"/>
      <c r="D712" s="335"/>
      <c r="E712" s="334"/>
      <c r="F712" s="335"/>
      <c r="G712" s="334"/>
      <c r="H712" s="33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 x14ac:dyDescent="0.2">
      <c r="A713" s="334"/>
      <c r="B713" s="334"/>
      <c r="C713" s="450"/>
      <c r="D713" s="335"/>
      <c r="E713" s="334"/>
      <c r="F713" s="335"/>
      <c r="G713" s="334"/>
      <c r="H713" s="33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 x14ac:dyDescent="0.2">
      <c r="A714" s="334"/>
      <c r="B714" s="334"/>
      <c r="C714" s="450"/>
      <c r="D714" s="335"/>
      <c r="E714" s="334"/>
      <c r="F714" s="335"/>
      <c r="G714" s="334"/>
      <c r="H714" s="33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 x14ac:dyDescent="0.2">
      <c r="A715" s="334"/>
      <c r="B715" s="334"/>
      <c r="C715" s="450"/>
      <c r="D715" s="335"/>
      <c r="E715" s="334"/>
      <c r="F715" s="335"/>
      <c r="G715" s="334"/>
      <c r="H715" s="33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 x14ac:dyDescent="0.2">
      <c r="A716" s="334"/>
      <c r="B716" s="334"/>
      <c r="C716" s="450"/>
      <c r="D716" s="335"/>
      <c r="E716" s="334"/>
      <c r="F716" s="335"/>
      <c r="G716" s="334"/>
      <c r="H716" s="33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 x14ac:dyDescent="0.2">
      <c r="A717" s="334"/>
      <c r="B717" s="334"/>
      <c r="C717" s="450"/>
      <c r="D717" s="335"/>
      <c r="E717" s="334"/>
      <c r="F717" s="335"/>
      <c r="G717" s="334"/>
      <c r="H717" s="33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 x14ac:dyDescent="0.2">
      <c r="A718" s="334"/>
      <c r="B718" s="334"/>
      <c r="C718" s="450"/>
      <c r="D718" s="335"/>
      <c r="E718" s="334"/>
      <c r="F718" s="335"/>
      <c r="G718" s="334"/>
      <c r="H718" s="33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 x14ac:dyDescent="0.2">
      <c r="A719" s="334"/>
      <c r="B719" s="334"/>
      <c r="C719" s="450"/>
      <c r="D719" s="335"/>
      <c r="E719" s="334"/>
      <c r="F719" s="335"/>
      <c r="G719" s="334"/>
      <c r="H719" s="33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 x14ac:dyDescent="0.2">
      <c r="A720" s="334"/>
      <c r="B720" s="334"/>
      <c r="C720" s="450"/>
      <c r="D720" s="335"/>
      <c r="E720" s="334"/>
      <c r="F720" s="335"/>
      <c r="G720" s="334"/>
      <c r="H720" s="33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 x14ac:dyDescent="0.2">
      <c r="A721" s="334"/>
      <c r="B721" s="334"/>
      <c r="C721" s="450"/>
      <c r="D721" s="335"/>
      <c r="E721" s="334"/>
      <c r="F721" s="335"/>
      <c r="G721" s="334"/>
      <c r="H721" s="33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 x14ac:dyDescent="0.2">
      <c r="A722" s="334"/>
      <c r="B722" s="334"/>
      <c r="C722" s="450"/>
      <c r="D722" s="335"/>
      <c r="E722" s="334"/>
      <c r="F722" s="335"/>
      <c r="G722" s="334"/>
      <c r="H722" s="33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 x14ac:dyDescent="0.2">
      <c r="A723" s="334"/>
      <c r="B723" s="334"/>
      <c r="C723" s="450"/>
      <c r="D723" s="335"/>
      <c r="E723" s="334"/>
      <c r="F723" s="335"/>
      <c r="G723" s="334"/>
      <c r="H723" s="33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 x14ac:dyDescent="0.2">
      <c r="A724" s="334"/>
      <c r="B724" s="334"/>
      <c r="C724" s="450"/>
      <c r="D724" s="335"/>
      <c r="E724" s="334"/>
      <c r="F724" s="335"/>
      <c r="G724" s="334"/>
      <c r="H724" s="33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 x14ac:dyDescent="0.2">
      <c r="A725" s="334"/>
      <c r="B725" s="334"/>
      <c r="C725" s="450"/>
      <c r="D725" s="335"/>
      <c r="E725" s="334"/>
      <c r="F725" s="335"/>
      <c r="G725" s="334"/>
      <c r="H725" s="33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 x14ac:dyDescent="0.2">
      <c r="A726" s="334"/>
      <c r="B726" s="334"/>
      <c r="C726" s="450"/>
      <c r="D726" s="335"/>
      <c r="E726" s="334"/>
      <c r="F726" s="335"/>
      <c r="G726" s="334"/>
      <c r="H726" s="33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 x14ac:dyDescent="0.2">
      <c r="A727" s="334"/>
      <c r="B727" s="334"/>
      <c r="C727" s="450"/>
      <c r="D727" s="335"/>
      <c r="E727" s="334"/>
      <c r="F727" s="335"/>
      <c r="G727" s="334"/>
      <c r="H727" s="33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 x14ac:dyDescent="0.2">
      <c r="A728" s="334"/>
      <c r="B728" s="334"/>
      <c r="C728" s="450"/>
      <c r="D728" s="335"/>
      <c r="E728" s="334"/>
      <c r="F728" s="335"/>
      <c r="G728" s="334"/>
      <c r="H728" s="33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 x14ac:dyDescent="0.2">
      <c r="A729" s="334"/>
      <c r="B729" s="334"/>
      <c r="C729" s="450"/>
      <c r="D729" s="335"/>
      <c r="E729" s="334"/>
      <c r="F729" s="335"/>
      <c r="G729" s="334"/>
      <c r="H729" s="33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 x14ac:dyDescent="0.2">
      <c r="A730" s="334"/>
      <c r="B730" s="334"/>
      <c r="C730" s="450"/>
      <c r="D730" s="335"/>
      <c r="E730" s="334"/>
      <c r="F730" s="335"/>
      <c r="G730" s="334"/>
      <c r="H730" s="33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 x14ac:dyDescent="0.2">
      <c r="A731" s="334"/>
      <c r="B731" s="334"/>
      <c r="C731" s="450"/>
      <c r="D731" s="335"/>
      <c r="E731" s="334"/>
      <c r="F731" s="335"/>
      <c r="G731" s="334"/>
      <c r="H731" s="33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 x14ac:dyDescent="0.2">
      <c r="A732" s="334"/>
      <c r="B732" s="334"/>
      <c r="C732" s="450"/>
      <c r="D732" s="335"/>
      <c r="E732" s="334"/>
      <c r="F732" s="335"/>
      <c r="G732" s="334"/>
      <c r="H732" s="33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 x14ac:dyDescent="0.2">
      <c r="A733" s="334"/>
      <c r="B733" s="334"/>
      <c r="C733" s="450"/>
      <c r="D733" s="335"/>
      <c r="E733" s="334"/>
      <c r="F733" s="335"/>
      <c r="G733" s="334"/>
      <c r="H733" s="33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 x14ac:dyDescent="0.2">
      <c r="A734" s="334"/>
      <c r="B734" s="334"/>
      <c r="C734" s="450"/>
      <c r="D734" s="335"/>
      <c r="E734" s="334"/>
      <c r="F734" s="335"/>
      <c r="G734" s="334"/>
      <c r="H734" s="33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 x14ac:dyDescent="0.2">
      <c r="A735" s="334"/>
      <c r="B735" s="334"/>
      <c r="C735" s="450"/>
      <c r="D735" s="335"/>
      <c r="E735" s="334"/>
      <c r="F735" s="335"/>
      <c r="G735" s="334"/>
      <c r="H735" s="33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 x14ac:dyDescent="0.2">
      <c r="A736" s="334"/>
      <c r="B736" s="334"/>
      <c r="C736" s="450"/>
      <c r="D736" s="335"/>
      <c r="E736" s="334"/>
      <c r="F736" s="335"/>
      <c r="G736" s="334"/>
      <c r="H736" s="33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 x14ac:dyDescent="0.2">
      <c r="A737" s="334"/>
      <c r="B737" s="334"/>
      <c r="C737" s="450"/>
      <c r="D737" s="335"/>
      <c r="E737" s="334"/>
      <c r="F737" s="335"/>
      <c r="G737" s="334"/>
      <c r="H737" s="33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 x14ac:dyDescent="0.2">
      <c r="A738" s="334"/>
      <c r="B738" s="334"/>
      <c r="C738" s="450"/>
      <c r="D738" s="335"/>
      <c r="E738" s="334"/>
      <c r="F738" s="335"/>
      <c r="G738" s="334"/>
      <c r="H738" s="33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 x14ac:dyDescent="0.2">
      <c r="A739" s="334"/>
      <c r="B739" s="334"/>
      <c r="C739" s="450"/>
      <c r="D739" s="335"/>
      <c r="E739" s="334"/>
      <c r="F739" s="335"/>
      <c r="G739" s="334"/>
      <c r="H739" s="33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 x14ac:dyDescent="0.2">
      <c r="A740" s="334"/>
      <c r="B740" s="334"/>
      <c r="C740" s="450"/>
      <c r="D740" s="335"/>
      <c r="E740" s="334"/>
      <c r="F740" s="335"/>
      <c r="G740" s="334"/>
      <c r="H740" s="33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 x14ac:dyDescent="0.2">
      <c r="A741" s="334"/>
      <c r="B741" s="334"/>
      <c r="C741" s="450"/>
      <c r="D741" s="335"/>
      <c r="E741" s="334"/>
      <c r="F741" s="335"/>
      <c r="G741" s="334"/>
      <c r="H741" s="33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 x14ac:dyDescent="0.2">
      <c r="A742" s="334"/>
      <c r="B742" s="334"/>
      <c r="C742" s="450"/>
      <c r="D742" s="335"/>
      <c r="E742" s="334"/>
      <c r="F742" s="335"/>
      <c r="G742" s="334"/>
      <c r="H742" s="33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 x14ac:dyDescent="0.2">
      <c r="A743" s="334"/>
      <c r="B743" s="334"/>
      <c r="C743" s="450"/>
      <c r="D743" s="335"/>
      <c r="E743" s="334"/>
      <c r="F743" s="335"/>
      <c r="G743" s="334"/>
      <c r="H743" s="33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 x14ac:dyDescent="0.2">
      <c r="A744" s="334"/>
      <c r="B744" s="334"/>
      <c r="C744" s="450"/>
      <c r="D744" s="335"/>
      <c r="E744" s="334"/>
      <c r="F744" s="335"/>
      <c r="G744" s="334"/>
      <c r="H744" s="33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 x14ac:dyDescent="0.2">
      <c r="A745" s="334"/>
      <c r="B745" s="334"/>
      <c r="C745" s="450"/>
      <c r="D745" s="335"/>
      <c r="E745" s="334"/>
      <c r="F745" s="335"/>
      <c r="G745" s="334"/>
      <c r="H745" s="33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 x14ac:dyDescent="0.2">
      <c r="A746" s="334"/>
      <c r="B746" s="334"/>
      <c r="C746" s="450"/>
      <c r="D746" s="335"/>
      <c r="E746" s="334"/>
      <c r="F746" s="335"/>
      <c r="G746" s="334"/>
      <c r="H746" s="33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 x14ac:dyDescent="0.2">
      <c r="A747" s="334"/>
      <c r="B747" s="334"/>
      <c r="C747" s="450"/>
      <c r="D747" s="335"/>
      <c r="E747" s="334"/>
      <c r="F747" s="335"/>
      <c r="G747" s="334"/>
      <c r="H747" s="33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 x14ac:dyDescent="0.2">
      <c r="A748" s="334"/>
      <c r="B748" s="334"/>
      <c r="C748" s="450"/>
      <c r="D748" s="335"/>
      <c r="E748" s="334"/>
      <c r="F748" s="335"/>
      <c r="G748" s="334"/>
      <c r="H748" s="33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 x14ac:dyDescent="0.2">
      <c r="A749" s="334"/>
      <c r="B749" s="334"/>
      <c r="C749" s="450"/>
      <c r="D749" s="335"/>
      <c r="E749" s="334"/>
      <c r="F749" s="335"/>
      <c r="G749" s="334"/>
      <c r="H749" s="33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 x14ac:dyDescent="0.2">
      <c r="A750" s="334"/>
      <c r="B750" s="334"/>
      <c r="C750" s="450"/>
      <c r="D750" s="335"/>
      <c r="E750" s="334"/>
      <c r="F750" s="335"/>
      <c r="G750" s="334"/>
      <c r="H750" s="33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 x14ac:dyDescent="0.2">
      <c r="A751" s="334"/>
      <c r="B751" s="334"/>
      <c r="C751" s="450"/>
      <c r="D751" s="335"/>
      <c r="E751" s="334"/>
      <c r="F751" s="335"/>
      <c r="G751" s="334"/>
      <c r="H751" s="33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 x14ac:dyDescent="0.2">
      <c r="A752" s="334"/>
      <c r="B752" s="334"/>
      <c r="C752" s="450"/>
      <c r="D752" s="335"/>
      <c r="E752" s="334"/>
      <c r="F752" s="335"/>
      <c r="G752" s="334"/>
      <c r="H752" s="33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 x14ac:dyDescent="0.2">
      <c r="A753" s="334"/>
      <c r="B753" s="334"/>
      <c r="C753" s="450"/>
      <c r="D753" s="335"/>
      <c r="E753" s="334"/>
      <c r="F753" s="335"/>
      <c r="G753" s="334"/>
      <c r="H753" s="33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 x14ac:dyDescent="0.2">
      <c r="A754" s="334"/>
      <c r="B754" s="334"/>
      <c r="C754" s="450"/>
      <c r="D754" s="335"/>
      <c r="E754" s="334"/>
      <c r="F754" s="335"/>
      <c r="G754" s="334"/>
      <c r="H754" s="33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 x14ac:dyDescent="0.2">
      <c r="A755" s="334"/>
      <c r="B755" s="334"/>
      <c r="C755" s="450"/>
      <c r="D755" s="335"/>
      <c r="E755" s="334"/>
      <c r="F755" s="335"/>
      <c r="G755" s="334"/>
      <c r="H755" s="33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 x14ac:dyDescent="0.2">
      <c r="A756" s="334"/>
      <c r="B756" s="334"/>
      <c r="C756" s="450"/>
      <c r="D756" s="335"/>
      <c r="E756" s="334"/>
      <c r="F756" s="335"/>
      <c r="G756" s="334"/>
      <c r="H756" s="33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 x14ac:dyDescent="0.2">
      <c r="A757" s="334"/>
      <c r="B757" s="334"/>
      <c r="C757" s="450"/>
      <c r="D757" s="335"/>
      <c r="E757" s="334"/>
      <c r="F757" s="335"/>
      <c r="G757" s="334"/>
      <c r="H757" s="33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 x14ac:dyDescent="0.2">
      <c r="A758" s="334"/>
      <c r="B758" s="334"/>
      <c r="C758" s="450"/>
      <c r="D758" s="335"/>
      <c r="E758" s="334"/>
      <c r="F758" s="335"/>
      <c r="G758" s="334"/>
      <c r="H758" s="33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 x14ac:dyDescent="0.2">
      <c r="A759" s="334"/>
      <c r="B759" s="334"/>
      <c r="C759" s="450"/>
      <c r="D759" s="335"/>
      <c r="E759" s="334"/>
      <c r="F759" s="335"/>
      <c r="G759" s="334"/>
      <c r="H759" s="33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 x14ac:dyDescent="0.2">
      <c r="A760" s="334"/>
      <c r="B760" s="334"/>
      <c r="C760" s="450"/>
      <c r="D760" s="335"/>
      <c r="E760" s="334"/>
      <c r="F760" s="335"/>
      <c r="G760" s="334"/>
      <c r="H760" s="33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 x14ac:dyDescent="0.2">
      <c r="A761" s="334"/>
      <c r="B761" s="334"/>
      <c r="C761" s="450"/>
      <c r="D761" s="335"/>
      <c r="E761" s="334"/>
      <c r="F761" s="335"/>
      <c r="G761" s="334"/>
      <c r="H761" s="33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 x14ac:dyDescent="0.2">
      <c r="A762" s="334"/>
      <c r="B762" s="334"/>
      <c r="C762" s="450"/>
      <c r="D762" s="335"/>
      <c r="E762" s="334"/>
      <c r="F762" s="335"/>
      <c r="G762" s="334"/>
      <c r="H762" s="33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 x14ac:dyDescent="0.2">
      <c r="A763" s="334"/>
      <c r="B763" s="334"/>
      <c r="C763" s="450"/>
      <c r="D763" s="335"/>
      <c r="E763" s="334"/>
      <c r="F763" s="335"/>
      <c r="G763" s="334"/>
      <c r="H763" s="33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 x14ac:dyDescent="0.2">
      <c r="A764" s="334"/>
      <c r="B764" s="334"/>
      <c r="C764" s="450"/>
      <c r="D764" s="335"/>
      <c r="E764" s="334"/>
      <c r="F764" s="335"/>
      <c r="G764" s="334"/>
      <c r="H764" s="33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 x14ac:dyDescent="0.2">
      <c r="A765" s="334"/>
      <c r="B765" s="334"/>
      <c r="C765" s="450"/>
      <c r="D765" s="335"/>
      <c r="E765" s="334"/>
      <c r="F765" s="335"/>
      <c r="G765" s="334"/>
      <c r="H765" s="33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 x14ac:dyDescent="0.2">
      <c r="A766" s="334"/>
      <c r="B766" s="334"/>
      <c r="C766" s="450"/>
      <c r="D766" s="335"/>
      <c r="E766" s="334"/>
      <c r="F766" s="335"/>
      <c r="G766" s="334"/>
      <c r="H766" s="33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 x14ac:dyDescent="0.2">
      <c r="A767" s="334"/>
      <c r="B767" s="334"/>
      <c r="C767" s="450"/>
      <c r="D767" s="335"/>
      <c r="E767" s="334"/>
      <c r="F767" s="335"/>
      <c r="G767" s="334"/>
      <c r="H767" s="33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 x14ac:dyDescent="0.2">
      <c r="A768" s="334"/>
      <c r="B768" s="334"/>
      <c r="C768" s="450"/>
      <c r="D768" s="335"/>
      <c r="E768" s="334"/>
      <c r="F768" s="335"/>
      <c r="G768" s="334"/>
      <c r="H768" s="33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 x14ac:dyDescent="0.2">
      <c r="A769" s="334"/>
      <c r="B769" s="334"/>
      <c r="C769" s="450"/>
      <c r="D769" s="335"/>
      <c r="E769" s="334"/>
      <c r="F769" s="335"/>
      <c r="G769" s="334"/>
      <c r="H769" s="33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 x14ac:dyDescent="0.2">
      <c r="A770" s="334"/>
      <c r="B770" s="334"/>
      <c r="C770" s="450"/>
      <c r="D770" s="335"/>
      <c r="E770" s="334"/>
      <c r="F770" s="335"/>
      <c r="G770" s="334"/>
      <c r="H770" s="33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 x14ac:dyDescent="0.2">
      <c r="A771" s="334"/>
      <c r="B771" s="334"/>
      <c r="C771" s="450"/>
      <c r="D771" s="335"/>
      <c r="E771" s="334"/>
      <c r="F771" s="335"/>
      <c r="G771" s="334"/>
      <c r="H771" s="33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 x14ac:dyDescent="0.2">
      <c r="A772" s="334"/>
      <c r="B772" s="334"/>
      <c r="C772" s="450"/>
      <c r="D772" s="335"/>
      <c r="E772" s="334"/>
      <c r="F772" s="335"/>
      <c r="G772" s="334"/>
      <c r="H772" s="33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 x14ac:dyDescent="0.2">
      <c r="A773" s="334"/>
      <c r="B773" s="334"/>
      <c r="C773" s="450"/>
      <c r="D773" s="335"/>
      <c r="E773" s="334"/>
      <c r="F773" s="335"/>
      <c r="G773" s="334"/>
      <c r="H773" s="33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 x14ac:dyDescent="0.2">
      <c r="A774" s="334"/>
      <c r="B774" s="334"/>
      <c r="C774" s="450"/>
      <c r="D774" s="335"/>
      <c r="E774" s="334"/>
      <c r="F774" s="335"/>
      <c r="G774" s="334"/>
      <c r="H774" s="33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 x14ac:dyDescent="0.2">
      <c r="A775" s="334"/>
      <c r="B775" s="334"/>
      <c r="C775" s="450"/>
      <c r="D775" s="335"/>
      <c r="E775" s="334"/>
      <c r="F775" s="335"/>
      <c r="G775" s="334"/>
      <c r="H775" s="33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 x14ac:dyDescent="0.2">
      <c r="A776" s="334"/>
      <c r="B776" s="334"/>
      <c r="C776" s="450"/>
      <c r="D776" s="335"/>
      <c r="E776" s="334"/>
      <c r="F776" s="335"/>
      <c r="G776" s="334"/>
      <c r="H776" s="33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 x14ac:dyDescent="0.2">
      <c r="A777" s="334"/>
      <c r="B777" s="334"/>
      <c r="C777" s="450"/>
      <c r="D777" s="335"/>
      <c r="E777" s="334"/>
      <c r="F777" s="335"/>
      <c r="G777" s="334"/>
      <c r="H777" s="33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 x14ac:dyDescent="0.2">
      <c r="A778" s="334"/>
      <c r="B778" s="334"/>
      <c r="C778" s="450"/>
      <c r="D778" s="335"/>
      <c r="E778" s="334"/>
      <c r="F778" s="335"/>
      <c r="G778" s="334"/>
      <c r="H778" s="33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 x14ac:dyDescent="0.2">
      <c r="A779" s="334"/>
      <c r="B779" s="334"/>
      <c r="C779" s="450"/>
      <c r="D779" s="335"/>
      <c r="E779" s="334"/>
      <c r="F779" s="335"/>
      <c r="G779" s="334"/>
      <c r="H779" s="33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 x14ac:dyDescent="0.2">
      <c r="A780" s="334"/>
      <c r="B780" s="334"/>
      <c r="C780" s="450"/>
      <c r="D780" s="335"/>
      <c r="E780" s="334"/>
      <c r="F780" s="335"/>
      <c r="G780" s="334"/>
      <c r="H780" s="33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 x14ac:dyDescent="0.2">
      <c r="A781" s="334"/>
      <c r="B781" s="334"/>
      <c r="C781" s="450"/>
      <c r="D781" s="335"/>
      <c r="E781" s="334"/>
      <c r="F781" s="335"/>
      <c r="G781" s="334"/>
      <c r="H781" s="33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 x14ac:dyDescent="0.2">
      <c r="A782" s="334"/>
      <c r="B782" s="334"/>
      <c r="C782" s="450"/>
      <c r="D782" s="335"/>
      <c r="E782" s="334"/>
      <c r="F782" s="335"/>
      <c r="G782" s="334"/>
      <c r="H782" s="33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 x14ac:dyDescent="0.2">
      <c r="A783" s="334"/>
      <c r="B783" s="334"/>
      <c r="C783" s="450"/>
      <c r="D783" s="335"/>
      <c r="E783" s="334"/>
      <c r="F783" s="335"/>
      <c r="G783" s="334"/>
      <c r="H783" s="33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 x14ac:dyDescent="0.2">
      <c r="A784" s="334"/>
      <c r="B784" s="334"/>
      <c r="C784" s="450"/>
      <c r="D784" s="335"/>
      <c r="E784" s="334"/>
      <c r="F784" s="335"/>
      <c r="G784" s="334"/>
      <c r="H784" s="33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 x14ac:dyDescent="0.2">
      <c r="A785" s="334"/>
      <c r="B785" s="334"/>
      <c r="C785" s="450"/>
      <c r="D785" s="335"/>
      <c r="E785" s="334"/>
      <c r="F785" s="335"/>
      <c r="G785" s="334"/>
      <c r="H785" s="33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 x14ac:dyDescent="0.2">
      <c r="A786" s="334"/>
      <c r="B786" s="334"/>
      <c r="C786" s="450"/>
      <c r="D786" s="335"/>
      <c r="E786" s="334"/>
      <c r="F786" s="335"/>
      <c r="G786" s="334"/>
      <c r="H786" s="33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 x14ac:dyDescent="0.2">
      <c r="A787" s="334"/>
      <c r="B787" s="334"/>
      <c r="C787" s="450"/>
      <c r="D787" s="335"/>
      <c r="E787" s="334"/>
      <c r="F787" s="335"/>
      <c r="G787" s="334"/>
      <c r="H787" s="33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 x14ac:dyDescent="0.2">
      <c r="A788" s="334"/>
      <c r="B788" s="334"/>
      <c r="C788" s="450"/>
      <c r="D788" s="335"/>
      <c r="E788" s="334"/>
      <c r="F788" s="335"/>
      <c r="G788" s="334"/>
      <c r="H788" s="33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 x14ac:dyDescent="0.2">
      <c r="A789" s="334"/>
      <c r="B789" s="334"/>
      <c r="C789" s="450"/>
      <c r="D789" s="335"/>
      <c r="E789" s="334"/>
      <c r="F789" s="335"/>
      <c r="G789" s="334"/>
      <c r="H789" s="33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 x14ac:dyDescent="0.2">
      <c r="A790" s="334"/>
      <c r="B790" s="334"/>
      <c r="C790" s="450"/>
      <c r="D790" s="335"/>
      <c r="E790" s="334"/>
      <c r="F790" s="335"/>
      <c r="G790" s="334"/>
      <c r="H790" s="33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 x14ac:dyDescent="0.2">
      <c r="A791" s="334"/>
      <c r="B791" s="334"/>
      <c r="C791" s="450"/>
      <c r="D791" s="335"/>
      <c r="E791" s="334"/>
      <c r="F791" s="335"/>
      <c r="G791" s="334"/>
      <c r="H791" s="33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 x14ac:dyDescent="0.2">
      <c r="A792" s="334"/>
      <c r="B792" s="334"/>
      <c r="C792" s="450"/>
      <c r="D792" s="335"/>
      <c r="E792" s="334"/>
      <c r="F792" s="335"/>
      <c r="G792" s="334"/>
      <c r="H792" s="33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 x14ac:dyDescent="0.2">
      <c r="A793" s="334"/>
      <c r="B793" s="334"/>
      <c r="C793" s="450"/>
      <c r="D793" s="335"/>
      <c r="E793" s="334"/>
      <c r="F793" s="335"/>
      <c r="G793" s="334"/>
      <c r="H793" s="33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 x14ac:dyDescent="0.2">
      <c r="A794" s="334"/>
      <c r="B794" s="334"/>
      <c r="C794" s="450"/>
      <c r="D794" s="335"/>
      <c r="E794" s="334"/>
      <c r="F794" s="335"/>
      <c r="G794" s="334"/>
      <c r="H794" s="33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 x14ac:dyDescent="0.2">
      <c r="A795" s="334"/>
      <c r="B795" s="334"/>
      <c r="C795" s="450"/>
      <c r="D795" s="335"/>
      <c r="E795" s="334"/>
      <c r="F795" s="335"/>
      <c r="G795" s="334"/>
      <c r="H795" s="33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 x14ac:dyDescent="0.2">
      <c r="A796" s="334"/>
      <c r="B796" s="334"/>
      <c r="C796" s="450"/>
      <c r="D796" s="335"/>
      <c r="E796" s="334"/>
      <c r="F796" s="335"/>
      <c r="G796" s="334"/>
      <c r="H796" s="33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 x14ac:dyDescent="0.2">
      <c r="A797" s="334"/>
      <c r="B797" s="334"/>
      <c r="C797" s="450"/>
      <c r="D797" s="335"/>
      <c r="E797" s="334"/>
      <c r="F797" s="335"/>
      <c r="G797" s="334"/>
      <c r="H797" s="33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 x14ac:dyDescent="0.2">
      <c r="A798" s="334"/>
      <c r="B798" s="334"/>
      <c r="C798" s="450"/>
      <c r="D798" s="335"/>
      <c r="E798" s="334"/>
      <c r="F798" s="335"/>
      <c r="G798" s="334"/>
      <c r="H798" s="33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 x14ac:dyDescent="0.2">
      <c r="A799" s="334"/>
      <c r="B799" s="334"/>
      <c r="C799" s="450"/>
      <c r="D799" s="335"/>
      <c r="E799" s="334"/>
      <c r="F799" s="335"/>
      <c r="G799" s="334"/>
      <c r="H799" s="33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 x14ac:dyDescent="0.2">
      <c r="A800" s="334"/>
      <c r="B800" s="334"/>
      <c r="C800" s="450"/>
      <c r="D800" s="335"/>
      <c r="E800" s="334"/>
      <c r="F800" s="335"/>
      <c r="G800" s="334"/>
      <c r="H800" s="33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 x14ac:dyDescent="0.2">
      <c r="A801" s="334"/>
      <c r="B801" s="334"/>
      <c r="C801" s="450"/>
      <c r="D801" s="335"/>
      <c r="E801" s="334"/>
      <c r="F801" s="335"/>
      <c r="G801" s="334"/>
      <c r="H801" s="33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 x14ac:dyDescent="0.2">
      <c r="A802" s="334"/>
      <c r="B802" s="334"/>
      <c r="C802" s="450"/>
      <c r="D802" s="335"/>
      <c r="E802" s="334"/>
      <c r="F802" s="335"/>
      <c r="G802" s="334"/>
      <c r="H802" s="33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 x14ac:dyDescent="0.2">
      <c r="A803" s="334"/>
      <c r="B803" s="334"/>
      <c r="C803" s="450"/>
      <c r="D803" s="335"/>
      <c r="E803" s="334"/>
      <c r="F803" s="335"/>
      <c r="G803" s="334"/>
      <c r="H803" s="33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 x14ac:dyDescent="0.2">
      <c r="A804" s="334"/>
      <c r="B804" s="334"/>
      <c r="C804" s="450"/>
      <c r="D804" s="335"/>
      <c r="E804" s="334"/>
      <c r="F804" s="335"/>
      <c r="G804" s="334"/>
      <c r="H804" s="33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 x14ac:dyDescent="0.2">
      <c r="A805" s="334"/>
      <c r="B805" s="334"/>
      <c r="C805" s="450"/>
      <c r="D805" s="335"/>
      <c r="E805" s="334"/>
      <c r="F805" s="335"/>
      <c r="G805" s="334"/>
      <c r="H805" s="33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 x14ac:dyDescent="0.2">
      <c r="A806" s="334"/>
      <c r="B806" s="334"/>
      <c r="C806" s="450"/>
      <c r="D806" s="335"/>
      <c r="E806" s="334"/>
      <c r="F806" s="335"/>
      <c r="G806" s="334"/>
      <c r="H806" s="33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 x14ac:dyDescent="0.2">
      <c r="A807" s="334"/>
      <c r="B807" s="334"/>
      <c r="C807" s="450"/>
      <c r="D807" s="335"/>
      <c r="E807" s="334"/>
      <c r="F807" s="335"/>
      <c r="G807" s="334"/>
      <c r="H807" s="33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 x14ac:dyDescent="0.2">
      <c r="A808" s="334"/>
      <c r="B808" s="334"/>
      <c r="C808" s="450"/>
      <c r="D808" s="335"/>
      <c r="E808" s="334"/>
      <c r="F808" s="335"/>
      <c r="G808" s="334"/>
      <c r="H808" s="33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 x14ac:dyDescent="0.2">
      <c r="A809" s="334"/>
      <c r="B809" s="334"/>
      <c r="C809" s="450"/>
      <c r="D809" s="335"/>
      <c r="E809" s="334"/>
      <c r="F809" s="335"/>
      <c r="G809" s="334"/>
      <c r="H809" s="33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 x14ac:dyDescent="0.2">
      <c r="A810" s="334"/>
      <c r="B810" s="334"/>
      <c r="C810" s="450"/>
      <c r="D810" s="335"/>
      <c r="E810" s="334"/>
      <c r="F810" s="335"/>
      <c r="G810" s="334"/>
      <c r="H810" s="33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 x14ac:dyDescent="0.2">
      <c r="A811" s="334"/>
      <c r="B811" s="334"/>
      <c r="C811" s="450"/>
      <c r="D811" s="335"/>
      <c r="E811" s="334"/>
      <c r="F811" s="335"/>
      <c r="G811" s="334"/>
      <c r="H811" s="33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 x14ac:dyDescent="0.2">
      <c r="A812" s="334"/>
      <c r="B812" s="334"/>
      <c r="C812" s="450"/>
      <c r="D812" s="335"/>
      <c r="E812" s="334"/>
      <c r="F812" s="335"/>
      <c r="G812" s="334"/>
      <c r="H812" s="33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 x14ac:dyDescent="0.2">
      <c r="A813" s="334"/>
      <c r="B813" s="334"/>
      <c r="C813" s="450"/>
      <c r="D813" s="335"/>
      <c r="E813" s="334"/>
      <c r="F813" s="335"/>
      <c r="G813" s="334"/>
      <c r="H813" s="33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 x14ac:dyDescent="0.2">
      <c r="A814" s="334"/>
      <c r="B814" s="334"/>
      <c r="C814" s="450"/>
      <c r="D814" s="335"/>
      <c r="E814" s="334"/>
      <c r="F814" s="335"/>
      <c r="G814" s="334"/>
      <c r="H814" s="33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 x14ac:dyDescent="0.2">
      <c r="A815" s="334"/>
      <c r="B815" s="334"/>
      <c r="C815" s="450"/>
      <c r="D815" s="335"/>
      <c r="E815" s="334"/>
      <c r="F815" s="335"/>
      <c r="G815" s="334"/>
      <c r="H815" s="33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 x14ac:dyDescent="0.2">
      <c r="A816" s="334"/>
      <c r="B816" s="334"/>
      <c r="C816" s="450"/>
      <c r="D816" s="335"/>
      <c r="E816" s="334"/>
      <c r="F816" s="335"/>
      <c r="G816" s="334"/>
      <c r="H816" s="33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 x14ac:dyDescent="0.2">
      <c r="A817" s="334"/>
      <c r="B817" s="334"/>
      <c r="C817" s="450"/>
      <c r="D817" s="335"/>
      <c r="E817" s="334"/>
      <c r="F817" s="335"/>
      <c r="G817" s="334"/>
      <c r="H817" s="33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 x14ac:dyDescent="0.2">
      <c r="A818" s="334"/>
      <c r="B818" s="334"/>
      <c r="C818" s="450"/>
      <c r="D818" s="335"/>
      <c r="E818" s="334"/>
      <c r="F818" s="335"/>
      <c r="G818" s="334"/>
      <c r="H818" s="33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 x14ac:dyDescent="0.2">
      <c r="A819" s="334"/>
      <c r="B819" s="334"/>
      <c r="C819" s="450"/>
      <c r="D819" s="335"/>
      <c r="E819" s="334"/>
      <c r="F819" s="335"/>
      <c r="G819" s="334"/>
      <c r="H819" s="33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 x14ac:dyDescent="0.2">
      <c r="A820" s="334"/>
      <c r="B820" s="334"/>
      <c r="C820" s="450"/>
      <c r="D820" s="335"/>
      <c r="E820" s="334"/>
      <c r="F820" s="335"/>
      <c r="G820" s="334"/>
      <c r="H820" s="33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 x14ac:dyDescent="0.2">
      <c r="A821" s="334"/>
      <c r="B821" s="334"/>
      <c r="C821" s="450"/>
      <c r="D821" s="335"/>
      <c r="E821" s="334"/>
      <c r="F821" s="335"/>
      <c r="G821" s="334"/>
      <c r="H821" s="33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 x14ac:dyDescent="0.2">
      <c r="A822" s="334"/>
      <c r="B822" s="334"/>
      <c r="C822" s="450"/>
      <c r="D822" s="335"/>
      <c r="E822" s="334"/>
      <c r="F822" s="335"/>
      <c r="G822" s="334"/>
      <c r="H822" s="33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 x14ac:dyDescent="0.2">
      <c r="A823" s="334"/>
      <c r="B823" s="334"/>
      <c r="C823" s="450"/>
      <c r="D823" s="335"/>
      <c r="E823" s="334"/>
      <c r="F823" s="335"/>
      <c r="G823" s="334"/>
      <c r="H823" s="33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 x14ac:dyDescent="0.2">
      <c r="A824" s="334"/>
      <c r="B824" s="334"/>
      <c r="C824" s="450"/>
      <c r="D824" s="335"/>
      <c r="E824" s="334"/>
      <c r="F824" s="335"/>
      <c r="G824" s="334"/>
      <c r="H824" s="33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 x14ac:dyDescent="0.2">
      <c r="A825" s="334"/>
      <c r="B825" s="334"/>
      <c r="C825" s="450"/>
      <c r="D825" s="335"/>
      <c r="E825" s="334"/>
      <c r="F825" s="335"/>
      <c r="G825" s="334"/>
      <c r="H825" s="33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 x14ac:dyDescent="0.2">
      <c r="A826" s="334"/>
      <c r="B826" s="334"/>
      <c r="C826" s="450"/>
      <c r="D826" s="335"/>
      <c r="E826" s="334"/>
      <c r="F826" s="335"/>
      <c r="G826" s="334"/>
      <c r="H826" s="33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 x14ac:dyDescent="0.2">
      <c r="A827" s="334"/>
      <c r="B827" s="334"/>
      <c r="C827" s="450"/>
      <c r="D827" s="335"/>
      <c r="E827" s="334"/>
      <c r="F827" s="335"/>
      <c r="G827" s="334"/>
      <c r="H827" s="33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 x14ac:dyDescent="0.2">
      <c r="A828" s="334"/>
      <c r="B828" s="334"/>
      <c r="C828" s="450"/>
      <c r="D828" s="335"/>
      <c r="E828" s="334"/>
      <c r="F828" s="335"/>
      <c r="G828" s="334"/>
      <c r="H828" s="33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 x14ac:dyDescent="0.2">
      <c r="A829" s="334"/>
      <c r="B829" s="334"/>
      <c r="C829" s="450"/>
      <c r="D829" s="335"/>
      <c r="E829" s="334"/>
      <c r="F829" s="335"/>
      <c r="G829" s="334"/>
      <c r="H829" s="33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 x14ac:dyDescent="0.2">
      <c r="A830" s="334"/>
      <c r="B830" s="334"/>
      <c r="C830" s="450"/>
      <c r="D830" s="335"/>
      <c r="E830" s="334"/>
      <c r="F830" s="335"/>
      <c r="G830" s="334"/>
      <c r="H830" s="33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 x14ac:dyDescent="0.2">
      <c r="A831" s="334"/>
      <c r="B831" s="334"/>
      <c r="C831" s="450"/>
      <c r="D831" s="335"/>
      <c r="E831" s="334"/>
      <c r="F831" s="335"/>
      <c r="G831" s="334"/>
      <c r="H831" s="33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 x14ac:dyDescent="0.2">
      <c r="A832" s="334"/>
      <c r="B832" s="334"/>
      <c r="C832" s="450"/>
      <c r="D832" s="335"/>
      <c r="E832" s="334"/>
      <c r="F832" s="335"/>
      <c r="G832" s="334"/>
      <c r="H832" s="33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 x14ac:dyDescent="0.2">
      <c r="A833" s="334"/>
      <c r="B833" s="334"/>
      <c r="C833" s="450"/>
      <c r="D833" s="335"/>
      <c r="E833" s="334"/>
      <c r="F833" s="335"/>
      <c r="G833" s="334"/>
      <c r="H833" s="33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 x14ac:dyDescent="0.2">
      <c r="A834" s="334"/>
      <c r="B834" s="334"/>
      <c r="C834" s="450"/>
      <c r="D834" s="335"/>
      <c r="E834" s="334"/>
      <c r="F834" s="335"/>
      <c r="G834" s="334"/>
      <c r="H834" s="33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 x14ac:dyDescent="0.2">
      <c r="A835" s="334"/>
      <c r="B835" s="334"/>
      <c r="C835" s="450"/>
      <c r="D835" s="335"/>
      <c r="E835" s="334"/>
      <c r="F835" s="335"/>
      <c r="G835" s="334"/>
      <c r="H835" s="33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 x14ac:dyDescent="0.2">
      <c r="A836" s="334"/>
      <c r="B836" s="334"/>
      <c r="C836" s="450"/>
      <c r="D836" s="335"/>
      <c r="E836" s="334"/>
      <c r="F836" s="335"/>
      <c r="G836" s="334"/>
      <c r="H836" s="33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 x14ac:dyDescent="0.2">
      <c r="A837" s="334"/>
      <c r="B837" s="334"/>
      <c r="C837" s="450"/>
      <c r="D837" s="335"/>
      <c r="E837" s="334"/>
      <c r="F837" s="335"/>
      <c r="G837" s="334"/>
      <c r="H837" s="33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 x14ac:dyDescent="0.2">
      <c r="A838" s="334"/>
      <c r="B838" s="334"/>
      <c r="C838" s="450"/>
      <c r="D838" s="335"/>
      <c r="E838" s="334"/>
      <c r="F838" s="335"/>
      <c r="G838" s="334"/>
      <c r="H838" s="33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 x14ac:dyDescent="0.2">
      <c r="A839" s="334"/>
      <c r="B839" s="334"/>
      <c r="C839" s="450"/>
      <c r="D839" s="335"/>
      <c r="E839" s="334"/>
      <c r="F839" s="335"/>
      <c r="G839" s="334"/>
      <c r="H839" s="33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 x14ac:dyDescent="0.2">
      <c r="A840" s="334"/>
      <c r="B840" s="334"/>
      <c r="C840" s="450"/>
      <c r="D840" s="335"/>
      <c r="E840" s="334"/>
      <c r="F840" s="335"/>
      <c r="G840" s="334"/>
      <c r="H840" s="33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 x14ac:dyDescent="0.2">
      <c r="A841" s="334"/>
      <c r="B841" s="334"/>
      <c r="C841" s="450"/>
      <c r="D841" s="335"/>
      <c r="E841" s="334"/>
      <c r="F841" s="335"/>
      <c r="G841" s="334"/>
      <c r="H841" s="33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 x14ac:dyDescent="0.2">
      <c r="A842" s="334"/>
      <c r="B842" s="334"/>
      <c r="C842" s="450"/>
      <c r="D842" s="335"/>
      <c r="E842" s="334"/>
      <c r="F842" s="335"/>
      <c r="G842" s="334"/>
      <c r="H842" s="33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 x14ac:dyDescent="0.2">
      <c r="A843" s="334"/>
      <c r="B843" s="334"/>
      <c r="C843" s="450"/>
      <c r="D843" s="335"/>
      <c r="E843" s="334"/>
      <c r="F843" s="335"/>
      <c r="G843" s="334"/>
      <c r="H843" s="33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 x14ac:dyDescent="0.2">
      <c r="A844" s="334"/>
      <c r="B844" s="334"/>
      <c r="C844" s="450"/>
      <c r="D844" s="335"/>
      <c r="E844" s="334"/>
      <c r="F844" s="335"/>
      <c r="G844" s="334"/>
      <c r="H844" s="33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 x14ac:dyDescent="0.2">
      <c r="A845" s="334"/>
      <c r="B845" s="334"/>
      <c r="C845" s="450"/>
      <c r="D845" s="335"/>
      <c r="E845" s="334"/>
      <c r="F845" s="335"/>
      <c r="G845" s="334"/>
      <c r="H845" s="33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 x14ac:dyDescent="0.2">
      <c r="A846" s="334"/>
      <c r="B846" s="334"/>
      <c r="C846" s="450"/>
      <c r="D846" s="335"/>
      <c r="E846" s="334"/>
      <c r="F846" s="335"/>
      <c r="G846" s="334"/>
      <c r="H846" s="33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 x14ac:dyDescent="0.2">
      <c r="A847" s="334"/>
      <c r="B847" s="334"/>
      <c r="C847" s="450"/>
      <c r="D847" s="335"/>
      <c r="E847" s="334"/>
      <c r="F847" s="335"/>
      <c r="G847" s="334"/>
      <c r="H847" s="33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 x14ac:dyDescent="0.2">
      <c r="A848" s="334"/>
      <c r="B848" s="334"/>
      <c r="C848" s="450"/>
      <c r="D848" s="335"/>
      <c r="E848" s="334"/>
      <c r="F848" s="335"/>
      <c r="G848" s="334"/>
      <c r="H848" s="33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 x14ac:dyDescent="0.2">
      <c r="A849" s="334"/>
      <c r="B849" s="334"/>
      <c r="C849" s="450"/>
      <c r="D849" s="335"/>
      <c r="E849" s="334"/>
      <c r="F849" s="335"/>
      <c r="G849" s="334"/>
      <c r="H849" s="33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 x14ac:dyDescent="0.2">
      <c r="A850" s="334"/>
      <c r="B850" s="334"/>
      <c r="C850" s="450"/>
      <c r="D850" s="335"/>
      <c r="E850" s="334"/>
      <c r="F850" s="335"/>
      <c r="G850" s="334"/>
      <c r="H850" s="33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 x14ac:dyDescent="0.2">
      <c r="A851" s="334"/>
      <c r="B851" s="334"/>
      <c r="C851" s="450"/>
      <c r="D851" s="335"/>
      <c r="E851" s="334"/>
      <c r="F851" s="335"/>
      <c r="G851" s="334"/>
      <c r="H851" s="33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 x14ac:dyDescent="0.2">
      <c r="A852" s="334"/>
      <c r="B852" s="334"/>
      <c r="C852" s="450"/>
      <c r="D852" s="335"/>
      <c r="E852" s="334"/>
      <c r="F852" s="335"/>
      <c r="G852" s="334"/>
      <c r="H852" s="33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 x14ac:dyDescent="0.2">
      <c r="A853" s="334"/>
      <c r="B853" s="334"/>
      <c r="C853" s="450"/>
      <c r="D853" s="335"/>
      <c r="E853" s="334"/>
      <c r="F853" s="335"/>
      <c r="G853" s="334"/>
      <c r="H853" s="33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 x14ac:dyDescent="0.2">
      <c r="A854" s="334"/>
      <c r="B854" s="334"/>
      <c r="C854" s="450"/>
      <c r="D854" s="335"/>
      <c r="E854" s="334"/>
      <c r="F854" s="335"/>
      <c r="G854" s="334"/>
      <c r="H854" s="33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 x14ac:dyDescent="0.2">
      <c r="A855" s="334"/>
      <c r="B855" s="334"/>
      <c r="C855" s="450"/>
      <c r="D855" s="335"/>
      <c r="E855" s="334"/>
      <c r="F855" s="335"/>
      <c r="G855" s="334"/>
      <c r="H855" s="33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 x14ac:dyDescent="0.2">
      <c r="A856" s="334"/>
      <c r="B856" s="334"/>
      <c r="C856" s="450"/>
      <c r="D856" s="335"/>
      <c r="E856" s="334"/>
      <c r="F856" s="335"/>
      <c r="G856" s="334"/>
      <c r="H856" s="33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 x14ac:dyDescent="0.2">
      <c r="A857" s="334"/>
      <c r="B857" s="334"/>
      <c r="C857" s="450"/>
      <c r="D857" s="335"/>
      <c r="E857" s="334"/>
      <c r="F857" s="335"/>
      <c r="G857" s="334"/>
      <c r="H857" s="33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 x14ac:dyDescent="0.2">
      <c r="A858" s="334"/>
      <c r="B858" s="334"/>
      <c r="C858" s="450"/>
      <c r="D858" s="335"/>
      <c r="E858" s="334"/>
      <c r="F858" s="335"/>
      <c r="G858" s="334"/>
      <c r="H858" s="33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 x14ac:dyDescent="0.2">
      <c r="A859" s="334"/>
      <c r="B859" s="334"/>
      <c r="C859" s="450"/>
      <c r="D859" s="335"/>
      <c r="E859" s="334"/>
      <c r="F859" s="335"/>
      <c r="G859" s="334"/>
      <c r="H859" s="33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 x14ac:dyDescent="0.2">
      <c r="A860" s="334"/>
      <c r="B860" s="334"/>
      <c r="C860" s="450"/>
      <c r="D860" s="335"/>
      <c r="E860" s="334"/>
      <c r="F860" s="335"/>
      <c r="G860" s="334"/>
      <c r="H860" s="33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 x14ac:dyDescent="0.2">
      <c r="A861" s="334"/>
      <c r="B861" s="334"/>
      <c r="C861" s="450"/>
      <c r="D861" s="335"/>
      <c r="E861" s="334"/>
      <c r="F861" s="335"/>
      <c r="G861" s="334"/>
      <c r="H861" s="33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 x14ac:dyDescent="0.2">
      <c r="A862" s="334"/>
      <c r="B862" s="334"/>
      <c r="C862" s="450"/>
      <c r="D862" s="335"/>
      <c r="E862" s="334"/>
      <c r="F862" s="335"/>
      <c r="G862" s="334"/>
      <c r="H862" s="33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 x14ac:dyDescent="0.2">
      <c r="A863" s="334"/>
      <c r="B863" s="334"/>
      <c r="C863" s="450"/>
      <c r="D863" s="335"/>
      <c r="E863" s="334"/>
      <c r="F863" s="335"/>
      <c r="G863" s="334"/>
      <c r="H863" s="33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 x14ac:dyDescent="0.2">
      <c r="A864" s="334"/>
      <c r="B864" s="334"/>
      <c r="C864" s="450"/>
      <c r="D864" s="335"/>
      <c r="E864" s="334"/>
      <c r="F864" s="335"/>
      <c r="G864" s="334"/>
      <c r="H864" s="33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 x14ac:dyDescent="0.2">
      <c r="A865" s="334"/>
      <c r="B865" s="334"/>
      <c r="C865" s="450"/>
      <c r="D865" s="335"/>
      <c r="E865" s="334"/>
      <c r="F865" s="335"/>
      <c r="G865" s="334"/>
      <c r="H865" s="33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 x14ac:dyDescent="0.2">
      <c r="A866" s="334"/>
      <c r="B866" s="334"/>
      <c r="C866" s="450"/>
      <c r="D866" s="335"/>
      <c r="E866" s="334"/>
      <c r="F866" s="335"/>
      <c r="G866" s="334"/>
      <c r="H866" s="33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 x14ac:dyDescent="0.2">
      <c r="A867" s="334"/>
      <c r="B867" s="334"/>
      <c r="C867" s="450"/>
      <c r="D867" s="335"/>
      <c r="E867" s="334"/>
      <c r="F867" s="335"/>
      <c r="G867" s="334"/>
      <c r="H867" s="33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 x14ac:dyDescent="0.2">
      <c r="A868" s="334"/>
      <c r="B868" s="334"/>
      <c r="C868" s="450"/>
      <c r="D868" s="335"/>
      <c r="E868" s="334"/>
      <c r="F868" s="335"/>
      <c r="G868" s="334"/>
      <c r="H868" s="33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 x14ac:dyDescent="0.2">
      <c r="A869" s="334"/>
      <c r="B869" s="334"/>
      <c r="C869" s="450"/>
      <c r="D869" s="335"/>
      <c r="E869" s="334"/>
      <c r="F869" s="335"/>
      <c r="G869" s="334"/>
      <c r="H869" s="33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 x14ac:dyDescent="0.2">
      <c r="A870" s="334"/>
      <c r="B870" s="334"/>
      <c r="C870" s="450"/>
      <c r="D870" s="335"/>
      <c r="E870" s="334"/>
      <c r="F870" s="335"/>
      <c r="G870" s="334"/>
      <c r="H870" s="33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 x14ac:dyDescent="0.2">
      <c r="A871" s="334"/>
      <c r="B871" s="334"/>
      <c r="C871" s="450"/>
      <c r="D871" s="335"/>
      <c r="E871" s="334"/>
      <c r="F871" s="335"/>
      <c r="G871" s="334"/>
      <c r="H871" s="33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 x14ac:dyDescent="0.2">
      <c r="A872" s="334"/>
      <c r="B872" s="334"/>
      <c r="C872" s="450"/>
      <c r="D872" s="335"/>
      <c r="E872" s="334"/>
      <c r="F872" s="335"/>
      <c r="G872" s="334"/>
      <c r="H872" s="33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 x14ac:dyDescent="0.2">
      <c r="A873" s="334"/>
      <c r="B873" s="334"/>
      <c r="C873" s="450"/>
      <c r="D873" s="335"/>
      <c r="E873" s="334"/>
      <c r="F873" s="335"/>
      <c r="G873" s="334"/>
      <c r="H873" s="33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 x14ac:dyDescent="0.2">
      <c r="A874" s="334"/>
      <c r="B874" s="334"/>
      <c r="C874" s="450"/>
      <c r="D874" s="335"/>
      <c r="E874" s="334"/>
      <c r="F874" s="335"/>
      <c r="G874" s="334"/>
      <c r="H874" s="33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 x14ac:dyDescent="0.2">
      <c r="A875" s="334"/>
      <c r="B875" s="334"/>
      <c r="C875" s="450"/>
      <c r="D875" s="335"/>
      <c r="E875" s="334"/>
      <c r="F875" s="335"/>
      <c r="G875" s="334"/>
      <c r="H875" s="33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 x14ac:dyDescent="0.2">
      <c r="A876" s="334"/>
      <c r="B876" s="334"/>
      <c r="C876" s="450"/>
      <c r="D876" s="335"/>
      <c r="E876" s="334"/>
      <c r="F876" s="335"/>
      <c r="G876" s="334"/>
      <c r="H876" s="33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 x14ac:dyDescent="0.2">
      <c r="A877" s="334"/>
      <c r="B877" s="334"/>
      <c r="C877" s="450"/>
      <c r="D877" s="335"/>
      <c r="E877" s="334"/>
      <c r="F877" s="335"/>
      <c r="G877" s="334"/>
      <c r="H877" s="33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 x14ac:dyDescent="0.2">
      <c r="A878" s="334"/>
      <c r="B878" s="334"/>
      <c r="C878" s="450"/>
      <c r="D878" s="335"/>
      <c r="E878" s="334"/>
      <c r="F878" s="335"/>
      <c r="G878" s="334"/>
      <c r="H878" s="33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 x14ac:dyDescent="0.2">
      <c r="A879" s="334"/>
      <c r="B879" s="334"/>
      <c r="C879" s="450"/>
      <c r="D879" s="335"/>
      <c r="E879" s="334"/>
      <c r="F879" s="335"/>
      <c r="G879" s="334"/>
      <c r="H879" s="33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 x14ac:dyDescent="0.2">
      <c r="A880" s="334"/>
      <c r="B880" s="334"/>
      <c r="C880" s="450"/>
      <c r="D880" s="335"/>
      <c r="E880" s="334"/>
      <c r="F880" s="335"/>
      <c r="G880" s="334"/>
      <c r="H880" s="33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 x14ac:dyDescent="0.2">
      <c r="A881" s="334"/>
      <c r="B881" s="334"/>
      <c r="C881" s="450"/>
      <c r="D881" s="335"/>
      <c r="E881" s="334"/>
      <c r="F881" s="335"/>
      <c r="G881" s="334"/>
      <c r="H881" s="33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 x14ac:dyDescent="0.2">
      <c r="A882" s="334"/>
      <c r="B882" s="334"/>
      <c r="C882" s="450"/>
      <c r="D882" s="335"/>
      <c r="E882" s="334"/>
      <c r="F882" s="335"/>
      <c r="G882" s="334"/>
      <c r="H882" s="33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 x14ac:dyDescent="0.2">
      <c r="A883" s="334"/>
      <c r="B883" s="334"/>
      <c r="C883" s="450"/>
      <c r="D883" s="335"/>
      <c r="E883" s="334"/>
      <c r="F883" s="335"/>
      <c r="G883" s="334"/>
      <c r="H883" s="33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 x14ac:dyDescent="0.2">
      <c r="A884" s="334"/>
      <c r="B884" s="334"/>
      <c r="C884" s="450"/>
      <c r="D884" s="335"/>
      <c r="E884" s="334"/>
      <c r="F884" s="335"/>
      <c r="G884" s="334"/>
      <c r="H884" s="33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 x14ac:dyDescent="0.2">
      <c r="A885" s="334"/>
      <c r="B885" s="334"/>
      <c r="C885" s="450"/>
      <c r="D885" s="335"/>
      <c r="E885" s="334"/>
      <c r="F885" s="335"/>
      <c r="G885" s="334"/>
      <c r="H885" s="33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 x14ac:dyDescent="0.2">
      <c r="A886" s="334"/>
      <c r="B886" s="334"/>
      <c r="C886" s="450"/>
      <c r="D886" s="335"/>
      <c r="E886" s="334"/>
      <c r="F886" s="335"/>
      <c r="G886" s="334"/>
      <c r="H886" s="33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 x14ac:dyDescent="0.2">
      <c r="A887" s="334"/>
      <c r="B887" s="334"/>
      <c r="C887" s="450"/>
      <c r="D887" s="335"/>
      <c r="E887" s="334"/>
      <c r="F887" s="335"/>
      <c r="G887" s="334"/>
      <c r="H887" s="33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 x14ac:dyDescent="0.2">
      <c r="A888" s="334"/>
      <c r="B888" s="334"/>
      <c r="C888" s="450"/>
      <c r="D888" s="335"/>
      <c r="E888" s="334"/>
      <c r="F888" s="335"/>
      <c r="G888" s="334"/>
      <c r="H888" s="33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 x14ac:dyDescent="0.2">
      <c r="A889" s="334"/>
      <c r="B889" s="334"/>
      <c r="C889" s="450"/>
      <c r="D889" s="335"/>
      <c r="E889" s="334"/>
      <c r="F889" s="335"/>
      <c r="G889" s="334"/>
      <c r="H889" s="33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 x14ac:dyDescent="0.2">
      <c r="A890" s="334"/>
      <c r="B890" s="334"/>
      <c r="C890" s="450"/>
      <c r="D890" s="335"/>
      <c r="E890" s="334"/>
      <c r="F890" s="335"/>
      <c r="G890" s="334"/>
      <c r="H890" s="33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 x14ac:dyDescent="0.2">
      <c r="A891" s="334"/>
      <c r="B891" s="334"/>
      <c r="C891" s="450"/>
      <c r="D891" s="335"/>
      <c r="E891" s="334"/>
      <c r="F891" s="335"/>
      <c r="G891" s="334"/>
      <c r="H891" s="33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 x14ac:dyDescent="0.2">
      <c r="A892" s="334"/>
      <c r="B892" s="334"/>
      <c r="C892" s="450"/>
      <c r="D892" s="335"/>
      <c r="E892" s="334"/>
      <c r="F892" s="335"/>
      <c r="G892" s="334"/>
      <c r="H892" s="33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 x14ac:dyDescent="0.2">
      <c r="A893" s="334"/>
      <c r="B893" s="334"/>
      <c r="C893" s="450"/>
      <c r="D893" s="335"/>
      <c r="E893" s="334"/>
      <c r="F893" s="335"/>
      <c r="G893" s="334"/>
      <c r="H893" s="33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 x14ac:dyDescent="0.2">
      <c r="A894" s="334"/>
      <c r="B894" s="334"/>
      <c r="C894" s="450"/>
      <c r="D894" s="335"/>
      <c r="E894" s="334"/>
      <c r="F894" s="335"/>
      <c r="G894" s="334"/>
      <c r="H894" s="33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 x14ac:dyDescent="0.2">
      <c r="A895" s="334"/>
      <c r="B895" s="334"/>
      <c r="C895" s="450"/>
      <c r="D895" s="335"/>
      <c r="E895" s="334"/>
      <c r="F895" s="335"/>
      <c r="G895" s="334"/>
      <c r="H895" s="33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 x14ac:dyDescent="0.2">
      <c r="A896" s="334"/>
      <c r="B896" s="334"/>
      <c r="C896" s="450"/>
      <c r="D896" s="335"/>
      <c r="E896" s="334"/>
      <c r="F896" s="335"/>
      <c r="G896" s="334"/>
      <c r="H896" s="33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 x14ac:dyDescent="0.2">
      <c r="A897" s="334"/>
      <c r="B897" s="334"/>
      <c r="C897" s="450"/>
      <c r="D897" s="335"/>
      <c r="E897" s="334"/>
      <c r="F897" s="335"/>
      <c r="G897" s="334"/>
      <c r="H897" s="33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 x14ac:dyDescent="0.2">
      <c r="A898" s="334"/>
      <c r="B898" s="334"/>
      <c r="C898" s="450"/>
      <c r="D898" s="335"/>
      <c r="E898" s="334"/>
      <c r="F898" s="335"/>
      <c r="G898" s="334"/>
      <c r="H898" s="33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 x14ac:dyDescent="0.2">
      <c r="A899" s="334"/>
      <c r="B899" s="334"/>
      <c r="C899" s="450"/>
      <c r="D899" s="335"/>
      <c r="E899" s="334"/>
      <c r="F899" s="335"/>
      <c r="G899" s="334"/>
      <c r="H899" s="33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 x14ac:dyDescent="0.2">
      <c r="A900" s="334"/>
      <c r="B900" s="334"/>
      <c r="C900" s="450"/>
      <c r="D900" s="335"/>
      <c r="E900" s="334"/>
      <c r="F900" s="335"/>
      <c r="G900" s="334"/>
      <c r="H900" s="33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 x14ac:dyDescent="0.2">
      <c r="A901" s="334"/>
      <c r="B901" s="334"/>
      <c r="C901" s="450"/>
      <c r="D901" s="335"/>
      <c r="E901" s="334"/>
      <c r="F901" s="335"/>
      <c r="G901" s="334"/>
      <c r="H901" s="33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 x14ac:dyDescent="0.2">
      <c r="A902" s="334"/>
      <c r="B902" s="334"/>
      <c r="C902" s="450"/>
      <c r="D902" s="335"/>
      <c r="E902" s="334"/>
      <c r="F902" s="335"/>
      <c r="G902" s="334"/>
      <c r="H902" s="33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 x14ac:dyDescent="0.2">
      <c r="A903" s="334"/>
      <c r="B903" s="334"/>
      <c r="C903" s="450"/>
      <c r="D903" s="335"/>
      <c r="E903" s="334"/>
      <c r="F903" s="335"/>
      <c r="G903" s="334"/>
      <c r="H903" s="33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 x14ac:dyDescent="0.2">
      <c r="A904" s="334"/>
      <c r="B904" s="334"/>
      <c r="C904" s="450"/>
      <c r="D904" s="335"/>
      <c r="E904" s="334"/>
      <c r="F904" s="335"/>
      <c r="G904" s="334"/>
      <c r="H904" s="33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 x14ac:dyDescent="0.2">
      <c r="A905" s="334"/>
      <c r="B905" s="334"/>
      <c r="C905" s="450"/>
      <c r="D905" s="335"/>
      <c r="E905" s="334"/>
      <c r="F905" s="335"/>
      <c r="G905" s="334"/>
      <c r="H905" s="33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 x14ac:dyDescent="0.2">
      <c r="A906" s="334"/>
      <c r="B906" s="334"/>
      <c r="C906" s="450"/>
      <c r="D906" s="335"/>
      <c r="E906" s="334"/>
      <c r="F906" s="335"/>
      <c r="G906" s="334"/>
      <c r="H906" s="33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 x14ac:dyDescent="0.2">
      <c r="A907" s="334"/>
      <c r="B907" s="334"/>
      <c r="C907" s="450"/>
      <c r="D907" s="335"/>
      <c r="E907" s="334"/>
      <c r="F907" s="335"/>
      <c r="G907" s="334"/>
      <c r="H907" s="33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 x14ac:dyDescent="0.2">
      <c r="A908" s="334"/>
      <c r="B908" s="334"/>
      <c r="C908" s="450"/>
      <c r="D908" s="335"/>
      <c r="E908" s="334"/>
      <c r="F908" s="335"/>
      <c r="G908" s="334"/>
      <c r="H908" s="33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 x14ac:dyDescent="0.2">
      <c r="A909" s="334"/>
      <c r="B909" s="334"/>
      <c r="C909" s="450"/>
      <c r="D909" s="335"/>
      <c r="E909" s="334"/>
      <c r="F909" s="335"/>
      <c r="G909" s="334"/>
      <c r="H909" s="33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 x14ac:dyDescent="0.2">
      <c r="A910" s="334"/>
      <c r="B910" s="334"/>
      <c r="C910" s="450"/>
      <c r="D910" s="335"/>
      <c r="E910" s="334"/>
      <c r="F910" s="335"/>
      <c r="G910" s="334"/>
      <c r="H910" s="33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 x14ac:dyDescent="0.2">
      <c r="A911" s="334"/>
      <c r="B911" s="334"/>
      <c r="C911" s="450"/>
      <c r="D911" s="335"/>
      <c r="E911" s="334"/>
      <c r="F911" s="335"/>
      <c r="G911" s="334"/>
      <c r="H911" s="33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 x14ac:dyDescent="0.2">
      <c r="A912" s="334"/>
      <c r="B912" s="334"/>
      <c r="C912" s="450"/>
      <c r="D912" s="335"/>
      <c r="E912" s="334"/>
      <c r="F912" s="335"/>
      <c r="G912" s="334"/>
      <c r="H912" s="33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 x14ac:dyDescent="0.2">
      <c r="A913" s="334"/>
      <c r="B913" s="334"/>
      <c r="C913" s="450"/>
      <c r="D913" s="335"/>
      <c r="E913" s="334"/>
      <c r="F913" s="335"/>
      <c r="G913" s="334"/>
      <c r="H913" s="33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 x14ac:dyDescent="0.2">
      <c r="A914" s="334"/>
      <c r="B914" s="334"/>
      <c r="C914" s="450"/>
      <c r="D914" s="335"/>
      <c r="E914" s="334"/>
      <c r="F914" s="335"/>
      <c r="G914" s="334"/>
      <c r="H914" s="33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 x14ac:dyDescent="0.2">
      <c r="A915" s="334"/>
      <c r="B915" s="334"/>
      <c r="C915" s="450"/>
      <c r="D915" s="335"/>
      <c r="E915" s="334"/>
      <c r="F915" s="335"/>
      <c r="G915" s="334"/>
      <c r="H915" s="33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 x14ac:dyDescent="0.2">
      <c r="A916" s="334"/>
      <c r="B916" s="334"/>
      <c r="C916" s="450"/>
      <c r="D916" s="335"/>
      <c r="E916" s="334"/>
      <c r="F916" s="335"/>
      <c r="G916" s="334"/>
      <c r="H916" s="33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 x14ac:dyDescent="0.2">
      <c r="A917" s="334"/>
      <c r="B917" s="334"/>
      <c r="C917" s="450"/>
      <c r="D917" s="335"/>
      <c r="E917" s="334"/>
      <c r="F917" s="335"/>
      <c r="G917" s="334"/>
      <c r="H917" s="33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 x14ac:dyDescent="0.2">
      <c r="A918" s="334"/>
      <c r="B918" s="334"/>
      <c r="C918" s="450"/>
      <c r="D918" s="335"/>
      <c r="E918" s="334"/>
      <c r="F918" s="335"/>
      <c r="G918" s="334"/>
      <c r="H918" s="33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 x14ac:dyDescent="0.2">
      <c r="A919" s="334"/>
      <c r="B919" s="334"/>
      <c r="C919" s="450"/>
      <c r="D919" s="335"/>
      <c r="E919" s="334"/>
      <c r="F919" s="335"/>
      <c r="G919" s="334"/>
      <c r="H919" s="33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 x14ac:dyDescent="0.2">
      <c r="A920" s="334"/>
      <c r="B920" s="334"/>
      <c r="C920" s="450"/>
      <c r="D920" s="335"/>
      <c r="E920" s="334"/>
      <c r="F920" s="335"/>
      <c r="G920" s="334"/>
      <c r="H920" s="33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 x14ac:dyDescent="0.2">
      <c r="A921" s="334"/>
      <c r="B921" s="334"/>
      <c r="C921" s="450"/>
      <c r="D921" s="335"/>
      <c r="E921" s="334"/>
      <c r="F921" s="335"/>
      <c r="G921" s="334"/>
      <c r="H921" s="33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 x14ac:dyDescent="0.2">
      <c r="A922" s="334"/>
      <c r="B922" s="334"/>
      <c r="C922" s="450"/>
      <c r="D922" s="335"/>
      <c r="E922" s="334"/>
      <c r="F922" s="335"/>
      <c r="G922" s="334"/>
      <c r="H922" s="33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 x14ac:dyDescent="0.2">
      <c r="A923" s="334"/>
      <c r="B923" s="334"/>
      <c r="C923" s="450"/>
      <c r="D923" s="335"/>
      <c r="E923" s="334"/>
      <c r="F923" s="335"/>
      <c r="G923" s="334"/>
      <c r="H923" s="33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 x14ac:dyDescent="0.2">
      <c r="A924" s="334"/>
      <c r="B924" s="334"/>
      <c r="C924" s="450"/>
      <c r="D924" s="335"/>
      <c r="E924" s="334"/>
      <c r="F924" s="335"/>
      <c r="G924" s="334"/>
      <c r="H924" s="33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 x14ac:dyDescent="0.2">
      <c r="A925" s="334"/>
      <c r="B925" s="334"/>
      <c r="C925" s="450"/>
      <c r="D925" s="335"/>
      <c r="E925" s="334"/>
      <c r="F925" s="335"/>
      <c r="G925" s="334"/>
      <c r="H925" s="33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 x14ac:dyDescent="0.2">
      <c r="A926" s="334"/>
      <c r="B926" s="334"/>
      <c r="C926" s="450"/>
      <c r="D926" s="335"/>
      <c r="E926" s="334"/>
      <c r="F926" s="335"/>
      <c r="G926" s="334"/>
      <c r="H926" s="33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 x14ac:dyDescent="0.2">
      <c r="A927" s="334"/>
      <c r="B927" s="334"/>
      <c r="C927" s="450"/>
      <c r="D927" s="335"/>
      <c r="E927" s="334"/>
      <c r="F927" s="335"/>
      <c r="G927" s="334"/>
      <c r="H927" s="33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 x14ac:dyDescent="0.2">
      <c r="A928" s="334"/>
      <c r="B928" s="334"/>
      <c r="C928" s="450"/>
      <c r="D928" s="335"/>
      <c r="E928" s="334"/>
      <c r="F928" s="335"/>
      <c r="G928" s="334"/>
      <c r="H928" s="33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 x14ac:dyDescent="0.2">
      <c r="A929" s="334"/>
      <c r="B929" s="334"/>
      <c r="C929" s="450"/>
      <c r="D929" s="335"/>
      <c r="E929" s="334"/>
      <c r="F929" s="335"/>
      <c r="G929" s="334"/>
      <c r="H929" s="33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 x14ac:dyDescent="0.2">
      <c r="A930" s="334"/>
      <c r="B930" s="334"/>
      <c r="C930" s="450"/>
      <c r="D930" s="335"/>
      <c r="E930" s="334"/>
      <c r="F930" s="335"/>
      <c r="G930" s="334"/>
      <c r="H930" s="33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 x14ac:dyDescent="0.2">
      <c r="A931" s="334"/>
      <c r="B931" s="334"/>
      <c r="C931" s="450"/>
      <c r="D931" s="335"/>
      <c r="E931" s="334"/>
      <c r="F931" s="335"/>
      <c r="G931" s="334"/>
      <c r="H931" s="33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 x14ac:dyDescent="0.2">
      <c r="A932" s="334"/>
      <c r="B932" s="334"/>
      <c r="C932" s="450"/>
      <c r="D932" s="335"/>
      <c r="E932" s="334"/>
      <c r="F932" s="335"/>
      <c r="G932" s="334"/>
      <c r="H932" s="33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 x14ac:dyDescent="0.2">
      <c r="A933" s="334"/>
      <c r="B933" s="334"/>
      <c r="C933" s="450"/>
      <c r="D933" s="335"/>
      <c r="E933" s="334"/>
      <c r="F933" s="335"/>
      <c r="G933" s="334"/>
      <c r="H933" s="33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 x14ac:dyDescent="0.2">
      <c r="A934" s="334"/>
      <c r="B934" s="334"/>
      <c r="C934" s="450"/>
      <c r="D934" s="335"/>
      <c r="E934" s="334"/>
      <c r="F934" s="335"/>
      <c r="G934" s="334"/>
      <c r="H934" s="33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 x14ac:dyDescent="0.2">
      <c r="A935" s="334"/>
      <c r="B935" s="334"/>
      <c r="C935" s="450"/>
      <c r="D935" s="335"/>
      <c r="E935" s="334"/>
      <c r="F935" s="335"/>
      <c r="G935" s="334"/>
      <c r="H935" s="33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 x14ac:dyDescent="0.2">
      <c r="A936" s="334"/>
      <c r="B936" s="334"/>
      <c r="C936" s="450"/>
      <c r="D936" s="335"/>
      <c r="E936" s="334"/>
      <c r="F936" s="335"/>
      <c r="G936" s="334"/>
      <c r="H936" s="33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 x14ac:dyDescent="0.2">
      <c r="A937" s="334"/>
      <c r="B937" s="334"/>
      <c r="C937" s="450"/>
      <c r="D937" s="335"/>
      <c r="E937" s="334"/>
      <c r="F937" s="335"/>
      <c r="G937" s="334"/>
      <c r="H937" s="33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 x14ac:dyDescent="0.2">
      <c r="A938" s="334"/>
      <c r="B938" s="334"/>
      <c r="C938" s="450"/>
      <c r="D938" s="335"/>
      <c r="E938" s="334"/>
      <c r="F938" s="335"/>
      <c r="G938" s="334"/>
      <c r="H938" s="33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 x14ac:dyDescent="0.2">
      <c r="A939" s="334"/>
      <c r="B939" s="334"/>
      <c r="C939" s="450"/>
      <c r="D939" s="335"/>
      <c r="E939" s="334"/>
      <c r="F939" s="335"/>
      <c r="G939" s="334"/>
      <c r="H939" s="33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 x14ac:dyDescent="0.2">
      <c r="A940" s="334"/>
      <c r="B940" s="334"/>
      <c r="C940" s="450"/>
      <c r="D940" s="335"/>
      <c r="E940" s="334"/>
      <c r="F940" s="335"/>
      <c r="G940" s="334"/>
      <c r="H940" s="33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 x14ac:dyDescent="0.2">
      <c r="A941" s="334"/>
      <c r="B941" s="334"/>
      <c r="C941" s="450"/>
      <c r="D941" s="335"/>
      <c r="E941" s="334"/>
      <c r="F941" s="335"/>
      <c r="G941" s="334"/>
      <c r="H941" s="33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 x14ac:dyDescent="0.2">
      <c r="A942" s="334"/>
      <c r="B942" s="334"/>
      <c r="C942" s="450"/>
      <c r="D942" s="335"/>
      <c r="E942" s="334"/>
      <c r="F942" s="335"/>
      <c r="G942" s="334"/>
      <c r="H942" s="33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 x14ac:dyDescent="0.2">
      <c r="A943" s="334"/>
      <c r="B943" s="334"/>
      <c r="C943" s="450"/>
      <c r="D943" s="335"/>
      <c r="E943" s="334"/>
      <c r="F943" s="335"/>
      <c r="G943" s="334"/>
      <c r="H943" s="33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 x14ac:dyDescent="0.2">
      <c r="A944" s="334"/>
      <c r="B944" s="334"/>
      <c r="C944" s="450"/>
      <c r="D944" s="335"/>
      <c r="E944" s="334"/>
      <c r="F944" s="335"/>
      <c r="G944" s="334"/>
      <c r="H944" s="33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 x14ac:dyDescent="0.2">
      <c r="A945" s="334"/>
      <c r="B945" s="334"/>
      <c r="C945" s="450"/>
      <c r="D945" s="335"/>
      <c r="E945" s="334"/>
      <c r="F945" s="335"/>
      <c r="G945" s="334"/>
      <c r="H945" s="33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 x14ac:dyDescent="0.2">
      <c r="A946" s="334"/>
      <c r="B946" s="334"/>
      <c r="C946" s="450"/>
      <c r="D946" s="335"/>
      <c r="E946" s="334"/>
      <c r="F946" s="335"/>
      <c r="G946" s="334"/>
      <c r="H946" s="33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 x14ac:dyDescent="0.2">
      <c r="A947" s="334"/>
      <c r="B947" s="334"/>
      <c r="C947" s="450"/>
      <c r="D947" s="335"/>
      <c r="E947" s="334"/>
      <c r="F947" s="335"/>
      <c r="G947" s="334"/>
      <c r="H947" s="33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 x14ac:dyDescent="0.2">
      <c r="A948" s="334"/>
      <c r="B948" s="334"/>
      <c r="C948" s="450"/>
      <c r="D948" s="335"/>
      <c r="E948" s="334"/>
      <c r="F948" s="335"/>
      <c r="G948" s="334"/>
      <c r="H948" s="33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 x14ac:dyDescent="0.2">
      <c r="A949" s="334"/>
      <c r="B949" s="334"/>
      <c r="C949" s="450"/>
      <c r="D949" s="335"/>
      <c r="E949" s="334"/>
      <c r="F949" s="335"/>
      <c r="G949" s="334"/>
      <c r="H949" s="33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 x14ac:dyDescent="0.2">
      <c r="A950" s="334"/>
      <c r="B950" s="334"/>
      <c r="C950" s="450"/>
      <c r="D950" s="335"/>
      <c r="E950" s="334"/>
      <c r="F950" s="335"/>
      <c r="G950" s="334"/>
      <c r="H950" s="33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 x14ac:dyDescent="0.2">
      <c r="A951" s="334"/>
      <c r="B951" s="334"/>
      <c r="C951" s="450"/>
      <c r="D951" s="335"/>
      <c r="E951" s="334"/>
      <c r="F951" s="335"/>
      <c r="G951" s="334"/>
      <c r="H951" s="33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 x14ac:dyDescent="0.2">
      <c r="A952" s="334"/>
      <c r="B952" s="334"/>
      <c r="C952" s="450"/>
      <c r="D952" s="335"/>
      <c r="E952" s="334"/>
      <c r="F952" s="335"/>
      <c r="G952" s="334"/>
      <c r="H952" s="33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 x14ac:dyDescent="0.2">
      <c r="A953" s="334"/>
      <c r="B953" s="334"/>
      <c r="C953" s="450"/>
      <c r="D953" s="335"/>
      <c r="E953" s="334"/>
      <c r="F953" s="335"/>
      <c r="G953" s="334"/>
      <c r="H953" s="33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 x14ac:dyDescent="0.2">
      <c r="A954" s="334"/>
      <c r="B954" s="334"/>
      <c r="C954" s="450"/>
      <c r="D954" s="335"/>
      <c r="E954" s="334"/>
      <c r="F954" s="335"/>
      <c r="G954" s="334"/>
      <c r="H954" s="33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 x14ac:dyDescent="0.2">
      <c r="A955" s="334"/>
      <c r="B955" s="334"/>
      <c r="C955" s="450"/>
      <c r="D955" s="335"/>
      <c r="E955" s="334"/>
      <c r="F955" s="335"/>
      <c r="G955" s="334"/>
      <c r="H955" s="33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 x14ac:dyDescent="0.2">
      <c r="A956" s="334"/>
      <c r="B956" s="334"/>
      <c r="C956" s="450"/>
      <c r="D956" s="335"/>
      <c r="E956" s="334"/>
      <c r="F956" s="335"/>
      <c r="G956" s="334"/>
      <c r="H956" s="33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 x14ac:dyDescent="0.2">
      <c r="A957" s="334"/>
      <c r="B957" s="334"/>
      <c r="C957" s="450"/>
      <c r="D957" s="335"/>
      <c r="E957" s="334"/>
      <c r="F957" s="335"/>
      <c r="G957" s="334"/>
      <c r="H957" s="33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 x14ac:dyDescent="0.2">
      <c r="A958" s="334"/>
      <c r="B958" s="334"/>
      <c r="C958" s="450"/>
      <c r="D958" s="335"/>
      <c r="E958" s="334"/>
      <c r="F958" s="335"/>
      <c r="G958" s="334"/>
      <c r="H958" s="33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 x14ac:dyDescent="0.2">
      <c r="A959" s="334"/>
      <c r="B959" s="334"/>
      <c r="C959" s="450"/>
      <c r="D959" s="335"/>
      <c r="E959" s="334"/>
      <c r="F959" s="335"/>
      <c r="G959" s="334"/>
      <c r="H959" s="33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 x14ac:dyDescent="0.2">
      <c r="A960" s="334"/>
      <c r="B960" s="334"/>
      <c r="C960" s="450"/>
      <c r="D960" s="335"/>
      <c r="E960" s="334"/>
      <c r="F960" s="335"/>
      <c r="G960" s="334"/>
      <c r="H960" s="33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 x14ac:dyDescent="0.2">
      <c r="A961" s="334"/>
      <c r="B961" s="334"/>
      <c r="C961" s="450"/>
      <c r="D961" s="335"/>
      <c r="E961" s="334"/>
      <c r="F961" s="335"/>
      <c r="G961" s="334"/>
      <c r="H961" s="33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 x14ac:dyDescent="0.2">
      <c r="A962" s="334"/>
      <c r="B962" s="334"/>
      <c r="C962" s="450"/>
      <c r="D962" s="335"/>
      <c r="E962" s="334"/>
      <c r="F962" s="335"/>
      <c r="G962" s="334"/>
      <c r="H962" s="33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 x14ac:dyDescent="0.2">
      <c r="A963" s="334"/>
      <c r="B963" s="334"/>
      <c r="C963" s="450"/>
      <c r="D963" s="335"/>
      <c r="E963" s="334"/>
      <c r="F963" s="335"/>
      <c r="G963" s="334"/>
      <c r="H963" s="33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 x14ac:dyDescent="0.2">
      <c r="A964" s="334"/>
      <c r="B964" s="334"/>
      <c r="C964" s="450"/>
      <c r="D964" s="335"/>
      <c r="E964" s="334"/>
      <c r="F964" s="335"/>
      <c r="G964" s="334"/>
      <c r="H964" s="33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 x14ac:dyDescent="0.2">
      <c r="A965" s="334"/>
      <c r="B965" s="334"/>
      <c r="C965" s="450"/>
      <c r="D965" s="335"/>
      <c r="E965" s="334"/>
      <c r="F965" s="335"/>
      <c r="G965" s="334"/>
      <c r="H965" s="33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 x14ac:dyDescent="0.2">
      <c r="A966" s="334"/>
      <c r="B966" s="334"/>
      <c r="C966" s="450"/>
      <c r="D966" s="335"/>
      <c r="E966" s="334"/>
      <c r="F966" s="335"/>
      <c r="G966" s="334"/>
      <c r="H966" s="33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 x14ac:dyDescent="0.2">
      <c r="A967" s="334"/>
      <c r="B967" s="334"/>
      <c r="C967" s="450"/>
      <c r="D967" s="335"/>
      <c r="E967" s="334"/>
      <c r="F967" s="335"/>
      <c r="G967" s="334"/>
      <c r="H967" s="33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 x14ac:dyDescent="0.2">
      <c r="A968" s="334"/>
      <c r="B968" s="334"/>
      <c r="C968" s="450"/>
      <c r="D968" s="335"/>
      <c r="E968" s="334"/>
      <c r="F968" s="335"/>
      <c r="G968" s="334"/>
      <c r="H968" s="33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 x14ac:dyDescent="0.2">
      <c r="A969" s="334"/>
      <c r="B969" s="334"/>
      <c r="C969" s="450"/>
      <c r="D969" s="335"/>
      <c r="E969" s="334"/>
      <c r="F969" s="335"/>
      <c r="G969" s="334"/>
      <c r="H969" s="33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 x14ac:dyDescent="0.2">
      <c r="A970" s="334"/>
      <c r="B970" s="334"/>
      <c r="C970" s="450"/>
      <c r="D970" s="335"/>
      <c r="E970" s="334"/>
      <c r="F970" s="335"/>
      <c r="G970" s="334"/>
      <c r="H970" s="33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 x14ac:dyDescent="0.2">
      <c r="A971" s="334"/>
      <c r="B971" s="334"/>
      <c r="C971" s="450"/>
      <c r="D971" s="335"/>
      <c r="E971" s="334"/>
      <c r="F971" s="335"/>
      <c r="G971" s="334"/>
      <c r="H971" s="33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 x14ac:dyDescent="0.2">
      <c r="A972" s="334"/>
      <c r="B972" s="334"/>
      <c r="C972" s="450"/>
      <c r="D972" s="335"/>
      <c r="E972" s="334"/>
      <c r="F972" s="335"/>
      <c r="G972" s="334"/>
      <c r="H972" s="33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 x14ac:dyDescent="0.2">
      <c r="A973" s="334"/>
      <c r="B973" s="334"/>
      <c r="C973" s="450"/>
      <c r="D973" s="335"/>
      <c r="E973" s="334"/>
      <c r="F973" s="335"/>
      <c r="G973" s="334"/>
      <c r="H973" s="33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 x14ac:dyDescent="0.2">
      <c r="A974" s="334"/>
      <c r="B974" s="334"/>
      <c r="C974" s="450"/>
      <c r="D974" s="335"/>
      <c r="E974" s="334"/>
      <c r="F974" s="335"/>
      <c r="G974" s="334"/>
      <c r="H974" s="33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 x14ac:dyDescent="0.2">
      <c r="A975" s="334"/>
      <c r="B975" s="334"/>
      <c r="C975" s="450"/>
      <c r="D975" s="335"/>
      <c r="E975" s="334"/>
      <c r="F975" s="335"/>
      <c r="G975" s="334"/>
      <c r="H975" s="33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 x14ac:dyDescent="0.2">
      <c r="A976" s="334"/>
      <c r="B976" s="334"/>
      <c r="C976" s="450"/>
      <c r="D976" s="335"/>
      <c r="E976" s="334"/>
      <c r="F976" s="335"/>
      <c r="G976" s="334"/>
      <c r="H976" s="33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 x14ac:dyDescent="0.2">
      <c r="A977" s="334"/>
      <c r="B977" s="334"/>
      <c r="C977" s="450"/>
      <c r="D977" s="335"/>
      <c r="E977" s="334"/>
      <c r="F977" s="335"/>
      <c r="G977" s="334"/>
      <c r="H977" s="33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 x14ac:dyDescent="0.2">
      <c r="A978" s="334"/>
      <c r="B978" s="334"/>
      <c r="C978" s="450"/>
      <c r="D978" s="335"/>
      <c r="E978" s="334"/>
      <c r="F978" s="335"/>
      <c r="G978" s="334"/>
      <c r="H978" s="33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 x14ac:dyDescent="0.2">
      <c r="A979" s="334"/>
      <c r="B979" s="334"/>
      <c r="C979" s="450"/>
      <c r="D979" s="335"/>
      <c r="E979" s="334"/>
      <c r="F979" s="335"/>
      <c r="G979" s="334"/>
      <c r="H979" s="33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 x14ac:dyDescent="0.2">
      <c r="A980" s="334"/>
      <c r="B980" s="334"/>
      <c r="C980" s="450"/>
      <c r="D980" s="335"/>
      <c r="E980" s="334"/>
      <c r="F980" s="335"/>
      <c r="G980" s="334"/>
      <c r="H980" s="33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 x14ac:dyDescent="0.2">
      <c r="A981" s="334"/>
      <c r="B981" s="334"/>
      <c r="C981" s="450"/>
      <c r="D981" s="335"/>
      <c r="E981" s="334"/>
      <c r="F981" s="335"/>
      <c r="G981" s="334"/>
      <c r="H981" s="33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 x14ac:dyDescent="0.2">
      <c r="A982" s="334"/>
      <c r="B982" s="334"/>
      <c r="C982" s="450"/>
      <c r="D982" s="335"/>
      <c r="E982" s="334"/>
      <c r="F982" s="335"/>
      <c r="G982" s="334"/>
      <c r="H982" s="33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 x14ac:dyDescent="0.2">
      <c r="A983" s="334"/>
      <c r="B983" s="334"/>
      <c r="C983" s="450"/>
      <c r="D983" s="335"/>
      <c r="E983" s="334"/>
      <c r="F983" s="335"/>
      <c r="G983" s="334"/>
      <c r="H983" s="33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 x14ac:dyDescent="0.2">
      <c r="A984" s="334"/>
      <c r="B984" s="334"/>
      <c r="C984" s="450"/>
      <c r="D984" s="335"/>
      <c r="E984" s="334"/>
      <c r="F984" s="335"/>
      <c r="G984" s="334"/>
      <c r="H984" s="33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 x14ac:dyDescent="0.2">
      <c r="A985" s="334"/>
      <c r="B985" s="334"/>
      <c r="C985" s="450"/>
      <c r="D985" s="335"/>
      <c r="E985" s="334"/>
      <c r="F985" s="335"/>
      <c r="G985" s="334"/>
      <c r="H985" s="33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 x14ac:dyDescent="0.2">
      <c r="A986" s="334"/>
      <c r="B986" s="334"/>
      <c r="C986" s="450"/>
      <c r="D986" s="335"/>
      <c r="E986" s="334"/>
      <c r="F986" s="335"/>
      <c r="G986" s="334"/>
      <c r="H986" s="33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 x14ac:dyDescent="0.2">
      <c r="A987" s="334"/>
      <c r="B987" s="334"/>
      <c r="C987" s="450"/>
      <c r="D987" s="335"/>
      <c r="E987" s="334"/>
      <c r="F987" s="335"/>
      <c r="G987" s="334"/>
      <c r="H987" s="33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 x14ac:dyDescent="0.2">
      <c r="A988" s="334"/>
      <c r="B988" s="334"/>
      <c r="C988" s="450"/>
      <c r="D988" s="335"/>
      <c r="E988" s="334"/>
      <c r="F988" s="335"/>
      <c r="G988" s="334"/>
      <c r="H988" s="33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 x14ac:dyDescent="0.2">
      <c r="A989" s="334"/>
      <c r="B989" s="334"/>
      <c r="C989" s="450"/>
      <c r="D989" s="335"/>
      <c r="E989" s="334"/>
      <c r="F989" s="335"/>
      <c r="G989" s="334"/>
      <c r="H989" s="33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 x14ac:dyDescent="0.2">
      <c r="A990" s="334"/>
      <c r="B990" s="334"/>
      <c r="C990" s="450"/>
      <c r="D990" s="335"/>
      <c r="E990" s="334"/>
      <c r="F990" s="335"/>
      <c r="G990" s="334"/>
      <c r="H990" s="33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 x14ac:dyDescent="0.2">
      <c r="A991" s="334"/>
      <c r="B991" s="334"/>
      <c r="C991" s="450"/>
      <c r="D991" s="335"/>
      <c r="E991" s="334"/>
      <c r="F991" s="335"/>
      <c r="G991" s="334"/>
      <c r="H991" s="33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 x14ac:dyDescent="0.2">
      <c r="A992" s="334"/>
      <c r="B992" s="334"/>
      <c r="C992" s="450"/>
      <c r="D992" s="335"/>
      <c r="E992" s="334"/>
      <c r="F992" s="335"/>
      <c r="G992" s="334"/>
      <c r="H992" s="33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 x14ac:dyDescent="0.2">
      <c r="A993" s="334"/>
      <c r="B993" s="334"/>
      <c r="C993" s="450"/>
      <c r="D993" s="335"/>
      <c r="E993" s="334"/>
      <c r="F993" s="335"/>
      <c r="G993" s="334"/>
      <c r="H993" s="33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 x14ac:dyDescent="0.2">
      <c r="A994" s="334"/>
      <c r="B994" s="334"/>
      <c r="C994" s="450"/>
      <c r="D994" s="335"/>
      <c r="E994" s="334"/>
      <c r="F994" s="335"/>
      <c r="G994" s="334"/>
      <c r="H994" s="33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 x14ac:dyDescent="0.2">
      <c r="A995" s="334"/>
      <c r="B995" s="334"/>
      <c r="C995" s="450"/>
      <c r="D995" s="335"/>
      <c r="E995" s="334"/>
      <c r="F995" s="335"/>
      <c r="G995" s="334"/>
      <c r="H995" s="33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 x14ac:dyDescent="0.2">
      <c r="A996" s="334"/>
      <c r="B996" s="334"/>
      <c r="C996" s="450"/>
      <c r="D996" s="335"/>
      <c r="E996" s="334"/>
      <c r="F996" s="335"/>
      <c r="G996" s="334"/>
      <c r="H996" s="33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 x14ac:dyDescent="0.2">
      <c r="A997" s="334"/>
      <c r="B997" s="334"/>
      <c r="C997" s="450"/>
      <c r="D997" s="335"/>
      <c r="E997" s="334"/>
      <c r="F997" s="335"/>
      <c r="G997" s="334"/>
      <c r="H997" s="33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 x14ac:dyDescent="0.2">
      <c r="A998" s="334"/>
      <c r="B998" s="334"/>
      <c r="C998" s="450"/>
      <c r="D998" s="335"/>
      <c r="E998" s="334"/>
      <c r="F998" s="335"/>
      <c r="G998" s="334"/>
      <c r="H998" s="33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 x14ac:dyDescent="0.2">
      <c r="A999" s="334"/>
      <c r="B999" s="334"/>
      <c r="C999" s="450"/>
      <c r="D999" s="335"/>
      <c r="E999" s="334"/>
      <c r="F999" s="335"/>
      <c r="G999" s="334"/>
      <c r="H999" s="33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 x14ac:dyDescent="0.2">
      <c r="A1000" s="334"/>
      <c r="B1000" s="334"/>
      <c r="C1000" s="450"/>
      <c r="D1000" s="335"/>
      <c r="E1000" s="334"/>
      <c r="F1000" s="335"/>
      <c r="G1000" s="334"/>
      <c r="H1000" s="33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4.25" customHeight="1" x14ac:dyDescent="0.2">
      <c r="A1001" s="334"/>
      <c r="B1001" s="334"/>
      <c r="C1001" s="450"/>
      <c r="D1001" s="335"/>
      <c r="E1001" s="334"/>
      <c r="F1001" s="335"/>
      <c r="G1001" s="334"/>
      <c r="H1001" s="33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4.25" customHeight="1" x14ac:dyDescent="0.2">
      <c r="A1002" s="334"/>
      <c r="B1002" s="334"/>
      <c r="C1002" s="450"/>
      <c r="D1002" s="335"/>
      <c r="E1002" s="334"/>
      <c r="F1002" s="335"/>
      <c r="G1002" s="334"/>
      <c r="H1002" s="33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4.25" customHeight="1" x14ac:dyDescent="0.2">
      <c r="A1003" s="334"/>
      <c r="B1003" s="334"/>
      <c r="C1003" s="450"/>
      <c r="D1003" s="335"/>
      <c r="E1003" s="334"/>
      <c r="F1003" s="335"/>
      <c r="G1003" s="334"/>
      <c r="H1003" s="33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4.25" customHeight="1" x14ac:dyDescent="0.2">
      <c r="A1004" s="334"/>
      <c r="B1004" s="334"/>
      <c r="C1004" s="450"/>
      <c r="D1004" s="335"/>
      <c r="E1004" s="334"/>
      <c r="F1004" s="335"/>
      <c r="G1004" s="334"/>
      <c r="H1004" s="33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4.25" customHeight="1" x14ac:dyDescent="0.2">
      <c r="A1005" s="334"/>
      <c r="B1005" s="334"/>
      <c r="C1005" s="450"/>
      <c r="D1005" s="335"/>
      <c r="E1005" s="334"/>
      <c r="F1005" s="335"/>
      <c r="G1005" s="334"/>
      <c r="H1005" s="33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4.25" customHeight="1" x14ac:dyDescent="0.2">
      <c r="A1006" s="334"/>
      <c r="B1006" s="334"/>
      <c r="C1006" s="450"/>
      <c r="D1006" s="335"/>
      <c r="E1006" s="334"/>
      <c r="F1006" s="335"/>
      <c r="G1006" s="334"/>
      <c r="H1006" s="33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4.25" customHeight="1" x14ac:dyDescent="0.2">
      <c r="A1007" s="334"/>
      <c r="B1007" s="334"/>
      <c r="C1007" s="450"/>
      <c r="D1007" s="335"/>
      <c r="E1007" s="334"/>
      <c r="F1007" s="335"/>
      <c r="G1007" s="334"/>
      <c r="H1007" s="33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4.25" customHeight="1" x14ac:dyDescent="0.2">
      <c r="A1008" s="334"/>
      <c r="B1008" s="334"/>
      <c r="C1008" s="450"/>
      <c r="D1008" s="335"/>
      <c r="E1008" s="334"/>
      <c r="F1008" s="335"/>
      <c r="G1008" s="334"/>
      <c r="H1008" s="33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4.25" customHeight="1" x14ac:dyDescent="0.2">
      <c r="A1009" s="334"/>
      <c r="B1009" s="334"/>
      <c r="C1009" s="450"/>
      <c r="D1009" s="335"/>
      <c r="E1009" s="334"/>
      <c r="F1009" s="335"/>
      <c r="G1009" s="334"/>
      <c r="H1009" s="33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4.25" customHeight="1" x14ac:dyDescent="0.2">
      <c r="A1010" s="334"/>
      <c r="B1010" s="334"/>
      <c r="C1010" s="450"/>
      <c r="D1010" s="335"/>
      <c r="E1010" s="334"/>
      <c r="F1010" s="335"/>
      <c r="G1010" s="334"/>
      <c r="H1010" s="33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4.25" customHeight="1" x14ac:dyDescent="0.2">
      <c r="A1011" s="334"/>
      <c r="B1011" s="334"/>
      <c r="C1011" s="450"/>
      <c r="D1011" s="335"/>
      <c r="E1011" s="334"/>
      <c r="F1011" s="335"/>
      <c r="G1011" s="334"/>
      <c r="H1011" s="33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4.25" customHeight="1" x14ac:dyDescent="0.2">
      <c r="A1012" s="334"/>
      <c r="B1012" s="334"/>
      <c r="C1012" s="450"/>
      <c r="D1012" s="335"/>
      <c r="E1012" s="334"/>
      <c r="F1012" s="335"/>
      <c r="G1012" s="334"/>
      <c r="H1012" s="33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4.25" customHeight="1" x14ac:dyDescent="0.2">
      <c r="A1013" s="334"/>
      <c r="B1013" s="334"/>
      <c r="C1013" s="450"/>
      <c r="D1013" s="335"/>
      <c r="E1013" s="334"/>
      <c r="F1013" s="335"/>
      <c r="G1013" s="334"/>
      <c r="H1013" s="33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4.25" customHeight="1" x14ac:dyDescent="0.2">
      <c r="A1014" s="334"/>
      <c r="B1014" s="334"/>
      <c r="C1014" s="450"/>
      <c r="D1014" s="335"/>
      <c r="E1014" s="334"/>
      <c r="F1014" s="335"/>
      <c r="G1014" s="334"/>
      <c r="H1014" s="33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4.25" customHeight="1" x14ac:dyDescent="0.2">
      <c r="A1015" s="334"/>
      <c r="B1015" s="334"/>
      <c r="C1015" s="450"/>
      <c r="D1015" s="335"/>
      <c r="E1015" s="334"/>
      <c r="F1015" s="335"/>
      <c r="G1015" s="334"/>
      <c r="H1015" s="33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4.25" customHeight="1" x14ac:dyDescent="0.2">
      <c r="A1016" s="334"/>
      <c r="B1016" s="334"/>
      <c r="C1016" s="450"/>
      <c r="D1016" s="335"/>
      <c r="E1016" s="334"/>
      <c r="F1016" s="335"/>
      <c r="G1016" s="334"/>
      <c r="H1016" s="33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4.25" customHeight="1" x14ac:dyDescent="0.2">
      <c r="A1017" s="334"/>
      <c r="B1017" s="334"/>
      <c r="C1017" s="450"/>
      <c r="D1017" s="335"/>
      <c r="E1017" s="334"/>
      <c r="F1017" s="335"/>
      <c r="G1017" s="334"/>
      <c r="H1017" s="33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4.25" customHeight="1" x14ac:dyDescent="0.2">
      <c r="A1018" s="334"/>
      <c r="B1018" s="334"/>
      <c r="C1018" s="450"/>
      <c r="D1018" s="335"/>
      <c r="E1018" s="334"/>
      <c r="F1018" s="335"/>
      <c r="G1018" s="334"/>
      <c r="H1018" s="33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4.25" customHeight="1" x14ac:dyDescent="0.2">
      <c r="A1019" s="334"/>
      <c r="B1019" s="334"/>
      <c r="C1019" s="450"/>
      <c r="D1019" s="335"/>
      <c r="E1019" s="334"/>
      <c r="F1019" s="335"/>
      <c r="G1019" s="334"/>
      <c r="H1019" s="33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4.25" customHeight="1" x14ac:dyDescent="0.2">
      <c r="A1020" s="334"/>
      <c r="B1020" s="334"/>
      <c r="C1020" s="450"/>
      <c r="D1020" s="335"/>
      <c r="E1020" s="334"/>
      <c r="F1020" s="335"/>
      <c r="G1020" s="334"/>
      <c r="H1020" s="33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4.25" customHeight="1" x14ac:dyDescent="0.2">
      <c r="A1021" s="334"/>
      <c r="B1021" s="334"/>
      <c r="C1021" s="450"/>
      <c r="D1021" s="335"/>
      <c r="E1021" s="334"/>
      <c r="F1021" s="335"/>
      <c r="G1021" s="334"/>
      <c r="H1021" s="33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4.25" customHeight="1" x14ac:dyDescent="0.2">
      <c r="A1022" s="334"/>
      <c r="B1022" s="334"/>
      <c r="C1022" s="450"/>
      <c r="D1022" s="335"/>
      <c r="E1022" s="334"/>
      <c r="F1022" s="335"/>
      <c r="G1022" s="334"/>
      <c r="H1022" s="33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4.25" customHeight="1" x14ac:dyDescent="0.2">
      <c r="A1023" s="334"/>
      <c r="B1023" s="334"/>
      <c r="C1023" s="450"/>
      <c r="D1023" s="335"/>
      <c r="E1023" s="334"/>
      <c r="F1023" s="335"/>
      <c r="G1023" s="334"/>
      <c r="H1023" s="33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4.25" customHeight="1" x14ac:dyDescent="0.2">
      <c r="A1024" s="334"/>
      <c r="B1024" s="334"/>
      <c r="C1024" s="450"/>
      <c r="D1024" s="335"/>
      <c r="E1024" s="334"/>
      <c r="F1024" s="335"/>
      <c r="G1024" s="334"/>
      <c r="H1024" s="33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4.25" customHeight="1" x14ac:dyDescent="0.2">
      <c r="A1025" s="334"/>
      <c r="B1025" s="334"/>
      <c r="C1025" s="450"/>
      <c r="D1025" s="335"/>
      <c r="E1025" s="334"/>
      <c r="F1025" s="335"/>
      <c r="G1025" s="334"/>
      <c r="H1025" s="33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4.25" customHeight="1" x14ac:dyDescent="0.2">
      <c r="A1026" s="334"/>
      <c r="B1026" s="334"/>
      <c r="C1026" s="450"/>
      <c r="D1026" s="335"/>
      <c r="E1026" s="334"/>
      <c r="F1026" s="335"/>
      <c r="G1026" s="334"/>
      <c r="H1026" s="33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4.25" customHeight="1" x14ac:dyDescent="0.2">
      <c r="A1027" s="334"/>
      <c r="B1027" s="334"/>
      <c r="C1027" s="450"/>
      <c r="D1027" s="335"/>
      <c r="E1027" s="334"/>
      <c r="F1027" s="335"/>
      <c r="G1027" s="334"/>
      <c r="H1027" s="33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4.25" customHeight="1" x14ac:dyDescent="0.2">
      <c r="A1028" s="334"/>
      <c r="B1028" s="334"/>
      <c r="C1028" s="450"/>
      <c r="D1028" s="335"/>
      <c r="E1028" s="334"/>
      <c r="F1028" s="335"/>
      <c r="G1028" s="334"/>
      <c r="H1028" s="33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4.25" customHeight="1" x14ac:dyDescent="0.2">
      <c r="A1029" s="334"/>
      <c r="B1029" s="334"/>
      <c r="C1029" s="450"/>
      <c r="D1029" s="335"/>
      <c r="E1029" s="334"/>
      <c r="F1029" s="335"/>
      <c r="G1029" s="334"/>
      <c r="H1029" s="33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4.25" customHeight="1" x14ac:dyDescent="0.2">
      <c r="A1030" s="334"/>
      <c r="B1030" s="334"/>
      <c r="C1030" s="450"/>
      <c r="D1030" s="335"/>
      <c r="E1030" s="334"/>
      <c r="F1030" s="335"/>
      <c r="G1030" s="334"/>
      <c r="H1030" s="33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4.25" customHeight="1" x14ac:dyDescent="0.2">
      <c r="A1031" s="334"/>
      <c r="B1031" s="334"/>
      <c r="C1031" s="450"/>
      <c r="D1031" s="335"/>
      <c r="E1031" s="334"/>
      <c r="F1031" s="335"/>
      <c r="G1031" s="334"/>
      <c r="H1031" s="33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4.25" customHeight="1" x14ac:dyDescent="0.2">
      <c r="A1032" s="334"/>
      <c r="B1032" s="334"/>
      <c r="C1032" s="450"/>
      <c r="D1032" s="335"/>
      <c r="E1032" s="334"/>
      <c r="F1032" s="335"/>
      <c r="G1032" s="334"/>
      <c r="H1032" s="33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4.25" customHeight="1" x14ac:dyDescent="0.2">
      <c r="A1033" s="334"/>
      <c r="B1033" s="334"/>
      <c r="C1033" s="450"/>
      <c r="D1033" s="335"/>
      <c r="E1033" s="334"/>
      <c r="F1033" s="335"/>
      <c r="G1033" s="334"/>
      <c r="H1033" s="33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4.25" customHeight="1" x14ac:dyDescent="0.2">
      <c r="A1034" s="334"/>
      <c r="B1034" s="334"/>
      <c r="C1034" s="450"/>
      <c r="D1034" s="335"/>
      <c r="E1034" s="334"/>
      <c r="F1034" s="335"/>
      <c r="G1034" s="334"/>
      <c r="H1034" s="33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4.25" customHeight="1" x14ac:dyDescent="0.2">
      <c r="A1035" s="334"/>
      <c r="B1035" s="334"/>
      <c r="C1035" s="450"/>
      <c r="D1035" s="335"/>
      <c r="E1035" s="334"/>
      <c r="F1035" s="335"/>
      <c r="G1035" s="334"/>
      <c r="H1035" s="33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4.25" customHeight="1" x14ac:dyDescent="0.2">
      <c r="A1036" s="334"/>
      <c r="B1036" s="334"/>
      <c r="C1036" s="450"/>
      <c r="D1036" s="335"/>
      <c r="E1036" s="334"/>
      <c r="F1036" s="335"/>
      <c r="G1036" s="334"/>
      <c r="H1036" s="33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4.25" customHeight="1" x14ac:dyDescent="0.2">
      <c r="A1037" s="334"/>
      <c r="B1037" s="334"/>
      <c r="C1037" s="450"/>
      <c r="D1037" s="335"/>
      <c r="E1037" s="334"/>
      <c r="F1037" s="335"/>
      <c r="G1037" s="334"/>
      <c r="H1037" s="33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4.25" customHeight="1" x14ac:dyDescent="0.2">
      <c r="A1038" s="334"/>
      <c r="B1038" s="334"/>
      <c r="C1038" s="450"/>
      <c r="D1038" s="335"/>
      <c r="E1038" s="334"/>
      <c r="F1038" s="335"/>
      <c r="G1038" s="334"/>
      <c r="H1038" s="33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4.25" customHeight="1" x14ac:dyDescent="0.2">
      <c r="A1039" s="334"/>
      <c r="B1039" s="334"/>
      <c r="C1039" s="450"/>
      <c r="D1039" s="335"/>
      <c r="E1039" s="334"/>
      <c r="F1039" s="335"/>
      <c r="G1039" s="334"/>
      <c r="H1039" s="33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4.25" customHeight="1" x14ac:dyDescent="0.2">
      <c r="A1040" s="334"/>
      <c r="B1040" s="334"/>
      <c r="C1040" s="450"/>
      <c r="D1040" s="335"/>
      <c r="E1040" s="334"/>
      <c r="F1040" s="335"/>
      <c r="G1040" s="334"/>
      <c r="H1040" s="33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4.25" customHeight="1" x14ac:dyDescent="0.2">
      <c r="A1041" s="334"/>
      <c r="B1041" s="334"/>
      <c r="C1041" s="450"/>
      <c r="D1041" s="335"/>
      <c r="E1041" s="334"/>
      <c r="F1041" s="335"/>
      <c r="G1041" s="334"/>
      <c r="H1041" s="33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4.25" customHeight="1" x14ac:dyDescent="0.2">
      <c r="A1042" s="334"/>
      <c r="B1042" s="334"/>
      <c r="C1042" s="450"/>
      <c r="D1042" s="335"/>
      <c r="E1042" s="334"/>
      <c r="F1042" s="335"/>
      <c r="G1042" s="334"/>
      <c r="H1042" s="33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4.25" customHeight="1" x14ac:dyDescent="0.2">
      <c r="A1043" s="334"/>
      <c r="B1043" s="334"/>
      <c r="C1043" s="450"/>
      <c r="D1043" s="335"/>
      <c r="E1043" s="334"/>
      <c r="F1043" s="335"/>
      <c r="G1043" s="334"/>
      <c r="H1043" s="33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4.25" customHeight="1" x14ac:dyDescent="0.2">
      <c r="A1044" s="334"/>
      <c r="B1044" s="334"/>
      <c r="C1044" s="450"/>
      <c r="D1044" s="335"/>
      <c r="E1044" s="334"/>
      <c r="F1044" s="335"/>
      <c r="G1044" s="334"/>
      <c r="H1044" s="33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4.25" customHeight="1" x14ac:dyDescent="0.2">
      <c r="A1045" s="334"/>
      <c r="B1045" s="334"/>
      <c r="C1045" s="450"/>
      <c r="D1045" s="335"/>
      <c r="E1045" s="334"/>
      <c r="F1045" s="335"/>
      <c r="G1045" s="334"/>
      <c r="H1045" s="33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4.25" customHeight="1" x14ac:dyDescent="0.2">
      <c r="A1046" s="334"/>
      <c r="B1046" s="334"/>
      <c r="C1046" s="450"/>
      <c r="D1046" s="335"/>
      <c r="E1046" s="334"/>
      <c r="F1046" s="335"/>
      <c r="G1046" s="334"/>
      <c r="H1046" s="33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4.25" customHeight="1" x14ac:dyDescent="0.2">
      <c r="A1047" s="334"/>
      <c r="B1047" s="334"/>
      <c r="C1047" s="450"/>
      <c r="D1047" s="335"/>
      <c r="E1047" s="334"/>
      <c r="F1047" s="335"/>
      <c r="G1047" s="334"/>
      <c r="H1047" s="33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4.25" customHeight="1" x14ac:dyDescent="0.2">
      <c r="A1048" s="334"/>
      <c r="B1048" s="334"/>
      <c r="C1048" s="450"/>
      <c r="D1048" s="335"/>
      <c r="E1048" s="334"/>
      <c r="F1048" s="335"/>
      <c r="G1048" s="334"/>
      <c r="H1048" s="33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4.25" customHeight="1" x14ac:dyDescent="0.2">
      <c r="A1049" s="334"/>
      <c r="B1049" s="334"/>
      <c r="C1049" s="450"/>
      <c r="D1049" s="335"/>
      <c r="E1049" s="334"/>
      <c r="F1049" s="335"/>
      <c r="G1049" s="334"/>
      <c r="H1049" s="33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4.25" customHeight="1" x14ac:dyDescent="0.2">
      <c r="A1050" s="334"/>
      <c r="B1050" s="334"/>
      <c r="C1050" s="450"/>
      <c r="D1050" s="335"/>
      <c r="E1050" s="334"/>
      <c r="F1050" s="335"/>
      <c r="G1050" s="334"/>
      <c r="H1050" s="33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4.25" customHeight="1" x14ac:dyDescent="0.2">
      <c r="A1051" s="334"/>
      <c r="B1051" s="334"/>
      <c r="C1051" s="450"/>
      <c r="D1051" s="335"/>
      <c r="E1051" s="334"/>
      <c r="F1051" s="335"/>
      <c r="G1051" s="334"/>
      <c r="H1051" s="33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4.25" customHeight="1" x14ac:dyDescent="0.2">
      <c r="A1052" s="334"/>
      <c r="B1052" s="334"/>
      <c r="C1052" s="450"/>
      <c r="D1052" s="335"/>
      <c r="E1052" s="334"/>
      <c r="F1052" s="335"/>
      <c r="G1052" s="334"/>
      <c r="H1052" s="33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4.25" customHeight="1" x14ac:dyDescent="0.2">
      <c r="A1053" s="334"/>
      <c r="B1053" s="334"/>
      <c r="C1053" s="450"/>
      <c r="D1053" s="335"/>
      <c r="E1053" s="334"/>
      <c r="F1053" s="335"/>
      <c r="G1053" s="334"/>
      <c r="H1053" s="33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4.25" customHeight="1" x14ac:dyDescent="0.2">
      <c r="A1054" s="334"/>
      <c r="B1054" s="334"/>
      <c r="C1054" s="450"/>
      <c r="D1054" s="335"/>
      <c r="E1054" s="334"/>
      <c r="F1054" s="335"/>
      <c r="G1054" s="334"/>
      <c r="H1054" s="33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4.25" customHeight="1" x14ac:dyDescent="0.2">
      <c r="A1055" s="334"/>
      <c r="B1055" s="334"/>
      <c r="C1055" s="450"/>
      <c r="D1055" s="335"/>
      <c r="E1055" s="334"/>
      <c r="F1055" s="335"/>
      <c r="G1055" s="334"/>
      <c r="H1055" s="33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4.25" customHeight="1" x14ac:dyDescent="0.2">
      <c r="A1056" s="334"/>
      <c r="B1056" s="334"/>
      <c r="C1056" s="450"/>
      <c r="D1056" s="335"/>
      <c r="E1056" s="334"/>
      <c r="F1056" s="335"/>
      <c r="G1056" s="334"/>
      <c r="H1056" s="33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4.25" customHeight="1" x14ac:dyDescent="0.2">
      <c r="A1057" s="334"/>
      <c r="B1057" s="334"/>
      <c r="C1057" s="450"/>
      <c r="D1057" s="335"/>
      <c r="E1057" s="334"/>
      <c r="F1057" s="335"/>
      <c r="G1057" s="334"/>
      <c r="H1057" s="33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4.25" customHeight="1" x14ac:dyDescent="0.2">
      <c r="A1058" s="334"/>
      <c r="B1058" s="334"/>
      <c r="C1058" s="450"/>
      <c r="D1058" s="335"/>
      <c r="E1058" s="334"/>
      <c r="F1058" s="335"/>
      <c r="G1058" s="334"/>
      <c r="H1058" s="33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4.25" customHeight="1" x14ac:dyDescent="0.2">
      <c r="A1059" s="334"/>
      <c r="B1059" s="334"/>
      <c r="C1059" s="450"/>
      <c r="D1059" s="335"/>
      <c r="E1059" s="334"/>
      <c r="F1059" s="335"/>
      <c r="G1059" s="334"/>
      <c r="H1059" s="33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4.25" customHeight="1" x14ac:dyDescent="0.2">
      <c r="A1060" s="334"/>
      <c r="B1060" s="334"/>
      <c r="C1060" s="450"/>
      <c r="D1060" s="335"/>
      <c r="E1060" s="334"/>
      <c r="F1060" s="335"/>
      <c r="G1060" s="334"/>
      <c r="H1060" s="33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4.25" customHeight="1" x14ac:dyDescent="0.2">
      <c r="A1061" s="334"/>
      <c r="B1061" s="334"/>
      <c r="C1061" s="450"/>
      <c r="D1061" s="335"/>
      <c r="E1061" s="334"/>
      <c r="F1061" s="335"/>
      <c r="G1061" s="334"/>
      <c r="H1061" s="33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4.25" customHeight="1" x14ac:dyDescent="0.2">
      <c r="A1062" s="334"/>
      <c r="B1062" s="334"/>
      <c r="C1062" s="450"/>
      <c r="D1062" s="335"/>
      <c r="E1062" s="334"/>
      <c r="F1062" s="335"/>
      <c r="G1062" s="334"/>
      <c r="H1062" s="33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4.25" customHeight="1" x14ac:dyDescent="0.2">
      <c r="A1063" s="334"/>
      <c r="B1063" s="334"/>
      <c r="C1063" s="450"/>
      <c r="D1063" s="335"/>
      <c r="E1063" s="334"/>
      <c r="F1063" s="335"/>
      <c r="G1063" s="334"/>
      <c r="H1063" s="33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4.25" customHeight="1" x14ac:dyDescent="0.2">
      <c r="A1064" s="334"/>
      <c r="B1064" s="334"/>
      <c r="C1064" s="450"/>
      <c r="D1064" s="335"/>
      <c r="E1064" s="334"/>
      <c r="F1064" s="335"/>
      <c r="G1064" s="334"/>
      <c r="H1064" s="33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4.25" customHeight="1" x14ac:dyDescent="0.2">
      <c r="A1065" s="334"/>
      <c r="B1065" s="334"/>
      <c r="C1065" s="450"/>
      <c r="D1065" s="335"/>
      <c r="E1065" s="334"/>
      <c r="F1065" s="335"/>
      <c r="G1065" s="334"/>
      <c r="H1065" s="33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4.25" customHeight="1" x14ac:dyDescent="0.2">
      <c r="A1066" s="334"/>
      <c r="B1066" s="334"/>
      <c r="C1066" s="450"/>
      <c r="D1066" s="335"/>
      <c r="E1066" s="334"/>
      <c r="F1066" s="335"/>
      <c r="G1066" s="334"/>
      <c r="H1066" s="33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4.25" customHeight="1" x14ac:dyDescent="0.2">
      <c r="A1067" s="334"/>
      <c r="B1067" s="334"/>
      <c r="C1067" s="450"/>
      <c r="D1067" s="335"/>
      <c r="E1067" s="334"/>
      <c r="F1067" s="335"/>
      <c r="G1067" s="334"/>
      <c r="H1067" s="33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4.25" customHeight="1" x14ac:dyDescent="0.2">
      <c r="A1068" s="334"/>
      <c r="B1068" s="334"/>
      <c r="C1068" s="450"/>
      <c r="D1068" s="335"/>
      <c r="E1068" s="334"/>
      <c r="F1068" s="335"/>
      <c r="G1068" s="334"/>
      <c r="H1068" s="33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4.25" customHeight="1" x14ac:dyDescent="0.2">
      <c r="A1069" s="334"/>
      <c r="B1069" s="334"/>
      <c r="C1069" s="450"/>
      <c r="D1069" s="335"/>
      <c r="E1069" s="334"/>
      <c r="F1069" s="335"/>
      <c r="G1069" s="334"/>
      <c r="H1069" s="33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4.25" customHeight="1" x14ac:dyDescent="0.2">
      <c r="A1070" s="334"/>
      <c r="B1070" s="334"/>
      <c r="C1070" s="450"/>
      <c r="D1070" s="335"/>
      <c r="E1070" s="334"/>
      <c r="F1070" s="335"/>
      <c r="G1070" s="334"/>
      <c r="H1070" s="33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4.25" customHeight="1" x14ac:dyDescent="0.2">
      <c r="A1071" s="334"/>
      <c r="B1071" s="334"/>
      <c r="C1071" s="450"/>
      <c r="D1071" s="335"/>
      <c r="E1071" s="334"/>
      <c r="F1071" s="335"/>
      <c r="G1071" s="334"/>
      <c r="H1071" s="33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4.25" customHeight="1" x14ac:dyDescent="0.2">
      <c r="A1072" s="334"/>
      <c r="B1072" s="334"/>
      <c r="C1072" s="450"/>
      <c r="D1072" s="335"/>
      <c r="E1072" s="334"/>
      <c r="F1072" s="335"/>
      <c r="G1072" s="334"/>
      <c r="H1072" s="33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4.25" customHeight="1" x14ac:dyDescent="0.2">
      <c r="A1073" s="334"/>
      <c r="B1073" s="334"/>
      <c r="C1073" s="450"/>
      <c r="D1073" s="335"/>
      <c r="E1073" s="334"/>
      <c r="F1073" s="335"/>
      <c r="G1073" s="334"/>
      <c r="H1073" s="33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4.25" customHeight="1" x14ac:dyDescent="0.2">
      <c r="A1074" s="334"/>
      <c r="B1074" s="334"/>
      <c r="C1074" s="450"/>
      <c r="D1074" s="335"/>
      <c r="E1074" s="334"/>
      <c r="F1074" s="335"/>
      <c r="G1074" s="334"/>
      <c r="H1074" s="33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4.25" customHeight="1" x14ac:dyDescent="0.2">
      <c r="A1075" s="334"/>
      <c r="B1075" s="334"/>
      <c r="C1075" s="450"/>
      <c r="D1075" s="335"/>
      <c r="E1075" s="334"/>
      <c r="F1075" s="335"/>
      <c r="G1075" s="334"/>
      <c r="H1075" s="33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4.25" customHeight="1" x14ac:dyDescent="0.2">
      <c r="A1076" s="334"/>
      <c r="B1076" s="334"/>
      <c r="C1076" s="450"/>
      <c r="D1076" s="335"/>
      <c r="E1076" s="334"/>
      <c r="F1076" s="335"/>
      <c r="G1076" s="334"/>
      <c r="H1076" s="33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4.25" customHeight="1" x14ac:dyDescent="0.2">
      <c r="A1077" s="334"/>
      <c r="B1077" s="334"/>
      <c r="C1077" s="450"/>
      <c r="D1077" s="335"/>
      <c r="E1077" s="334"/>
      <c r="F1077" s="335"/>
      <c r="G1077" s="334"/>
      <c r="H1077" s="33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  <row r="1078" spans="1:26" ht="14.25" customHeight="1" x14ac:dyDescent="0.2">
      <c r="A1078" s="334"/>
      <c r="B1078" s="334"/>
      <c r="C1078" s="450"/>
      <c r="D1078" s="335"/>
      <c r="E1078" s="334"/>
      <c r="F1078" s="335"/>
      <c r="G1078" s="334"/>
      <c r="H1078" s="33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</row>
    <row r="1079" spans="1:26" ht="14.25" customHeight="1" x14ac:dyDescent="0.2">
      <c r="A1079" s="334"/>
      <c r="B1079" s="334"/>
      <c r="C1079" s="450"/>
      <c r="D1079" s="335"/>
      <c r="E1079" s="334"/>
      <c r="F1079" s="335"/>
      <c r="G1079" s="334"/>
      <c r="H1079" s="33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</row>
    <row r="1080" spans="1:26" ht="14.25" customHeight="1" x14ac:dyDescent="0.2">
      <c r="A1080" s="334"/>
      <c r="B1080" s="334"/>
      <c r="C1080" s="450"/>
      <c r="D1080" s="335"/>
      <c r="E1080" s="334"/>
      <c r="F1080" s="335"/>
      <c r="G1080" s="334"/>
      <c r="H1080" s="33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</row>
    <row r="1081" spans="1:26" ht="14.25" customHeight="1" x14ac:dyDescent="0.2">
      <c r="A1081" s="334"/>
      <c r="B1081" s="334"/>
      <c r="C1081" s="450"/>
      <c r="D1081" s="335"/>
      <c r="E1081" s="334"/>
      <c r="F1081" s="335"/>
      <c r="G1081" s="334"/>
      <c r="H1081" s="33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</row>
    <row r="1082" spans="1:26" ht="14.25" customHeight="1" x14ac:dyDescent="0.2">
      <c r="A1082" s="334"/>
      <c r="B1082" s="334"/>
      <c r="C1082" s="450"/>
      <c r="D1082" s="335"/>
      <c r="E1082" s="334"/>
      <c r="F1082" s="335"/>
      <c r="G1082" s="334"/>
      <c r="H1082" s="33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</row>
    <row r="1083" spans="1:26" ht="14.25" customHeight="1" x14ac:dyDescent="0.2">
      <c r="A1083" s="334"/>
      <c r="B1083" s="334"/>
      <c r="C1083" s="450"/>
      <c r="D1083" s="335"/>
      <c r="E1083" s="334"/>
      <c r="F1083" s="335"/>
      <c r="G1083" s="334"/>
      <c r="H1083" s="33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</row>
    <row r="1084" spans="1:26" ht="14.25" customHeight="1" x14ac:dyDescent="0.2">
      <c r="A1084" s="334"/>
      <c r="B1084" s="334"/>
      <c r="C1084" s="450"/>
      <c r="D1084" s="335"/>
      <c r="E1084" s="334"/>
      <c r="F1084" s="335"/>
      <c r="G1084" s="334"/>
      <c r="H1084" s="33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</row>
    <row r="1085" spans="1:26" ht="14.25" customHeight="1" x14ac:dyDescent="0.2">
      <c r="A1085" s="334"/>
      <c r="B1085" s="334"/>
      <c r="C1085" s="450"/>
      <c r="D1085" s="335"/>
      <c r="E1085" s="334"/>
      <c r="F1085" s="335"/>
      <c r="G1085" s="334"/>
      <c r="H1085" s="33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</row>
    <row r="1086" spans="1:26" ht="14.25" customHeight="1" x14ac:dyDescent="0.2">
      <c r="A1086" s="334"/>
      <c r="B1086" s="334"/>
      <c r="C1086" s="450"/>
      <c r="D1086" s="335"/>
      <c r="E1086" s="334"/>
      <c r="F1086" s="335"/>
      <c r="G1086" s="334"/>
      <c r="H1086" s="33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</row>
    <row r="1087" spans="1:26" ht="14.25" customHeight="1" x14ac:dyDescent="0.2">
      <c r="A1087" s="334"/>
      <c r="B1087" s="334"/>
      <c r="C1087" s="450"/>
      <c r="D1087" s="335"/>
      <c r="E1087" s="334"/>
      <c r="F1087" s="335"/>
      <c r="G1087" s="334"/>
      <c r="H1087" s="33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</row>
    <row r="1088" spans="1:26" ht="14.25" customHeight="1" x14ac:dyDescent="0.2">
      <c r="A1088" s="334"/>
      <c r="B1088" s="334"/>
      <c r="C1088" s="450"/>
      <c r="D1088" s="335"/>
      <c r="E1088" s="334"/>
      <c r="F1088" s="335"/>
      <c r="G1088" s="334"/>
      <c r="H1088" s="33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</row>
    <row r="1089" spans="1:26" ht="14.25" customHeight="1" x14ac:dyDescent="0.2">
      <c r="A1089" s="334"/>
      <c r="B1089" s="334"/>
      <c r="C1089" s="450"/>
      <c r="D1089" s="335"/>
      <c r="E1089" s="334"/>
      <c r="F1089" s="335"/>
      <c r="G1089" s="334"/>
      <c r="H1089" s="33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</row>
    <row r="1090" spans="1:26" ht="14.25" customHeight="1" x14ac:dyDescent="0.2">
      <c r="A1090" s="334"/>
      <c r="B1090" s="334"/>
      <c r="C1090" s="450"/>
      <c r="D1090" s="335"/>
      <c r="E1090" s="334"/>
      <c r="F1090" s="335"/>
      <c r="G1090" s="334"/>
      <c r="H1090" s="33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</row>
    <row r="1091" spans="1:26" ht="14.25" customHeight="1" x14ac:dyDescent="0.2">
      <c r="A1091" s="334"/>
      <c r="B1091" s="334"/>
      <c r="C1091" s="450"/>
      <c r="D1091" s="335"/>
      <c r="E1091" s="334"/>
      <c r="F1091" s="335"/>
      <c r="G1091" s="334"/>
      <c r="H1091" s="33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</row>
    <row r="1092" spans="1:26" ht="14.25" customHeight="1" x14ac:dyDescent="0.2">
      <c r="A1092" s="334"/>
      <c r="B1092" s="334"/>
      <c r="C1092" s="450"/>
      <c r="D1092" s="335"/>
      <c r="E1092" s="334"/>
      <c r="F1092" s="335"/>
      <c r="G1092" s="334"/>
      <c r="H1092" s="33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</row>
    <row r="1093" spans="1:26" ht="14.25" customHeight="1" x14ac:dyDescent="0.2">
      <c r="A1093" s="334"/>
      <c r="B1093" s="334"/>
      <c r="C1093" s="450"/>
      <c r="D1093" s="335"/>
      <c r="E1093" s="334"/>
      <c r="F1093" s="335"/>
      <c r="G1093" s="334"/>
      <c r="H1093" s="33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</row>
    <row r="1094" spans="1:26" ht="14.25" customHeight="1" x14ac:dyDescent="0.2">
      <c r="A1094" s="334"/>
      <c r="B1094" s="334"/>
      <c r="C1094" s="450"/>
      <c r="D1094" s="335"/>
      <c r="E1094" s="334"/>
      <c r="F1094" s="335"/>
      <c r="G1094" s="334"/>
      <c r="H1094" s="33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</row>
    <row r="1095" spans="1:26" ht="14.25" customHeight="1" x14ac:dyDescent="0.2">
      <c r="A1095" s="334"/>
      <c r="B1095" s="334"/>
      <c r="C1095" s="450"/>
      <c r="D1095" s="335"/>
      <c r="E1095" s="334"/>
      <c r="F1095" s="335"/>
      <c r="G1095" s="334"/>
      <c r="H1095" s="33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</row>
    <row r="1096" spans="1:26" ht="14.25" customHeight="1" x14ac:dyDescent="0.2">
      <c r="A1096" s="334"/>
      <c r="B1096" s="334"/>
      <c r="C1096" s="450"/>
      <c r="D1096" s="335"/>
      <c r="E1096" s="334"/>
      <c r="F1096" s="335"/>
      <c r="G1096" s="334"/>
      <c r="H1096" s="33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</row>
    <row r="1097" spans="1:26" ht="14.25" customHeight="1" x14ac:dyDescent="0.2">
      <c r="A1097" s="334"/>
      <c r="B1097" s="334"/>
      <c r="C1097" s="450"/>
      <c r="D1097" s="335"/>
      <c r="E1097" s="334"/>
      <c r="F1097" s="335"/>
      <c r="G1097" s="334"/>
      <c r="H1097" s="33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</row>
    <row r="1098" spans="1:26" ht="14.25" customHeight="1" x14ac:dyDescent="0.2">
      <c r="A1098" s="334"/>
      <c r="B1098" s="334"/>
      <c r="C1098" s="450"/>
      <c r="D1098" s="335"/>
      <c r="E1098" s="334"/>
      <c r="F1098" s="335"/>
      <c r="G1098" s="334"/>
      <c r="H1098" s="33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</row>
    <row r="1099" spans="1:26" ht="14.25" customHeight="1" x14ac:dyDescent="0.2">
      <c r="A1099" s="334"/>
      <c r="B1099" s="334"/>
      <c r="C1099" s="450"/>
      <c r="D1099" s="335"/>
      <c r="E1099" s="334"/>
      <c r="F1099" s="335"/>
      <c r="G1099" s="334"/>
      <c r="H1099" s="33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</row>
    <row r="1100" spans="1:26" ht="14.25" customHeight="1" x14ac:dyDescent="0.2">
      <c r="A1100" s="334"/>
      <c r="B1100" s="334"/>
      <c r="C1100" s="450"/>
      <c r="D1100" s="335"/>
      <c r="E1100" s="334"/>
      <c r="F1100" s="335"/>
      <c r="G1100" s="334"/>
      <c r="H1100" s="33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</row>
  </sheetData>
  <mergeCells count="17">
    <mergeCell ref="K118:N120"/>
    <mergeCell ref="P118:T118"/>
    <mergeCell ref="B137:C137"/>
    <mergeCell ref="B129:D129"/>
    <mergeCell ref="E129:J129"/>
    <mergeCell ref="H2:J2"/>
    <mergeCell ref="B4:J4"/>
    <mergeCell ref="B5:J5"/>
    <mergeCell ref="B6:J6"/>
    <mergeCell ref="B7:J7"/>
    <mergeCell ref="B9:D9"/>
    <mergeCell ref="E9:J9"/>
    <mergeCell ref="B119:D119"/>
    <mergeCell ref="E119:J119"/>
    <mergeCell ref="B127:C127"/>
    <mergeCell ref="B116:C116"/>
    <mergeCell ref="C117:J118"/>
  </mergeCells>
  <phoneticPr fontId="38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Olena</cp:lastModifiedBy>
  <cp:lastPrinted>2021-12-29T16:49:34Z</cp:lastPrinted>
  <dcterms:created xsi:type="dcterms:W3CDTF">2020-11-14T13:09:40Z</dcterms:created>
  <dcterms:modified xsi:type="dcterms:W3CDTF">2021-12-29T19:29:11Z</dcterms:modified>
</cp:coreProperties>
</file>