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L\Manifesto_18\UCF2021\Інклюзив\Звіт\"/>
    </mc:Choice>
  </mc:AlternateContent>
  <bookViews>
    <workbookView xWindow="0" yWindow="0" windowWidth="15345" windowHeight="457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21" i="2" l="1"/>
  <c r="G159" i="2"/>
  <c r="W63" i="2"/>
  <c r="H63" i="2"/>
  <c r="G63" i="2"/>
  <c r="E63" i="2"/>
  <c r="V91" i="2"/>
  <c r="S91" i="2"/>
  <c r="P91" i="2"/>
  <c r="M91" i="2"/>
  <c r="W91" i="2" s="1"/>
  <c r="Y91" i="2" s="1"/>
  <c r="Z91" i="2" s="1"/>
  <c r="J91" i="2"/>
  <c r="X91" i="2" s="1"/>
  <c r="G91" i="2"/>
  <c r="V90" i="2"/>
  <c r="S90" i="2"/>
  <c r="P90" i="2"/>
  <c r="M90" i="2"/>
  <c r="J90" i="2"/>
  <c r="X90" i="2" s="1"/>
  <c r="G90" i="2"/>
  <c r="W90" i="2" s="1"/>
  <c r="Y90" i="2" s="1"/>
  <c r="Z90" i="2" s="1"/>
  <c r="V89" i="2"/>
  <c r="S89" i="2"/>
  <c r="P89" i="2"/>
  <c r="M89" i="2"/>
  <c r="W89" i="2" s="1"/>
  <c r="Y89" i="2" s="1"/>
  <c r="Z89" i="2" s="1"/>
  <c r="J89" i="2"/>
  <c r="X89" i="2" s="1"/>
  <c r="G89" i="2"/>
  <c r="V88" i="2"/>
  <c r="S88" i="2"/>
  <c r="P88" i="2"/>
  <c r="M88" i="2"/>
  <c r="J88" i="2"/>
  <c r="X88" i="2" s="1"/>
  <c r="G88" i="2"/>
  <c r="W88" i="2" s="1"/>
  <c r="Y88" i="2" s="1"/>
  <c r="Z88" i="2" s="1"/>
  <c r="V87" i="2"/>
  <c r="S87" i="2"/>
  <c r="P87" i="2"/>
  <c r="M87" i="2"/>
  <c r="W87" i="2" s="1"/>
  <c r="Y87" i="2" s="1"/>
  <c r="Z87" i="2" s="1"/>
  <c r="J87" i="2"/>
  <c r="X87" i="2" s="1"/>
  <c r="G87" i="2"/>
  <c r="V86" i="2"/>
  <c r="S86" i="2"/>
  <c r="P86" i="2"/>
  <c r="M86" i="2"/>
  <c r="J86" i="2"/>
  <c r="X86" i="2" s="1"/>
  <c r="G86" i="2"/>
  <c r="W86" i="2" s="1"/>
  <c r="Y86" i="2" s="1"/>
  <c r="Z86" i="2" s="1"/>
  <c r="V85" i="2"/>
  <c r="S85" i="2"/>
  <c r="P85" i="2"/>
  <c r="M85" i="2"/>
  <c r="W85" i="2" s="1"/>
  <c r="Y85" i="2" s="1"/>
  <c r="Z85" i="2" s="1"/>
  <c r="J85" i="2"/>
  <c r="X85" i="2" s="1"/>
  <c r="G85" i="2"/>
  <c r="V84" i="2"/>
  <c r="S84" i="2"/>
  <c r="P84" i="2"/>
  <c r="M84" i="2"/>
  <c r="J84" i="2"/>
  <c r="X84" i="2" s="1"/>
  <c r="G84" i="2"/>
  <c r="W84" i="2" s="1"/>
  <c r="Y84" i="2" s="1"/>
  <c r="Z84" i="2" s="1"/>
  <c r="V83" i="2"/>
  <c r="S83" i="2"/>
  <c r="P83" i="2"/>
  <c r="M83" i="2"/>
  <c r="W83" i="2" s="1"/>
  <c r="Y83" i="2" s="1"/>
  <c r="Z83" i="2" s="1"/>
  <c r="J83" i="2"/>
  <c r="X83" i="2" s="1"/>
  <c r="G83" i="2"/>
  <c r="V82" i="2"/>
  <c r="S82" i="2"/>
  <c r="P82" i="2"/>
  <c r="M82" i="2"/>
  <c r="J82" i="2"/>
  <c r="X82" i="2" s="1"/>
  <c r="G82" i="2"/>
  <c r="W82" i="2" s="1"/>
  <c r="Y82" i="2" s="1"/>
  <c r="Z82" i="2" s="1"/>
  <c r="V81" i="2"/>
  <c r="S81" i="2"/>
  <c r="P81" i="2"/>
  <c r="M81" i="2"/>
  <c r="W81" i="2" s="1"/>
  <c r="Y81" i="2" s="1"/>
  <c r="Z81" i="2" s="1"/>
  <c r="J81" i="2"/>
  <c r="X81" i="2" s="1"/>
  <c r="G81" i="2"/>
  <c r="V80" i="2"/>
  <c r="S80" i="2"/>
  <c r="P80" i="2"/>
  <c r="M80" i="2"/>
  <c r="J80" i="2"/>
  <c r="X80" i="2" s="1"/>
  <c r="G80" i="2"/>
  <c r="W80" i="2" s="1"/>
  <c r="Y80" i="2" s="1"/>
  <c r="Z80" i="2" s="1"/>
  <c r="V79" i="2"/>
  <c r="S79" i="2"/>
  <c r="P79" i="2"/>
  <c r="M79" i="2"/>
  <c r="W79" i="2" s="1"/>
  <c r="Y79" i="2" s="1"/>
  <c r="Z79" i="2" s="1"/>
  <c r="J79" i="2"/>
  <c r="X79" i="2" s="1"/>
  <c r="G79" i="2"/>
  <c r="V78" i="2"/>
  <c r="S78" i="2"/>
  <c r="P78" i="2"/>
  <c r="M78" i="2"/>
  <c r="J78" i="2"/>
  <c r="X78" i="2" s="1"/>
  <c r="G78" i="2"/>
  <c r="W78" i="2" s="1"/>
  <c r="Y78" i="2" s="1"/>
  <c r="Z78" i="2" s="1"/>
  <c r="V77" i="2"/>
  <c r="S77" i="2"/>
  <c r="P77" i="2"/>
  <c r="M77" i="2"/>
  <c r="W77" i="2" s="1"/>
  <c r="Y77" i="2" s="1"/>
  <c r="Z77" i="2" s="1"/>
  <c r="J77" i="2"/>
  <c r="X77" i="2" s="1"/>
  <c r="G77" i="2"/>
  <c r="V76" i="2"/>
  <c r="S76" i="2"/>
  <c r="P76" i="2"/>
  <c r="M76" i="2"/>
  <c r="J76" i="2"/>
  <c r="X76" i="2" s="1"/>
  <c r="G76" i="2"/>
  <c r="W76" i="2" s="1"/>
  <c r="Y76" i="2" s="1"/>
  <c r="Z76" i="2" s="1"/>
  <c r="V75" i="2"/>
  <c r="S75" i="2"/>
  <c r="P75" i="2"/>
  <c r="M75" i="2"/>
  <c r="W75" i="2" s="1"/>
  <c r="Y75" i="2" s="1"/>
  <c r="Z75" i="2" s="1"/>
  <c r="J75" i="2"/>
  <c r="X75" i="2" s="1"/>
  <c r="G75" i="2"/>
  <c r="V74" i="2"/>
  <c r="S74" i="2"/>
  <c r="P74" i="2"/>
  <c r="M74" i="2"/>
  <c r="J74" i="2"/>
  <c r="X74" i="2" s="1"/>
  <c r="G74" i="2"/>
  <c r="W74" i="2" s="1"/>
  <c r="Y74" i="2" s="1"/>
  <c r="Z74" i="2" s="1"/>
  <c r="V73" i="2"/>
  <c r="S73" i="2"/>
  <c r="P73" i="2"/>
  <c r="X73" i="2" s="1"/>
  <c r="M73" i="2"/>
  <c r="W73" i="2" s="1"/>
  <c r="Y73" i="2" s="1"/>
  <c r="Z73" i="2" s="1"/>
  <c r="J73" i="2"/>
  <c r="G73" i="2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X71" i="2" s="1"/>
  <c r="M71" i="2"/>
  <c r="W71" i="2" s="1"/>
  <c r="Y71" i="2" s="1"/>
  <c r="Z71" i="2" s="1"/>
  <c r="J71" i="2"/>
  <c r="G71" i="2"/>
  <c r="V70" i="2"/>
  <c r="S70" i="2"/>
  <c r="P70" i="2"/>
  <c r="M70" i="2"/>
  <c r="J70" i="2"/>
  <c r="X70" i="2" s="1"/>
  <c r="G70" i="2"/>
  <c r="W70" i="2" s="1"/>
  <c r="Y70" i="2" s="1"/>
  <c r="Z70" i="2" s="1"/>
  <c r="V69" i="2"/>
  <c r="S69" i="2"/>
  <c r="P69" i="2"/>
  <c r="X69" i="2" s="1"/>
  <c r="M69" i="2"/>
  <c r="W69" i="2" s="1"/>
  <c r="Y69" i="2" s="1"/>
  <c r="Z69" i="2" s="1"/>
  <c r="J69" i="2"/>
  <c r="G69" i="2"/>
  <c r="V68" i="2"/>
  <c r="S68" i="2"/>
  <c r="P68" i="2"/>
  <c r="M68" i="2"/>
  <c r="J68" i="2"/>
  <c r="X68" i="2" s="1"/>
  <c r="G68" i="2"/>
  <c r="W68" i="2" s="1"/>
  <c r="Y68" i="2" s="1"/>
  <c r="Z68" i="2" s="1"/>
  <c r="V67" i="2"/>
  <c r="S67" i="2"/>
  <c r="P67" i="2"/>
  <c r="X67" i="2" s="1"/>
  <c r="M67" i="2"/>
  <c r="W67" i="2" s="1"/>
  <c r="Y67" i="2" s="1"/>
  <c r="Z67" i="2" s="1"/>
  <c r="J67" i="2"/>
  <c r="G67" i="2"/>
  <c r="H21" i="2"/>
  <c r="E21" i="2"/>
  <c r="V25" i="2"/>
  <c r="S25" i="2"/>
  <c r="P25" i="2"/>
  <c r="M25" i="2"/>
  <c r="J25" i="2"/>
  <c r="G25" i="2"/>
  <c r="I28" i="3"/>
  <c r="F28" i="3"/>
  <c r="D28" i="3"/>
  <c r="V202" i="2"/>
  <c r="S202" i="2"/>
  <c r="P202" i="2"/>
  <c r="M202" i="2"/>
  <c r="J202" i="2"/>
  <c r="G202" i="2"/>
  <c r="V201" i="2"/>
  <c r="S201" i="2"/>
  <c r="P201" i="2"/>
  <c r="M201" i="2"/>
  <c r="J201" i="2"/>
  <c r="G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T194" i="2"/>
  <c r="Q194" i="2"/>
  <c r="N194" i="2"/>
  <c r="K194" i="2"/>
  <c r="H194" i="2"/>
  <c r="E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T190" i="2"/>
  <c r="Q190" i="2"/>
  <c r="N190" i="2"/>
  <c r="K190" i="2"/>
  <c r="H190" i="2"/>
  <c r="E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V185" i="2" s="1"/>
  <c r="S186" i="2"/>
  <c r="P186" i="2"/>
  <c r="M186" i="2"/>
  <c r="J186" i="2"/>
  <c r="G186" i="2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T124" i="2"/>
  <c r="Q124" i="2"/>
  <c r="N124" i="2"/>
  <c r="K124" i="2"/>
  <c r="H124" i="2"/>
  <c r="E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20" i="2"/>
  <c r="Q120" i="2"/>
  <c r="N120" i="2"/>
  <c r="K120" i="2"/>
  <c r="H120" i="2"/>
  <c r="E120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4" i="2"/>
  <c r="Q114" i="2"/>
  <c r="N114" i="2"/>
  <c r="K114" i="2"/>
  <c r="H114" i="2"/>
  <c r="E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J63" i="2" s="1"/>
  <c r="G64" i="2"/>
  <c r="T63" i="2"/>
  <c r="Q63" i="2"/>
  <c r="N63" i="2"/>
  <c r="K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V56" i="2"/>
  <c r="S56" i="2"/>
  <c r="P56" i="2"/>
  <c r="M56" i="2"/>
  <c r="V55" i="2"/>
  <c r="V54" i="2" s="1"/>
  <c r="S55" i="2"/>
  <c r="S54" i="2" s="1"/>
  <c r="P55" i="2"/>
  <c r="P54" i="2" s="1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30" i="1" s="1"/>
  <c r="J27" i="1"/>
  <c r="P44" i="2" l="1"/>
  <c r="W22" i="2"/>
  <c r="S21" i="2"/>
  <c r="Q29" i="2" s="1"/>
  <c r="S29" i="2" s="1"/>
  <c r="W23" i="2"/>
  <c r="W24" i="2"/>
  <c r="S30" i="2"/>
  <c r="S124" i="2"/>
  <c r="M168" i="2"/>
  <c r="W171" i="2"/>
  <c r="S172" i="2"/>
  <c r="S180" i="2"/>
  <c r="W25" i="2"/>
  <c r="V13" i="2"/>
  <c r="W31" i="2"/>
  <c r="W32" i="2"/>
  <c r="W33" i="2"/>
  <c r="M36" i="2"/>
  <c r="W39" i="2"/>
  <c r="X45" i="2"/>
  <c r="V44" i="2"/>
  <c r="X47" i="2"/>
  <c r="V50" i="2"/>
  <c r="J96" i="2"/>
  <c r="X101" i="2"/>
  <c r="V100" i="2"/>
  <c r="P100" i="2"/>
  <c r="X103" i="2"/>
  <c r="X111" i="2"/>
  <c r="V110" i="2"/>
  <c r="X113" i="2"/>
  <c r="V114" i="2"/>
  <c r="G21" i="2"/>
  <c r="E29" i="2" s="1"/>
  <c r="G29" i="2" s="1"/>
  <c r="J21" i="2"/>
  <c r="H29" i="2" s="1"/>
  <c r="J29" i="2" s="1"/>
  <c r="M59" i="2"/>
  <c r="W61" i="2"/>
  <c r="W101" i="2"/>
  <c r="Y101" i="2" s="1"/>
  <c r="Z101" i="2" s="1"/>
  <c r="W102" i="2"/>
  <c r="W103" i="2"/>
  <c r="V190" i="2"/>
  <c r="P190" i="2"/>
  <c r="J194" i="2"/>
  <c r="V194" i="2"/>
  <c r="P194" i="2"/>
  <c r="X25" i="2"/>
  <c r="Y25" i="2" s="1"/>
  <c r="Z25" i="2" s="1"/>
  <c r="G17" i="2"/>
  <c r="E28" i="2" s="1"/>
  <c r="G28" i="2" s="1"/>
  <c r="S17" i="2"/>
  <c r="Q28" i="2" s="1"/>
  <c r="S28" i="2" s="1"/>
  <c r="M17" i="2"/>
  <c r="K28" i="2" s="1"/>
  <c r="M28" i="2" s="1"/>
  <c r="V40" i="2"/>
  <c r="Q57" i="2"/>
  <c r="P59" i="2"/>
  <c r="P92" i="2"/>
  <c r="V172" i="2"/>
  <c r="X171" i="2"/>
  <c r="Y171" i="2" s="1"/>
  <c r="Z171" i="2" s="1"/>
  <c r="P178" i="2"/>
  <c r="X175" i="2"/>
  <c r="W182" i="2"/>
  <c r="S185" i="2"/>
  <c r="M190" i="2"/>
  <c r="M13" i="2"/>
  <c r="K27" i="2" s="1"/>
  <c r="P40" i="2"/>
  <c r="X42" i="2"/>
  <c r="M44" i="2"/>
  <c r="W46" i="2"/>
  <c r="V128" i="2"/>
  <c r="X152" i="2"/>
  <c r="J161" i="2"/>
  <c r="P168" i="2"/>
  <c r="X164" i="2"/>
  <c r="X176" i="2"/>
  <c r="V36" i="2"/>
  <c r="G40" i="2"/>
  <c r="S40" i="2"/>
  <c r="W43" i="2"/>
  <c r="X60" i="2"/>
  <c r="V59" i="2"/>
  <c r="X61" i="2"/>
  <c r="Y61" i="2" s="1"/>
  <c r="Z61" i="2" s="1"/>
  <c r="V63" i="2"/>
  <c r="W111" i="2"/>
  <c r="S110" i="2"/>
  <c r="M110" i="2"/>
  <c r="X115" i="2"/>
  <c r="X116" i="2"/>
  <c r="X117" i="2"/>
  <c r="M124" i="2"/>
  <c r="G124" i="2"/>
  <c r="M128" i="2"/>
  <c r="G128" i="2"/>
  <c r="S128" i="2"/>
  <c r="W131" i="2"/>
  <c r="G145" i="2"/>
  <c r="S145" i="2"/>
  <c r="W135" i="2"/>
  <c r="W136" i="2"/>
  <c r="W137" i="2"/>
  <c r="W138" i="2"/>
  <c r="W139" i="2"/>
  <c r="W140" i="2"/>
  <c r="W141" i="2"/>
  <c r="W142" i="2"/>
  <c r="W143" i="2"/>
  <c r="W144" i="2"/>
  <c r="W150" i="2"/>
  <c r="W151" i="2"/>
  <c r="W152" i="2"/>
  <c r="M161" i="2"/>
  <c r="S190" i="2"/>
  <c r="W196" i="2"/>
  <c r="W197" i="2"/>
  <c r="Y197" i="2" s="1"/>
  <c r="Z197" i="2" s="1"/>
  <c r="W198" i="2"/>
  <c r="W199" i="2"/>
  <c r="W200" i="2"/>
  <c r="W201" i="2"/>
  <c r="J44" i="2"/>
  <c r="J59" i="2"/>
  <c r="K132" i="2"/>
  <c r="T132" i="2"/>
  <c r="X165" i="2"/>
  <c r="X166" i="2"/>
  <c r="X167" i="2"/>
  <c r="X177" i="2"/>
  <c r="P185" i="2"/>
  <c r="X188" i="2"/>
  <c r="X189" i="2"/>
  <c r="Y189" i="2" s="1"/>
  <c r="Z189" i="2" s="1"/>
  <c r="Q203" i="2"/>
  <c r="X14" i="2"/>
  <c r="X15" i="2"/>
  <c r="X16" i="2"/>
  <c r="V21" i="2"/>
  <c r="T29" i="2" s="1"/>
  <c r="V29" i="2" s="1"/>
  <c r="P21" i="2"/>
  <c r="N29" i="2" s="1"/>
  <c r="P29" i="2" s="1"/>
  <c r="P36" i="2"/>
  <c r="X38" i="2"/>
  <c r="H48" i="2"/>
  <c r="M50" i="2"/>
  <c r="W53" i="2"/>
  <c r="V57" i="2"/>
  <c r="V92" i="2"/>
  <c r="X94" i="2"/>
  <c r="X95" i="2"/>
  <c r="J100" i="2"/>
  <c r="P106" i="2"/>
  <c r="J106" i="2"/>
  <c r="J120" i="2"/>
  <c r="V120" i="2"/>
  <c r="P120" i="2"/>
  <c r="X131" i="2"/>
  <c r="X134" i="2"/>
  <c r="V145" i="2"/>
  <c r="X135" i="2"/>
  <c r="X136" i="2"/>
  <c r="X137" i="2"/>
  <c r="X138" i="2"/>
  <c r="Y138" i="2" s="1"/>
  <c r="Z138" i="2" s="1"/>
  <c r="X139" i="2"/>
  <c r="X140" i="2"/>
  <c r="X141" i="2"/>
  <c r="X142" i="2"/>
  <c r="Y142" i="2" s="1"/>
  <c r="Z142" i="2" s="1"/>
  <c r="X143" i="2"/>
  <c r="X144" i="2"/>
  <c r="V153" i="2"/>
  <c r="X151" i="2"/>
  <c r="Y151" i="2" s="1"/>
  <c r="Z151" i="2" s="1"/>
  <c r="W175" i="2"/>
  <c r="Y175" i="2" s="1"/>
  <c r="Z175" i="2" s="1"/>
  <c r="W176" i="2"/>
  <c r="W177" i="2"/>
  <c r="V180" i="2"/>
  <c r="V203" i="2" s="1"/>
  <c r="P180" i="2"/>
  <c r="X183" i="2"/>
  <c r="X184" i="2"/>
  <c r="W187" i="2"/>
  <c r="W188" i="2"/>
  <c r="W189" i="2"/>
  <c r="X192" i="2"/>
  <c r="X62" i="2"/>
  <c r="W113" i="2"/>
  <c r="Y113" i="2" s="1"/>
  <c r="Z113" i="2" s="1"/>
  <c r="X31" i="2"/>
  <c r="Y31" i="2" s="1"/>
  <c r="Z31" i="2" s="1"/>
  <c r="V30" i="2"/>
  <c r="P30" i="2"/>
  <c r="X33" i="2"/>
  <c r="P50" i="2"/>
  <c r="P57" i="2" s="1"/>
  <c r="X66" i="2"/>
  <c r="V96" i="2"/>
  <c r="P96" i="2"/>
  <c r="W107" i="2"/>
  <c r="S106" i="2"/>
  <c r="W108" i="2"/>
  <c r="W109" i="2"/>
  <c r="J110" i="2"/>
  <c r="X125" i="2"/>
  <c r="V124" i="2"/>
  <c r="P124" i="2"/>
  <c r="X127" i="2"/>
  <c r="N132" i="2"/>
  <c r="W183" i="2"/>
  <c r="W184" i="2"/>
  <c r="G190" i="2"/>
  <c r="W202" i="2"/>
  <c r="P13" i="2"/>
  <c r="N27" i="2" s="1"/>
  <c r="W14" i="2"/>
  <c r="S13" i="2"/>
  <c r="Q27" i="2" s="1"/>
  <c r="W15" i="2"/>
  <c r="Y15" i="2" s="1"/>
  <c r="Z15" i="2" s="1"/>
  <c r="W16" i="2"/>
  <c r="X18" i="2"/>
  <c r="V17" i="2"/>
  <c r="T28" i="2" s="1"/>
  <c r="V28" i="2" s="1"/>
  <c r="P17" i="2"/>
  <c r="N28" i="2" s="1"/>
  <c r="P28" i="2" s="1"/>
  <c r="X20" i="2"/>
  <c r="M21" i="2"/>
  <c r="K29" i="2" s="1"/>
  <c r="M29" i="2" s="1"/>
  <c r="M30" i="2"/>
  <c r="G36" i="2"/>
  <c r="S36" i="2"/>
  <c r="W38" i="2"/>
  <c r="J40" i="2"/>
  <c r="Q48" i="2"/>
  <c r="X41" i="2"/>
  <c r="X43" i="2"/>
  <c r="K48" i="2"/>
  <c r="T48" i="2"/>
  <c r="T57" i="2"/>
  <c r="X93" i="2"/>
  <c r="J92" i="2"/>
  <c r="X112" i="2"/>
  <c r="P110" i="2"/>
  <c r="W170" i="2"/>
  <c r="M172" i="2"/>
  <c r="W181" i="2"/>
  <c r="M180" i="2"/>
  <c r="M203" i="2" s="1"/>
  <c r="W186" i="2"/>
  <c r="M185" i="2"/>
  <c r="J13" i="2"/>
  <c r="H27" i="2" s="1"/>
  <c r="W18" i="2"/>
  <c r="W19" i="2"/>
  <c r="W20" i="2"/>
  <c r="X22" i="2"/>
  <c r="Y22" i="2" s="1"/>
  <c r="Z22" i="2" s="1"/>
  <c r="X23" i="2"/>
  <c r="X24" i="2"/>
  <c r="Y24" i="2" s="1"/>
  <c r="Z24" i="2" s="1"/>
  <c r="G30" i="2"/>
  <c r="J36" i="2"/>
  <c r="X37" i="2"/>
  <c r="G44" i="2"/>
  <c r="S44" i="2"/>
  <c r="K57" i="2"/>
  <c r="X52" i="2"/>
  <c r="J50" i="2"/>
  <c r="J57" i="2" s="1"/>
  <c r="N57" i="2"/>
  <c r="X64" i="2"/>
  <c r="P63" i="2"/>
  <c r="X65" i="2"/>
  <c r="G178" i="2"/>
  <c r="X129" i="2"/>
  <c r="P128" i="2"/>
  <c r="P132" i="2" s="1"/>
  <c r="X130" i="2"/>
  <c r="J128" i="2"/>
  <c r="X39" i="2"/>
  <c r="Y39" i="2" s="1"/>
  <c r="Z39" i="2" s="1"/>
  <c r="M40" i="2"/>
  <c r="M48" i="2" s="1"/>
  <c r="W42" i="2"/>
  <c r="E48" i="2"/>
  <c r="N48" i="2"/>
  <c r="X46" i="2"/>
  <c r="Y46" i="2" s="1"/>
  <c r="Z46" i="2" s="1"/>
  <c r="G50" i="2"/>
  <c r="G57" i="2" s="1"/>
  <c r="S50" i="2"/>
  <c r="S57" i="2" s="1"/>
  <c r="W52" i="2"/>
  <c r="W56" i="2"/>
  <c r="W65" i="2"/>
  <c r="W66" i="2"/>
  <c r="W94" i="2"/>
  <c r="W95" i="2"/>
  <c r="X97" i="2"/>
  <c r="X98" i="2"/>
  <c r="X99" i="2"/>
  <c r="X102" i="2"/>
  <c r="X107" i="2"/>
  <c r="V106" i="2"/>
  <c r="X108" i="2"/>
  <c r="X109" i="2"/>
  <c r="Y109" i="2" s="1"/>
  <c r="Z109" i="2" s="1"/>
  <c r="M120" i="2"/>
  <c r="G120" i="2"/>
  <c r="S120" i="2"/>
  <c r="W123" i="2"/>
  <c r="E132" i="2"/>
  <c r="H132" i="2"/>
  <c r="M145" i="2"/>
  <c r="M153" i="2"/>
  <c r="W148" i="2"/>
  <c r="W149" i="2"/>
  <c r="P161" i="2"/>
  <c r="X156" i="2"/>
  <c r="V161" i="2"/>
  <c r="X157" i="2"/>
  <c r="X158" i="2"/>
  <c r="X159" i="2"/>
  <c r="X160" i="2"/>
  <c r="W163" i="2"/>
  <c r="S168" i="2"/>
  <c r="W164" i="2"/>
  <c r="W165" i="2"/>
  <c r="W166" i="2"/>
  <c r="W167" i="2"/>
  <c r="P172" i="2"/>
  <c r="W191" i="2"/>
  <c r="W192" i="2"/>
  <c r="X193" i="2"/>
  <c r="K203" i="2"/>
  <c r="M194" i="2"/>
  <c r="W47" i="2"/>
  <c r="Y47" i="2" s="1"/>
  <c r="Z47" i="2" s="1"/>
  <c r="X51" i="2"/>
  <c r="X53" i="2"/>
  <c r="X55" i="2"/>
  <c r="X56" i="2"/>
  <c r="G59" i="2"/>
  <c r="S59" i="2"/>
  <c r="W62" i="2"/>
  <c r="S96" i="2"/>
  <c r="W98" i="2"/>
  <c r="W99" i="2"/>
  <c r="Y99" i="2" s="1"/>
  <c r="Z99" i="2" s="1"/>
  <c r="G100" i="2"/>
  <c r="S100" i="2"/>
  <c r="M106" i="2"/>
  <c r="M114" i="2"/>
  <c r="S114" i="2"/>
  <c r="W117" i="2"/>
  <c r="X121" i="2"/>
  <c r="X122" i="2"/>
  <c r="X123" i="2"/>
  <c r="W125" i="2"/>
  <c r="W126" i="2"/>
  <c r="W127" i="2"/>
  <c r="Y127" i="2" s="1"/>
  <c r="Z127" i="2" s="1"/>
  <c r="P145" i="2"/>
  <c r="X147" i="2"/>
  <c r="X148" i="2"/>
  <c r="X149" i="2"/>
  <c r="X150" i="2"/>
  <c r="S161" i="2"/>
  <c r="W156" i="2"/>
  <c r="W157" i="2"/>
  <c r="W158" i="2"/>
  <c r="W159" i="2"/>
  <c r="W160" i="2"/>
  <c r="J168" i="2"/>
  <c r="V168" i="2"/>
  <c r="V178" i="2"/>
  <c r="W193" i="2"/>
  <c r="Y193" i="2" s="1"/>
  <c r="Z193" i="2" s="1"/>
  <c r="E203" i="2"/>
  <c r="X195" i="2"/>
  <c r="X196" i="2"/>
  <c r="X197" i="2"/>
  <c r="X198" i="2"/>
  <c r="X199" i="2"/>
  <c r="X200" i="2"/>
  <c r="X201" i="2"/>
  <c r="X202" i="2"/>
  <c r="Q132" i="2"/>
  <c r="M178" i="2"/>
  <c r="S178" i="2"/>
  <c r="B29" i="1"/>
  <c r="K29" i="1"/>
  <c r="X19" i="2"/>
  <c r="X32" i="2"/>
  <c r="Y32" i="2" s="1"/>
  <c r="Z32" i="2" s="1"/>
  <c r="W37" i="2"/>
  <c r="Q104" i="2"/>
  <c r="W97" i="2"/>
  <c r="G96" i="2"/>
  <c r="T104" i="2"/>
  <c r="Y107" i="2"/>
  <c r="Z107" i="2" s="1"/>
  <c r="T27" i="2"/>
  <c r="W51" i="2"/>
  <c r="M63" i="2"/>
  <c r="G92" i="2"/>
  <c r="S92" i="2"/>
  <c r="K104" i="2"/>
  <c r="N104" i="2"/>
  <c r="G13" i="2"/>
  <c r="J17" i="2"/>
  <c r="H28" i="2" s="1"/>
  <c r="J28" i="2" s="1"/>
  <c r="X28" i="2" s="1"/>
  <c r="J30" i="2"/>
  <c r="W45" i="2"/>
  <c r="E104" i="2"/>
  <c r="M96" i="2"/>
  <c r="H104" i="2"/>
  <c r="I29" i="1"/>
  <c r="W41" i="2"/>
  <c r="M54" i="2"/>
  <c r="W55" i="2"/>
  <c r="W60" i="2"/>
  <c r="W64" i="2"/>
  <c r="S63" i="2"/>
  <c r="M92" i="2"/>
  <c r="W93" i="2"/>
  <c r="G106" i="2"/>
  <c r="P114" i="2"/>
  <c r="W115" i="2"/>
  <c r="W112" i="2"/>
  <c r="J114" i="2"/>
  <c r="M100" i="2"/>
  <c r="G110" i="2"/>
  <c r="G114" i="2"/>
  <c r="W116" i="2"/>
  <c r="Y116" i="2" s="1"/>
  <c r="Z116" i="2" s="1"/>
  <c r="W121" i="2"/>
  <c r="W129" i="2"/>
  <c r="W147" i="2"/>
  <c r="P153" i="2"/>
  <c r="X155" i="2"/>
  <c r="J178" i="2"/>
  <c r="X174" i="2"/>
  <c r="X191" i="2"/>
  <c r="J190" i="2"/>
  <c r="H203" i="2"/>
  <c r="X126" i="2"/>
  <c r="J145" i="2"/>
  <c r="J153" i="2"/>
  <c r="J172" i="2"/>
  <c r="X170" i="2"/>
  <c r="G172" i="2"/>
  <c r="W174" i="2"/>
  <c r="X186" i="2"/>
  <c r="J185" i="2"/>
  <c r="W122" i="2"/>
  <c r="W130" i="2"/>
  <c r="Y130" i="2" s="1"/>
  <c r="Z130" i="2" s="1"/>
  <c r="W134" i="2"/>
  <c r="G153" i="2"/>
  <c r="S153" i="2"/>
  <c r="W155" i="2"/>
  <c r="G161" i="2"/>
  <c r="G168" i="2"/>
  <c r="X181" i="2"/>
  <c r="J180" i="2"/>
  <c r="G185" i="2"/>
  <c r="X187" i="2"/>
  <c r="T203" i="2"/>
  <c r="W195" i="2"/>
  <c r="G194" i="2"/>
  <c r="S194" i="2"/>
  <c r="J124" i="2"/>
  <c r="X163" i="2"/>
  <c r="G180" i="2"/>
  <c r="X182" i="2"/>
  <c r="N203" i="2"/>
  <c r="X63" i="2" l="1"/>
  <c r="W21" i="2"/>
  <c r="Y139" i="2"/>
  <c r="Z139" i="2" s="1"/>
  <c r="Y135" i="2"/>
  <c r="Z135" i="2" s="1"/>
  <c r="X100" i="2"/>
  <c r="W30" i="2"/>
  <c r="W29" i="2"/>
  <c r="Y33" i="2"/>
  <c r="Z33" i="2" s="1"/>
  <c r="X168" i="2"/>
  <c r="Y168" i="2" s="1"/>
  <c r="Z168" i="2" s="1"/>
  <c r="P118" i="2"/>
  <c r="Y18" i="2"/>
  <c r="Z18" i="2" s="1"/>
  <c r="Y182" i="2"/>
  <c r="Z182" i="2" s="1"/>
  <c r="Y200" i="2"/>
  <c r="Z200" i="2" s="1"/>
  <c r="Y196" i="2"/>
  <c r="Z196" i="2" s="1"/>
  <c r="Y117" i="2"/>
  <c r="Z117" i="2" s="1"/>
  <c r="W168" i="2"/>
  <c r="V118" i="2"/>
  <c r="X110" i="2"/>
  <c r="G48" i="2"/>
  <c r="Y202" i="2"/>
  <c r="Z202" i="2" s="1"/>
  <c r="Y184" i="2"/>
  <c r="Z184" i="2" s="1"/>
  <c r="P48" i="2"/>
  <c r="Y111" i="2"/>
  <c r="Z111" i="2" s="1"/>
  <c r="Y23" i="2"/>
  <c r="Z23" i="2" s="1"/>
  <c r="V132" i="2"/>
  <c r="Y14" i="2"/>
  <c r="Z14" i="2" s="1"/>
  <c r="P203" i="2"/>
  <c r="Y152" i="2"/>
  <c r="Z152" i="2" s="1"/>
  <c r="W28" i="2"/>
  <c r="W100" i="2"/>
  <c r="X190" i="2"/>
  <c r="Y144" i="2"/>
  <c r="Z144" i="2" s="1"/>
  <c r="Y140" i="2"/>
  <c r="Z140" i="2" s="1"/>
  <c r="Y131" i="2"/>
  <c r="Z131" i="2" s="1"/>
  <c r="X29" i="2"/>
  <c r="W172" i="2"/>
  <c r="Y143" i="2"/>
  <c r="Z143" i="2" s="1"/>
  <c r="M132" i="2"/>
  <c r="Y136" i="2"/>
  <c r="Z136" i="2" s="1"/>
  <c r="J118" i="2"/>
  <c r="X92" i="2"/>
  <c r="Y103" i="2"/>
  <c r="Z103" i="2" s="1"/>
  <c r="G132" i="2"/>
  <c r="Y102" i="2"/>
  <c r="Z102" i="2" s="1"/>
  <c r="Y112" i="2"/>
  <c r="Z112" i="2" s="1"/>
  <c r="Y201" i="2"/>
  <c r="Z201" i="2" s="1"/>
  <c r="Y160" i="2"/>
  <c r="Z160" i="2" s="1"/>
  <c r="Y156" i="2"/>
  <c r="Z156" i="2" s="1"/>
  <c r="M118" i="2"/>
  <c r="Y167" i="2"/>
  <c r="Z167" i="2" s="1"/>
  <c r="S132" i="2"/>
  <c r="Y94" i="2"/>
  <c r="Z94" i="2" s="1"/>
  <c r="X128" i="2"/>
  <c r="P104" i="2"/>
  <c r="Y141" i="2"/>
  <c r="Z141" i="2" s="1"/>
  <c r="Y137" i="2"/>
  <c r="Z137" i="2" s="1"/>
  <c r="X114" i="2"/>
  <c r="V48" i="2"/>
  <c r="X172" i="2"/>
  <c r="Y172" i="2" s="1"/>
  <c r="Z172" i="2" s="1"/>
  <c r="Y198" i="2"/>
  <c r="Z198" i="2" s="1"/>
  <c r="Y53" i="2"/>
  <c r="Z53" i="2" s="1"/>
  <c r="Y164" i="2"/>
  <c r="Z164" i="2" s="1"/>
  <c r="Y176" i="2"/>
  <c r="Z176" i="2" s="1"/>
  <c r="Y122" i="2"/>
  <c r="Z122" i="2" s="1"/>
  <c r="S203" i="2"/>
  <c r="Y125" i="2"/>
  <c r="Z125" i="2" s="1"/>
  <c r="Y192" i="2"/>
  <c r="Z192" i="2" s="1"/>
  <c r="Y166" i="2"/>
  <c r="Z166" i="2" s="1"/>
  <c r="Y157" i="2"/>
  <c r="Z157" i="2" s="1"/>
  <c r="Y149" i="2"/>
  <c r="Z149" i="2" s="1"/>
  <c r="X96" i="2"/>
  <c r="Y66" i="2"/>
  <c r="Z66" i="2" s="1"/>
  <c r="X124" i="2"/>
  <c r="M57" i="2"/>
  <c r="Y199" i="2"/>
  <c r="Z199" i="2" s="1"/>
  <c r="Y158" i="2"/>
  <c r="Z158" i="2" s="1"/>
  <c r="Y150" i="2"/>
  <c r="Z150" i="2" s="1"/>
  <c r="S118" i="2"/>
  <c r="Y165" i="2"/>
  <c r="Z165" i="2" s="1"/>
  <c r="Y65" i="2"/>
  <c r="Z65" i="2" s="1"/>
  <c r="Y42" i="2"/>
  <c r="Z42" i="2" s="1"/>
  <c r="Y43" i="2"/>
  <c r="Z43" i="2" s="1"/>
  <c r="Y188" i="2"/>
  <c r="Z188" i="2" s="1"/>
  <c r="Y95" i="2"/>
  <c r="Z95" i="2" s="1"/>
  <c r="J48" i="2"/>
  <c r="X40" i="2"/>
  <c r="Y183" i="2"/>
  <c r="Z183" i="2" s="1"/>
  <c r="W106" i="2"/>
  <c r="V104" i="2"/>
  <c r="X59" i="2"/>
  <c r="W185" i="2"/>
  <c r="J104" i="2"/>
  <c r="Y16" i="2"/>
  <c r="Z16" i="2" s="1"/>
  <c r="J132" i="2"/>
  <c r="X178" i="2"/>
  <c r="W124" i="2"/>
  <c r="Y62" i="2"/>
  <c r="Z62" i="2" s="1"/>
  <c r="X54" i="2"/>
  <c r="X106" i="2"/>
  <c r="X44" i="2"/>
  <c r="Y177" i="2"/>
  <c r="Z177" i="2" s="1"/>
  <c r="X145" i="2"/>
  <c r="Y187" i="2"/>
  <c r="Z187" i="2" s="1"/>
  <c r="X36" i="2"/>
  <c r="X13" i="2"/>
  <c r="S48" i="2"/>
  <c r="W180" i="2"/>
  <c r="Y108" i="2"/>
  <c r="Z108" i="2" s="1"/>
  <c r="Y38" i="2"/>
  <c r="Z38" i="2" s="1"/>
  <c r="M104" i="2"/>
  <c r="S104" i="2"/>
  <c r="W17" i="2"/>
  <c r="Y148" i="2"/>
  <c r="Z148" i="2" s="1"/>
  <c r="Y21" i="2"/>
  <c r="Z21" i="2" s="1"/>
  <c r="X194" i="2"/>
  <c r="W190" i="2"/>
  <c r="W110" i="2"/>
  <c r="G104" i="2"/>
  <c r="W13" i="2"/>
  <c r="X120" i="2"/>
  <c r="Y98" i="2"/>
  <c r="Z98" i="2" s="1"/>
  <c r="X50" i="2"/>
  <c r="Y159" i="2"/>
  <c r="Z159" i="2" s="1"/>
  <c r="Y123" i="2"/>
  <c r="Z123" i="2" s="1"/>
  <c r="Y56" i="2"/>
  <c r="Z56" i="2" s="1"/>
  <c r="Y20" i="2"/>
  <c r="Z20" i="2" s="1"/>
  <c r="J203" i="2"/>
  <c r="X161" i="2"/>
  <c r="X17" i="2"/>
  <c r="X153" i="2"/>
  <c r="Y52" i="2"/>
  <c r="Z52" i="2" s="1"/>
  <c r="X180" i="2"/>
  <c r="X185" i="2"/>
  <c r="Y121" i="2"/>
  <c r="Z121" i="2" s="1"/>
  <c r="W120" i="2"/>
  <c r="Y126" i="2"/>
  <c r="Z126" i="2" s="1"/>
  <c r="Y163" i="2"/>
  <c r="Z163" i="2" s="1"/>
  <c r="Y186" i="2"/>
  <c r="Z186" i="2" s="1"/>
  <c r="Y181" i="2"/>
  <c r="Z181" i="2" s="1"/>
  <c r="G118" i="2"/>
  <c r="W59" i="2"/>
  <c r="Y59" i="2" s="1"/>
  <c r="Z59" i="2" s="1"/>
  <c r="Y60" i="2"/>
  <c r="Z60" i="2" s="1"/>
  <c r="E27" i="2"/>
  <c r="P27" i="2"/>
  <c r="P26" i="2" s="1"/>
  <c r="P34" i="2" s="1"/>
  <c r="N26" i="2"/>
  <c r="W96" i="2"/>
  <c r="Y97" i="2"/>
  <c r="Z97" i="2" s="1"/>
  <c r="W178" i="2"/>
  <c r="Y174" i="2"/>
  <c r="Z174" i="2" s="1"/>
  <c r="W54" i="2"/>
  <c r="Y55" i="2"/>
  <c r="Z55" i="2" s="1"/>
  <c r="Y51" i="2"/>
  <c r="Z51" i="2" s="1"/>
  <c r="W50" i="2"/>
  <c r="Y50" i="2" s="1"/>
  <c r="Z50" i="2" s="1"/>
  <c r="J27" i="2"/>
  <c r="H26" i="2"/>
  <c r="Y37" i="2"/>
  <c r="Z37" i="2" s="1"/>
  <c r="W36" i="2"/>
  <c r="K26" i="2"/>
  <c r="M27" i="2"/>
  <c r="M26" i="2" s="1"/>
  <c r="M34" i="2" s="1"/>
  <c r="Q26" i="2"/>
  <c r="S27" i="2"/>
  <c r="S26" i="2" s="1"/>
  <c r="S34" i="2" s="1"/>
  <c r="G203" i="2"/>
  <c r="W145" i="2"/>
  <c r="Y134" i="2"/>
  <c r="Z134" i="2" s="1"/>
  <c r="Y147" i="2"/>
  <c r="Z147" i="2" s="1"/>
  <c r="W153" i="2"/>
  <c r="Y153" i="2" s="1"/>
  <c r="Z153" i="2" s="1"/>
  <c r="Y170" i="2"/>
  <c r="Z170" i="2" s="1"/>
  <c r="Y115" i="2"/>
  <c r="Z115" i="2" s="1"/>
  <c r="W114" i="2"/>
  <c r="X30" i="2"/>
  <c r="Y195" i="2"/>
  <c r="Z195" i="2" s="1"/>
  <c r="W194" i="2"/>
  <c r="W161" i="2"/>
  <c r="Y155" i="2"/>
  <c r="Z155" i="2" s="1"/>
  <c r="Y129" i="2"/>
  <c r="Z129" i="2" s="1"/>
  <c r="W128" i="2"/>
  <c r="Y191" i="2"/>
  <c r="Z191" i="2" s="1"/>
  <c r="Y93" i="2"/>
  <c r="Z93" i="2" s="1"/>
  <c r="W92" i="2"/>
  <c r="Y64" i="2"/>
  <c r="W40" i="2"/>
  <c r="Y41" i="2"/>
  <c r="Z41" i="2" s="1"/>
  <c r="Y45" i="2"/>
  <c r="Z45" i="2" s="1"/>
  <c r="W44" i="2"/>
  <c r="V27" i="2"/>
  <c r="V26" i="2" s="1"/>
  <c r="V34" i="2" s="1"/>
  <c r="T26" i="2"/>
  <c r="Y28" i="2"/>
  <c r="Z28" i="2" s="1"/>
  <c r="Y19" i="2"/>
  <c r="Z19" i="2" s="1"/>
  <c r="Y180" i="2" l="1"/>
  <c r="Z180" i="2" s="1"/>
  <c r="Z64" i="2"/>
  <c r="Z63" i="2" s="1"/>
  <c r="Y63" i="2"/>
  <c r="Y124" i="2"/>
  <c r="Z124" i="2" s="1"/>
  <c r="Y100" i="2"/>
  <c r="Z100" i="2" s="1"/>
  <c r="X132" i="2"/>
  <c r="Y114" i="2"/>
  <c r="Z114" i="2" s="1"/>
  <c r="Y29" i="2"/>
  <c r="Z29" i="2" s="1"/>
  <c r="Y40" i="2"/>
  <c r="Z40" i="2" s="1"/>
  <c r="Y17" i="2"/>
  <c r="Z17" i="2" s="1"/>
  <c r="Y30" i="2"/>
  <c r="Z30" i="2" s="1"/>
  <c r="P204" i="2"/>
  <c r="P206" i="2" s="1"/>
  <c r="Y190" i="2"/>
  <c r="Z190" i="2" s="1"/>
  <c r="Y92" i="2"/>
  <c r="Z92" i="2" s="1"/>
  <c r="Y36" i="2"/>
  <c r="Z36" i="2" s="1"/>
  <c r="X118" i="2"/>
  <c r="Y110" i="2"/>
  <c r="Z110" i="2" s="1"/>
  <c r="V204" i="2"/>
  <c r="L28" i="1" s="1"/>
  <c r="V206" i="2" s="1"/>
  <c r="S204" i="2"/>
  <c r="L27" i="1" s="1"/>
  <c r="Y120" i="2"/>
  <c r="Z120" i="2" s="1"/>
  <c r="Y13" i="2"/>
  <c r="Z13" i="2" s="1"/>
  <c r="Y145" i="2"/>
  <c r="Z145" i="2" s="1"/>
  <c r="Y185" i="2"/>
  <c r="Z185" i="2" s="1"/>
  <c r="X104" i="2"/>
  <c r="Y96" i="2"/>
  <c r="Z96" i="2" s="1"/>
  <c r="X57" i="2"/>
  <c r="X48" i="2"/>
  <c r="Y161" i="2"/>
  <c r="Z161" i="2" s="1"/>
  <c r="Y106" i="2"/>
  <c r="Z106" i="2" s="1"/>
  <c r="M204" i="2"/>
  <c r="M206" i="2" s="1"/>
  <c r="Y178" i="2"/>
  <c r="Z178" i="2" s="1"/>
  <c r="J26" i="2"/>
  <c r="J34" i="2" s="1"/>
  <c r="J204" i="2" s="1"/>
  <c r="C28" i="1" s="1"/>
  <c r="X27" i="2"/>
  <c r="X26" i="2" s="1"/>
  <c r="X34" i="2" s="1"/>
  <c r="Y54" i="2"/>
  <c r="Z54" i="2" s="1"/>
  <c r="W57" i="2"/>
  <c r="Y44" i="2"/>
  <c r="Z44" i="2" s="1"/>
  <c r="W48" i="2"/>
  <c r="S206" i="2"/>
  <c r="X203" i="2"/>
  <c r="W132" i="2"/>
  <c r="Y132" i="2" s="1"/>
  <c r="Z132" i="2" s="1"/>
  <c r="Y128" i="2"/>
  <c r="Z128" i="2" s="1"/>
  <c r="Y194" i="2"/>
  <c r="Z194" i="2" s="1"/>
  <c r="W203" i="2"/>
  <c r="Y203" i="2" s="1"/>
  <c r="Z203" i="2" s="1"/>
  <c r="W118" i="2"/>
  <c r="W104" i="2"/>
  <c r="E26" i="2"/>
  <c r="G27" i="2"/>
  <c r="L30" i="1" l="1"/>
  <c r="Y118" i="2"/>
  <c r="Z118" i="2" s="1"/>
  <c r="Y48" i="2"/>
  <c r="Z48" i="2" s="1"/>
  <c r="Y104" i="2"/>
  <c r="Z104" i="2" s="1"/>
  <c r="Y57" i="2"/>
  <c r="Z57" i="2" s="1"/>
  <c r="W27" i="2"/>
  <c r="G26" i="2"/>
  <c r="G34" i="2" s="1"/>
  <c r="G204" i="2" s="1"/>
  <c r="C27" i="1" s="1"/>
  <c r="J206" i="2"/>
  <c r="C30" i="1"/>
  <c r="N28" i="1"/>
  <c r="B28" i="1" s="1"/>
  <c r="B30" i="1" s="1"/>
  <c r="X204" i="2"/>
  <c r="X206" i="2" l="1"/>
  <c r="I28" i="1"/>
  <c r="I30" i="1" s="1"/>
  <c r="N30" i="1"/>
  <c r="M29" i="1"/>
  <c r="M30" i="1" s="1"/>
  <c r="K28" i="1"/>
  <c r="K30" i="1" s="1"/>
  <c r="G206" i="2"/>
  <c r="N27" i="1"/>
  <c r="B27" i="1" s="1"/>
  <c r="W26" i="2"/>
  <c r="Y27" i="2"/>
  <c r="Z27" i="2" s="1"/>
  <c r="I27" i="1" l="1"/>
  <c r="K27" i="1"/>
  <c r="Y26" i="2"/>
  <c r="Z26" i="2" s="1"/>
  <c r="W34" i="2"/>
  <c r="W204" i="2" l="1"/>
  <c r="W206" i="2" s="1"/>
  <c r="Y34" i="2"/>
  <c r="Y204" i="2" l="1"/>
  <c r="Z204" i="2" s="1"/>
  <c r="Z34" i="2"/>
</calcChain>
</file>

<file path=xl/sharedStrings.xml><?xml version="1.0" encoding="utf-8"?>
<sst xmlns="http://schemas.openxmlformats.org/spreadsheetml/2006/main" count="875" uniqueCount="483">
  <si>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</si>
  <si>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</si>
  <si>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</si>
  <si>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</si>
  <si>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</si>
  <si>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</si>
  <si>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</si>
  <si>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</si>
  <si>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</si>
  <si>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</si>
  <si>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</si>
  <si>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</si>
  <si>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</si>
  <si>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</si>
  <si>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</si>
  <si>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</si>
  <si>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</si>
  <si>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</si>
  <si>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</si>
  <si>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</si>
  <si>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</si>
  <si>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</si>
  <si>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</si>
  <si>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</si>
  <si>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</si>
  <si>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</si>
  <si>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</si>
  <si>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</si>
  <si>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</si>
  <si>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</si>
  <si>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</si>
  <si>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</si>
  <si>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</si>
  <si>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</si>
  <si>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</si>
  <si>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</si>
  <si>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</si>
  <si>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</si>
  <si>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</si>
  <si>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</si>
  <si>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</si>
  <si>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</si>
  <si>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</si>
  <si>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</si>
  <si>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</si>
  <si>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</si>
  <si>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</si>
  <si>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</si>
  <si>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</si>
  <si>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</si>
  <si>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</si>
  <si>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</si>
  <si>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</si>
  <si>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</si>
  <si>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</si>
  <si>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</si>
  <si>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</si>
  <si>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</si>
  <si>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</si>
  <si>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</si>
  <si>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</si>
  <si>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</si>
  <si>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</si>
  <si>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</si>
  <si>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</si>
  <si>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</si>
  <si>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</si>
  <si>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</si>
  <si>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</si>
  <si>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</si>
  <si>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</si>
  <si>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</si>
  <si>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</si>
  <si>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</si>
  <si>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</si>
  <si>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</si>
  <si>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</si>
  <si>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</si>
  <si>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</si>
  <si>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</si>
  <si>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</si>
  <si>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</si>
  <si>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</si>
  <si>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</si>
  <si>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</si>
  <si>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</si>
  <si>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</si>
  <si>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</si>
  <si>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</si>
  <si>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</si>
  <si>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</si>
  <si>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</si>
  <si>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</si>
  <si>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</si>
  <si>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</si>
  <si>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</si>
  <si>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</si>
  <si>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</si>
  <si>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</si>
  <si>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</si>
  <si>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</si>
  <si>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</si>
  <si>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</si>
  <si>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</si>
  <si>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</si>
  <si>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</si>
  <si>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</si>
  <si>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</si>
  <si>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</si>
  <si>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</si>
  <si>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</si>
  <si>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</si>
  <si>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</si>
  <si>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</si>
  <si>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</si>
  <si>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</si>
  <si>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</si>
  <si>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</si>
  <si>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</si>
  <si>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</si>
  <si>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</si>
  <si>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</si>
  <si>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</si>
  <si>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</si>
  <si>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</si>
  <si>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</si>
  <si>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</si>
  <si>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</si>
  <si>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</si>
  <si>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</si>
  <si>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</si>
  <si>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</si>
  <si>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</si>
  <si>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</si>
  <si>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</si>
  <si>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</si>
  <si>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</si>
  <si>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</si>
  <si>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</si>
  <si>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</si>
  <si>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</si>
  <si>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</si>
  <si>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</si>
  <si>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</si>
  <si>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</si>
  <si>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</si>
  <si>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</si>
  <si>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</si>
  <si>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</si>
  <si>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</si>
  <si>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</si>
  <si>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</si>
  <si>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</si>
  <si>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</si>
  <si>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</si>
  <si>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</si>
  <si>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</si>
  <si>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</si>
  <si>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</si>
  <si>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</si>
  <si>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</si>
  <si>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</si>
  <si>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</si>
  <si>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</si>
  <si>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</si>
  <si>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</si>
  <si>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</si>
  <si>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</si>
  <si>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</si>
  <si>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</si>
  <si>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</si>
  <si>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</si>
  <si>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</si>
  <si>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</si>
  <si>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</si>
  <si>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</si>
  <si>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</si>
  <si>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</si>
  <si>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</si>
  <si>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</si>
  <si>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</si>
  <si>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</si>
  <si>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</si>
  <si>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</si>
  <si>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</si>
  <si>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</si>
  <si>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</si>
  <si>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</si>
  <si>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</si>
  <si>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</si>
  <si>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</si>
  <si>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</si>
  <si>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</si>
  <si>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</si>
  <si>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</si>
  <si>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</si>
  <si>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</si>
  <si>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</si>
  <si>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</si>
  <si>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</si>
  <si>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</si>
  <si>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</si>
  <si>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</si>
  <si>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</si>
  <si>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</si>
  <si>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</si>
  <si>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</si>
  <si>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</si>
  <si>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</si>
  <si>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</si>
  <si>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</si>
  <si>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</si>
  <si>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</si>
  <si>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</si>
  <si>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</si>
  <si>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</si>
  <si>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</si>
  <si>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</si>
  <si>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</si>
  <si>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</si>
  <si>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</si>
  <si>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</si>
  <si>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</si>
  <si>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</si>
  <si>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</si>
  <si>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</si>
  <si>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</si>
  <si>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</si>
  <si>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</si>
  <si>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</si>
  <si>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</si>
  <si>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</si>
  <si>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</si>
  <si>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</si>
  <si>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</si>
  <si>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</si>
  <si>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</si>
  <si>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</si>
  <si>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</si>
  <si>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</si>
  <si>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</si>
  <si>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</si>
  <si>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</si>
  <si>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</si>
  <si>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</si>
  <si>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</si>
  <si>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</si>
  <si>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</si>
  <si>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</si>
  <si>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</si>
  <si>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</si>
  <si>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</si>
  <si>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</si>
  <si>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</si>
  <si>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</si>
  <si>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</si>
  <si>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</si>
  <si>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</si>
  <si>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</si>
  <si>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</si>
  <si>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</si>
  <si>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</si>
  <si>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</si>
  <si>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</si>
  <si>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</si>
  <si>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</si>
  <si>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</si>
  <si>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</si>
  <si>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</si>
  <si>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</si>
  <si>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</si>
  <si>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</si>
  <si>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</si>
  <si>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</si>
  <si>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</si>
  <si>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</si>
  <si>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</si>
  <si>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</si>
  <si>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</si>
  <si>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</si>
  <si>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</si>
  <si>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</si>
  <si>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</si>
  <si>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</si>
  <si>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</si>
  <si>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</si>
  <si>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</si>
  <si>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</si>
  <si>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</si>
  <si>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</si>
  <si>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</si>
  <si>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</si>
  <si>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</si>
  <si>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</si>
  <si>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</si>
  <si>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</si>
  <si>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</si>
  <si>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</si>
  <si>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</si>
  <si>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</si>
  <si>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</si>
  <si>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</si>
  <si>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</si>
  <si>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</si>
  <si>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</si>
  <si>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</si>
  <si>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</si>
  <si>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</si>
  <si>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</si>
  <si>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</si>
  <si>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</si>
  <si>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</si>
  <si>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</si>
  <si>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</si>
  <si>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</si>
  <si>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</si>
  <si>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</si>
  <si>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</si>
  <si>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</si>
  <si>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</si>
  <si>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</si>
  <si>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</si>
  <si>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</si>
  <si>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</si>
  <si>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</si>
  <si>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</si>
  <si>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</si>
  <si>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</si>
  <si>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</si>
  <si>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</si>
  <si>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</si>
  <si>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</si>
  <si>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</si>
  <si>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</si>
  <si>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</si>
  <si>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</si>
  <si>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</si>
  <si>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</si>
  <si>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</si>
  <si>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</si>
  <si>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</si>
  <si>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</si>
  <si>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Гармаш Вячеслав Дмитрович, директор. Видповідальний за проектp та куратор.</t>
  </si>
  <si>
    <t>Урбанський Андрій Станіславович, оператор-постановник</t>
  </si>
  <si>
    <t>Гальченко Ксенія Олександрівна, гример та стиліст</t>
  </si>
  <si>
    <t>1.3.4</t>
  </si>
  <si>
    <t>Короткий Микола Васильович, продюсер</t>
  </si>
  <si>
    <t>грн</t>
  </si>
  <si>
    <t>епізод</t>
  </si>
  <si>
    <t>Київ, Злотоустівська 2/3,11 офіс-студія, 43 кв.м. 4 міс.</t>
  </si>
  <si>
    <t>43кв.м (місяць)</t>
  </si>
  <si>
    <t>Відеокамера Sony Alpha a7 III</t>
  </si>
  <si>
    <t>4.2.4</t>
  </si>
  <si>
    <t>Об'єктив Sony FE 16-35mm  f/2.8  GM lens (82mm)</t>
  </si>
  <si>
    <t>4.2.5</t>
  </si>
  <si>
    <t>Об'єктив Sony FE 24-105mm FE/4  G OSS Lens (77mm)</t>
  </si>
  <si>
    <t>4.2.6</t>
  </si>
  <si>
    <t>Об'єктив Sony FE 70-200mm f/2.8 GM OSS Lens (77mm)</t>
  </si>
  <si>
    <t>4.2.7</t>
  </si>
  <si>
    <t>4.2.8</t>
  </si>
  <si>
    <t>Система стабілізації DJI Ronin-S</t>
  </si>
  <si>
    <t>4.2.9</t>
  </si>
  <si>
    <t>Штатив Sachtler Ace L/M GS CF</t>
  </si>
  <si>
    <t>4.2.10</t>
  </si>
  <si>
    <t>4.2.11</t>
  </si>
  <si>
    <t>4.2.12</t>
  </si>
  <si>
    <t>Освітлювальний прилад F&amp;V UltraColor Z800S</t>
  </si>
  <si>
    <t>4.2.13</t>
  </si>
  <si>
    <t>4.2.14</t>
  </si>
  <si>
    <t>4.2.15</t>
  </si>
  <si>
    <t>4.2.16</t>
  </si>
  <si>
    <t>Фільтрація світла SOFT F&amp;V Z800</t>
  </si>
  <si>
    <t>4.2.17</t>
  </si>
  <si>
    <t>4.2.18</t>
  </si>
  <si>
    <t>4.2.19</t>
  </si>
  <si>
    <t>4.2.20</t>
  </si>
  <si>
    <t>Освітлювальний прилад ARRI Junior Plus 650W</t>
  </si>
  <si>
    <t>4.2.21</t>
  </si>
  <si>
    <t>4.2.22</t>
  </si>
  <si>
    <t>Накамерней Led прилад для освітлення.</t>
  </si>
  <si>
    <t>4.2.23</t>
  </si>
  <si>
    <t>4.2.24</t>
  </si>
  <si>
    <t>Комплект з'єднувальних дротів для освітлювальних приладів та подовжувачів Distribution 1/8</t>
  </si>
  <si>
    <t>4.2.25</t>
  </si>
  <si>
    <t>Компактний звукосаписувальний прилад Zoom H6</t>
  </si>
  <si>
    <t>4.2.26</t>
  </si>
  <si>
    <t>Система передачі звуку бездротова (петличка) Sennheisser EW 100 G4</t>
  </si>
  <si>
    <t>4.2.27</t>
  </si>
  <si>
    <t>Система передачі звуку Sennheiser MKH-416  (boom)</t>
  </si>
  <si>
    <t>Вінтчестер зовнішній (6ТБ)</t>
  </si>
  <si>
    <r>
      <t>Ведення YouTube каналу, TikTok каналу</t>
    </r>
    <r>
      <rPr>
        <b/>
        <sz val="10"/>
        <color theme="1"/>
        <rFont val="Arial"/>
        <family val="2"/>
        <charset val="204"/>
      </rPr>
      <t xml:space="preserve"> ФОП Літвін А.С.</t>
    </r>
  </si>
  <si>
    <r>
      <t xml:space="preserve"> SEO роботи для просування відео на YouTube </t>
    </r>
    <r>
      <rPr>
        <b/>
        <sz val="10"/>
        <color theme="1"/>
        <rFont val="Arial"/>
        <family val="2"/>
        <charset val="204"/>
      </rPr>
      <t>ФОП Літвін А.С.</t>
    </r>
  </si>
  <si>
    <t>епізодів</t>
  </si>
  <si>
    <r>
      <t xml:space="preserve"> SEO роботи для просування відео у Facebook </t>
    </r>
    <r>
      <rPr>
        <b/>
        <sz val="10"/>
        <color theme="1"/>
        <rFont val="Arial"/>
        <family val="2"/>
        <charset val="204"/>
      </rPr>
      <t>ФОП Літвін А.С.</t>
    </r>
  </si>
  <si>
    <t>Бухгалтерські послуги, консалтингова компанія "ТОВ ЛіГА"</t>
  </si>
  <si>
    <t>Юридичні послуги, консалтингова компанія "ТОВ ЛіГА"</t>
  </si>
  <si>
    <r>
      <t xml:space="preserve"> Послуги з монтажу, кольорокорекції та фіналізації </t>
    </r>
    <r>
      <rPr>
        <b/>
        <sz val="10"/>
        <color rgb="FF000000"/>
        <rFont val="Arial"/>
        <family val="2"/>
        <charset val="204"/>
      </rPr>
      <t>ФОП Муса</t>
    </r>
    <r>
      <rPr>
        <sz val="10"/>
        <color rgb="FF000000"/>
        <rFont val="Arial"/>
        <family val="2"/>
        <charset val="204"/>
      </rPr>
      <t>т</t>
    </r>
  </si>
  <si>
    <r>
      <t xml:space="preserve">Зведення музики та голосу, написання (створення) музичного супроводу для проекту  </t>
    </r>
    <r>
      <rPr>
        <b/>
        <sz val="10"/>
        <color rgb="FF000000"/>
        <rFont val="Arial"/>
        <family val="2"/>
        <charset val="204"/>
      </rPr>
      <t>ФОП Мусат</t>
    </r>
  </si>
  <si>
    <t>Директор</t>
  </si>
  <si>
    <t>4.2.28</t>
  </si>
  <si>
    <t>Гармаш В.Д</t>
  </si>
  <si>
    <t>ТОВ "МАНІФЕСТО18"</t>
  </si>
  <si>
    <t>Цикл інтерв'ю "Без обмежень"</t>
  </si>
  <si>
    <t>07.2021</t>
  </si>
  <si>
    <t>15.11.2021</t>
  </si>
  <si>
    <r>
      <t xml:space="preserve">за проектом </t>
    </r>
    <r>
      <rPr>
        <b/>
        <sz val="14"/>
        <color theme="1"/>
        <rFont val="Calibri"/>
        <family val="2"/>
        <charset val="204"/>
      </rPr>
      <t>Цикл інтерв'ю "Без обмежень"</t>
    </r>
  </si>
  <si>
    <t xml:space="preserve">Оплата праці штатних працівників  організації- заявника (лише у вигляді премії) </t>
  </si>
  <si>
    <t>Оплата за договорами ЦПХ</t>
  </si>
  <si>
    <t>Рибчинська Викторія Ігорівна, редактор</t>
  </si>
  <si>
    <t>Соціальні внески з оплати праці (нарахування ЄСВ) штатних працівників</t>
  </si>
  <si>
    <t>Соціальні внески з оплати праці (нарахування ЄСВ) за договорами ЦПХ</t>
  </si>
  <si>
    <t>Оренда приміщення (Київ, Злотоустівська 2/3,11 офіс-студія, 43 кв.м. 4 міс.)</t>
  </si>
  <si>
    <t>Носії, накопичувачі (Вінтчестер зовнішній (6ТБ))</t>
  </si>
  <si>
    <t>9.3</t>
  </si>
  <si>
    <t>9.4</t>
  </si>
  <si>
    <t>9.5</t>
  </si>
  <si>
    <r>
      <t>Ведення YouTube каналу, TikTok каналу</t>
    </r>
    <r>
      <rPr>
        <b/>
        <sz val="10"/>
        <color theme="1"/>
        <rFont val="Arial"/>
        <family val="2"/>
        <charset val="204"/>
      </rPr>
      <t xml:space="preserve"> </t>
    </r>
  </si>
  <si>
    <t xml:space="preserve">SEO роботи для просування відео у Facebook </t>
  </si>
  <si>
    <t xml:space="preserve">SEO роботи для просування відео на YouTube </t>
  </si>
  <si>
    <t>Адміністративні витрати( бухгалтерські послуги)</t>
  </si>
  <si>
    <t>Адміністративні витрати( юридичні послуги)</t>
  </si>
  <si>
    <t>Послуги з монтажу, кольорокорекції та фіналізації</t>
  </si>
  <si>
    <t>Зведення музики та голосу, написання (створення) музичного супроводу для проекту</t>
  </si>
  <si>
    <t>ТОВ "КК "ЛІГА", ЄДРПОУ 43595833</t>
  </si>
  <si>
    <t>ТОВ "ТТБ СТУДІО", ЄДРПОУ 37199983</t>
  </si>
  <si>
    <t>ГУ ДПС у м.Києві (ДПІ у Шевченк.р-ні), ЄДРПОУ 44116011</t>
  </si>
  <si>
    <t>ФОП Дмитренко Д.С., ІПН 3152719371</t>
  </si>
  <si>
    <t>ФОП Стародуб Л.Б.
ІПН 3103017603</t>
  </si>
  <si>
    <t>Рах.-фактура №126 від 17.09.2021</t>
  </si>
  <si>
    <t>Рибчинська Викторія Ігорівна, редактор
ІПН 3300901646</t>
  </si>
  <si>
    <t>Договір №02/08/21-02к від 02.08.21р.</t>
  </si>
  <si>
    <t>Короткий Микола Васильович, продюсер ІПН 3226001412</t>
  </si>
  <si>
    <t>Договір №01/09/21-02 від 01.09.2021</t>
  </si>
  <si>
    <t>ФОП Мусат Р.О.
ІПН 3273012799</t>
  </si>
  <si>
    <t>Договір №01/09/21-03 від 01.09.2021</t>
  </si>
  <si>
    <t>ФОП Літвін А.С
ІПН 3390610825</t>
  </si>
  <si>
    <t>ПД №5 від 09.08.21
ПД №23 від 07.09.21
ПД №53 від 30.09.21</t>
  </si>
  <si>
    <t>ПД №8 від 09.08.21
ПД №22 від 31.08.21
ПД №52 від 30.09.21</t>
  </si>
  <si>
    <t>ПД №10 від 11.08.21
ПД №27 від 07.09.21
ПД №43 від 30.09.21</t>
  </si>
  <si>
    <t>ПД №15 від 20.08.21
ПД №31 від 10.09.21
ПД №38 від 30.09.21</t>
  </si>
  <si>
    <t>Гальченко Ксенія Олександрівна, гример та стиліст
ІПН 3226100446</t>
  </si>
  <si>
    <t>Договір №01/09/21-03к від 01.09.21</t>
  </si>
  <si>
    <t>Урбанський Андрій Станіславович, оператор-постановник
ІПН 2936908032</t>
  </si>
  <si>
    <t>Договір №01/09/21-04к від 01.09.21</t>
  </si>
  <si>
    <t>ПД №34 від 13.09.21</t>
  </si>
  <si>
    <t>ПД №35 від 17.09.21</t>
  </si>
  <si>
    <t>ПД №6 від 09.08.21
ПД №20 від 31.08.21
ПД №49 від 30.09.21</t>
  </si>
  <si>
    <t>ПД №7 від 09.08.21
ПД №21 від 31.08.21
ПД №48 від 30.09.21</t>
  </si>
  <si>
    <t>ПД №50 від 30.09.21</t>
  </si>
  <si>
    <t>ПД №51 від 30.09.21</t>
  </si>
  <si>
    <t>Гармаш Вячеслав Дмитрович, директор
ІПН 3107922370</t>
  </si>
  <si>
    <t>Розрахункові відомості б/н від 30.07.2021, 31.08.2021,30.09.2021,29.10.2021</t>
  </si>
  <si>
    <t xml:space="preserve">Розрахункові відомості б/н від 30.07.2021, 31.08.2021,30.09.2021,29.10.2021
Табеля обліку робочого часу липень 2021, серпень 2021, вересень 2021, жовтень 2021
Наказ на преміювання №1п від 30.07.2021, №2п від 31.08.2021, №3п від 30.09.2021, №4п від 29.10.2021. </t>
  </si>
  <si>
    <t>ПД №18 від 20.08.21
ПД №17 від 20.08.21
ПД №16 від 20.08.21
ПД №30 від 10.09.21
ПД №32 від 10.09.21
ПД №33 від 10.09.21
ПД №40 від 30.09.21
ПД №39 від 30.09.21
ПД №37 від 30.09.21</t>
  </si>
  <si>
    <t>ПД №9 від 11.08.21
ПД №11 від 11.08.21
ПД №12 від 11.08.21
ПД №24 від 07.09.21
ПД №25 від 07.09.21
ПД №26 від 07.09.21
ПД №42 від 30.09.21
ПД №44 від 30.09.21
ПД №45 від 30.09.21</t>
  </si>
  <si>
    <t xml:space="preserve">
ПД №28 від 07.09.21
ПД №26 від 07.09.21
ПД №25 від 07.09.21
ПД №41 від 30.09.21
ПД №44 від 30.09.21
ПД №45 від 30.09.21</t>
  </si>
  <si>
    <t>ПД №46 від 30.09.21
ПД №44 від 30.09.21
ПД №45 від 30.09.21</t>
  </si>
  <si>
    <t>ПД №47 від 30.09.21
ПД №44 від 30.09.21
ПД №45 від 30.09.21</t>
  </si>
  <si>
    <t xml:space="preserve"> -</t>
  </si>
  <si>
    <t>Акт приймання-передавання послуг б/н від 31.08.2021,
Акт приймання-передавання послуг б/н від 30.09.2021,
Акт приймання-передавання послуг б/н від 29.10.2021</t>
  </si>
  <si>
    <t>Акт приймання-передавання послуг б/н від 30.07.2021,
Акт приймання-передавання послуг б/н від 31.08.2021,
Акт приймання-передавання послуг б/н від 30.09.2021,
Акт приймання-передавання послуг б/н від 29.10.2021</t>
  </si>
  <si>
    <t>Акт приймання-передавання послуг б/н від 30.09.2021</t>
  </si>
  <si>
    <t>Акт прийму-передачі наданих послуг №07/21 від 30.07.2021
Акт прийму-передачі наданих послуг №08/21 від 31.08.2021
Акт прийму-передачі наданих послуг №09/21 від 30.09.2021
Акт прийму-передачі наданих послуг №10/21 від 29.10.2021</t>
  </si>
  <si>
    <t>Договір оренди обладнання №01092021-1 від 01.09.2021р.
Додаток №1 від 01.09.21.
Акт передачі №1 від 01.09.2021
Акт повернення №2 від 13.09.2021</t>
  </si>
  <si>
    <t>АКТ надання послуг №13092021-1 від 13 вересня 2021 року</t>
  </si>
  <si>
    <t>Акт приймання-передачі наданих послуг б/н від 30.07.2021
Акт приймання-передачі наданих послуг б/н від 31.08.2021
Акт приймання-передачі наданих послуг б/н від 30.09.2021</t>
  </si>
  <si>
    <t>Договір про надання послуг №01/10/2021-02 від 01.10.2021</t>
  </si>
  <si>
    <t>Договір про надання послуг №01/10/2021-01 від 01.10.2021</t>
  </si>
  <si>
    <t>Акт приймання-передачі наданих послуг б/н від 29.10.2021</t>
  </si>
  <si>
    <t>Акт приймання-передачі послуг б/н від 30.07.2021
Акт приймання-передачі послуг б/н від 31.08.2021
Акт приймання-передачі послуг б/н від 30.09.2021
Акт приймання-передачі послуг б/н від 29.10.2021</t>
  </si>
  <si>
    <t>АКТ
приймання-передавання послуг відеомонтажу, кольорокорекції та фіналізації б/н від 30.09.2021</t>
  </si>
  <si>
    <t>АКТ
приймання-передавання послуг зі зведення музики та голосу, написання (створення) музичного супроводу б/н від 30.09.2021</t>
  </si>
  <si>
    <t>Договір №01/07/21-01к від 22.07.21</t>
  </si>
  <si>
    <t>Договір № 01/07/01О від 22.07.2021</t>
  </si>
  <si>
    <t>Договір №07/21/03І від 22.07.2021</t>
  </si>
  <si>
    <t>Договір про надання послуги правової підтримки №07/21/32 від 22.07.2021</t>
  </si>
  <si>
    <t>Договір про надання консультаційних послуг по веденню бух. обліку №07/21/31 від 22.07.2021</t>
  </si>
  <si>
    <t>Видаткова накладна №126    від 17.09.2021</t>
  </si>
  <si>
    <t>у період з 22.07.2021 року по 31.10.2021 року</t>
  </si>
  <si>
    <t>ЛОТ 1. Підтримка митців з інвалідністю.</t>
  </si>
  <si>
    <t xml:space="preserve">Інклюзивне мистецтво. </t>
  </si>
  <si>
    <t>за період з 22.07.2021р. по 31.10.2021 року</t>
  </si>
  <si>
    <t>ГАРМАШ В.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</si>
</sst>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9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</font>
    <font>
      <b/>
      <sz val="14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40" fillId="6" borderId="54" xfId="0" applyFont="1" applyFill="1" applyBorder="1" applyAlignment="1">
      <alignment vertical="top" wrapText="1"/>
    </xf>
    <xf numFmtId="0" fontId="41" fillId="0" borderId="61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0" borderId="65" xfId="0" applyNumberFormat="1" applyFont="1" applyBorder="1" applyAlignment="1">
      <alignment horizontal="right" vertical="top"/>
    </xf>
    <xf numFmtId="4" fontId="39" fillId="0" borderId="66" xfId="0" applyNumberFormat="1" applyFont="1" applyBorder="1" applyAlignment="1">
      <alignment horizontal="right" vertical="top"/>
    </xf>
    <xf numFmtId="0" fontId="39" fillId="0" borderId="76" xfId="0" applyFont="1" applyBorder="1" applyAlignment="1">
      <alignment vertical="top" wrapText="1"/>
    </xf>
    <xf numFmtId="0" fontId="39" fillId="0" borderId="61" xfId="0" applyFont="1" applyBorder="1" applyAlignment="1">
      <alignment vertical="top" wrapText="1"/>
    </xf>
    <xf numFmtId="0" fontId="39" fillId="0" borderId="61" xfId="0" applyFont="1" applyBorder="1" applyAlignment="1">
      <alignment horizontal="left" vertical="top" wrapText="1"/>
    </xf>
    <xf numFmtId="0" fontId="39" fillId="0" borderId="76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center" vertical="top"/>
    </xf>
    <xf numFmtId="0" fontId="39" fillId="0" borderId="27" xfId="0" applyFont="1" applyBorder="1" applyAlignment="1">
      <alignment horizontal="center" vertical="top"/>
    </xf>
    <xf numFmtId="0" fontId="39" fillId="0" borderId="63" xfId="0" applyFont="1" applyBorder="1" applyAlignment="1">
      <alignment vertical="top" wrapText="1"/>
    </xf>
    <xf numFmtId="0" fontId="39" fillId="0" borderId="62" xfId="0" applyFont="1" applyBorder="1" applyAlignment="1">
      <alignment vertical="top" wrapText="1"/>
    </xf>
    <xf numFmtId="49" fontId="36" fillId="0" borderId="26" xfId="0" applyNumberFormat="1" applyFont="1" applyBorder="1" applyAlignment="1">
      <alignment horizontal="right" wrapText="1"/>
    </xf>
    <xf numFmtId="0" fontId="36" fillId="0" borderId="26" xfId="0" applyFont="1" applyBorder="1" applyAlignment="1">
      <alignment wrapText="1"/>
    </xf>
    <xf numFmtId="0" fontId="0" fillId="0" borderId="26" xfId="0" applyFont="1" applyBorder="1" applyAlignment="1">
      <alignment horizontal="center" vertical="center" wrapText="1"/>
    </xf>
    <xf numFmtId="0" fontId="41" fillId="0" borderId="61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0" fontId="44" fillId="0" borderId="76" xfId="0" applyFont="1" applyBorder="1" applyAlignment="1">
      <alignment horizontal="left" vertical="top" wrapText="1"/>
    </xf>
    <xf numFmtId="0" fontId="45" fillId="0" borderId="2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4" fontId="2" fillId="2" borderId="47" xfId="0" applyNumberFormat="1" applyFont="1" applyFill="1" applyBorder="1" applyAlignment="1">
      <alignment horizontal="center" vertical="center"/>
    </xf>
    <xf numFmtId="4" fontId="2" fillId="2" borderId="114" xfId="0" applyNumberFormat="1" applyFont="1" applyFill="1" applyBorder="1" applyAlignment="1">
      <alignment horizontal="center" vertical="center"/>
    </xf>
    <xf numFmtId="4" fontId="2" fillId="2" borderId="51" xfId="0" applyNumberFormat="1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114" xfId="0" applyNumberFormat="1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46" fillId="0" borderId="0" xfId="0" applyFont="1" applyAlignment="1"/>
    <xf numFmtId="0" fontId="47" fillId="0" borderId="0" xfId="0" applyFont="1" applyAlignment="1">
      <alignment horizontal="center" vertical="center"/>
    </xf>
    <xf numFmtId="0" fontId="48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zoomScale="70" zoomScaleNormal="70" workbookViewId="0">
      <selection activeCell="J32" sqref="J32:N32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82" t="s">
        <v>0</v>
      </c>
      <c r="B1" s="37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82" t="s">
        <v>2</v>
      </c>
      <c r="I2" s="377"/>
      <c r="J2" s="3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82" t="s">
        <v>3</v>
      </c>
      <c r="I3" s="377"/>
      <c r="J3" s="3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435" t="s">
        <v>480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5</v>
      </c>
      <c r="B11" s="1"/>
      <c r="C11" s="435" t="s">
        <v>479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6</v>
      </c>
      <c r="B12" s="1"/>
      <c r="C12" s="72" t="s">
        <v>401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7</v>
      </c>
      <c r="B13" s="1"/>
      <c r="C13" s="72" t="s">
        <v>402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8</v>
      </c>
      <c r="B14" s="1"/>
      <c r="C14" s="1" t="s">
        <v>403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9</v>
      </c>
      <c r="B15" s="1"/>
      <c r="C15" s="1" t="s">
        <v>404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83" t="s">
        <v>10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83" t="s">
        <v>11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36" t="s">
        <v>481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84"/>
      <c r="B23" s="378" t="s">
        <v>12</v>
      </c>
      <c r="C23" s="379"/>
      <c r="D23" s="387" t="s">
        <v>13</v>
      </c>
      <c r="E23" s="388"/>
      <c r="F23" s="388"/>
      <c r="G23" s="388"/>
      <c r="H23" s="388"/>
      <c r="I23" s="388"/>
      <c r="J23" s="389"/>
      <c r="K23" s="378" t="s">
        <v>14</v>
      </c>
      <c r="L23" s="379"/>
      <c r="M23" s="378" t="s">
        <v>15</v>
      </c>
      <c r="N23" s="37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85"/>
      <c r="B24" s="380"/>
      <c r="C24" s="381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390" t="s">
        <v>21</v>
      </c>
      <c r="J24" s="381"/>
      <c r="K24" s="380"/>
      <c r="L24" s="381"/>
      <c r="M24" s="380"/>
      <c r="N24" s="38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86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39</v>
      </c>
      <c r="B27" s="33">
        <f t="shared" ref="B27:B29" si="0">C27/N27</f>
        <v>1</v>
      </c>
      <c r="C27" s="34">
        <f>'Кошторис  витрат'!G204</f>
        <v>609064.88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витрат'!S204</f>
        <v>0</v>
      </c>
      <c r="M27" s="38">
        <v>1</v>
      </c>
      <c r="N27" s="39">
        <f t="shared" ref="N27:N29" si="4">C27+J27+L27</f>
        <v>609064.88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40</v>
      </c>
      <c r="B28" s="41">
        <f t="shared" si="0"/>
        <v>1</v>
      </c>
      <c r="C28" s="42">
        <f>'Кошторис  витрат'!J204</f>
        <v>609064.88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витрат'!V204</f>
        <v>0</v>
      </c>
      <c r="M28" s="46">
        <v>1</v>
      </c>
      <c r="N28" s="47">
        <f t="shared" si="4"/>
        <v>609064.88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41</v>
      </c>
      <c r="B29" s="49">
        <f t="shared" si="0"/>
        <v>1</v>
      </c>
      <c r="C29" s="50">
        <v>456799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0.75000055823281098</v>
      </c>
      <c r="N29" s="55">
        <f t="shared" si="4"/>
        <v>456799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42</v>
      </c>
      <c r="B30" s="57">
        <f t="shared" ref="B30:N30" si="5">B28-B29</f>
        <v>0</v>
      </c>
      <c r="C30" s="58">
        <f t="shared" si="5"/>
        <v>152265.88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0.24999944176718902</v>
      </c>
      <c r="N30" s="64">
        <f t="shared" si="5"/>
        <v>152265.88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43</v>
      </c>
      <c r="C32" s="391" t="s">
        <v>398</v>
      </c>
      <c r="D32" s="392"/>
      <c r="E32" s="392"/>
      <c r="F32" s="65"/>
      <c r="G32" s="66"/>
      <c r="H32" s="66"/>
      <c r="I32" s="67"/>
      <c r="J32" s="437" t="s">
        <v>482</v>
      </c>
      <c r="K32" s="392"/>
      <c r="L32" s="392"/>
      <c r="M32" s="392"/>
      <c r="N32" s="39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44</v>
      </c>
      <c r="E33" s="5"/>
      <c r="F33" s="69"/>
      <c r="G33" s="376" t="s">
        <v>45</v>
      </c>
      <c r="H33" s="377"/>
      <c r="I33" s="13"/>
      <c r="J33" s="376" t="s">
        <v>46</v>
      </c>
      <c r="K33" s="377"/>
      <c r="L33" s="377"/>
      <c r="M33" s="377"/>
      <c r="N33" s="37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6"/>
  <sheetViews>
    <sheetView zoomScale="60" zoomScaleNormal="60" workbookViewId="0">
      <selection activeCell="C5" sqref="C5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14" t="s">
        <v>47</v>
      </c>
      <c r="B1" s="377"/>
      <c r="C1" s="377"/>
      <c r="D1" s="377"/>
      <c r="E1" s="37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">
        <v>401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402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 t="s">
        <v>403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 t="s">
        <v>404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25">
      <c r="A7" s="415" t="s">
        <v>48</v>
      </c>
      <c r="B7" s="417" t="s">
        <v>49</v>
      </c>
      <c r="C7" s="420" t="s">
        <v>50</v>
      </c>
      <c r="D7" s="423" t="s">
        <v>51</v>
      </c>
      <c r="E7" s="393" t="s">
        <v>52</v>
      </c>
      <c r="F7" s="388"/>
      <c r="G7" s="388"/>
      <c r="H7" s="388"/>
      <c r="I7" s="388"/>
      <c r="J7" s="389"/>
      <c r="K7" s="408" t="s">
        <v>53</v>
      </c>
      <c r="L7" s="409"/>
      <c r="M7" s="409"/>
      <c r="N7" s="409"/>
      <c r="O7" s="409"/>
      <c r="P7" s="410"/>
      <c r="Q7" s="393" t="s">
        <v>54</v>
      </c>
      <c r="R7" s="388"/>
      <c r="S7" s="388"/>
      <c r="T7" s="388"/>
      <c r="U7" s="388"/>
      <c r="V7" s="389"/>
      <c r="W7" s="394" t="s">
        <v>55</v>
      </c>
      <c r="X7" s="388"/>
      <c r="Y7" s="388"/>
      <c r="Z7" s="389"/>
      <c r="AA7" s="395" t="s">
        <v>56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85"/>
      <c r="B8" s="418"/>
      <c r="C8" s="421"/>
      <c r="D8" s="424"/>
      <c r="E8" s="396" t="s">
        <v>57</v>
      </c>
      <c r="F8" s="388"/>
      <c r="G8" s="389"/>
      <c r="H8" s="396" t="s">
        <v>58</v>
      </c>
      <c r="I8" s="388"/>
      <c r="J8" s="389"/>
      <c r="K8" s="396" t="s">
        <v>57</v>
      </c>
      <c r="L8" s="388"/>
      <c r="M8" s="389"/>
      <c r="N8" s="411" t="s">
        <v>58</v>
      </c>
      <c r="O8" s="412"/>
      <c r="P8" s="413"/>
      <c r="Q8" s="396" t="s">
        <v>57</v>
      </c>
      <c r="R8" s="388"/>
      <c r="S8" s="389"/>
      <c r="T8" s="396" t="s">
        <v>58</v>
      </c>
      <c r="U8" s="388"/>
      <c r="V8" s="389"/>
      <c r="W8" s="395" t="s">
        <v>59</v>
      </c>
      <c r="X8" s="395" t="s">
        <v>60</v>
      </c>
      <c r="Y8" s="394" t="s">
        <v>61</v>
      </c>
      <c r="Z8" s="389"/>
      <c r="AA8" s="385"/>
      <c r="AB8" s="1"/>
      <c r="AC8" s="1"/>
      <c r="AD8" s="1"/>
      <c r="AE8" s="1"/>
      <c r="AF8" s="1"/>
      <c r="AG8" s="1"/>
    </row>
    <row r="9" spans="1:33" ht="30" customHeight="1" thickBot="1" x14ac:dyDescent="0.25">
      <c r="A9" s="416"/>
      <c r="B9" s="419"/>
      <c r="C9" s="422"/>
      <c r="D9" s="425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386"/>
      <c r="X9" s="386"/>
      <c r="Y9" s="87" t="s">
        <v>71</v>
      </c>
      <c r="Z9" s="88" t="s">
        <v>22</v>
      </c>
      <c r="AA9" s="386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76</v>
      </c>
      <c r="B13" s="109" t="s">
        <v>77</v>
      </c>
      <c r="C13" s="354" t="s">
        <v>78</v>
      </c>
      <c r="D13" s="111"/>
      <c r="E13" s="112">
        <f>SUM(E14:E16)</f>
        <v>4</v>
      </c>
      <c r="F13" s="113"/>
      <c r="G13" s="114">
        <f t="shared" ref="G13:H13" si="0">SUM(G14:G16)</f>
        <v>20000</v>
      </c>
      <c r="H13" s="112">
        <f t="shared" si="0"/>
        <v>4</v>
      </c>
      <c r="I13" s="113"/>
      <c r="J13" s="114">
        <f t="shared" ref="J13:K13" si="1">SUM(J14:J16)</f>
        <v>20000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20000</v>
      </c>
      <c r="X13" s="114">
        <f t="shared" si="5"/>
        <v>20000</v>
      </c>
      <c r="Y13" s="115">
        <f t="shared" ref="Y13:Y34" si="6">W13-X13</f>
        <v>0</v>
      </c>
      <c r="Z13" s="116">
        <f t="shared" ref="Z13:Z34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79</v>
      </c>
      <c r="B14" s="120" t="s">
        <v>80</v>
      </c>
      <c r="C14" s="372" t="s">
        <v>342</v>
      </c>
      <c r="D14" s="122" t="s">
        <v>82</v>
      </c>
      <c r="E14" s="123">
        <v>4</v>
      </c>
      <c r="F14" s="124">
        <v>5000</v>
      </c>
      <c r="G14" s="125">
        <f t="shared" ref="G14:G16" si="8">E14*F14</f>
        <v>20000</v>
      </c>
      <c r="H14" s="123">
        <v>4</v>
      </c>
      <c r="I14" s="124">
        <v>5000</v>
      </c>
      <c r="J14" s="125">
        <v>20000</v>
      </c>
      <c r="K14" s="123"/>
      <c r="L14" s="124"/>
      <c r="M14" s="125">
        <f t="shared" ref="M14:M16" si="9">K14*L14</f>
        <v>0</v>
      </c>
      <c r="N14" s="123"/>
      <c r="O14" s="124"/>
      <c r="P14" s="125">
        <f>N14*O14</f>
        <v>0</v>
      </c>
      <c r="Q14" s="123"/>
      <c r="R14" s="124"/>
      <c r="S14" s="125">
        <f t="shared" ref="S14:S16" si="10">Q14*R14</f>
        <v>0</v>
      </c>
      <c r="T14" s="123"/>
      <c r="U14" s="124"/>
      <c r="V14" s="125">
        <f t="shared" ref="V14:V16" si="11">T14*U14</f>
        <v>0</v>
      </c>
      <c r="W14" s="126">
        <f>G14+M14+S14</f>
        <v>20000</v>
      </c>
      <c r="X14" s="127">
        <f>J14+P14+V14</f>
        <v>20000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ref="J15:J16" si="12">H15*I15</f>
        <v>0</v>
      </c>
      <c r="K15" s="123"/>
      <c r="L15" s="124"/>
      <c r="M15" s="125">
        <f t="shared" si="9"/>
        <v>0</v>
      </c>
      <c r="N15" s="123"/>
      <c r="O15" s="124"/>
      <c r="P15" s="125">
        <f>N15*O15</f>
        <v>0</v>
      </c>
      <c r="Q15" s="123"/>
      <c r="R15" s="124"/>
      <c r="S15" s="125">
        <f t="shared" si="10"/>
        <v>0</v>
      </c>
      <c r="T15" s="123"/>
      <c r="U15" s="124"/>
      <c r="V15" s="125">
        <f t="shared" si="11"/>
        <v>0</v>
      </c>
      <c r="W15" s="126">
        <f>G15+M15+S15</f>
        <v>0</v>
      </c>
      <c r="X15" s="127">
        <f>J15+P15+V15</f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25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12"/>
        <v>0</v>
      </c>
      <c r="K16" s="135"/>
      <c r="L16" s="136"/>
      <c r="M16" s="137">
        <f t="shared" si="9"/>
        <v>0</v>
      </c>
      <c r="N16" s="135"/>
      <c r="O16" s="136"/>
      <c r="P16" s="137">
        <f>N16*O16</f>
        <v>0</v>
      </c>
      <c r="Q16" s="135"/>
      <c r="R16" s="124"/>
      <c r="S16" s="137">
        <f t="shared" si="10"/>
        <v>0</v>
      </c>
      <c r="T16" s="135"/>
      <c r="U16" s="124"/>
      <c r="V16" s="137">
        <f t="shared" si="11"/>
        <v>0</v>
      </c>
      <c r="W16" s="138">
        <f>G16+M16+S16</f>
        <v>0</v>
      </c>
      <c r="X16" s="127">
        <f>J16+P16+V16</f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3">SUM(G18:G20)</f>
        <v>0</v>
      </c>
      <c r="H17" s="142">
        <f t="shared" si="13"/>
        <v>0</v>
      </c>
      <c r="I17" s="143"/>
      <c r="J17" s="144">
        <f t="shared" ref="J17:K17" si="14">SUM(J18:J20)</f>
        <v>0</v>
      </c>
      <c r="K17" s="142">
        <f t="shared" si="14"/>
        <v>0</v>
      </c>
      <c r="L17" s="143"/>
      <c r="M17" s="144">
        <f t="shared" ref="M17:N17" si="15">SUM(M18:M20)</f>
        <v>0</v>
      </c>
      <c r="N17" s="142">
        <f t="shared" si="15"/>
        <v>0</v>
      </c>
      <c r="O17" s="143"/>
      <c r="P17" s="144">
        <f t="shared" ref="P17:Q17" si="16">SUM(P18:P20)</f>
        <v>0</v>
      </c>
      <c r="Q17" s="142">
        <f t="shared" si="16"/>
        <v>0</v>
      </c>
      <c r="R17" s="143"/>
      <c r="S17" s="144">
        <f t="shared" ref="S17:T17" si="17">SUM(S18:S20)</f>
        <v>0</v>
      </c>
      <c r="T17" s="142">
        <f t="shared" si="17"/>
        <v>0</v>
      </c>
      <c r="U17" s="143"/>
      <c r="V17" s="144">
        <f t="shared" ref="V17:X17" si="18">SUM(V18:V20)</f>
        <v>0</v>
      </c>
      <c r="W17" s="144">
        <f t="shared" si="18"/>
        <v>0</v>
      </c>
      <c r="X17" s="145">
        <f t="shared" si="18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19">E18*F18</f>
        <v>0</v>
      </c>
      <c r="H18" s="123"/>
      <c r="I18" s="124"/>
      <c r="J18" s="125">
        <f t="shared" ref="J18:J20" si="20">H18*I18</f>
        <v>0</v>
      </c>
      <c r="K18" s="123"/>
      <c r="L18" s="124"/>
      <c r="M18" s="125">
        <f t="shared" ref="M18:M20" si="21">K18*L18</f>
        <v>0</v>
      </c>
      <c r="N18" s="123"/>
      <c r="O18" s="124"/>
      <c r="P18" s="125">
        <f>N18*O18</f>
        <v>0</v>
      </c>
      <c r="Q18" s="123"/>
      <c r="R18" s="124"/>
      <c r="S18" s="125">
        <f t="shared" ref="S18:S20" si="22">Q18*R18</f>
        <v>0</v>
      </c>
      <c r="T18" s="123"/>
      <c r="U18" s="124"/>
      <c r="V18" s="125">
        <f t="shared" ref="V18:V20" si="23">T18*U18</f>
        <v>0</v>
      </c>
      <c r="W18" s="126">
        <f>G18+M18+S18</f>
        <v>0</v>
      </c>
      <c r="X18" s="127">
        <f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19"/>
        <v>0</v>
      </c>
      <c r="H19" s="123"/>
      <c r="I19" s="124"/>
      <c r="J19" s="125">
        <f t="shared" si="20"/>
        <v>0</v>
      </c>
      <c r="K19" s="123"/>
      <c r="L19" s="124"/>
      <c r="M19" s="125">
        <f t="shared" si="21"/>
        <v>0</v>
      </c>
      <c r="N19" s="123"/>
      <c r="O19" s="124"/>
      <c r="P19" s="125">
        <f>N19*O19</f>
        <v>0</v>
      </c>
      <c r="Q19" s="123"/>
      <c r="R19" s="124"/>
      <c r="S19" s="125">
        <f t="shared" si="22"/>
        <v>0</v>
      </c>
      <c r="T19" s="123"/>
      <c r="U19" s="124"/>
      <c r="V19" s="125">
        <f t="shared" si="23"/>
        <v>0</v>
      </c>
      <c r="W19" s="126">
        <f>G19+M19+S19</f>
        <v>0</v>
      </c>
      <c r="X19" s="127">
        <f>J19+P19+V19</f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thickBot="1" x14ac:dyDescent="0.25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19"/>
        <v>0</v>
      </c>
      <c r="H20" s="149"/>
      <c r="I20" s="150"/>
      <c r="J20" s="151">
        <f t="shared" si="20"/>
        <v>0</v>
      </c>
      <c r="K20" s="149"/>
      <c r="L20" s="150"/>
      <c r="M20" s="151">
        <f t="shared" si="21"/>
        <v>0</v>
      </c>
      <c r="N20" s="149"/>
      <c r="O20" s="150"/>
      <c r="P20" s="151">
        <f>N20*O20</f>
        <v>0</v>
      </c>
      <c r="Q20" s="149"/>
      <c r="R20" s="150"/>
      <c r="S20" s="151">
        <f t="shared" si="22"/>
        <v>0</v>
      </c>
      <c r="T20" s="149"/>
      <c r="U20" s="150"/>
      <c r="V20" s="151">
        <f t="shared" si="23"/>
        <v>0</v>
      </c>
      <c r="W20" s="138">
        <f>G20+M20+S20</f>
        <v>0</v>
      </c>
      <c r="X20" s="127">
        <f>J20+P20+V20</f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76</v>
      </c>
      <c r="B21" s="109" t="s">
        <v>90</v>
      </c>
      <c r="C21" s="153" t="s">
        <v>91</v>
      </c>
      <c r="D21" s="141"/>
      <c r="E21" s="142">
        <f>SUM(E22:E25)</f>
        <v>9</v>
      </c>
      <c r="F21" s="143"/>
      <c r="G21" s="144">
        <f>SUM(G22:G25)</f>
        <v>92804</v>
      </c>
      <c r="H21" s="142">
        <f>SUM(H22:H25)</f>
        <v>9</v>
      </c>
      <c r="I21" s="143"/>
      <c r="J21" s="144">
        <f>SUM(J22:J25)</f>
        <v>92804</v>
      </c>
      <c r="K21" s="142">
        <f t="shared" ref="K21" si="24">SUM(K22:K24)</f>
        <v>0</v>
      </c>
      <c r="L21" s="143"/>
      <c r="M21" s="144">
        <f t="shared" ref="M21:N21" si="25">SUM(M22:M24)</f>
        <v>0</v>
      </c>
      <c r="N21" s="142">
        <f t="shared" si="25"/>
        <v>0</v>
      </c>
      <c r="O21" s="143"/>
      <c r="P21" s="144">
        <f t="shared" ref="P21:Q21" si="26">SUM(P22:P24)</f>
        <v>0</v>
      </c>
      <c r="Q21" s="142">
        <f t="shared" si="26"/>
        <v>0</v>
      </c>
      <c r="R21" s="143"/>
      <c r="S21" s="144">
        <f t="shared" ref="S21:T21" si="27">SUM(S22:S24)</f>
        <v>0</v>
      </c>
      <c r="T21" s="142">
        <f t="shared" si="27"/>
        <v>0</v>
      </c>
      <c r="U21" s="143"/>
      <c r="V21" s="144">
        <f t="shared" ref="V21" si="28">SUM(V22:V24)</f>
        <v>0</v>
      </c>
      <c r="W21" s="144">
        <f>SUM(W22:W25)</f>
        <v>92804</v>
      </c>
      <c r="X21" s="144">
        <f>SUM(X22:X25)</f>
        <v>92804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79</v>
      </c>
      <c r="B22" s="120" t="s">
        <v>92</v>
      </c>
      <c r="C22" s="372" t="s">
        <v>408</v>
      </c>
      <c r="D22" s="122" t="s">
        <v>82</v>
      </c>
      <c r="E22" s="123">
        <v>3</v>
      </c>
      <c r="F22" s="124">
        <v>11100</v>
      </c>
      <c r="G22" s="125">
        <f t="shared" ref="G22:G24" si="29">E22*F22</f>
        <v>33300</v>
      </c>
      <c r="H22" s="123">
        <v>3</v>
      </c>
      <c r="I22" s="124">
        <v>11100</v>
      </c>
      <c r="J22" s="125">
        <f t="shared" ref="J22:J24" si="30">H22*I22</f>
        <v>33300</v>
      </c>
      <c r="K22" s="123"/>
      <c r="L22" s="124"/>
      <c r="M22" s="125">
        <f t="shared" ref="M22:M24" si="31">K22*L22</f>
        <v>0</v>
      </c>
      <c r="N22" s="123"/>
      <c r="O22" s="124"/>
      <c r="P22" s="125">
        <f>N22*O22</f>
        <v>0</v>
      </c>
      <c r="Q22" s="123"/>
      <c r="R22" s="124"/>
      <c r="S22" s="125">
        <f t="shared" ref="S22:S24" si="32">Q22*R22</f>
        <v>0</v>
      </c>
      <c r="T22" s="123"/>
      <c r="U22" s="124"/>
      <c r="V22" s="125">
        <f t="shared" ref="V22:V24" si="33">T22*U22</f>
        <v>0</v>
      </c>
      <c r="W22" s="126">
        <f>G22+M22+S22</f>
        <v>33300</v>
      </c>
      <c r="X22" s="127">
        <f>J22+P22+V22</f>
        <v>33300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79</v>
      </c>
      <c r="B23" s="120" t="s">
        <v>94</v>
      </c>
      <c r="C23" s="372" t="s">
        <v>343</v>
      </c>
      <c r="D23" s="122" t="s">
        <v>82</v>
      </c>
      <c r="E23" s="123">
        <v>1</v>
      </c>
      <c r="F23" s="124">
        <v>15000</v>
      </c>
      <c r="G23" s="125">
        <f t="shared" si="29"/>
        <v>15000</v>
      </c>
      <c r="H23" s="123">
        <v>1</v>
      </c>
      <c r="I23" s="124">
        <v>15000</v>
      </c>
      <c r="J23" s="125">
        <f t="shared" si="30"/>
        <v>15000</v>
      </c>
      <c r="K23" s="123"/>
      <c r="L23" s="124"/>
      <c r="M23" s="125">
        <f t="shared" si="31"/>
        <v>0</v>
      </c>
      <c r="N23" s="123"/>
      <c r="O23" s="124"/>
      <c r="P23" s="125">
        <f>N23*O23</f>
        <v>0</v>
      </c>
      <c r="Q23" s="123"/>
      <c r="R23" s="124"/>
      <c r="S23" s="125">
        <f t="shared" si="32"/>
        <v>0</v>
      </c>
      <c r="T23" s="123"/>
      <c r="U23" s="124"/>
      <c r="V23" s="125">
        <f t="shared" si="33"/>
        <v>0</v>
      </c>
      <c r="W23" s="126">
        <f>G23+M23+S23</f>
        <v>15000</v>
      </c>
      <c r="X23" s="127">
        <f>J23+P23+V23</f>
        <v>15000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25">
      <c r="A24" s="132" t="s">
        <v>79</v>
      </c>
      <c r="B24" s="154" t="s">
        <v>95</v>
      </c>
      <c r="C24" s="372" t="s">
        <v>344</v>
      </c>
      <c r="D24" s="134" t="s">
        <v>82</v>
      </c>
      <c r="E24" s="135">
        <v>1</v>
      </c>
      <c r="F24" s="136">
        <v>12000</v>
      </c>
      <c r="G24" s="137">
        <f t="shared" si="29"/>
        <v>12000</v>
      </c>
      <c r="H24" s="135">
        <v>1</v>
      </c>
      <c r="I24" s="136">
        <v>12000</v>
      </c>
      <c r="J24" s="137">
        <f t="shared" si="30"/>
        <v>12000</v>
      </c>
      <c r="K24" s="149"/>
      <c r="L24" s="150"/>
      <c r="M24" s="151">
        <f t="shared" si="31"/>
        <v>0</v>
      </c>
      <c r="N24" s="149"/>
      <c r="O24" s="150"/>
      <c r="P24" s="151">
        <f>N24*O24</f>
        <v>0</v>
      </c>
      <c r="Q24" s="149"/>
      <c r="R24" s="150"/>
      <c r="S24" s="151">
        <f t="shared" si="32"/>
        <v>0</v>
      </c>
      <c r="T24" s="149"/>
      <c r="U24" s="150"/>
      <c r="V24" s="151">
        <f t="shared" si="33"/>
        <v>0</v>
      </c>
      <c r="W24" s="138">
        <f>G24+M24+S24</f>
        <v>12000</v>
      </c>
      <c r="X24" s="127">
        <f>J24+P24+V24</f>
        <v>12000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thickBot="1" x14ac:dyDescent="0.25">
      <c r="A25" s="132" t="s">
        <v>79</v>
      </c>
      <c r="B25" s="154" t="s">
        <v>345</v>
      </c>
      <c r="C25" s="372" t="s">
        <v>346</v>
      </c>
      <c r="D25" s="134" t="s">
        <v>82</v>
      </c>
      <c r="E25" s="135">
        <v>4</v>
      </c>
      <c r="F25" s="136">
        <v>8126</v>
      </c>
      <c r="G25" s="137">
        <f t="shared" ref="G25" si="34">E25*F25</f>
        <v>32504</v>
      </c>
      <c r="H25" s="135">
        <v>4</v>
      </c>
      <c r="I25" s="136">
        <v>8126</v>
      </c>
      <c r="J25" s="137">
        <f t="shared" ref="J25" si="35">H25*I25</f>
        <v>32504</v>
      </c>
      <c r="K25" s="149"/>
      <c r="L25" s="150"/>
      <c r="M25" s="151">
        <f t="shared" ref="M25" si="36">K25*L25</f>
        <v>0</v>
      </c>
      <c r="N25" s="149"/>
      <c r="O25" s="150"/>
      <c r="P25" s="151">
        <f>N25*O25</f>
        <v>0</v>
      </c>
      <c r="Q25" s="149"/>
      <c r="R25" s="150"/>
      <c r="S25" s="151">
        <f t="shared" ref="S25" si="37">Q25*R25</f>
        <v>0</v>
      </c>
      <c r="T25" s="149"/>
      <c r="U25" s="150"/>
      <c r="V25" s="151">
        <f t="shared" ref="V25" si="38">T25*U25</f>
        <v>0</v>
      </c>
      <c r="W25" s="138">
        <f>G25+M25+S25</f>
        <v>32504</v>
      </c>
      <c r="X25" s="127">
        <f>J25+P25+V25</f>
        <v>32504</v>
      </c>
      <c r="Y25" s="127">
        <f t="shared" ref="Y25" si="39">W25-X25</f>
        <v>0</v>
      </c>
      <c r="Z25" s="128">
        <f t="shared" ref="Z25" si="40">Y25/W25</f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08" t="s">
        <v>74</v>
      </c>
      <c r="B26" s="155" t="s">
        <v>96</v>
      </c>
      <c r="C26" s="140" t="s">
        <v>97</v>
      </c>
      <c r="D26" s="141"/>
      <c r="E26" s="142">
        <f>SUM(E27:E29)</f>
        <v>112804</v>
      </c>
      <c r="F26" s="143"/>
      <c r="G26" s="144">
        <f t="shared" ref="G26:H26" si="41">SUM(G27:G29)</f>
        <v>24816.880000000001</v>
      </c>
      <c r="H26" s="142">
        <f t="shared" si="41"/>
        <v>112804</v>
      </c>
      <c r="I26" s="143"/>
      <c r="J26" s="144">
        <f t="shared" ref="J26:K26" si="42">SUM(J27:J29)</f>
        <v>24816.880000000001</v>
      </c>
      <c r="K26" s="142">
        <f t="shared" si="42"/>
        <v>0</v>
      </c>
      <c r="L26" s="143"/>
      <c r="M26" s="144">
        <f t="shared" ref="M26:N26" si="43">SUM(M27:M29)</f>
        <v>0</v>
      </c>
      <c r="N26" s="142">
        <f t="shared" si="43"/>
        <v>0</v>
      </c>
      <c r="O26" s="143"/>
      <c r="P26" s="144">
        <f t="shared" ref="P26:Q26" si="44">SUM(P27:P29)</f>
        <v>0</v>
      </c>
      <c r="Q26" s="142">
        <f t="shared" si="44"/>
        <v>0</v>
      </c>
      <c r="R26" s="143"/>
      <c r="S26" s="144">
        <f t="shared" ref="S26:T26" si="45">SUM(S27:S29)</f>
        <v>0</v>
      </c>
      <c r="T26" s="142">
        <f t="shared" si="45"/>
        <v>0</v>
      </c>
      <c r="U26" s="143"/>
      <c r="V26" s="144">
        <f t="shared" ref="V26:X26" si="46">SUM(V27:V29)</f>
        <v>0</v>
      </c>
      <c r="W26" s="144">
        <f t="shared" si="46"/>
        <v>24816.880000000001</v>
      </c>
      <c r="X26" s="144">
        <f t="shared" si="46"/>
        <v>24816.880000000001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">
      <c r="A27" s="156" t="s">
        <v>79</v>
      </c>
      <c r="B27" s="157" t="s">
        <v>98</v>
      </c>
      <c r="C27" s="121" t="s">
        <v>99</v>
      </c>
      <c r="D27" s="158" t="s">
        <v>347</v>
      </c>
      <c r="E27" s="159">
        <f>G13</f>
        <v>20000</v>
      </c>
      <c r="F27" s="160">
        <v>0.22</v>
      </c>
      <c r="G27" s="161">
        <f t="shared" ref="G27:G29" si="47">E27*F27</f>
        <v>4400</v>
      </c>
      <c r="H27" s="159">
        <f>J13</f>
        <v>20000</v>
      </c>
      <c r="I27" s="160">
        <v>0.22</v>
      </c>
      <c r="J27" s="161">
        <f t="shared" ref="J27:J29" si="48">H27*I27</f>
        <v>4400</v>
      </c>
      <c r="K27" s="159">
        <f>M13</f>
        <v>0</v>
      </c>
      <c r="L27" s="160">
        <v>0.22</v>
      </c>
      <c r="M27" s="161">
        <f t="shared" ref="M27:M29" si="49">K27*L27</f>
        <v>0</v>
      </c>
      <c r="N27" s="159">
        <f>P13</f>
        <v>0</v>
      </c>
      <c r="O27" s="160">
        <v>0.22</v>
      </c>
      <c r="P27" s="161">
        <f>N27*O27</f>
        <v>0</v>
      </c>
      <c r="Q27" s="159">
        <f>S13</f>
        <v>0</v>
      </c>
      <c r="R27" s="160">
        <v>0.22</v>
      </c>
      <c r="S27" s="161">
        <f t="shared" ref="S27:S29" si="50">Q27*R27</f>
        <v>0</v>
      </c>
      <c r="T27" s="159">
        <f>V13</f>
        <v>0</v>
      </c>
      <c r="U27" s="160">
        <v>0.22</v>
      </c>
      <c r="V27" s="161">
        <f t="shared" ref="V27:V29" si="51">T27*U27</f>
        <v>0</v>
      </c>
      <c r="W27" s="127">
        <f>G27+M27+S27</f>
        <v>4400</v>
      </c>
      <c r="X27" s="127">
        <f>J27+P27+V27</f>
        <v>4400</v>
      </c>
      <c r="Y27" s="127">
        <f t="shared" si="6"/>
        <v>0</v>
      </c>
      <c r="Z27" s="128">
        <f t="shared" si="7"/>
        <v>0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2">
      <c r="A28" s="119" t="s">
        <v>79</v>
      </c>
      <c r="B28" s="120" t="s">
        <v>100</v>
      </c>
      <c r="C28" s="163" t="s">
        <v>101</v>
      </c>
      <c r="D28" s="122" t="s">
        <v>347</v>
      </c>
      <c r="E28" s="123">
        <f>G17</f>
        <v>0</v>
      </c>
      <c r="F28" s="124">
        <v>0.22</v>
      </c>
      <c r="G28" s="125">
        <f t="shared" si="47"/>
        <v>0</v>
      </c>
      <c r="H28" s="123">
        <f>J17</f>
        <v>0</v>
      </c>
      <c r="I28" s="124">
        <v>0.22</v>
      </c>
      <c r="J28" s="125">
        <f t="shared" si="48"/>
        <v>0</v>
      </c>
      <c r="K28" s="123">
        <f>M17</f>
        <v>0</v>
      </c>
      <c r="L28" s="124">
        <v>0.22</v>
      </c>
      <c r="M28" s="125">
        <f t="shared" si="49"/>
        <v>0</v>
      </c>
      <c r="N28" s="123">
        <f>P17</f>
        <v>0</v>
      </c>
      <c r="O28" s="124">
        <v>0.22</v>
      </c>
      <c r="P28" s="125">
        <f>N28*O28</f>
        <v>0</v>
      </c>
      <c r="Q28" s="123">
        <f>S17</f>
        <v>0</v>
      </c>
      <c r="R28" s="124">
        <v>0.22</v>
      </c>
      <c r="S28" s="125">
        <f t="shared" si="50"/>
        <v>0</v>
      </c>
      <c r="T28" s="123">
        <f>V17</f>
        <v>0</v>
      </c>
      <c r="U28" s="124">
        <v>0.22</v>
      </c>
      <c r="V28" s="125">
        <f t="shared" si="51"/>
        <v>0</v>
      </c>
      <c r="W28" s="126">
        <f>G28+M28+S28</f>
        <v>0</v>
      </c>
      <c r="X28" s="127">
        <f>J28+P28+V28</f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thickBot="1" x14ac:dyDescent="0.25">
      <c r="A29" s="132" t="s">
        <v>79</v>
      </c>
      <c r="B29" s="154" t="s">
        <v>102</v>
      </c>
      <c r="C29" s="164" t="s">
        <v>91</v>
      </c>
      <c r="D29" s="134" t="s">
        <v>347</v>
      </c>
      <c r="E29" s="135">
        <f>G21</f>
        <v>92804</v>
      </c>
      <c r="F29" s="136">
        <v>0.22</v>
      </c>
      <c r="G29" s="137">
        <f t="shared" si="47"/>
        <v>20416.88</v>
      </c>
      <c r="H29" s="135">
        <f>J21</f>
        <v>92804</v>
      </c>
      <c r="I29" s="136">
        <v>0.22</v>
      </c>
      <c r="J29" s="137">
        <f t="shared" si="48"/>
        <v>20416.88</v>
      </c>
      <c r="K29" s="135">
        <f>M21</f>
        <v>0</v>
      </c>
      <c r="L29" s="136">
        <v>0.22</v>
      </c>
      <c r="M29" s="137">
        <f t="shared" si="49"/>
        <v>0</v>
      </c>
      <c r="N29" s="135">
        <f>P21</f>
        <v>0</v>
      </c>
      <c r="O29" s="136">
        <v>0.22</v>
      </c>
      <c r="P29" s="137">
        <f>N29*O29</f>
        <v>0</v>
      </c>
      <c r="Q29" s="135">
        <f>S21</f>
        <v>0</v>
      </c>
      <c r="R29" s="136">
        <v>0.22</v>
      </c>
      <c r="S29" s="137">
        <f t="shared" si="50"/>
        <v>0</v>
      </c>
      <c r="T29" s="135">
        <f>V21</f>
        <v>0</v>
      </c>
      <c r="U29" s="136">
        <v>0.22</v>
      </c>
      <c r="V29" s="137">
        <f t="shared" si="51"/>
        <v>0</v>
      </c>
      <c r="W29" s="138">
        <f>G29+M29+S29</f>
        <v>20416.88</v>
      </c>
      <c r="X29" s="127">
        <f>J29+P29+V29</f>
        <v>20416.88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08" t="s">
        <v>76</v>
      </c>
      <c r="B30" s="155" t="s">
        <v>103</v>
      </c>
      <c r="C30" s="140" t="s">
        <v>104</v>
      </c>
      <c r="D30" s="141"/>
      <c r="E30" s="142">
        <f>SUM(E31:E33)</f>
        <v>0</v>
      </c>
      <c r="F30" s="143"/>
      <c r="G30" s="144">
        <f t="shared" ref="G30:H30" si="52">SUM(G31:G33)</f>
        <v>0</v>
      </c>
      <c r="H30" s="142">
        <f t="shared" si="52"/>
        <v>0</v>
      </c>
      <c r="I30" s="143"/>
      <c r="J30" s="144">
        <f t="shared" ref="J30:K30" si="53">SUM(J31:J33)</f>
        <v>0</v>
      </c>
      <c r="K30" s="142">
        <f t="shared" si="53"/>
        <v>0</v>
      </c>
      <c r="L30" s="143"/>
      <c r="M30" s="144">
        <f t="shared" ref="M30:N30" si="54">SUM(M31:M33)</f>
        <v>0</v>
      </c>
      <c r="N30" s="142">
        <f t="shared" si="54"/>
        <v>0</v>
      </c>
      <c r="O30" s="143"/>
      <c r="P30" s="144">
        <f t="shared" ref="P30:Q30" si="55">SUM(P31:P33)</f>
        <v>0</v>
      </c>
      <c r="Q30" s="142">
        <f t="shared" si="55"/>
        <v>0</v>
      </c>
      <c r="R30" s="143"/>
      <c r="S30" s="144">
        <f t="shared" ref="S30:T30" si="56">SUM(S31:S33)</f>
        <v>0</v>
      </c>
      <c r="T30" s="142">
        <f t="shared" si="56"/>
        <v>0</v>
      </c>
      <c r="U30" s="143"/>
      <c r="V30" s="144">
        <f t="shared" ref="V30:X30" si="57">SUM(V31:V33)</f>
        <v>0</v>
      </c>
      <c r="W30" s="144">
        <f t="shared" si="57"/>
        <v>0</v>
      </c>
      <c r="X30" s="144">
        <f t="shared" si="57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79</v>
      </c>
      <c r="B31" s="157" t="s">
        <v>105</v>
      </c>
      <c r="C31" s="121" t="s">
        <v>93</v>
      </c>
      <c r="D31" s="122" t="s">
        <v>82</v>
      </c>
      <c r="E31" s="123"/>
      <c r="F31" s="124"/>
      <c r="G31" s="125">
        <f t="shared" ref="G31:G33" si="58">E31*F31</f>
        <v>0</v>
      </c>
      <c r="H31" s="123"/>
      <c r="I31" s="124"/>
      <c r="J31" s="125">
        <f t="shared" ref="J31:J33" si="59">H31*I31</f>
        <v>0</v>
      </c>
      <c r="K31" s="123"/>
      <c r="L31" s="124"/>
      <c r="M31" s="125">
        <f t="shared" ref="M31:M33" si="60">K31*L31</f>
        <v>0</v>
      </c>
      <c r="N31" s="123"/>
      <c r="O31" s="124"/>
      <c r="P31" s="125">
        <f>N31*O31</f>
        <v>0</v>
      </c>
      <c r="Q31" s="123"/>
      <c r="R31" s="124"/>
      <c r="S31" s="125">
        <f t="shared" ref="S31:S33" si="61">Q31*R31</f>
        <v>0</v>
      </c>
      <c r="T31" s="123"/>
      <c r="U31" s="124"/>
      <c r="V31" s="125">
        <f t="shared" ref="V31:V33" si="62">T31*U31</f>
        <v>0</v>
      </c>
      <c r="W31" s="126">
        <f>G31+M31+S31</f>
        <v>0</v>
      </c>
      <c r="X31" s="127">
        <f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79</v>
      </c>
      <c r="B32" s="120" t="s">
        <v>106</v>
      </c>
      <c r="C32" s="121" t="s">
        <v>93</v>
      </c>
      <c r="D32" s="122" t="s">
        <v>82</v>
      </c>
      <c r="E32" s="123"/>
      <c r="F32" s="124"/>
      <c r="G32" s="125">
        <f t="shared" si="58"/>
        <v>0</v>
      </c>
      <c r="H32" s="123"/>
      <c r="I32" s="124"/>
      <c r="J32" s="125">
        <f t="shared" si="59"/>
        <v>0</v>
      </c>
      <c r="K32" s="123"/>
      <c r="L32" s="124"/>
      <c r="M32" s="125">
        <f t="shared" si="60"/>
        <v>0</v>
      </c>
      <c r="N32" s="123"/>
      <c r="O32" s="124"/>
      <c r="P32" s="125">
        <f>N32*O32</f>
        <v>0</v>
      </c>
      <c r="Q32" s="123"/>
      <c r="R32" s="124"/>
      <c r="S32" s="125">
        <f t="shared" si="61"/>
        <v>0</v>
      </c>
      <c r="T32" s="123"/>
      <c r="U32" s="124"/>
      <c r="V32" s="125">
        <f t="shared" si="62"/>
        <v>0</v>
      </c>
      <c r="W32" s="126">
        <f>G32+M32+S32</f>
        <v>0</v>
      </c>
      <c r="X32" s="127">
        <f>J32+P32+V32</f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32" t="s">
        <v>79</v>
      </c>
      <c r="B33" s="133" t="s">
        <v>107</v>
      </c>
      <c r="C33" s="165" t="s">
        <v>93</v>
      </c>
      <c r="D33" s="134" t="s">
        <v>82</v>
      </c>
      <c r="E33" s="135"/>
      <c r="F33" s="136"/>
      <c r="G33" s="137">
        <f t="shared" si="58"/>
        <v>0</v>
      </c>
      <c r="H33" s="135"/>
      <c r="I33" s="136"/>
      <c r="J33" s="137">
        <f t="shared" si="59"/>
        <v>0</v>
      </c>
      <c r="K33" s="149"/>
      <c r="L33" s="150"/>
      <c r="M33" s="151">
        <f t="shared" si="60"/>
        <v>0</v>
      </c>
      <c r="N33" s="149"/>
      <c r="O33" s="150"/>
      <c r="P33" s="151">
        <f>N33*O33</f>
        <v>0</v>
      </c>
      <c r="Q33" s="149"/>
      <c r="R33" s="150"/>
      <c r="S33" s="151">
        <f t="shared" si="61"/>
        <v>0</v>
      </c>
      <c r="T33" s="149"/>
      <c r="U33" s="150"/>
      <c r="V33" s="151">
        <f t="shared" si="62"/>
        <v>0</v>
      </c>
      <c r="W33" s="138">
        <f>G33+M33+S33</f>
        <v>0</v>
      </c>
      <c r="X33" s="127">
        <f>J33+P33+V33</f>
        <v>0</v>
      </c>
      <c r="Y33" s="166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thickBot="1" x14ac:dyDescent="0.25">
      <c r="A34" s="167" t="s">
        <v>108</v>
      </c>
      <c r="B34" s="168"/>
      <c r="C34" s="169"/>
      <c r="D34" s="170"/>
      <c r="E34" s="171"/>
      <c r="F34" s="172"/>
      <c r="G34" s="173">
        <f>G13+G17+G21+G26+G30</f>
        <v>137620.88</v>
      </c>
      <c r="H34" s="171"/>
      <c r="I34" s="172"/>
      <c r="J34" s="173">
        <f>J13+J17+J21+J26+J30</f>
        <v>137620.88</v>
      </c>
      <c r="K34" s="171"/>
      <c r="L34" s="174"/>
      <c r="M34" s="173">
        <f>M13+M17+M21+M26+M30</f>
        <v>0</v>
      </c>
      <c r="N34" s="171"/>
      <c r="O34" s="174"/>
      <c r="P34" s="173">
        <f>P13+P17+P21+P26+P30</f>
        <v>0</v>
      </c>
      <c r="Q34" s="171"/>
      <c r="R34" s="174"/>
      <c r="S34" s="173">
        <f>S13+S17+S21+S26+S30</f>
        <v>0</v>
      </c>
      <c r="T34" s="171"/>
      <c r="U34" s="174"/>
      <c r="V34" s="173">
        <f t="shared" ref="V34:X34" si="63">V13+V17+V21+V26+V30</f>
        <v>0</v>
      </c>
      <c r="W34" s="173">
        <f t="shared" si="63"/>
        <v>137620.88</v>
      </c>
      <c r="X34" s="175">
        <f t="shared" si="63"/>
        <v>137620.88</v>
      </c>
      <c r="Y34" s="176">
        <f t="shared" si="6"/>
        <v>0</v>
      </c>
      <c r="Z34" s="177">
        <f t="shared" si="7"/>
        <v>0</v>
      </c>
      <c r="AA34" s="178"/>
      <c r="AB34" s="6"/>
      <c r="AC34" s="7"/>
      <c r="AD34" s="7"/>
      <c r="AE34" s="7"/>
      <c r="AF34" s="7"/>
      <c r="AG34" s="7"/>
    </row>
    <row r="35" spans="1:33" ht="30" customHeight="1" thickBot="1" x14ac:dyDescent="0.25">
      <c r="A35" s="179" t="s">
        <v>74</v>
      </c>
      <c r="B35" s="180">
        <v>2</v>
      </c>
      <c r="C35" s="181" t="s">
        <v>109</v>
      </c>
      <c r="D35" s="18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3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">
      <c r="A36" s="108" t="s">
        <v>76</v>
      </c>
      <c r="B36" s="155" t="s">
        <v>110</v>
      </c>
      <c r="C36" s="110" t="s">
        <v>111</v>
      </c>
      <c r="D36" s="111"/>
      <c r="E36" s="112">
        <f>SUM(E37:E39)</f>
        <v>0</v>
      </c>
      <c r="F36" s="113"/>
      <c r="G36" s="114">
        <f t="shared" ref="G36:H36" si="64">SUM(G37:G39)</f>
        <v>0</v>
      </c>
      <c r="H36" s="112">
        <f t="shared" si="64"/>
        <v>0</v>
      </c>
      <c r="I36" s="113"/>
      <c r="J36" s="114">
        <f t="shared" ref="J36:K36" si="65">SUM(J37:J39)</f>
        <v>0</v>
      </c>
      <c r="K36" s="112">
        <f t="shared" si="65"/>
        <v>0</v>
      </c>
      <c r="L36" s="113"/>
      <c r="M36" s="114">
        <f t="shared" ref="M36:N36" si="66">SUM(M37:M39)</f>
        <v>0</v>
      </c>
      <c r="N36" s="112">
        <f t="shared" si="66"/>
        <v>0</v>
      </c>
      <c r="O36" s="113"/>
      <c r="P36" s="114">
        <f t="shared" ref="P36:Q36" si="67">SUM(P37:P39)</f>
        <v>0</v>
      </c>
      <c r="Q36" s="112">
        <f t="shared" si="67"/>
        <v>0</v>
      </c>
      <c r="R36" s="113"/>
      <c r="S36" s="114">
        <f t="shared" ref="S36:T36" si="68">SUM(S37:S39)</f>
        <v>0</v>
      </c>
      <c r="T36" s="112">
        <f t="shared" si="68"/>
        <v>0</v>
      </c>
      <c r="U36" s="113"/>
      <c r="V36" s="114">
        <f t="shared" ref="V36:X36" si="69">SUM(V37:V39)</f>
        <v>0</v>
      </c>
      <c r="W36" s="114">
        <f t="shared" si="69"/>
        <v>0</v>
      </c>
      <c r="X36" s="184">
        <f t="shared" si="69"/>
        <v>0</v>
      </c>
      <c r="Y36" s="143">
        <f t="shared" ref="Y36:Y48" si="70">W36-X36</f>
        <v>0</v>
      </c>
      <c r="Z36" s="185" t="e">
        <f t="shared" ref="Z36:Z48" si="71">Y36/W36</f>
        <v>#DIV/0!</v>
      </c>
      <c r="AA36" s="117"/>
      <c r="AB36" s="186"/>
      <c r="AC36" s="118"/>
      <c r="AD36" s="118"/>
      <c r="AE36" s="118"/>
      <c r="AF36" s="118"/>
      <c r="AG36" s="118"/>
    </row>
    <row r="37" spans="1:33" ht="30" customHeight="1" x14ac:dyDescent="0.2">
      <c r="A37" s="119" t="s">
        <v>79</v>
      </c>
      <c r="B37" s="120" t="s">
        <v>112</v>
      </c>
      <c r="C37" s="121" t="s">
        <v>113</v>
      </c>
      <c r="D37" s="122" t="s">
        <v>114</v>
      </c>
      <c r="E37" s="123"/>
      <c r="F37" s="124"/>
      <c r="G37" s="125">
        <f t="shared" ref="G37:G39" si="72">E37*F37</f>
        <v>0</v>
      </c>
      <c r="H37" s="123"/>
      <c r="I37" s="124"/>
      <c r="J37" s="125">
        <f t="shared" ref="J37:J39" si="73">H37*I37</f>
        <v>0</v>
      </c>
      <c r="K37" s="123"/>
      <c r="L37" s="124"/>
      <c r="M37" s="125">
        <f t="shared" ref="M37:M39" si="74">K37*L37</f>
        <v>0</v>
      </c>
      <c r="N37" s="123"/>
      <c r="O37" s="124"/>
      <c r="P37" s="125">
        <f>N37*O37</f>
        <v>0</v>
      </c>
      <c r="Q37" s="123"/>
      <c r="R37" s="124"/>
      <c r="S37" s="125">
        <f t="shared" ref="S37:S39" si="75">Q37*R37</f>
        <v>0</v>
      </c>
      <c r="T37" s="123"/>
      <c r="U37" s="124"/>
      <c r="V37" s="125">
        <f t="shared" ref="V37:V39" si="76">T37*U37</f>
        <v>0</v>
      </c>
      <c r="W37" s="126">
        <f>G37+M37+S37</f>
        <v>0</v>
      </c>
      <c r="X37" s="127">
        <f>J37+P37+V37</f>
        <v>0</v>
      </c>
      <c r="Y37" s="127">
        <f t="shared" si="70"/>
        <v>0</v>
      </c>
      <c r="Z37" s="128" t="e">
        <f t="shared" si="71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19" t="s">
        <v>79</v>
      </c>
      <c r="B38" s="120" t="s">
        <v>115</v>
      </c>
      <c r="C38" s="121" t="s">
        <v>113</v>
      </c>
      <c r="D38" s="122" t="s">
        <v>114</v>
      </c>
      <c r="E38" s="123"/>
      <c r="F38" s="124"/>
      <c r="G38" s="125">
        <f t="shared" si="72"/>
        <v>0</v>
      </c>
      <c r="H38" s="123"/>
      <c r="I38" s="124"/>
      <c r="J38" s="125">
        <f t="shared" si="73"/>
        <v>0</v>
      </c>
      <c r="K38" s="123"/>
      <c r="L38" s="124"/>
      <c r="M38" s="125">
        <f t="shared" si="74"/>
        <v>0</v>
      </c>
      <c r="N38" s="123"/>
      <c r="O38" s="124"/>
      <c r="P38" s="125">
        <f>N38*O38</f>
        <v>0</v>
      </c>
      <c r="Q38" s="123"/>
      <c r="R38" s="124"/>
      <c r="S38" s="125">
        <f t="shared" si="75"/>
        <v>0</v>
      </c>
      <c r="T38" s="123"/>
      <c r="U38" s="124"/>
      <c r="V38" s="125">
        <f t="shared" si="76"/>
        <v>0</v>
      </c>
      <c r="W38" s="126">
        <f>G38+M38+S38</f>
        <v>0</v>
      </c>
      <c r="X38" s="127">
        <f>J38+P38+V38</f>
        <v>0</v>
      </c>
      <c r="Y38" s="127">
        <f t="shared" si="70"/>
        <v>0</v>
      </c>
      <c r="Z38" s="128" t="e">
        <f t="shared" si="71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thickBot="1" x14ac:dyDescent="0.25">
      <c r="A39" s="147" t="s">
        <v>79</v>
      </c>
      <c r="B39" s="154" t="s">
        <v>116</v>
      </c>
      <c r="C39" s="121" t="s">
        <v>113</v>
      </c>
      <c r="D39" s="148" t="s">
        <v>114</v>
      </c>
      <c r="E39" s="149"/>
      <c r="F39" s="150"/>
      <c r="G39" s="151">
        <f t="shared" si="72"/>
        <v>0</v>
      </c>
      <c r="H39" s="149"/>
      <c r="I39" s="150"/>
      <c r="J39" s="151">
        <f t="shared" si="73"/>
        <v>0</v>
      </c>
      <c r="K39" s="149"/>
      <c r="L39" s="150"/>
      <c r="M39" s="151">
        <f t="shared" si="74"/>
        <v>0</v>
      </c>
      <c r="N39" s="149"/>
      <c r="O39" s="150"/>
      <c r="P39" s="151">
        <f>N39*O39</f>
        <v>0</v>
      </c>
      <c r="Q39" s="149"/>
      <c r="R39" s="150"/>
      <c r="S39" s="151">
        <f t="shared" si="75"/>
        <v>0</v>
      </c>
      <c r="T39" s="149"/>
      <c r="U39" s="150"/>
      <c r="V39" s="151">
        <f t="shared" si="76"/>
        <v>0</v>
      </c>
      <c r="W39" s="138">
        <f>G39+M39+S39</f>
        <v>0</v>
      </c>
      <c r="X39" s="127">
        <f>J39+P39+V39</f>
        <v>0</v>
      </c>
      <c r="Y39" s="127">
        <f t="shared" si="70"/>
        <v>0</v>
      </c>
      <c r="Z39" s="128" t="e">
        <f t="shared" si="71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08" t="s">
        <v>76</v>
      </c>
      <c r="B40" s="155" t="s">
        <v>117</v>
      </c>
      <c r="C40" s="153" t="s">
        <v>118</v>
      </c>
      <c r="D40" s="141"/>
      <c r="E40" s="142">
        <f>SUM(E41:E43)</f>
        <v>0</v>
      </c>
      <c r="F40" s="143"/>
      <c r="G40" s="144">
        <f t="shared" ref="G40:H40" si="77">SUM(G41:G43)</f>
        <v>0</v>
      </c>
      <c r="H40" s="142">
        <f t="shared" si="77"/>
        <v>0</v>
      </c>
      <c r="I40" s="143"/>
      <c r="J40" s="144">
        <f t="shared" ref="J40:K40" si="78">SUM(J41:J43)</f>
        <v>0</v>
      </c>
      <c r="K40" s="142">
        <f t="shared" si="78"/>
        <v>0</v>
      </c>
      <c r="L40" s="143"/>
      <c r="M40" s="144">
        <f t="shared" ref="M40:N40" si="79">SUM(M41:M43)</f>
        <v>0</v>
      </c>
      <c r="N40" s="142">
        <f t="shared" si="79"/>
        <v>0</v>
      </c>
      <c r="O40" s="143"/>
      <c r="P40" s="144">
        <f t="shared" ref="P40:Q40" si="80">SUM(P41:P43)</f>
        <v>0</v>
      </c>
      <c r="Q40" s="142">
        <f t="shared" si="80"/>
        <v>0</v>
      </c>
      <c r="R40" s="143"/>
      <c r="S40" s="144">
        <f t="shared" ref="S40:T40" si="81">SUM(S41:S43)</f>
        <v>0</v>
      </c>
      <c r="T40" s="142">
        <f t="shared" si="81"/>
        <v>0</v>
      </c>
      <c r="U40" s="143"/>
      <c r="V40" s="144">
        <f t="shared" ref="V40:X40" si="82">SUM(V41:V43)</f>
        <v>0</v>
      </c>
      <c r="W40" s="144">
        <f t="shared" si="82"/>
        <v>0</v>
      </c>
      <c r="X40" s="144">
        <f t="shared" si="82"/>
        <v>0</v>
      </c>
      <c r="Y40" s="187">
        <f t="shared" si="70"/>
        <v>0</v>
      </c>
      <c r="Z40" s="187" t="e">
        <f t="shared" si="71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">
      <c r="A41" s="119" t="s">
        <v>79</v>
      </c>
      <c r="B41" s="120" t="s">
        <v>119</v>
      </c>
      <c r="C41" s="121" t="s">
        <v>120</v>
      </c>
      <c r="D41" s="122" t="s">
        <v>121</v>
      </c>
      <c r="E41" s="123"/>
      <c r="F41" s="124"/>
      <c r="G41" s="125">
        <f t="shared" ref="G41:G43" si="83">E41*F41</f>
        <v>0</v>
      </c>
      <c r="H41" s="123"/>
      <c r="I41" s="124"/>
      <c r="J41" s="125">
        <f t="shared" ref="J41:J43" si="84">H41*I41</f>
        <v>0</v>
      </c>
      <c r="K41" s="123"/>
      <c r="L41" s="124"/>
      <c r="M41" s="125">
        <f t="shared" ref="M41:M43" si="85">K41*L41</f>
        <v>0</v>
      </c>
      <c r="N41" s="123"/>
      <c r="O41" s="124"/>
      <c r="P41" s="125">
        <f>N41*O41</f>
        <v>0</v>
      </c>
      <c r="Q41" s="123"/>
      <c r="R41" s="124"/>
      <c r="S41" s="125">
        <f t="shared" ref="S41:S43" si="86">Q41*R41</f>
        <v>0</v>
      </c>
      <c r="T41" s="123"/>
      <c r="U41" s="124"/>
      <c r="V41" s="125">
        <f t="shared" ref="V41:V43" si="87">T41*U41</f>
        <v>0</v>
      </c>
      <c r="W41" s="126">
        <f>G41+M41+S41</f>
        <v>0</v>
      </c>
      <c r="X41" s="127">
        <f>J41+P41+V41</f>
        <v>0</v>
      </c>
      <c r="Y41" s="127">
        <f t="shared" si="70"/>
        <v>0</v>
      </c>
      <c r="Z41" s="128" t="e">
        <f t="shared" si="71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19" t="s">
        <v>79</v>
      </c>
      <c r="B42" s="120" t="s">
        <v>122</v>
      </c>
      <c r="C42" s="188" t="s">
        <v>120</v>
      </c>
      <c r="D42" s="122" t="s">
        <v>121</v>
      </c>
      <c r="E42" s="123"/>
      <c r="F42" s="124"/>
      <c r="G42" s="125">
        <f t="shared" si="83"/>
        <v>0</v>
      </c>
      <c r="H42" s="123"/>
      <c r="I42" s="124"/>
      <c r="J42" s="125">
        <f t="shared" si="84"/>
        <v>0</v>
      </c>
      <c r="K42" s="123"/>
      <c r="L42" s="124"/>
      <c r="M42" s="125">
        <f t="shared" si="85"/>
        <v>0</v>
      </c>
      <c r="N42" s="123"/>
      <c r="O42" s="124"/>
      <c r="P42" s="125">
        <f>N42*O42</f>
        <v>0</v>
      </c>
      <c r="Q42" s="123"/>
      <c r="R42" s="124"/>
      <c r="S42" s="125">
        <f t="shared" si="86"/>
        <v>0</v>
      </c>
      <c r="T42" s="123"/>
      <c r="U42" s="124"/>
      <c r="V42" s="125">
        <f t="shared" si="87"/>
        <v>0</v>
      </c>
      <c r="W42" s="126">
        <f>G42+M42+S42</f>
        <v>0</v>
      </c>
      <c r="X42" s="127">
        <f>J42+P42+V42</f>
        <v>0</v>
      </c>
      <c r="Y42" s="127">
        <f t="shared" si="70"/>
        <v>0</v>
      </c>
      <c r="Z42" s="128" t="e">
        <f t="shared" si="71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thickBot="1" x14ac:dyDescent="0.25">
      <c r="A43" s="147" t="s">
        <v>79</v>
      </c>
      <c r="B43" s="154" t="s">
        <v>123</v>
      </c>
      <c r="C43" s="189" t="s">
        <v>120</v>
      </c>
      <c r="D43" s="148" t="s">
        <v>121</v>
      </c>
      <c r="E43" s="149"/>
      <c r="F43" s="150"/>
      <c r="G43" s="151">
        <f t="shared" si="83"/>
        <v>0</v>
      </c>
      <c r="H43" s="149"/>
      <c r="I43" s="150"/>
      <c r="J43" s="151">
        <f t="shared" si="84"/>
        <v>0</v>
      </c>
      <c r="K43" s="149"/>
      <c r="L43" s="150"/>
      <c r="M43" s="151">
        <f t="shared" si="85"/>
        <v>0</v>
      </c>
      <c r="N43" s="149"/>
      <c r="O43" s="150"/>
      <c r="P43" s="151">
        <f>N43*O43</f>
        <v>0</v>
      </c>
      <c r="Q43" s="149"/>
      <c r="R43" s="150"/>
      <c r="S43" s="151">
        <f t="shared" si="86"/>
        <v>0</v>
      </c>
      <c r="T43" s="149"/>
      <c r="U43" s="150"/>
      <c r="V43" s="151">
        <f t="shared" si="87"/>
        <v>0</v>
      </c>
      <c r="W43" s="138">
        <f>G43+M43+S43</f>
        <v>0</v>
      </c>
      <c r="X43" s="127">
        <f>J43+P43+V43</f>
        <v>0</v>
      </c>
      <c r="Y43" s="127">
        <f t="shared" si="70"/>
        <v>0</v>
      </c>
      <c r="Z43" s="128" t="e">
        <f t="shared" si="71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08" t="s">
        <v>76</v>
      </c>
      <c r="B44" s="155" t="s">
        <v>124</v>
      </c>
      <c r="C44" s="153" t="s">
        <v>125</v>
      </c>
      <c r="D44" s="141"/>
      <c r="E44" s="142">
        <f>SUM(E45:E47)</f>
        <v>0</v>
      </c>
      <c r="F44" s="143"/>
      <c r="G44" s="144">
        <f t="shared" ref="G44:H44" si="88">SUM(G45:G47)</f>
        <v>0</v>
      </c>
      <c r="H44" s="142">
        <f t="shared" si="88"/>
        <v>0</v>
      </c>
      <c r="I44" s="143"/>
      <c r="J44" s="144">
        <f t="shared" ref="J44:K44" si="89">SUM(J45:J47)</f>
        <v>0</v>
      </c>
      <c r="K44" s="142">
        <f t="shared" si="89"/>
        <v>0</v>
      </c>
      <c r="L44" s="143"/>
      <c r="M44" s="144">
        <f t="shared" ref="M44:N44" si="90">SUM(M45:M47)</f>
        <v>0</v>
      </c>
      <c r="N44" s="142">
        <f t="shared" si="90"/>
        <v>0</v>
      </c>
      <c r="O44" s="143"/>
      <c r="P44" s="144">
        <f t="shared" ref="P44:Q44" si="91">SUM(P45:P47)</f>
        <v>0</v>
      </c>
      <c r="Q44" s="142">
        <f t="shared" si="91"/>
        <v>0</v>
      </c>
      <c r="R44" s="143"/>
      <c r="S44" s="144">
        <f t="shared" ref="S44:T44" si="92">SUM(S45:S47)</f>
        <v>0</v>
      </c>
      <c r="T44" s="142">
        <f t="shared" si="92"/>
        <v>0</v>
      </c>
      <c r="U44" s="143"/>
      <c r="V44" s="144">
        <f t="shared" ref="V44:X44" si="93">SUM(V45:V47)</f>
        <v>0</v>
      </c>
      <c r="W44" s="144">
        <f t="shared" si="93"/>
        <v>0</v>
      </c>
      <c r="X44" s="144">
        <f t="shared" si="93"/>
        <v>0</v>
      </c>
      <c r="Y44" s="143">
        <f t="shared" si="70"/>
        <v>0</v>
      </c>
      <c r="Z44" s="143" t="e">
        <f t="shared" si="71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79</v>
      </c>
      <c r="B45" s="120" t="s">
        <v>126</v>
      </c>
      <c r="C45" s="121" t="s">
        <v>127</v>
      </c>
      <c r="D45" s="122" t="s">
        <v>121</v>
      </c>
      <c r="E45" s="123"/>
      <c r="F45" s="124"/>
      <c r="G45" s="125">
        <f t="shared" ref="G45:G47" si="94">E45*F45</f>
        <v>0</v>
      </c>
      <c r="H45" s="123"/>
      <c r="I45" s="124"/>
      <c r="J45" s="125">
        <f t="shared" ref="J45:J47" si="95">H45*I45</f>
        <v>0</v>
      </c>
      <c r="K45" s="123"/>
      <c r="L45" s="124"/>
      <c r="M45" s="125">
        <f t="shared" ref="M45:M47" si="96">K45*L45</f>
        <v>0</v>
      </c>
      <c r="N45" s="123"/>
      <c r="O45" s="124"/>
      <c r="P45" s="125">
        <f>N45*O45</f>
        <v>0</v>
      </c>
      <c r="Q45" s="123"/>
      <c r="R45" s="124"/>
      <c r="S45" s="125">
        <f t="shared" ref="S45:S47" si="97">Q45*R45</f>
        <v>0</v>
      </c>
      <c r="T45" s="123"/>
      <c r="U45" s="124"/>
      <c r="V45" s="125">
        <f t="shared" ref="V45:V47" si="98">T45*U45</f>
        <v>0</v>
      </c>
      <c r="W45" s="126">
        <f>G45+M45+S45</f>
        <v>0</v>
      </c>
      <c r="X45" s="127">
        <f>J45+P45+V45</f>
        <v>0</v>
      </c>
      <c r="Y45" s="127">
        <f t="shared" si="70"/>
        <v>0</v>
      </c>
      <c r="Z45" s="128" t="e">
        <f t="shared" si="71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">
      <c r="A46" s="119" t="s">
        <v>79</v>
      </c>
      <c r="B46" s="120" t="s">
        <v>128</v>
      </c>
      <c r="C46" s="121" t="s">
        <v>129</v>
      </c>
      <c r="D46" s="122" t="s">
        <v>121</v>
      </c>
      <c r="E46" s="123"/>
      <c r="F46" s="124"/>
      <c r="G46" s="125">
        <f t="shared" si="94"/>
        <v>0</v>
      </c>
      <c r="H46" s="123"/>
      <c r="I46" s="124"/>
      <c r="J46" s="125">
        <f t="shared" si="95"/>
        <v>0</v>
      </c>
      <c r="K46" s="123"/>
      <c r="L46" s="124"/>
      <c r="M46" s="125">
        <f t="shared" si="96"/>
        <v>0</v>
      </c>
      <c r="N46" s="123"/>
      <c r="O46" s="124"/>
      <c r="P46" s="125">
        <f>N46*O46</f>
        <v>0</v>
      </c>
      <c r="Q46" s="123"/>
      <c r="R46" s="124"/>
      <c r="S46" s="125">
        <f t="shared" si="97"/>
        <v>0</v>
      </c>
      <c r="T46" s="123"/>
      <c r="U46" s="124"/>
      <c r="V46" s="125">
        <f t="shared" si="98"/>
        <v>0</v>
      </c>
      <c r="W46" s="126">
        <f>G46+M46+S46</f>
        <v>0</v>
      </c>
      <c r="X46" s="127">
        <f>J46+P46+V46</f>
        <v>0</v>
      </c>
      <c r="Y46" s="127">
        <f t="shared" si="70"/>
        <v>0</v>
      </c>
      <c r="Z46" s="128" t="e">
        <f t="shared" si="71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thickBot="1" x14ac:dyDescent="0.25">
      <c r="A47" s="132" t="s">
        <v>79</v>
      </c>
      <c r="B47" s="133" t="s">
        <v>130</v>
      </c>
      <c r="C47" s="165" t="s">
        <v>127</v>
      </c>
      <c r="D47" s="134" t="s">
        <v>121</v>
      </c>
      <c r="E47" s="149"/>
      <c r="F47" s="150"/>
      <c r="G47" s="151">
        <f t="shared" si="94"/>
        <v>0</v>
      </c>
      <c r="H47" s="149"/>
      <c r="I47" s="150"/>
      <c r="J47" s="151">
        <f t="shared" si="95"/>
        <v>0</v>
      </c>
      <c r="K47" s="149"/>
      <c r="L47" s="150"/>
      <c r="M47" s="151">
        <f t="shared" si="96"/>
        <v>0</v>
      </c>
      <c r="N47" s="149"/>
      <c r="O47" s="150"/>
      <c r="P47" s="151">
        <f>N47*O47</f>
        <v>0</v>
      </c>
      <c r="Q47" s="149"/>
      <c r="R47" s="150"/>
      <c r="S47" s="151">
        <f t="shared" si="97"/>
        <v>0</v>
      </c>
      <c r="T47" s="149"/>
      <c r="U47" s="150"/>
      <c r="V47" s="151">
        <f t="shared" si="98"/>
        <v>0</v>
      </c>
      <c r="W47" s="138">
        <f>G47+M47+S47</f>
        <v>0</v>
      </c>
      <c r="X47" s="127">
        <f>J47+P47+V47</f>
        <v>0</v>
      </c>
      <c r="Y47" s="127">
        <f t="shared" si="70"/>
        <v>0</v>
      </c>
      <c r="Z47" s="128" t="e">
        <f t="shared" si="71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thickBot="1" x14ac:dyDescent="0.25">
      <c r="A48" s="167" t="s">
        <v>131</v>
      </c>
      <c r="B48" s="168"/>
      <c r="C48" s="169"/>
      <c r="D48" s="170"/>
      <c r="E48" s="174">
        <f>E44+E40+E36</f>
        <v>0</v>
      </c>
      <c r="F48" s="190"/>
      <c r="G48" s="173">
        <f t="shared" ref="G48:H48" si="99">G44+G40+G36</f>
        <v>0</v>
      </c>
      <c r="H48" s="174">
        <f t="shared" si="99"/>
        <v>0</v>
      </c>
      <c r="I48" s="190"/>
      <c r="J48" s="173">
        <f t="shared" ref="J48:K48" si="100">J44+J40+J36</f>
        <v>0</v>
      </c>
      <c r="K48" s="191">
        <f t="shared" si="100"/>
        <v>0</v>
      </c>
      <c r="L48" s="190"/>
      <c r="M48" s="173">
        <f t="shared" ref="M48:N48" si="101">M44+M40+M36</f>
        <v>0</v>
      </c>
      <c r="N48" s="191">
        <f t="shared" si="101"/>
        <v>0</v>
      </c>
      <c r="O48" s="190"/>
      <c r="P48" s="173">
        <f t="shared" ref="P48:Q48" si="102">P44+P40+P36</f>
        <v>0</v>
      </c>
      <c r="Q48" s="191">
        <f t="shared" si="102"/>
        <v>0</v>
      </c>
      <c r="R48" s="190"/>
      <c r="S48" s="173">
        <f t="shared" ref="S48:T48" si="103">S44+S40+S36</f>
        <v>0</v>
      </c>
      <c r="T48" s="191">
        <f t="shared" si="103"/>
        <v>0</v>
      </c>
      <c r="U48" s="190"/>
      <c r="V48" s="173">
        <f t="shared" ref="V48:X48" si="104">V44+V40+V36</f>
        <v>0</v>
      </c>
      <c r="W48" s="192">
        <f t="shared" si="104"/>
        <v>0</v>
      </c>
      <c r="X48" s="192">
        <f t="shared" si="104"/>
        <v>0</v>
      </c>
      <c r="Y48" s="192">
        <f t="shared" si="70"/>
        <v>0</v>
      </c>
      <c r="Z48" s="192" t="e">
        <f t="shared" si="71"/>
        <v>#DIV/0!</v>
      </c>
      <c r="AA48" s="178"/>
      <c r="AB48" s="7"/>
      <c r="AC48" s="7"/>
      <c r="AD48" s="7"/>
      <c r="AE48" s="7"/>
      <c r="AF48" s="7"/>
      <c r="AG48" s="7"/>
    </row>
    <row r="49" spans="1:33" ht="30" customHeight="1" thickBot="1" x14ac:dyDescent="0.25">
      <c r="A49" s="179" t="s">
        <v>74</v>
      </c>
      <c r="B49" s="180">
        <v>3</v>
      </c>
      <c r="C49" s="181" t="s">
        <v>132</v>
      </c>
      <c r="D49" s="182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">
      <c r="A50" s="108" t="s">
        <v>76</v>
      </c>
      <c r="B50" s="155" t="s">
        <v>133</v>
      </c>
      <c r="C50" s="110" t="s">
        <v>134</v>
      </c>
      <c r="D50" s="111"/>
      <c r="E50" s="112">
        <f>SUM(E51:E53)</f>
        <v>0</v>
      </c>
      <c r="F50" s="113"/>
      <c r="G50" s="114">
        <f t="shared" ref="G50:H50" si="105">SUM(G51:G53)</f>
        <v>0</v>
      </c>
      <c r="H50" s="112">
        <f t="shared" si="105"/>
        <v>0</v>
      </c>
      <c r="I50" s="113"/>
      <c r="J50" s="114">
        <f t="shared" ref="J50:K50" si="106">SUM(J51:J53)</f>
        <v>0</v>
      </c>
      <c r="K50" s="112">
        <f t="shared" si="106"/>
        <v>0</v>
      </c>
      <c r="L50" s="113"/>
      <c r="M50" s="114">
        <f t="shared" ref="M50:N50" si="107">SUM(M51:M53)</f>
        <v>0</v>
      </c>
      <c r="N50" s="112">
        <f t="shared" si="107"/>
        <v>0</v>
      </c>
      <c r="O50" s="113"/>
      <c r="P50" s="114">
        <f t="shared" ref="P50:Q50" si="108">SUM(P51:P53)</f>
        <v>0</v>
      </c>
      <c r="Q50" s="112">
        <f t="shared" si="108"/>
        <v>0</v>
      </c>
      <c r="R50" s="113"/>
      <c r="S50" s="114">
        <f t="shared" ref="S50:T50" si="109">SUM(S51:S53)</f>
        <v>0</v>
      </c>
      <c r="T50" s="112">
        <f t="shared" si="109"/>
        <v>0</v>
      </c>
      <c r="U50" s="113"/>
      <c r="V50" s="114">
        <f t="shared" ref="V50:X50" si="110">SUM(V51:V53)</f>
        <v>0</v>
      </c>
      <c r="W50" s="114">
        <f t="shared" si="110"/>
        <v>0</v>
      </c>
      <c r="X50" s="114">
        <f t="shared" si="110"/>
        <v>0</v>
      </c>
      <c r="Y50" s="115">
        <f t="shared" ref="Y50:Y57" si="111">W50-X50</f>
        <v>0</v>
      </c>
      <c r="Z50" s="116" t="e">
        <f t="shared" ref="Z50:Z57" si="112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79</v>
      </c>
      <c r="B51" s="120" t="s">
        <v>135</v>
      </c>
      <c r="C51" s="188" t="s">
        <v>136</v>
      </c>
      <c r="D51" s="122" t="s">
        <v>114</v>
      </c>
      <c r="E51" s="123"/>
      <c r="F51" s="124"/>
      <c r="G51" s="125">
        <f t="shared" ref="G51:G53" si="113">E51*F51</f>
        <v>0</v>
      </c>
      <c r="H51" s="123"/>
      <c r="I51" s="124"/>
      <c r="J51" s="125">
        <f t="shared" ref="J51:J53" si="114">H51*I51</f>
        <v>0</v>
      </c>
      <c r="K51" s="123"/>
      <c r="L51" s="124"/>
      <c r="M51" s="125">
        <f t="shared" ref="M51:M53" si="115">K51*L51</f>
        <v>0</v>
      </c>
      <c r="N51" s="123"/>
      <c r="O51" s="124"/>
      <c r="P51" s="125">
        <f>N51*O51</f>
        <v>0</v>
      </c>
      <c r="Q51" s="123"/>
      <c r="R51" s="124"/>
      <c r="S51" s="125">
        <f t="shared" ref="S51:S53" si="116">Q51*R51</f>
        <v>0</v>
      </c>
      <c r="T51" s="123"/>
      <c r="U51" s="124"/>
      <c r="V51" s="125">
        <f t="shared" ref="V51:V53" si="117">T51*U51</f>
        <v>0</v>
      </c>
      <c r="W51" s="126">
        <f>G51+M51+S51</f>
        <v>0</v>
      </c>
      <c r="X51" s="127">
        <f>J51+P51+V51</f>
        <v>0</v>
      </c>
      <c r="Y51" s="127">
        <f t="shared" si="111"/>
        <v>0</v>
      </c>
      <c r="Z51" s="128" t="e">
        <f t="shared" si="112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19" t="s">
        <v>79</v>
      </c>
      <c r="B52" s="120" t="s">
        <v>137</v>
      </c>
      <c r="C52" s="188" t="s">
        <v>138</v>
      </c>
      <c r="D52" s="122" t="s">
        <v>114</v>
      </c>
      <c r="E52" s="123"/>
      <c r="F52" s="124"/>
      <c r="G52" s="125">
        <f t="shared" si="113"/>
        <v>0</v>
      </c>
      <c r="H52" s="123"/>
      <c r="I52" s="124"/>
      <c r="J52" s="125">
        <f t="shared" si="114"/>
        <v>0</v>
      </c>
      <c r="K52" s="123"/>
      <c r="L52" s="124"/>
      <c r="M52" s="125">
        <f t="shared" si="115"/>
        <v>0</v>
      </c>
      <c r="N52" s="123"/>
      <c r="O52" s="124"/>
      <c r="P52" s="125">
        <f>N52*O52</f>
        <v>0</v>
      </c>
      <c r="Q52" s="123"/>
      <c r="R52" s="124"/>
      <c r="S52" s="125">
        <f t="shared" si="116"/>
        <v>0</v>
      </c>
      <c r="T52" s="123"/>
      <c r="U52" s="124"/>
      <c r="V52" s="125">
        <f t="shared" si="117"/>
        <v>0</v>
      </c>
      <c r="W52" s="126">
        <f>G52+M52+S52</f>
        <v>0</v>
      </c>
      <c r="X52" s="127">
        <f>J52+P52+V52</f>
        <v>0</v>
      </c>
      <c r="Y52" s="127">
        <f t="shared" si="111"/>
        <v>0</v>
      </c>
      <c r="Z52" s="128" t="e">
        <f t="shared" si="112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thickBot="1" x14ac:dyDescent="0.25">
      <c r="A53" s="132" t="s">
        <v>79</v>
      </c>
      <c r="B53" s="133" t="s">
        <v>139</v>
      </c>
      <c r="C53" s="164" t="s">
        <v>140</v>
      </c>
      <c r="D53" s="134" t="s">
        <v>114</v>
      </c>
      <c r="E53" s="135"/>
      <c r="F53" s="136"/>
      <c r="G53" s="137">
        <f t="shared" si="113"/>
        <v>0</v>
      </c>
      <c r="H53" s="135"/>
      <c r="I53" s="136"/>
      <c r="J53" s="137">
        <f t="shared" si="114"/>
        <v>0</v>
      </c>
      <c r="K53" s="135"/>
      <c r="L53" s="136"/>
      <c r="M53" s="137">
        <f t="shared" si="115"/>
        <v>0</v>
      </c>
      <c r="N53" s="135"/>
      <c r="O53" s="136"/>
      <c r="P53" s="137">
        <f>N53*O53</f>
        <v>0</v>
      </c>
      <c r="Q53" s="135"/>
      <c r="R53" s="136"/>
      <c r="S53" s="137">
        <f t="shared" si="116"/>
        <v>0</v>
      </c>
      <c r="T53" s="135"/>
      <c r="U53" s="136"/>
      <c r="V53" s="137">
        <f t="shared" si="117"/>
        <v>0</v>
      </c>
      <c r="W53" s="138">
        <f>G53+M53+S53</f>
        <v>0</v>
      </c>
      <c r="X53" s="127">
        <f>J53+P53+V53</f>
        <v>0</v>
      </c>
      <c r="Y53" s="127">
        <f t="shared" si="111"/>
        <v>0</v>
      </c>
      <c r="Z53" s="128" t="e">
        <f t="shared" si="112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">
      <c r="A54" s="108" t="s">
        <v>76</v>
      </c>
      <c r="B54" s="155" t="s">
        <v>141</v>
      </c>
      <c r="C54" s="140" t="s">
        <v>142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18">SUM(M55:M56)</f>
        <v>0</v>
      </c>
      <c r="N54" s="142">
        <f t="shared" si="118"/>
        <v>0</v>
      </c>
      <c r="O54" s="143"/>
      <c r="P54" s="144">
        <f t="shared" ref="P54:Q54" si="119">SUM(P55:P56)</f>
        <v>0</v>
      </c>
      <c r="Q54" s="142">
        <f t="shared" si="119"/>
        <v>0</v>
      </c>
      <c r="R54" s="143"/>
      <c r="S54" s="144">
        <f t="shared" ref="S54:T54" si="120">SUM(S55:S56)</f>
        <v>0</v>
      </c>
      <c r="T54" s="142">
        <f t="shared" si="120"/>
        <v>0</v>
      </c>
      <c r="U54" s="143"/>
      <c r="V54" s="144">
        <f t="shared" ref="V54:X54" si="121">SUM(V55:V56)</f>
        <v>0</v>
      </c>
      <c r="W54" s="144">
        <f t="shared" si="121"/>
        <v>0</v>
      </c>
      <c r="X54" s="144">
        <f t="shared" si="121"/>
        <v>0</v>
      </c>
      <c r="Y54" s="144">
        <f t="shared" si="111"/>
        <v>0</v>
      </c>
      <c r="Z54" s="144" t="e">
        <f t="shared" si="112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79</v>
      </c>
      <c r="B55" s="120" t="s">
        <v>143</v>
      </c>
      <c r="C55" s="188" t="s">
        <v>144</v>
      </c>
      <c r="D55" s="122" t="s">
        <v>145</v>
      </c>
      <c r="E55" s="403" t="s">
        <v>146</v>
      </c>
      <c r="F55" s="404"/>
      <c r="G55" s="405"/>
      <c r="H55" s="403" t="s">
        <v>146</v>
      </c>
      <c r="I55" s="404"/>
      <c r="J55" s="405"/>
      <c r="K55" s="123"/>
      <c r="L55" s="124"/>
      <c r="M55" s="125">
        <f t="shared" ref="M55:M56" si="122">K55*L55</f>
        <v>0</v>
      </c>
      <c r="N55" s="123"/>
      <c r="O55" s="124"/>
      <c r="P55" s="125">
        <f>N55*O55</f>
        <v>0</v>
      </c>
      <c r="Q55" s="123"/>
      <c r="R55" s="124"/>
      <c r="S55" s="125">
        <f t="shared" ref="S55:S56" si="123">Q55*R55</f>
        <v>0</v>
      </c>
      <c r="T55" s="123"/>
      <c r="U55" s="124"/>
      <c r="V55" s="125">
        <f t="shared" ref="V55:V56" si="124">T55*U55</f>
        <v>0</v>
      </c>
      <c r="W55" s="138">
        <f>G55+M55+S55</f>
        <v>0</v>
      </c>
      <c r="X55" s="127">
        <f>J55+P55+V55</f>
        <v>0</v>
      </c>
      <c r="Y55" s="127">
        <f t="shared" si="111"/>
        <v>0</v>
      </c>
      <c r="Z55" s="128" t="e">
        <f t="shared" si="112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thickBot="1" x14ac:dyDescent="0.25">
      <c r="A56" s="132" t="s">
        <v>79</v>
      </c>
      <c r="B56" s="133" t="s">
        <v>147</v>
      </c>
      <c r="C56" s="164" t="s">
        <v>148</v>
      </c>
      <c r="D56" s="134" t="s">
        <v>145</v>
      </c>
      <c r="E56" s="380"/>
      <c r="F56" s="406"/>
      <c r="G56" s="381"/>
      <c r="H56" s="380"/>
      <c r="I56" s="406"/>
      <c r="J56" s="381"/>
      <c r="K56" s="149"/>
      <c r="L56" s="150"/>
      <c r="M56" s="151">
        <f t="shared" si="122"/>
        <v>0</v>
      </c>
      <c r="N56" s="149"/>
      <c r="O56" s="150"/>
      <c r="P56" s="151">
        <f>N56*O56</f>
        <v>0</v>
      </c>
      <c r="Q56" s="149"/>
      <c r="R56" s="150"/>
      <c r="S56" s="151">
        <f t="shared" si="123"/>
        <v>0</v>
      </c>
      <c r="T56" s="149"/>
      <c r="U56" s="150"/>
      <c r="V56" s="151">
        <f t="shared" si="124"/>
        <v>0</v>
      </c>
      <c r="W56" s="138">
        <f>G56+M56+S56</f>
        <v>0</v>
      </c>
      <c r="X56" s="127">
        <f>J56+P56+V56</f>
        <v>0</v>
      </c>
      <c r="Y56" s="166">
        <f t="shared" si="111"/>
        <v>0</v>
      </c>
      <c r="Z56" s="128" t="e">
        <f t="shared" si="112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thickBot="1" x14ac:dyDescent="0.25">
      <c r="A57" s="167" t="s">
        <v>149</v>
      </c>
      <c r="B57" s="168"/>
      <c r="C57" s="169"/>
      <c r="D57" s="170"/>
      <c r="E57" s="174">
        <f>E50</f>
        <v>0</v>
      </c>
      <c r="F57" s="190"/>
      <c r="G57" s="173">
        <f t="shared" ref="G57:H57" si="125">G50</f>
        <v>0</v>
      </c>
      <c r="H57" s="174">
        <f t="shared" si="125"/>
        <v>0</v>
      </c>
      <c r="I57" s="190"/>
      <c r="J57" s="173">
        <f>J50</f>
        <v>0</v>
      </c>
      <c r="K57" s="191">
        <f>K54+K50</f>
        <v>0</v>
      </c>
      <c r="L57" s="190"/>
      <c r="M57" s="173">
        <f t="shared" ref="M57:N57" si="126">M54+M50</f>
        <v>0</v>
      </c>
      <c r="N57" s="191">
        <f t="shared" si="126"/>
        <v>0</v>
      </c>
      <c r="O57" s="190"/>
      <c r="P57" s="173">
        <f t="shared" ref="P57:Q57" si="127">P54+P50</f>
        <v>0</v>
      </c>
      <c r="Q57" s="191">
        <f t="shared" si="127"/>
        <v>0</v>
      </c>
      <c r="R57" s="190"/>
      <c r="S57" s="173">
        <f t="shared" ref="S57:T57" si="128">S54+S50</f>
        <v>0</v>
      </c>
      <c r="T57" s="191">
        <f t="shared" si="128"/>
        <v>0</v>
      </c>
      <c r="U57" s="190"/>
      <c r="V57" s="173">
        <f t="shared" ref="V57:X57" si="129">V54+V50</f>
        <v>0</v>
      </c>
      <c r="W57" s="192">
        <f t="shared" si="129"/>
        <v>0</v>
      </c>
      <c r="X57" s="192">
        <f t="shared" si="129"/>
        <v>0</v>
      </c>
      <c r="Y57" s="192">
        <f t="shared" si="111"/>
        <v>0</v>
      </c>
      <c r="Z57" s="192" t="e">
        <f t="shared" si="112"/>
        <v>#DIV/0!</v>
      </c>
      <c r="AA57" s="178"/>
      <c r="AB57" s="131"/>
      <c r="AC57" s="131"/>
      <c r="AD57" s="131"/>
      <c r="AE57" s="7"/>
      <c r="AF57" s="7"/>
      <c r="AG57" s="7"/>
    </row>
    <row r="58" spans="1:33" ht="30" customHeight="1" thickBot="1" x14ac:dyDescent="0.25">
      <c r="A58" s="179" t="s">
        <v>74</v>
      </c>
      <c r="B58" s="180">
        <v>4</v>
      </c>
      <c r="C58" s="181" t="s">
        <v>150</v>
      </c>
      <c r="D58" s="182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3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">
      <c r="A59" s="108" t="s">
        <v>76</v>
      </c>
      <c r="B59" s="155" t="s">
        <v>151</v>
      </c>
      <c r="C59" s="193" t="s">
        <v>152</v>
      </c>
      <c r="D59" s="111"/>
      <c r="E59" s="112">
        <f>SUM(E60:E62)</f>
        <v>4</v>
      </c>
      <c r="F59" s="113"/>
      <c r="G59" s="114">
        <f t="shared" ref="G59:H59" si="130">SUM(G60:G62)</f>
        <v>36000</v>
      </c>
      <c r="H59" s="112">
        <f t="shared" si="130"/>
        <v>4</v>
      </c>
      <c r="I59" s="113"/>
      <c r="J59" s="114">
        <f t="shared" ref="J59:K59" si="131">SUM(J60:J62)</f>
        <v>36000</v>
      </c>
      <c r="K59" s="112">
        <f t="shared" si="131"/>
        <v>0</v>
      </c>
      <c r="L59" s="113"/>
      <c r="M59" s="114">
        <f t="shared" ref="M59:N59" si="132">SUM(M60:M62)</f>
        <v>0</v>
      </c>
      <c r="N59" s="112">
        <f t="shared" si="132"/>
        <v>0</v>
      </c>
      <c r="O59" s="113"/>
      <c r="P59" s="114">
        <f t="shared" ref="P59:Q59" si="133">SUM(P60:P62)</f>
        <v>0</v>
      </c>
      <c r="Q59" s="112">
        <f t="shared" si="133"/>
        <v>0</v>
      </c>
      <c r="R59" s="113"/>
      <c r="S59" s="114">
        <f t="shared" ref="S59:T59" si="134">SUM(S60:S62)</f>
        <v>0</v>
      </c>
      <c r="T59" s="112">
        <f t="shared" si="134"/>
        <v>0</v>
      </c>
      <c r="U59" s="113"/>
      <c r="V59" s="114">
        <f t="shared" ref="V59:X59" si="135">SUM(V60:V62)</f>
        <v>0</v>
      </c>
      <c r="W59" s="114">
        <f t="shared" si="135"/>
        <v>36000</v>
      </c>
      <c r="X59" s="114">
        <f t="shared" si="135"/>
        <v>36000</v>
      </c>
      <c r="Y59" s="194">
        <f t="shared" ref="Y59:Y104" si="136">W59-X59</f>
        <v>0</v>
      </c>
      <c r="Z59" s="116">
        <f t="shared" ref="Z59:Z104" si="137">Y59/W59</f>
        <v>0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">
      <c r="A60" s="119" t="s">
        <v>79</v>
      </c>
      <c r="B60" s="120" t="s">
        <v>153</v>
      </c>
      <c r="C60" s="373" t="s">
        <v>349</v>
      </c>
      <c r="D60" s="195" t="s">
        <v>350</v>
      </c>
      <c r="E60" s="196">
        <v>4</v>
      </c>
      <c r="F60" s="197">
        <v>9000</v>
      </c>
      <c r="G60" s="198">
        <f t="shared" ref="G60:G62" si="138">E60*F60</f>
        <v>36000</v>
      </c>
      <c r="H60" s="196">
        <v>4</v>
      </c>
      <c r="I60" s="197">
        <v>9000</v>
      </c>
      <c r="J60" s="198">
        <f t="shared" ref="J60:J62" si="139">H60*I60</f>
        <v>36000</v>
      </c>
      <c r="K60" s="123"/>
      <c r="L60" s="197"/>
      <c r="M60" s="125">
        <f t="shared" ref="M60:M62" si="140">K60*L60</f>
        <v>0</v>
      </c>
      <c r="N60" s="123"/>
      <c r="O60" s="197"/>
      <c r="P60" s="125">
        <f>N60*O60</f>
        <v>0</v>
      </c>
      <c r="Q60" s="123"/>
      <c r="R60" s="197"/>
      <c r="S60" s="125">
        <f t="shared" ref="S60:S62" si="141">Q60*R60</f>
        <v>0</v>
      </c>
      <c r="T60" s="123"/>
      <c r="U60" s="197"/>
      <c r="V60" s="125">
        <f t="shared" ref="V60:V62" si="142">T60*U60</f>
        <v>0</v>
      </c>
      <c r="W60" s="126">
        <f>G60+M60+S60</f>
        <v>36000</v>
      </c>
      <c r="X60" s="127">
        <f>J60+P60+V60</f>
        <v>36000</v>
      </c>
      <c r="Y60" s="127">
        <f t="shared" si="136"/>
        <v>0</v>
      </c>
      <c r="Z60" s="128">
        <f t="shared" si="137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19" t="s">
        <v>79</v>
      </c>
      <c r="B61" s="120" t="s">
        <v>156</v>
      </c>
      <c r="C61" s="188" t="s">
        <v>154</v>
      </c>
      <c r="D61" s="195" t="s">
        <v>155</v>
      </c>
      <c r="E61" s="196"/>
      <c r="F61" s="197"/>
      <c r="G61" s="198">
        <f t="shared" si="138"/>
        <v>0</v>
      </c>
      <c r="H61" s="196"/>
      <c r="I61" s="197"/>
      <c r="J61" s="198">
        <f t="shared" si="139"/>
        <v>0</v>
      </c>
      <c r="K61" s="123"/>
      <c r="L61" s="197"/>
      <c r="M61" s="125">
        <f t="shared" si="140"/>
        <v>0</v>
      </c>
      <c r="N61" s="123"/>
      <c r="O61" s="197"/>
      <c r="P61" s="125">
        <f>N61*O61</f>
        <v>0</v>
      </c>
      <c r="Q61" s="123"/>
      <c r="R61" s="197"/>
      <c r="S61" s="125">
        <f t="shared" si="141"/>
        <v>0</v>
      </c>
      <c r="T61" s="123"/>
      <c r="U61" s="197"/>
      <c r="V61" s="125">
        <f t="shared" si="142"/>
        <v>0</v>
      </c>
      <c r="W61" s="126">
        <f>G61+M61+S61</f>
        <v>0</v>
      </c>
      <c r="X61" s="127">
        <f>J61+P61+V61</f>
        <v>0</v>
      </c>
      <c r="Y61" s="127">
        <f t="shared" si="136"/>
        <v>0</v>
      </c>
      <c r="Z61" s="128" t="e">
        <f t="shared" si="137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thickBot="1" x14ac:dyDescent="0.25">
      <c r="A62" s="147" t="s">
        <v>79</v>
      </c>
      <c r="B62" s="133" t="s">
        <v>157</v>
      </c>
      <c r="C62" s="164" t="s">
        <v>154</v>
      </c>
      <c r="D62" s="195" t="s">
        <v>155</v>
      </c>
      <c r="E62" s="199"/>
      <c r="F62" s="200"/>
      <c r="G62" s="201">
        <f t="shared" si="138"/>
        <v>0</v>
      </c>
      <c r="H62" s="199"/>
      <c r="I62" s="200"/>
      <c r="J62" s="201">
        <f t="shared" si="139"/>
        <v>0</v>
      </c>
      <c r="K62" s="135"/>
      <c r="L62" s="200"/>
      <c r="M62" s="137">
        <f t="shared" si="140"/>
        <v>0</v>
      </c>
      <c r="N62" s="135"/>
      <c r="O62" s="200"/>
      <c r="P62" s="137">
        <f>N62*O62</f>
        <v>0</v>
      </c>
      <c r="Q62" s="135"/>
      <c r="R62" s="200"/>
      <c r="S62" s="137">
        <f t="shared" si="141"/>
        <v>0</v>
      </c>
      <c r="T62" s="135"/>
      <c r="U62" s="200"/>
      <c r="V62" s="137">
        <f t="shared" si="142"/>
        <v>0</v>
      </c>
      <c r="W62" s="138">
        <f>G62+M62+S62</f>
        <v>0</v>
      </c>
      <c r="X62" s="127">
        <f>J62+P62+V62</f>
        <v>0</v>
      </c>
      <c r="Y62" s="127">
        <f t="shared" si="136"/>
        <v>0</v>
      </c>
      <c r="Z62" s="128" t="e">
        <f t="shared" si="137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08" t="s">
        <v>76</v>
      </c>
      <c r="B63" s="155" t="s">
        <v>158</v>
      </c>
      <c r="C63" s="153" t="s">
        <v>159</v>
      </c>
      <c r="D63" s="141"/>
      <c r="E63" s="142">
        <f>SUM(E64:E91)</f>
        <v>362</v>
      </c>
      <c r="F63" s="143"/>
      <c r="G63" s="144">
        <f>SUM(G64:G91)</f>
        <v>128400</v>
      </c>
      <c r="H63" s="142">
        <f>SUM(H64:H91)</f>
        <v>362</v>
      </c>
      <c r="I63" s="143"/>
      <c r="J63" s="144">
        <f>SUM(J64:J91)</f>
        <v>128400</v>
      </c>
      <c r="K63" s="142">
        <f t="shared" ref="K63" si="143">SUM(K64:K66)</f>
        <v>0</v>
      </c>
      <c r="L63" s="143"/>
      <c r="M63" s="144">
        <f t="shared" ref="M63:N63" si="144">SUM(M64:M66)</f>
        <v>0</v>
      </c>
      <c r="N63" s="142">
        <f t="shared" si="144"/>
        <v>0</v>
      </c>
      <c r="O63" s="143"/>
      <c r="P63" s="144">
        <f t="shared" ref="P63:Q63" si="145">SUM(P64:P66)</f>
        <v>0</v>
      </c>
      <c r="Q63" s="142">
        <f t="shared" si="145"/>
        <v>0</v>
      </c>
      <c r="R63" s="143"/>
      <c r="S63" s="144">
        <f t="shared" ref="S63:T63" si="146">SUM(S64:S66)</f>
        <v>0</v>
      </c>
      <c r="T63" s="142">
        <f t="shared" si="146"/>
        <v>0</v>
      </c>
      <c r="U63" s="143"/>
      <c r="V63" s="144">
        <f t="shared" ref="V63" si="147">SUM(V64:V66)</f>
        <v>0</v>
      </c>
      <c r="W63" s="144">
        <f>SUM(W64:W91)</f>
        <v>128400</v>
      </c>
      <c r="X63" s="144">
        <f>SUM(X64:X91)</f>
        <v>128400</v>
      </c>
      <c r="Y63" s="144">
        <f>SUM(Y64:Y91)</f>
        <v>0</v>
      </c>
      <c r="Z63" s="144">
        <f>SUM(Z64:Z91)</f>
        <v>0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">
      <c r="A64" s="119" t="s">
        <v>79</v>
      </c>
      <c r="B64" s="120" t="s">
        <v>160</v>
      </c>
      <c r="C64" s="363" t="s">
        <v>351</v>
      </c>
      <c r="D64" s="203" t="s">
        <v>114</v>
      </c>
      <c r="E64" s="357">
        <v>13</v>
      </c>
      <c r="F64" s="358">
        <v>800</v>
      </c>
      <c r="G64" s="125">
        <f t="shared" ref="G64:G66" si="148">E64*F64</f>
        <v>10400</v>
      </c>
      <c r="H64" s="357">
        <v>13</v>
      </c>
      <c r="I64" s="358">
        <v>800</v>
      </c>
      <c r="J64" s="125">
        <f t="shared" ref="J64:J66" si="149">H64*I64</f>
        <v>10400</v>
      </c>
      <c r="K64" s="123"/>
      <c r="L64" s="124"/>
      <c r="M64" s="125">
        <f t="shared" ref="M64:M66" si="150">K64*L64</f>
        <v>0</v>
      </c>
      <c r="N64" s="123"/>
      <c r="O64" s="124"/>
      <c r="P64" s="125">
        <f>N64*O64</f>
        <v>0</v>
      </c>
      <c r="Q64" s="123"/>
      <c r="R64" s="124"/>
      <c r="S64" s="125">
        <f t="shared" ref="S64:S66" si="151">Q64*R64</f>
        <v>0</v>
      </c>
      <c r="T64" s="123"/>
      <c r="U64" s="124"/>
      <c r="V64" s="125">
        <f t="shared" ref="V64:V66" si="152">T64*U64</f>
        <v>0</v>
      </c>
      <c r="W64" s="126">
        <f>G64+M64+S64</f>
        <v>10400</v>
      </c>
      <c r="X64" s="127">
        <f>J64+P64+V64</f>
        <v>10400</v>
      </c>
      <c r="Y64" s="127">
        <f t="shared" si="136"/>
        <v>0</v>
      </c>
      <c r="Z64" s="128">
        <f t="shared" si="137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79</v>
      </c>
      <c r="B65" s="120" t="s">
        <v>161</v>
      </c>
      <c r="C65" s="363" t="s">
        <v>351</v>
      </c>
      <c r="D65" s="203" t="s">
        <v>114</v>
      </c>
      <c r="E65" s="357">
        <v>13</v>
      </c>
      <c r="F65" s="358">
        <v>800</v>
      </c>
      <c r="G65" s="125">
        <f t="shared" si="148"/>
        <v>10400</v>
      </c>
      <c r="H65" s="357">
        <v>13</v>
      </c>
      <c r="I65" s="358">
        <v>800</v>
      </c>
      <c r="J65" s="125">
        <f t="shared" si="149"/>
        <v>10400</v>
      </c>
      <c r="K65" s="123"/>
      <c r="L65" s="124"/>
      <c r="M65" s="125">
        <f t="shared" si="150"/>
        <v>0</v>
      </c>
      <c r="N65" s="123"/>
      <c r="O65" s="124"/>
      <c r="P65" s="125">
        <f>N65*O65</f>
        <v>0</v>
      </c>
      <c r="Q65" s="123"/>
      <c r="R65" s="124"/>
      <c r="S65" s="125">
        <f t="shared" si="151"/>
        <v>0</v>
      </c>
      <c r="T65" s="123"/>
      <c r="U65" s="124"/>
      <c r="V65" s="125">
        <f t="shared" si="152"/>
        <v>0</v>
      </c>
      <c r="W65" s="126">
        <f>G65+M65+S65</f>
        <v>10400</v>
      </c>
      <c r="X65" s="127">
        <f>J65+P65+V65</f>
        <v>10400</v>
      </c>
      <c r="Y65" s="127">
        <f t="shared" si="136"/>
        <v>0</v>
      </c>
      <c r="Z65" s="128">
        <f t="shared" si="137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thickBot="1" x14ac:dyDescent="0.25">
      <c r="A66" s="132" t="s">
        <v>79</v>
      </c>
      <c r="B66" s="154" t="s">
        <v>162</v>
      </c>
      <c r="C66" s="363" t="s">
        <v>351</v>
      </c>
      <c r="D66" s="203" t="s">
        <v>114</v>
      </c>
      <c r="E66" s="357">
        <v>13</v>
      </c>
      <c r="F66" s="358">
        <v>800</v>
      </c>
      <c r="G66" s="137">
        <f t="shared" si="148"/>
        <v>10400</v>
      </c>
      <c r="H66" s="357">
        <v>13</v>
      </c>
      <c r="I66" s="358">
        <v>800</v>
      </c>
      <c r="J66" s="137">
        <f t="shared" si="149"/>
        <v>10400</v>
      </c>
      <c r="K66" s="135"/>
      <c r="L66" s="136"/>
      <c r="M66" s="137">
        <f t="shared" si="150"/>
        <v>0</v>
      </c>
      <c r="N66" s="135"/>
      <c r="O66" s="136"/>
      <c r="P66" s="137">
        <f>N66*O66</f>
        <v>0</v>
      </c>
      <c r="Q66" s="135"/>
      <c r="R66" s="136"/>
      <c r="S66" s="137">
        <f t="shared" si="151"/>
        <v>0</v>
      </c>
      <c r="T66" s="135"/>
      <c r="U66" s="136"/>
      <c r="V66" s="137">
        <f t="shared" si="152"/>
        <v>0</v>
      </c>
      <c r="W66" s="138">
        <f>G66+M66+S66</f>
        <v>10400</v>
      </c>
      <c r="X66" s="127">
        <f>J66+P66+V66</f>
        <v>10400</v>
      </c>
      <c r="Y66" s="127">
        <f t="shared" si="136"/>
        <v>0</v>
      </c>
      <c r="Z66" s="128">
        <f t="shared" si="137"/>
        <v>0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32" t="s">
        <v>79</v>
      </c>
      <c r="B67" s="206" t="s">
        <v>352</v>
      </c>
      <c r="C67" s="364" t="s">
        <v>353</v>
      </c>
      <c r="D67" s="203" t="s">
        <v>114</v>
      </c>
      <c r="E67" s="359">
        <v>13</v>
      </c>
      <c r="F67" s="360">
        <v>400</v>
      </c>
      <c r="G67" s="137">
        <f t="shared" ref="G67:G91" si="153">E67*F67</f>
        <v>5200</v>
      </c>
      <c r="H67" s="359">
        <v>13</v>
      </c>
      <c r="I67" s="360">
        <v>400</v>
      </c>
      <c r="J67" s="137">
        <f t="shared" ref="J67:J91" si="154">H67*I67</f>
        <v>5200</v>
      </c>
      <c r="K67" s="135"/>
      <c r="L67" s="136"/>
      <c r="M67" s="137">
        <f t="shared" ref="M67:M91" si="155">K67*L67</f>
        <v>0</v>
      </c>
      <c r="N67" s="135"/>
      <c r="O67" s="136"/>
      <c r="P67" s="137">
        <f t="shared" ref="P67:P91" si="156">N67*O67</f>
        <v>0</v>
      </c>
      <c r="Q67" s="135"/>
      <c r="R67" s="136"/>
      <c r="S67" s="137">
        <f t="shared" ref="S67:S91" si="157">Q67*R67</f>
        <v>0</v>
      </c>
      <c r="T67" s="135"/>
      <c r="U67" s="136"/>
      <c r="V67" s="137">
        <f t="shared" ref="V67:V91" si="158">T67*U67</f>
        <v>0</v>
      </c>
      <c r="W67" s="138">
        <f t="shared" ref="W67:W91" si="159">G67+M67+S67</f>
        <v>5200</v>
      </c>
      <c r="X67" s="127">
        <f t="shared" ref="X67:X91" si="160">J67+P67+V67</f>
        <v>5200</v>
      </c>
      <c r="Y67" s="127">
        <f t="shared" ref="Y67:Y91" si="161">W67-X67</f>
        <v>0</v>
      </c>
      <c r="Z67" s="128">
        <f t="shared" ref="Z67:Z91" si="162">Y67/W67</f>
        <v>0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32" t="s">
        <v>79</v>
      </c>
      <c r="B68" s="206" t="s">
        <v>354</v>
      </c>
      <c r="C68" s="364" t="s">
        <v>355</v>
      </c>
      <c r="D68" s="203" t="s">
        <v>114</v>
      </c>
      <c r="E68" s="359">
        <v>13</v>
      </c>
      <c r="F68" s="360">
        <v>350</v>
      </c>
      <c r="G68" s="137">
        <f t="shared" si="153"/>
        <v>4550</v>
      </c>
      <c r="H68" s="359">
        <v>13</v>
      </c>
      <c r="I68" s="360">
        <v>350</v>
      </c>
      <c r="J68" s="137">
        <f t="shared" si="154"/>
        <v>4550</v>
      </c>
      <c r="K68" s="135"/>
      <c r="L68" s="136"/>
      <c r="M68" s="137">
        <f t="shared" si="155"/>
        <v>0</v>
      </c>
      <c r="N68" s="135"/>
      <c r="O68" s="136"/>
      <c r="P68" s="137">
        <f t="shared" si="156"/>
        <v>0</v>
      </c>
      <c r="Q68" s="135"/>
      <c r="R68" s="136"/>
      <c r="S68" s="137">
        <f t="shared" si="157"/>
        <v>0</v>
      </c>
      <c r="T68" s="135"/>
      <c r="U68" s="136"/>
      <c r="V68" s="137">
        <f t="shared" si="158"/>
        <v>0</v>
      </c>
      <c r="W68" s="138">
        <f t="shared" si="159"/>
        <v>4550</v>
      </c>
      <c r="X68" s="127">
        <f t="shared" si="160"/>
        <v>4550</v>
      </c>
      <c r="Y68" s="127">
        <f t="shared" si="161"/>
        <v>0</v>
      </c>
      <c r="Z68" s="128">
        <f t="shared" si="162"/>
        <v>0</v>
      </c>
      <c r="AA68" s="139"/>
      <c r="AB68" s="131"/>
      <c r="AC68" s="131"/>
      <c r="AD68" s="131"/>
      <c r="AE68" s="131"/>
      <c r="AF68" s="131"/>
      <c r="AG68" s="131"/>
    </row>
    <row r="69" spans="1:33" ht="30" customHeight="1" thickBot="1" x14ac:dyDescent="0.25">
      <c r="A69" s="132" t="s">
        <v>79</v>
      </c>
      <c r="B69" s="154" t="s">
        <v>356</v>
      </c>
      <c r="C69" s="364" t="s">
        <v>357</v>
      </c>
      <c r="D69" s="203" t="s">
        <v>114</v>
      </c>
      <c r="E69" s="359">
        <v>13</v>
      </c>
      <c r="F69" s="360">
        <v>500</v>
      </c>
      <c r="G69" s="137">
        <f t="shared" si="153"/>
        <v>6500</v>
      </c>
      <c r="H69" s="359">
        <v>13</v>
      </c>
      <c r="I69" s="360">
        <v>500</v>
      </c>
      <c r="J69" s="137">
        <f t="shared" si="154"/>
        <v>6500</v>
      </c>
      <c r="K69" s="135"/>
      <c r="L69" s="136"/>
      <c r="M69" s="137">
        <f t="shared" si="155"/>
        <v>0</v>
      </c>
      <c r="N69" s="135"/>
      <c r="O69" s="136"/>
      <c r="P69" s="137">
        <f t="shared" si="156"/>
        <v>0</v>
      </c>
      <c r="Q69" s="135"/>
      <c r="R69" s="136"/>
      <c r="S69" s="137">
        <f t="shared" si="157"/>
        <v>0</v>
      </c>
      <c r="T69" s="135"/>
      <c r="U69" s="136"/>
      <c r="V69" s="137">
        <f t="shared" si="158"/>
        <v>0</v>
      </c>
      <c r="W69" s="138">
        <f t="shared" si="159"/>
        <v>6500</v>
      </c>
      <c r="X69" s="127">
        <f t="shared" si="160"/>
        <v>6500</v>
      </c>
      <c r="Y69" s="127">
        <f t="shared" si="161"/>
        <v>0</v>
      </c>
      <c r="Z69" s="128">
        <f t="shared" si="162"/>
        <v>0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32" t="s">
        <v>79</v>
      </c>
      <c r="B70" s="206" t="s">
        <v>358</v>
      </c>
      <c r="C70" s="364" t="s">
        <v>357</v>
      </c>
      <c r="D70" s="203" t="s">
        <v>114</v>
      </c>
      <c r="E70" s="359">
        <v>13</v>
      </c>
      <c r="F70" s="360">
        <v>500</v>
      </c>
      <c r="G70" s="137">
        <f t="shared" si="153"/>
        <v>6500</v>
      </c>
      <c r="H70" s="359">
        <v>13</v>
      </c>
      <c r="I70" s="360">
        <v>500</v>
      </c>
      <c r="J70" s="137">
        <f t="shared" si="154"/>
        <v>6500</v>
      </c>
      <c r="K70" s="135"/>
      <c r="L70" s="136"/>
      <c r="M70" s="137">
        <f t="shared" si="155"/>
        <v>0</v>
      </c>
      <c r="N70" s="135"/>
      <c r="O70" s="136"/>
      <c r="P70" s="137">
        <f t="shared" si="156"/>
        <v>0</v>
      </c>
      <c r="Q70" s="135"/>
      <c r="R70" s="136"/>
      <c r="S70" s="137">
        <f t="shared" si="157"/>
        <v>0</v>
      </c>
      <c r="T70" s="135"/>
      <c r="U70" s="136"/>
      <c r="V70" s="137">
        <f t="shared" si="158"/>
        <v>0</v>
      </c>
      <c r="W70" s="138">
        <f t="shared" si="159"/>
        <v>6500</v>
      </c>
      <c r="X70" s="127">
        <f t="shared" si="160"/>
        <v>6500</v>
      </c>
      <c r="Y70" s="127">
        <f t="shared" si="161"/>
        <v>0</v>
      </c>
      <c r="Z70" s="128">
        <f t="shared" si="162"/>
        <v>0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32" t="s">
        <v>79</v>
      </c>
      <c r="B71" s="206" t="s">
        <v>359</v>
      </c>
      <c r="C71" s="364" t="s">
        <v>360</v>
      </c>
      <c r="D71" s="203" t="s">
        <v>114</v>
      </c>
      <c r="E71" s="359">
        <v>13</v>
      </c>
      <c r="F71" s="360">
        <v>700</v>
      </c>
      <c r="G71" s="137">
        <f t="shared" si="153"/>
        <v>9100</v>
      </c>
      <c r="H71" s="359">
        <v>13</v>
      </c>
      <c r="I71" s="360">
        <v>700</v>
      </c>
      <c r="J71" s="137">
        <f t="shared" si="154"/>
        <v>9100</v>
      </c>
      <c r="K71" s="135"/>
      <c r="L71" s="136"/>
      <c r="M71" s="137">
        <f t="shared" si="155"/>
        <v>0</v>
      </c>
      <c r="N71" s="135"/>
      <c r="O71" s="136"/>
      <c r="P71" s="137">
        <f t="shared" si="156"/>
        <v>0</v>
      </c>
      <c r="Q71" s="135"/>
      <c r="R71" s="136"/>
      <c r="S71" s="137">
        <f t="shared" si="157"/>
        <v>0</v>
      </c>
      <c r="T71" s="135"/>
      <c r="U71" s="136"/>
      <c r="V71" s="137">
        <f t="shared" si="158"/>
        <v>0</v>
      </c>
      <c r="W71" s="138">
        <f t="shared" si="159"/>
        <v>9100</v>
      </c>
      <c r="X71" s="127">
        <f t="shared" si="160"/>
        <v>9100</v>
      </c>
      <c r="Y71" s="127">
        <f t="shared" si="161"/>
        <v>0</v>
      </c>
      <c r="Z71" s="128">
        <f t="shared" si="162"/>
        <v>0</v>
      </c>
      <c r="AA71" s="139"/>
      <c r="AB71" s="131"/>
      <c r="AC71" s="131"/>
      <c r="AD71" s="131"/>
      <c r="AE71" s="131"/>
      <c r="AF71" s="131"/>
      <c r="AG71" s="131"/>
    </row>
    <row r="72" spans="1:33" ht="30" customHeight="1" thickBot="1" x14ac:dyDescent="0.25">
      <c r="A72" s="132" t="s">
        <v>79</v>
      </c>
      <c r="B72" s="154" t="s">
        <v>361</v>
      </c>
      <c r="C72" s="364" t="s">
        <v>362</v>
      </c>
      <c r="D72" s="203" t="s">
        <v>114</v>
      </c>
      <c r="E72" s="359">
        <v>13</v>
      </c>
      <c r="F72" s="360">
        <v>250</v>
      </c>
      <c r="G72" s="137">
        <f t="shared" si="153"/>
        <v>3250</v>
      </c>
      <c r="H72" s="359">
        <v>13</v>
      </c>
      <c r="I72" s="360">
        <v>250</v>
      </c>
      <c r="J72" s="137">
        <f t="shared" si="154"/>
        <v>3250</v>
      </c>
      <c r="K72" s="135"/>
      <c r="L72" s="136"/>
      <c r="M72" s="137">
        <f t="shared" si="155"/>
        <v>0</v>
      </c>
      <c r="N72" s="135"/>
      <c r="O72" s="136"/>
      <c r="P72" s="137">
        <f t="shared" si="156"/>
        <v>0</v>
      </c>
      <c r="Q72" s="135"/>
      <c r="R72" s="136"/>
      <c r="S72" s="137">
        <f t="shared" si="157"/>
        <v>0</v>
      </c>
      <c r="T72" s="135"/>
      <c r="U72" s="136"/>
      <c r="V72" s="137">
        <f t="shared" si="158"/>
        <v>0</v>
      </c>
      <c r="W72" s="138">
        <f t="shared" si="159"/>
        <v>3250</v>
      </c>
      <c r="X72" s="127">
        <f t="shared" si="160"/>
        <v>3250</v>
      </c>
      <c r="Y72" s="127">
        <f t="shared" si="161"/>
        <v>0</v>
      </c>
      <c r="Z72" s="128">
        <f t="shared" si="162"/>
        <v>0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79</v>
      </c>
      <c r="B73" s="206" t="s">
        <v>363</v>
      </c>
      <c r="C73" s="364" t="s">
        <v>362</v>
      </c>
      <c r="D73" s="203" t="s">
        <v>114</v>
      </c>
      <c r="E73" s="359">
        <v>12</v>
      </c>
      <c r="F73" s="360">
        <v>250</v>
      </c>
      <c r="G73" s="137">
        <f t="shared" si="153"/>
        <v>3000</v>
      </c>
      <c r="H73" s="359">
        <v>12</v>
      </c>
      <c r="I73" s="360">
        <v>250</v>
      </c>
      <c r="J73" s="137">
        <f t="shared" si="154"/>
        <v>3000</v>
      </c>
      <c r="K73" s="135"/>
      <c r="L73" s="136"/>
      <c r="M73" s="137">
        <f t="shared" si="155"/>
        <v>0</v>
      </c>
      <c r="N73" s="135"/>
      <c r="O73" s="136"/>
      <c r="P73" s="137">
        <f t="shared" si="156"/>
        <v>0</v>
      </c>
      <c r="Q73" s="135"/>
      <c r="R73" s="136"/>
      <c r="S73" s="137">
        <f t="shared" si="157"/>
        <v>0</v>
      </c>
      <c r="T73" s="135"/>
      <c r="U73" s="136"/>
      <c r="V73" s="137">
        <f t="shared" si="158"/>
        <v>0</v>
      </c>
      <c r="W73" s="138">
        <f t="shared" si="159"/>
        <v>3000</v>
      </c>
      <c r="X73" s="127">
        <f t="shared" si="160"/>
        <v>3000</v>
      </c>
      <c r="Y73" s="127">
        <f t="shared" si="161"/>
        <v>0</v>
      </c>
      <c r="Z73" s="128">
        <f t="shared" si="162"/>
        <v>0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32" t="s">
        <v>79</v>
      </c>
      <c r="B74" s="206" t="s">
        <v>364</v>
      </c>
      <c r="C74" s="364" t="s">
        <v>362</v>
      </c>
      <c r="D74" s="203" t="s">
        <v>114</v>
      </c>
      <c r="E74" s="359">
        <v>13</v>
      </c>
      <c r="F74" s="360">
        <v>250</v>
      </c>
      <c r="G74" s="137">
        <f t="shared" si="153"/>
        <v>3250</v>
      </c>
      <c r="H74" s="359">
        <v>13</v>
      </c>
      <c r="I74" s="360">
        <v>250</v>
      </c>
      <c r="J74" s="137">
        <f t="shared" si="154"/>
        <v>3250</v>
      </c>
      <c r="K74" s="135"/>
      <c r="L74" s="136"/>
      <c r="M74" s="137">
        <f t="shared" si="155"/>
        <v>0</v>
      </c>
      <c r="N74" s="135"/>
      <c r="O74" s="136"/>
      <c r="P74" s="137">
        <f t="shared" si="156"/>
        <v>0</v>
      </c>
      <c r="Q74" s="135"/>
      <c r="R74" s="136"/>
      <c r="S74" s="137">
        <f t="shared" si="157"/>
        <v>0</v>
      </c>
      <c r="T74" s="135"/>
      <c r="U74" s="136"/>
      <c r="V74" s="137">
        <f t="shared" si="158"/>
        <v>0</v>
      </c>
      <c r="W74" s="138">
        <f t="shared" si="159"/>
        <v>3250</v>
      </c>
      <c r="X74" s="127">
        <f t="shared" si="160"/>
        <v>3250</v>
      </c>
      <c r="Y74" s="127">
        <f t="shared" si="161"/>
        <v>0</v>
      </c>
      <c r="Z74" s="128">
        <f t="shared" si="162"/>
        <v>0</v>
      </c>
      <c r="AA74" s="139"/>
      <c r="AB74" s="131"/>
      <c r="AC74" s="131"/>
      <c r="AD74" s="131"/>
      <c r="AE74" s="131"/>
      <c r="AF74" s="131"/>
      <c r="AG74" s="131"/>
    </row>
    <row r="75" spans="1:33" ht="30" customHeight="1" thickBot="1" x14ac:dyDescent="0.25">
      <c r="A75" s="132" t="s">
        <v>79</v>
      </c>
      <c r="B75" s="154" t="s">
        <v>365</v>
      </c>
      <c r="C75" s="364" t="s">
        <v>366</v>
      </c>
      <c r="D75" s="203" t="s">
        <v>114</v>
      </c>
      <c r="E75" s="359">
        <v>13</v>
      </c>
      <c r="F75" s="360">
        <v>500</v>
      </c>
      <c r="G75" s="137">
        <f t="shared" si="153"/>
        <v>6500</v>
      </c>
      <c r="H75" s="359">
        <v>13</v>
      </c>
      <c r="I75" s="360">
        <v>500</v>
      </c>
      <c r="J75" s="137">
        <f t="shared" si="154"/>
        <v>6500</v>
      </c>
      <c r="K75" s="135"/>
      <c r="L75" s="136"/>
      <c r="M75" s="137">
        <f t="shared" si="155"/>
        <v>0</v>
      </c>
      <c r="N75" s="135"/>
      <c r="O75" s="136"/>
      <c r="P75" s="137">
        <f t="shared" si="156"/>
        <v>0</v>
      </c>
      <c r="Q75" s="135"/>
      <c r="R75" s="136"/>
      <c r="S75" s="137">
        <f t="shared" si="157"/>
        <v>0</v>
      </c>
      <c r="T75" s="135"/>
      <c r="U75" s="136"/>
      <c r="V75" s="137">
        <f t="shared" si="158"/>
        <v>0</v>
      </c>
      <c r="W75" s="138">
        <f t="shared" si="159"/>
        <v>6500</v>
      </c>
      <c r="X75" s="127">
        <f t="shared" si="160"/>
        <v>6500</v>
      </c>
      <c r="Y75" s="127">
        <f t="shared" si="161"/>
        <v>0</v>
      </c>
      <c r="Z75" s="128">
        <f t="shared" si="162"/>
        <v>0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32" t="s">
        <v>79</v>
      </c>
      <c r="B76" s="206" t="s">
        <v>367</v>
      </c>
      <c r="C76" s="364" t="s">
        <v>366</v>
      </c>
      <c r="D76" s="203" t="s">
        <v>114</v>
      </c>
      <c r="E76" s="359">
        <v>13</v>
      </c>
      <c r="F76" s="360">
        <v>500</v>
      </c>
      <c r="G76" s="137">
        <f t="shared" si="153"/>
        <v>6500</v>
      </c>
      <c r="H76" s="359">
        <v>13</v>
      </c>
      <c r="I76" s="360">
        <v>500</v>
      </c>
      <c r="J76" s="137">
        <f t="shared" si="154"/>
        <v>6500</v>
      </c>
      <c r="K76" s="135"/>
      <c r="L76" s="136"/>
      <c r="M76" s="137">
        <f t="shared" si="155"/>
        <v>0</v>
      </c>
      <c r="N76" s="135"/>
      <c r="O76" s="136"/>
      <c r="P76" s="137">
        <f t="shared" si="156"/>
        <v>0</v>
      </c>
      <c r="Q76" s="135"/>
      <c r="R76" s="136"/>
      <c r="S76" s="137">
        <f t="shared" si="157"/>
        <v>0</v>
      </c>
      <c r="T76" s="135"/>
      <c r="U76" s="136"/>
      <c r="V76" s="137">
        <f t="shared" si="158"/>
        <v>0</v>
      </c>
      <c r="W76" s="138">
        <f t="shared" si="159"/>
        <v>6500</v>
      </c>
      <c r="X76" s="127">
        <f t="shared" si="160"/>
        <v>6500</v>
      </c>
      <c r="Y76" s="127">
        <f t="shared" si="161"/>
        <v>0</v>
      </c>
      <c r="Z76" s="128">
        <f t="shared" si="162"/>
        <v>0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79</v>
      </c>
      <c r="B77" s="206" t="s">
        <v>368</v>
      </c>
      <c r="C77" s="364" t="s">
        <v>366</v>
      </c>
      <c r="D77" s="203" t="s">
        <v>114</v>
      </c>
      <c r="E77" s="359">
        <v>13</v>
      </c>
      <c r="F77" s="360">
        <v>500</v>
      </c>
      <c r="G77" s="137">
        <f t="shared" si="153"/>
        <v>6500</v>
      </c>
      <c r="H77" s="359">
        <v>13</v>
      </c>
      <c r="I77" s="360">
        <v>500</v>
      </c>
      <c r="J77" s="137">
        <f t="shared" si="154"/>
        <v>6500</v>
      </c>
      <c r="K77" s="135"/>
      <c r="L77" s="136"/>
      <c r="M77" s="137">
        <f t="shared" si="155"/>
        <v>0</v>
      </c>
      <c r="N77" s="135"/>
      <c r="O77" s="136"/>
      <c r="P77" s="137">
        <f t="shared" si="156"/>
        <v>0</v>
      </c>
      <c r="Q77" s="135"/>
      <c r="R77" s="136"/>
      <c r="S77" s="137">
        <f t="shared" si="157"/>
        <v>0</v>
      </c>
      <c r="T77" s="135"/>
      <c r="U77" s="136"/>
      <c r="V77" s="137">
        <f t="shared" si="158"/>
        <v>0</v>
      </c>
      <c r="W77" s="138">
        <f t="shared" si="159"/>
        <v>6500</v>
      </c>
      <c r="X77" s="127">
        <f t="shared" si="160"/>
        <v>6500</v>
      </c>
      <c r="Y77" s="127">
        <f t="shared" si="161"/>
        <v>0</v>
      </c>
      <c r="Z77" s="128">
        <f t="shared" si="162"/>
        <v>0</v>
      </c>
      <c r="AA77" s="139"/>
      <c r="AB77" s="131"/>
      <c r="AC77" s="131"/>
      <c r="AD77" s="131"/>
      <c r="AE77" s="131"/>
      <c r="AF77" s="131"/>
      <c r="AG77" s="131"/>
    </row>
    <row r="78" spans="1:33" ht="30" customHeight="1" thickBot="1" x14ac:dyDescent="0.25">
      <c r="A78" s="132" t="s">
        <v>79</v>
      </c>
      <c r="B78" s="154" t="s">
        <v>369</v>
      </c>
      <c r="C78" s="364" t="s">
        <v>366</v>
      </c>
      <c r="D78" s="203" t="s">
        <v>114</v>
      </c>
      <c r="E78" s="359">
        <v>13</v>
      </c>
      <c r="F78" s="360">
        <v>500</v>
      </c>
      <c r="G78" s="137">
        <f t="shared" si="153"/>
        <v>6500</v>
      </c>
      <c r="H78" s="359">
        <v>13</v>
      </c>
      <c r="I78" s="360">
        <v>500</v>
      </c>
      <c r="J78" s="137">
        <f t="shared" si="154"/>
        <v>6500</v>
      </c>
      <c r="K78" s="135"/>
      <c r="L78" s="136"/>
      <c r="M78" s="137">
        <f t="shared" si="155"/>
        <v>0</v>
      </c>
      <c r="N78" s="135"/>
      <c r="O78" s="136"/>
      <c r="P78" s="137">
        <f t="shared" si="156"/>
        <v>0</v>
      </c>
      <c r="Q78" s="135"/>
      <c r="R78" s="136"/>
      <c r="S78" s="137">
        <f t="shared" si="157"/>
        <v>0</v>
      </c>
      <c r="T78" s="135"/>
      <c r="U78" s="136"/>
      <c r="V78" s="137">
        <f t="shared" si="158"/>
        <v>0</v>
      </c>
      <c r="W78" s="138">
        <f t="shared" si="159"/>
        <v>6500</v>
      </c>
      <c r="X78" s="127">
        <f t="shared" si="160"/>
        <v>6500</v>
      </c>
      <c r="Y78" s="127">
        <f t="shared" si="161"/>
        <v>0</v>
      </c>
      <c r="Z78" s="128">
        <f t="shared" si="162"/>
        <v>0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32" t="s">
        <v>79</v>
      </c>
      <c r="B79" s="206" t="s">
        <v>370</v>
      </c>
      <c r="C79" s="364" t="s">
        <v>371</v>
      </c>
      <c r="D79" s="203" t="s">
        <v>114</v>
      </c>
      <c r="E79" s="359">
        <v>13</v>
      </c>
      <c r="F79" s="360">
        <v>100</v>
      </c>
      <c r="G79" s="137">
        <f t="shared" si="153"/>
        <v>1300</v>
      </c>
      <c r="H79" s="359">
        <v>13</v>
      </c>
      <c r="I79" s="360">
        <v>100</v>
      </c>
      <c r="J79" s="137">
        <f t="shared" si="154"/>
        <v>1300</v>
      </c>
      <c r="K79" s="135"/>
      <c r="L79" s="136"/>
      <c r="M79" s="137">
        <f t="shared" si="155"/>
        <v>0</v>
      </c>
      <c r="N79" s="135"/>
      <c r="O79" s="136"/>
      <c r="P79" s="137">
        <f t="shared" si="156"/>
        <v>0</v>
      </c>
      <c r="Q79" s="135"/>
      <c r="R79" s="136"/>
      <c r="S79" s="137">
        <f t="shared" si="157"/>
        <v>0</v>
      </c>
      <c r="T79" s="135"/>
      <c r="U79" s="136"/>
      <c r="V79" s="137">
        <f t="shared" si="158"/>
        <v>0</v>
      </c>
      <c r="W79" s="138">
        <f t="shared" si="159"/>
        <v>1300</v>
      </c>
      <c r="X79" s="127">
        <f t="shared" si="160"/>
        <v>1300</v>
      </c>
      <c r="Y79" s="127">
        <f t="shared" si="161"/>
        <v>0</v>
      </c>
      <c r="Z79" s="128">
        <f t="shared" si="162"/>
        <v>0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32" t="s">
        <v>79</v>
      </c>
      <c r="B80" s="206" t="s">
        <v>372</v>
      </c>
      <c r="C80" s="364" t="s">
        <v>371</v>
      </c>
      <c r="D80" s="203" t="s">
        <v>114</v>
      </c>
      <c r="E80" s="359">
        <v>13</v>
      </c>
      <c r="F80" s="360">
        <v>100</v>
      </c>
      <c r="G80" s="137">
        <f t="shared" si="153"/>
        <v>1300</v>
      </c>
      <c r="H80" s="359">
        <v>13</v>
      </c>
      <c r="I80" s="360">
        <v>100</v>
      </c>
      <c r="J80" s="137">
        <f t="shared" si="154"/>
        <v>1300</v>
      </c>
      <c r="K80" s="135"/>
      <c r="L80" s="136"/>
      <c r="M80" s="137">
        <f t="shared" si="155"/>
        <v>0</v>
      </c>
      <c r="N80" s="135"/>
      <c r="O80" s="136"/>
      <c r="P80" s="137">
        <f t="shared" si="156"/>
        <v>0</v>
      </c>
      <c r="Q80" s="135"/>
      <c r="R80" s="136"/>
      <c r="S80" s="137">
        <f t="shared" si="157"/>
        <v>0</v>
      </c>
      <c r="T80" s="135"/>
      <c r="U80" s="136"/>
      <c r="V80" s="137">
        <f t="shared" si="158"/>
        <v>0</v>
      </c>
      <c r="W80" s="138">
        <f t="shared" si="159"/>
        <v>1300</v>
      </c>
      <c r="X80" s="127">
        <f t="shared" si="160"/>
        <v>1300</v>
      </c>
      <c r="Y80" s="127">
        <f t="shared" si="161"/>
        <v>0</v>
      </c>
      <c r="Z80" s="128">
        <f t="shared" si="162"/>
        <v>0</v>
      </c>
      <c r="AA80" s="139"/>
      <c r="AB80" s="131"/>
      <c r="AC80" s="131"/>
      <c r="AD80" s="131"/>
      <c r="AE80" s="131"/>
      <c r="AF80" s="131"/>
      <c r="AG80" s="131"/>
    </row>
    <row r="81" spans="1:33" ht="30" customHeight="1" thickBot="1" x14ac:dyDescent="0.25">
      <c r="A81" s="132" t="s">
        <v>79</v>
      </c>
      <c r="B81" s="154" t="s">
        <v>373</v>
      </c>
      <c r="C81" s="364" t="s">
        <v>371</v>
      </c>
      <c r="D81" s="203" t="s">
        <v>114</v>
      </c>
      <c r="E81" s="359">
        <v>13</v>
      </c>
      <c r="F81" s="360">
        <v>100</v>
      </c>
      <c r="G81" s="137">
        <f t="shared" si="153"/>
        <v>1300</v>
      </c>
      <c r="H81" s="359">
        <v>13</v>
      </c>
      <c r="I81" s="360">
        <v>100</v>
      </c>
      <c r="J81" s="137">
        <f t="shared" si="154"/>
        <v>1300</v>
      </c>
      <c r="K81" s="135"/>
      <c r="L81" s="136"/>
      <c r="M81" s="137">
        <f t="shared" si="155"/>
        <v>0</v>
      </c>
      <c r="N81" s="135"/>
      <c r="O81" s="136"/>
      <c r="P81" s="137">
        <f t="shared" si="156"/>
        <v>0</v>
      </c>
      <c r="Q81" s="135"/>
      <c r="R81" s="136"/>
      <c r="S81" s="137">
        <f t="shared" si="157"/>
        <v>0</v>
      </c>
      <c r="T81" s="135"/>
      <c r="U81" s="136"/>
      <c r="V81" s="137">
        <f t="shared" si="158"/>
        <v>0</v>
      </c>
      <c r="W81" s="138">
        <f t="shared" si="159"/>
        <v>1300</v>
      </c>
      <c r="X81" s="127">
        <f t="shared" si="160"/>
        <v>1300</v>
      </c>
      <c r="Y81" s="127">
        <f t="shared" si="161"/>
        <v>0</v>
      </c>
      <c r="Z81" s="128">
        <f t="shared" si="162"/>
        <v>0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32" t="s">
        <v>79</v>
      </c>
      <c r="B82" s="206" t="s">
        <v>374</v>
      </c>
      <c r="C82" s="364" t="s">
        <v>371</v>
      </c>
      <c r="D82" s="203" t="s">
        <v>114</v>
      </c>
      <c r="E82" s="359">
        <v>13</v>
      </c>
      <c r="F82" s="360">
        <v>100</v>
      </c>
      <c r="G82" s="137">
        <f t="shared" si="153"/>
        <v>1300</v>
      </c>
      <c r="H82" s="359">
        <v>13</v>
      </c>
      <c r="I82" s="360">
        <v>100</v>
      </c>
      <c r="J82" s="137">
        <f t="shared" si="154"/>
        <v>1300</v>
      </c>
      <c r="K82" s="135"/>
      <c r="L82" s="136"/>
      <c r="M82" s="137">
        <f t="shared" si="155"/>
        <v>0</v>
      </c>
      <c r="N82" s="135"/>
      <c r="O82" s="136"/>
      <c r="P82" s="137">
        <f t="shared" si="156"/>
        <v>0</v>
      </c>
      <c r="Q82" s="135"/>
      <c r="R82" s="136"/>
      <c r="S82" s="137">
        <f t="shared" si="157"/>
        <v>0</v>
      </c>
      <c r="T82" s="135"/>
      <c r="U82" s="136"/>
      <c r="V82" s="137">
        <f t="shared" si="158"/>
        <v>0</v>
      </c>
      <c r="W82" s="138">
        <f t="shared" si="159"/>
        <v>1300</v>
      </c>
      <c r="X82" s="127">
        <f t="shared" si="160"/>
        <v>1300</v>
      </c>
      <c r="Y82" s="127">
        <f t="shared" si="161"/>
        <v>0</v>
      </c>
      <c r="Z82" s="128">
        <f t="shared" si="162"/>
        <v>0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79</v>
      </c>
      <c r="B83" s="206" t="s">
        <v>375</v>
      </c>
      <c r="C83" s="364" t="s">
        <v>376</v>
      </c>
      <c r="D83" s="203" t="s">
        <v>114</v>
      </c>
      <c r="E83" s="359">
        <v>13</v>
      </c>
      <c r="F83" s="360">
        <v>250</v>
      </c>
      <c r="G83" s="137">
        <f t="shared" si="153"/>
        <v>3250</v>
      </c>
      <c r="H83" s="359">
        <v>13</v>
      </c>
      <c r="I83" s="360">
        <v>250</v>
      </c>
      <c r="J83" s="137">
        <f t="shared" si="154"/>
        <v>3250</v>
      </c>
      <c r="K83" s="135"/>
      <c r="L83" s="136"/>
      <c r="M83" s="137">
        <f t="shared" si="155"/>
        <v>0</v>
      </c>
      <c r="N83" s="135"/>
      <c r="O83" s="136"/>
      <c r="P83" s="137">
        <f t="shared" si="156"/>
        <v>0</v>
      </c>
      <c r="Q83" s="135"/>
      <c r="R83" s="136"/>
      <c r="S83" s="137">
        <f t="shared" si="157"/>
        <v>0</v>
      </c>
      <c r="T83" s="135"/>
      <c r="U83" s="136"/>
      <c r="V83" s="137">
        <f t="shared" si="158"/>
        <v>0</v>
      </c>
      <c r="W83" s="138">
        <f t="shared" si="159"/>
        <v>3250</v>
      </c>
      <c r="X83" s="127">
        <f t="shared" si="160"/>
        <v>3250</v>
      </c>
      <c r="Y83" s="127">
        <f t="shared" si="161"/>
        <v>0</v>
      </c>
      <c r="Z83" s="128">
        <f t="shared" si="162"/>
        <v>0</v>
      </c>
      <c r="AA83" s="139"/>
      <c r="AB83" s="131"/>
      <c r="AC83" s="131"/>
      <c r="AD83" s="131"/>
      <c r="AE83" s="131"/>
      <c r="AF83" s="131"/>
      <c r="AG83" s="131"/>
    </row>
    <row r="84" spans="1:33" ht="30" customHeight="1" thickBot="1" x14ac:dyDescent="0.25">
      <c r="A84" s="132" t="s">
        <v>79</v>
      </c>
      <c r="B84" s="154" t="s">
        <v>377</v>
      </c>
      <c r="C84" s="364" t="s">
        <v>376</v>
      </c>
      <c r="D84" s="203" t="s">
        <v>114</v>
      </c>
      <c r="E84" s="359">
        <v>13</v>
      </c>
      <c r="F84" s="360">
        <v>250</v>
      </c>
      <c r="G84" s="137">
        <f t="shared" si="153"/>
        <v>3250</v>
      </c>
      <c r="H84" s="359">
        <v>13</v>
      </c>
      <c r="I84" s="360">
        <v>250</v>
      </c>
      <c r="J84" s="137">
        <f t="shared" si="154"/>
        <v>3250</v>
      </c>
      <c r="K84" s="135"/>
      <c r="L84" s="136"/>
      <c r="M84" s="137">
        <f t="shared" si="155"/>
        <v>0</v>
      </c>
      <c r="N84" s="135"/>
      <c r="O84" s="136"/>
      <c r="P84" s="137">
        <f t="shared" si="156"/>
        <v>0</v>
      </c>
      <c r="Q84" s="135"/>
      <c r="R84" s="136"/>
      <c r="S84" s="137">
        <f t="shared" si="157"/>
        <v>0</v>
      </c>
      <c r="T84" s="135"/>
      <c r="U84" s="136"/>
      <c r="V84" s="137">
        <f t="shared" si="158"/>
        <v>0</v>
      </c>
      <c r="W84" s="138">
        <f t="shared" si="159"/>
        <v>3250</v>
      </c>
      <c r="X84" s="127">
        <f t="shared" si="160"/>
        <v>3250</v>
      </c>
      <c r="Y84" s="127">
        <f t="shared" si="161"/>
        <v>0</v>
      </c>
      <c r="Z84" s="128">
        <f t="shared" si="162"/>
        <v>0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32" t="s">
        <v>79</v>
      </c>
      <c r="B85" s="206" t="s">
        <v>378</v>
      </c>
      <c r="C85" s="364" t="s">
        <v>379</v>
      </c>
      <c r="D85" s="203" t="s">
        <v>114</v>
      </c>
      <c r="E85" s="359">
        <v>12</v>
      </c>
      <c r="F85" s="360">
        <v>50</v>
      </c>
      <c r="G85" s="137">
        <f t="shared" si="153"/>
        <v>600</v>
      </c>
      <c r="H85" s="359">
        <v>12</v>
      </c>
      <c r="I85" s="360">
        <v>50</v>
      </c>
      <c r="J85" s="137">
        <f t="shared" si="154"/>
        <v>600</v>
      </c>
      <c r="K85" s="135"/>
      <c r="L85" s="136"/>
      <c r="M85" s="137">
        <f t="shared" si="155"/>
        <v>0</v>
      </c>
      <c r="N85" s="135"/>
      <c r="O85" s="136"/>
      <c r="P85" s="137">
        <f t="shared" si="156"/>
        <v>0</v>
      </c>
      <c r="Q85" s="135"/>
      <c r="R85" s="136"/>
      <c r="S85" s="137">
        <f t="shared" si="157"/>
        <v>0</v>
      </c>
      <c r="T85" s="135"/>
      <c r="U85" s="136"/>
      <c r="V85" s="137">
        <f t="shared" si="158"/>
        <v>0</v>
      </c>
      <c r="W85" s="138">
        <f t="shared" si="159"/>
        <v>600</v>
      </c>
      <c r="X85" s="127">
        <f t="shared" si="160"/>
        <v>600</v>
      </c>
      <c r="Y85" s="127">
        <f t="shared" si="161"/>
        <v>0</v>
      </c>
      <c r="Z85" s="128">
        <f t="shared" si="162"/>
        <v>0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32" t="s">
        <v>79</v>
      </c>
      <c r="B86" s="206" t="s">
        <v>380</v>
      </c>
      <c r="C86" s="364" t="s">
        <v>379</v>
      </c>
      <c r="D86" s="203" t="s">
        <v>114</v>
      </c>
      <c r="E86" s="359">
        <v>13</v>
      </c>
      <c r="F86" s="360">
        <v>50</v>
      </c>
      <c r="G86" s="137">
        <f t="shared" si="153"/>
        <v>650</v>
      </c>
      <c r="H86" s="359">
        <v>13</v>
      </c>
      <c r="I86" s="360">
        <v>50</v>
      </c>
      <c r="J86" s="137">
        <f t="shared" si="154"/>
        <v>650</v>
      </c>
      <c r="K86" s="135"/>
      <c r="L86" s="136"/>
      <c r="M86" s="137">
        <f t="shared" si="155"/>
        <v>0</v>
      </c>
      <c r="N86" s="135"/>
      <c r="O86" s="136"/>
      <c r="P86" s="137">
        <f t="shared" si="156"/>
        <v>0</v>
      </c>
      <c r="Q86" s="135"/>
      <c r="R86" s="136"/>
      <c r="S86" s="137">
        <f t="shared" si="157"/>
        <v>0</v>
      </c>
      <c r="T86" s="135"/>
      <c r="U86" s="136"/>
      <c r="V86" s="137">
        <f t="shared" si="158"/>
        <v>0</v>
      </c>
      <c r="W86" s="138">
        <f t="shared" si="159"/>
        <v>650</v>
      </c>
      <c r="X86" s="127">
        <f t="shared" si="160"/>
        <v>650</v>
      </c>
      <c r="Y86" s="127">
        <f t="shared" si="161"/>
        <v>0</v>
      </c>
      <c r="Z86" s="128">
        <f t="shared" si="162"/>
        <v>0</v>
      </c>
      <c r="AA86" s="139"/>
      <c r="AB86" s="131"/>
      <c r="AC86" s="131"/>
      <c r="AD86" s="131"/>
      <c r="AE86" s="131"/>
      <c r="AF86" s="131"/>
      <c r="AG86" s="131"/>
    </row>
    <row r="87" spans="1:33" ht="30" customHeight="1" thickBot="1" x14ac:dyDescent="0.25">
      <c r="A87" s="132" t="s">
        <v>79</v>
      </c>
      <c r="B87" s="154" t="s">
        <v>381</v>
      </c>
      <c r="C87" s="374" t="s">
        <v>382</v>
      </c>
      <c r="D87" s="203" t="s">
        <v>114</v>
      </c>
      <c r="E87" s="359">
        <v>13</v>
      </c>
      <c r="F87" s="360">
        <v>300</v>
      </c>
      <c r="G87" s="137">
        <f t="shared" si="153"/>
        <v>3900</v>
      </c>
      <c r="H87" s="359">
        <v>13</v>
      </c>
      <c r="I87" s="360">
        <v>300</v>
      </c>
      <c r="J87" s="137">
        <f t="shared" si="154"/>
        <v>3900</v>
      </c>
      <c r="K87" s="135"/>
      <c r="L87" s="136"/>
      <c r="M87" s="137">
        <f t="shared" si="155"/>
        <v>0</v>
      </c>
      <c r="N87" s="135"/>
      <c r="O87" s="136"/>
      <c r="P87" s="137">
        <f t="shared" si="156"/>
        <v>0</v>
      </c>
      <c r="Q87" s="135"/>
      <c r="R87" s="136"/>
      <c r="S87" s="137">
        <f t="shared" si="157"/>
        <v>0</v>
      </c>
      <c r="T87" s="135"/>
      <c r="U87" s="136"/>
      <c r="V87" s="137">
        <f t="shared" si="158"/>
        <v>0</v>
      </c>
      <c r="W87" s="138">
        <f t="shared" si="159"/>
        <v>3900</v>
      </c>
      <c r="X87" s="127">
        <f t="shared" si="160"/>
        <v>3900</v>
      </c>
      <c r="Y87" s="127">
        <f t="shared" si="161"/>
        <v>0</v>
      </c>
      <c r="Z87" s="128">
        <f t="shared" si="162"/>
        <v>0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79</v>
      </c>
      <c r="B88" s="206" t="s">
        <v>383</v>
      </c>
      <c r="C88" s="364" t="s">
        <v>384</v>
      </c>
      <c r="D88" s="203" t="s">
        <v>114</v>
      </c>
      <c r="E88" s="359">
        <v>13</v>
      </c>
      <c r="F88" s="360">
        <v>250</v>
      </c>
      <c r="G88" s="137">
        <f t="shared" si="153"/>
        <v>3250</v>
      </c>
      <c r="H88" s="359">
        <v>13</v>
      </c>
      <c r="I88" s="360">
        <v>250</v>
      </c>
      <c r="J88" s="137">
        <f t="shared" si="154"/>
        <v>3250</v>
      </c>
      <c r="K88" s="135"/>
      <c r="L88" s="136"/>
      <c r="M88" s="137">
        <f t="shared" si="155"/>
        <v>0</v>
      </c>
      <c r="N88" s="135"/>
      <c r="O88" s="136"/>
      <c r="P88" s="137">
        <f t="shared" si="156"/>
        <v>0</v>
      </c>
      <c r="Q88" s="135"/>
      <c r="R88" s="136"/>
      <c r="S88" s="137">
        <f t="shared" si="157"/>
        <v>0</v>
      </c>
      <c r="T88" s="135"/>
      <c r="U88" s="136"/>
      <c r="V88" s="137">
        <f t="shared" si="158"/>
        <v>0</v>
      </c>
      <c r="W88" s="138">
        <f t="shared" si="159"/>
        <v>3250</v>
      </c>
      <c r="X88" s="127">
        <f t="shared" si="160"/>
        <v>3250</v>
      </c>
      <c r="Y88" s="127">
        <f t="shared" si="161"/>
        <v>0</v>
      </c>
      <c r="Z88" s="128">
        <f t="shared" si="162"/>
        <v>0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32" t="s">
        <v>79</v>
      </c>
      <c r="B89" s="206" t="s">
        <v>385</v>
      </c>
      <c r="C89" s="364" t="s">
        <v>386</v>
      </c>
      <c r="D89" s="203" t="s">
        <v>114</v>
      </c>
      <c r="E89" s="359">
        <v>13</v>
      </c>
      <c r="F89" s="360">
        <v>200</v>
      </c>
      <c r="G89" s="137">
        <f t="shared" si="153"/>
        <v>2600</v>
      </c>
      <c r="H89" s="359">
        <v>13</v>
      </c>
      <c r="I89" s="360">
        <v>200</v>
      </c>
      <c r="J89" s="137">
        <f t="shared" si="154"/>
        <v>2600</v>
      </c>
      <c r="K89" s="135"/>
      <c r="L89" s="136"/>
      <c r="M89" s="137">
        <f t="shared" si="155"/>
        <v>0</v>
      </c>
      <c r="N89" s="135"/>
      <c r="O89" s="136"/>
      <c r="P89" s="137">
        <f t="shared" si="156"/>
        <v>0</v>
      </c>
      <c r="Q89" s="135"/>
      <c r="R89" s="136"/>
      <c r="S89" s="137">
        <f t="shared" si="157"/>
        <v>0</v>
      </c>
      <c r="T89" s="135"/>
      <c r="U89" s="136"/>
      <c r="V89" s="137">
        <f t="shared" si="158"/>
        <v>0</v>
      </c>
      <c r="W89" s="138">
        <f t="shared" si="159"/>
        <v>2600</v>
      </c>
      <c r="X89" s="127">
        <f t="shared" si="160"/>
        <v>2600</v>
      </c>
      <c r="Y89" s="127">
        <f t="shared" si="161"/>
        <v>0</v>
      </c>
      <c r="Z89" s="128">
        <f t="shared" si="162"/>
        <v>0</v>
      </c>
      <c r="AA89" s="139"/>
      <c r="AB89" s="131"/>
      <c r="AC89" s="131"/>
      <c r="AD89" s="131"/>
      <c r="AE89" s="131"/>
      <c r="AF89" s="131"/>
      <c r="AG89" s="131"/>
    </row>
    <row r="90" spans="1:33" ht="30" customHeight="1" thickBot="1" x14ac:dyDescent="0.25">
      <c r="A90" s="132" t="s">
        <v>79</v>
      </c>
      <c r="B90" s="154" t="s">
        <v>387</v>
      </c>
      <c r="C90" s="364" t="s">
        <v>386</v>
      </c>
      <c r="D90" s="203" t="s">
        <v>114</v>
      </c>
      <c r="E90" s="359">
        <v>13</v>
      </c>
      <c r="F90" s="360">
        <v>200</v>
      </c>
      <c r="G90" s="137">
        <f t="shared" si="153"/>
        <v>2600</v>
      </c>
      <c r="H90" s="359">
        <v>13</v>
      </c>
      <c r="I90" s="360">
        <v>200</v>
      </c>
      <c r="J90" s="137">
        <f t="shared" si="154"/>
        <v>2600</v>
      </c>
      <c r="K90" s="135"/>
      <c r="L90" s="136"/>
      <c r="M90" s="137">
        <f t="shared" si="155"/>
        <v>0</v>
      </c>
      <c r="N90" s="135"/>
      <c r="O90" s="136"/>
      <c r="P90" s="137">
        <f t="shared" si="156"/>
        <v>0</v>
      </c>
      <c r="Q90" s="135"/>
      <c r="R90" s="136"/>
      <c r="S90" s="137">
        <f t="shared" si="157"/>
        <v>0</v>
      </c>
      <c r="T90" s="135"/>
      <c r="U90" s="136"/>
      <c r="V90" s="137">
        <f t="shared" si="158"/>
        <v>0</v>
      </c>
      <c r="W90" s="138">
        <f t="shared" si="159"/>
        <v>2600</v>
      </c>
      <c r="X90" s="127">
        <f t="shared" si="160"/>
        <v>2600</v>
      </c>
      <c r="Y90" s="127">
        <f t="shared" si="161"/>
        <v>0</v>
      </c>
      <c r="Z90" s="128">
        <f t="shared" si="162"/>
        <v>0</v>
      </c>
      <c r="AA90" s="139"/>
      <c r="AB90" s="131"/>
      <c r="AC90" s="131"/>
      <c r="AD90" s="131"/>
      <c r="AE90" s="131"/>
      <c r="AF90" s="131"/>
      <c r="AG90" s="131"/>
    </row>
    <row r="91" spans="1:33" ht="30" customHeight="1" thickBot="1" x14ac:dyDescent="0.25">
      <c r="A91" s="132" t="s">
        <v>79</v>
      </c>
      <c r="B91" s="206" t="s">
        <v>399</v>
      </c>
      <c r="C91" s="364" t="s">
        <v>388</v>
      </c>
      <c r="D91" s="203" t="s">
        <v>114</v>
      </c>
      <c r="E91" s="359">
        <v>13</v>
      </c>
      <c r="F91" s="360">
        <v>350</v>
      </c>
      <c r="G91" s="137">
        <f t="shared" si="153"/>
        <v>4550</v>
      </c>
      <c r="H91" s="359">
        <v>13</v>
      </c>
      <c r="I91" s="360">
        <v>350</v>
      </c>
      <c r="J91" s="137">
        <f t="shared" si="154"/>
        <v>4550</v>
      </c>
      <c r="K91" s="135"/>
      <c r="L91" s="136"/>
      <c r="M91" s="137">
        <f t="shared" si="155"/>
        <v>0</v>
      </c>
      <c r="N91" s="135"/>
      <c r="O91" s="136"/>
      <c r="P91" s="137">
        <f t="shared" si="156"/>
        <v>0</v>
      </c>
      <c r="Q91" s="135"/>
      <c r="R91" s="136"/>
      <c r="S91" s="137">
        <f t="shared" si="157"/>
        <v>0</v>
      </c>
      <c r="T91" s="135"/>
      <c r="U91" s="136"/>
      <c r="V91" s="137">
        <f t="shared" si="158"/>
        <v>0</v>
      </c>
      <c r="W91" s="138">
        <f t="shared" si="159"/>
        <v>4550</v>
      </c>
      <c r="X91" s="127">
        <f t="shared" si="160"/>
        <v>4550</v>
      </c>
      <c r="Y91" s="127">
        <f t="shared" si="161"/>
        <v>0</v>
      </c>
      <c r="Z91" s="128">
        <f t="shared" si="162"/>
        <v>0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08" t="s">
        <v>76</v>
      </c>
      <c r="B92" s="155" t="s">
        <v>163</v>
      </c>
      <c r="C92" s="153" t="s">
        <v>164</v>
      </c>
      <c r="D92" s="141"/>
      <c r="E92" s="142">
        <f>SUM(E93:E95)</f>
        <v>0</v>
      </c>
      <c r="F92" s="143"/>
      <c r="G92" s="144">
        <f t="shared" ref="G92:H92" si="163">SUM(G93:G95)</f>
        <v>0</v>
      </c>
      <c r="H92" s="142">
        <f t="shared" si="163"/>
        <v>0</v>
      </c>
      <c r="I92" s="143"/>
      <c r="J92" s="144">
        <f t="shared" ref="J92:K92" si="164">SUM(J93:J95)</f>
        <v>0</v>
      </c>
      <c r="K92" s="142">
        <f t="shared" si="164"/>
        <v>0</v>
      </c>
      <c r="L92" s="143"/>
      <c r="M92" s="144">
        <f t="shared" ref="M92:N92" si="165">SUM(M93:M95)</f>
        <v>0</v>
      </c>
      <c r="N92" s="142">
        <f t="shared" si="165"/>
        <v>0</v>
      </c>
      <c r="O92" s="143"/>
      <c r="P92" s="144">
        <f t="shared" ref="P92:Q92" si="166">SUM(P93:P95)</f>
        <v>0</v>
      </c>
      <c r="Q92" s="142">
        <f t="shared" si="166"/>
        <v>0</v>
      </c>
      <c r="R92" s="143"/>
      <c r="S92" s="144">
        <f t="shared" ref="S92:T92" si="167">SUM(S93:S95)</f>
        <v>0</v>
      </c>
      <c r="T92" s="142">
        <f t="shared" si="167"/>
        <v>0</v>
      </c>
      <c r="U92" s="143"/>
      <c r="V92" s="144">
        <f t="shared" ref="V92:X92" si="168">SUM(V93:V95)</f>
        <v>0</v>
      </c>
      <c r="W92" s="144">
        <f t="shared" si="168"/>
        <v>0</v>
      </c>
      <c r="X92" s="144">
        <f t="shared" si="168"/>
        <v>0</v>
      </c>
      <c r="Y92" s="144">
        <f t="shared" si="136"/>
        <v>0</v>
      </c>
      <c r="Z92" s="144" t="e">
        <f t="shared" si="137"/>
        <v>#DIV/0!</v>
      </c>
      <c r="AA92" s="146"/>
      <c r="AB92" s="118"/>
      <c r="AC92" s="118"/>
      <c r="AD92" s="118"/>
      <c r="AE92" s="118"/>
      <c r="AF92" s="118"/>
      <c r="AG92" s="118"/>
    </row>
    <row r="93" spans="1:33" ht="30" customHeight="1" x14ac:dyDescent="0.2">
      <c r="A93" s="119" t="s">
        <v>79</v>
      </c>
      <c r="B93" s="120" t="s">
        <v>165</v>
      </c>
      <c r="C93" s="202" t="s">
        <v>166</v>
      </c>
      <c r="D93" s="203" t="s">
        <v>167</v>
      </c>
      <c r="E93" s="123"/>
      <c r="F93" s="124"/>
      <c r="G93" s="125">
        <f t="shared" ref="G93:G95" si="169">E93*F93</f>
        <v>0</v>
      </c>
      <c r="H93" s="123"/>
      <c r="I93" s="124"/>
      <c r="J93" s="125">
        <f t="shared" ref="J93:J95" si="170">H93*I93</f>
        <v>0</v>
      </c>
      <c r="K93" s="123"/>
      <c r="L93" s="124"/>
      <c r="M93" s="125">
        <f t="shared" ref="M93:M95" si="171">K93*L93</f>
        <v>0</v>
      </c>
      <c r="N93" s="123"/>
      <c r="O93" s="124"/>
      <c r="P93" s="125">
        <f>N93*O93</f>
        <v>0</v>
      </c>
      <c r="Q93" s="123"/>
      <c r="R93" s="124"/>
      <c r="S93" s="125">
        <f t="shared" ref="S93:S95" si="172">Q93*R93</f>
        <v>0</v>
      </c>
      <c r="T93" s="123"/>
      <c r="U93" s="124"/>
      <c r="V93" s="125">
        <f t="shared" ref="V93:V95" si="173">T93*U93</f>
        <v>0</v>
      </c>
      <c r="W93" s="126">
        <f>G93+M93+S93</f>
        <v>0</v>
      </c>
      <c r="X93" s="127">
        <f>J93+P93+V93</f>
        <v>0</v>
      </c>
      <c r="Y93" s="127">
        <f t="shared" si="136"/>
        <v>0</v>
      </c>
      <c r="Z93" s="128" t="e">
        <f t="shared" si="137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19" t="s">
        <v>79</v>
      </c>
      <c r="B94" s="120" t="s">
        <v>168</v>
      </c>
      <c r="C94" s="202" t="s">
        <v>169</v>
      </c>
      <c r="D94" s="203" t="s">
        <v>167</v>
      </c>
      <c r="E94" s="123"/>
      <c r="F94" s="124"/>
      <c r="G94" s="125">
        <f t="shared" si="169"/>
        <v>0</v>
      </c>
      <c r="H94" s="123"/>
      <c r="I94" s="124"/>
      <c r="J94" s="125">
        <f t="shared" si="170"/>
        <v>0</v>
      </c>
      <c r="K94" s="123"/>
      <c r="L94" s="124"/>
      <c r="M94" s="125">
        <f t="shared" si="171"/>
        <v>0</v>
      </c>
      <c r="N94" s="123"/>
      <c r="O94" s="124"/>
      <c r="P94" s="125">
        <f>N94*O94</f>
        <v>0</v>
      </c>
      <c r="Q94" s="123"/>
      <c r="R94" s="124"/>
      <c r="S94" s="125">
        <f t="shared" si="172"/>
        <v>0</v>
      </c>
      <c r="T94" s="123"/>
      <c r="U94" s="124"/>
      <c r="V94" s="125">
        <f t="shared" si="173"/>
        <v>0</v>
      </c>
      <c r="W94" s="126">
        <f>G94+M94+S94</f>
        <v>0</v>
      </c>
      <c r="X94" s="127">
        <f>J94+P94+V94</f>
        <v>0</v>
      </c>
      <c r="Y94" s="127">
        <f t="shared" si="136"/>
        <v>0</v>
      </c>
      <c r="Z94" s="128" t="e">
        <f t="shared" si="137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thickBot="1" x14ac:dyDescent="0.25">
      <c r="A95" s="132" t="s">
        <v>79</v>
      </c>
      <c r="B95" s="154" t="s">
        <v>170</v>
      </c>
      <c r="C95" s="204" t="s">
        <v>171</v>
      </c>
      <c r="D95" s="205" t="s">
        <v>167</v>
      </c>
      <c r="E95" s="135"/>
      <c r="F95" s="136"/>
      <c r="G95" s="137">
        <f t="shared" si="169"/>
        <v>0</v>
      </c>
      <c r="H95" s="135"/>
      <c r="I95" s="136"/>
      <c r="J95" s="137">
        <f t="shared" si="170"/>
        <v>0</v>
      </c>
      <c r="K95" s="135"/>
      <c r="L95" s="136"/>
      <c r="M95" s="137">
        <f t="shared" si="171"/>
        <v>0</v>
      </c>
      <c r="N95" s="135"/>
      <c r="O95" s="136"/>
      <c r="P95" s="137">
        <f>N95*O95</f>
        <v>0</v>
      </c>
      <c r="Q95" s="135"/>
      <c r="R95" s="136"/>
      <c r="S95" s="137">
        <f t="shared" si="172"/>
        <v>0</v>
      </c>
      <c r="T95" s="135"/>
      <c r="U95" s="136"/>
      <c r="V95" s="137">
        <f t="shared" si="173"/>
        <v>0</v>
      </c>
      <c r="W95" s="138">
        <f>G95+M95+S95</f>
        <v>0</v>
      </c>
      <c r="X95" s="127">
        <f>J95+P95+V95</f>
        <v>0</v>
      </c>
      <c r="Y95" s="127">
        <f t="shared" si="136"/>
        <v>0</v>
      </c>
      <c r="Z95" s="128" t="e">
        <f t="shared" si="137"/>
        <v>#DIV/0!</v>
      </c>
      <c r="AA95" s="13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08" t="s">
        <v>76</v>
      </c>
      <c r="B96" s="155" t="s">
        <v>172</v>
      </c>
      <c r="C96" s="153" t="s">
        <v>173</v>
      </c>
      <c r="D96" s="141"/>
      <c r="E96" s="142">
        <f>SUM(E97:E99)</f>
        <v>0</v>
      </c>
      <c r="F96" s="143"/>
      <c r="G96" s="144">
        <f t="shared" ref="G96:H96" si="174">SUM(G97:G99)</f>
        <v>0</v>
      </c>
      <c r="H96" s="142">
        <f t="shared" si="174"/>
        <v>0</v>
      </c>
      <c r="I96" s="143"/>
      <c r="J96" s="144">
        <f t="shared" ref="J96:K96" si="175">SUM(J97:J99)</f>
        <v>0</v>
      </c>
      <c r="K96" s="142">
        <f t="shared" si="175"/>
        <v>0</v>
      </c>
      <c r="L96" s="143"/>
      <c r="M96" s="144">
        <f t="shared" ref="M96:N96" si="176">SUM(M97:M99)</f>
        <v>0</v>
      </c>
      <c r="N96" s="142">
        <f t="shared" si="176"/>
        <v>0</v>
      </c>
      <c r="O96" s="143"/>
      <c r="P96" s="144">
        <f t="shared" ref="P96:Q96" si="177">SUM(P97:P99)</f>
        <v>0</v>
      </c>
      <c r="Q96" s="142">
        <f t="shared" si="177"/>
        <v>0</v>
      </c>
      <c r="R96" s="143"/>
      <c r="S96" s="144">
        <f t="shared" ref="S96:T96" si="178">SUM(S97:S99)</f>
        <v>0</v>
      </c>
      <c r="T96" s="142">
        <f t="shared" si="178"/>
        <v>0</v>
      </c>
      <c r="U96" s="143"/>
      <c r="V96" s="144">
        <f t="shared" ref="V96:X96" si="179">SUM(V97:V99)</f>
        <v>0</v>
      </c>
      <c r="W96" s="144">
        <f t="shared" si="179"/>
        <v>0</v>
      </c>
      <c r="X96" s="144">
        <f t="shared" si="179"/>
        <v>0</v>
      </c>
      <c r="Y96" s="144">
        <f t="shared" si="136"/>
        <v>0</v>
      </c>
      <c r="Z96" s="144" t="e">
        <f t="shared" si="137"/>
        <v>#DIV/0!</v>
      </c>
      <c r="AA96" s="146"/>
      <c r="AB96" s="118"/>
      <c r="AC96" s="118"/>
      <c r="AD96" s="118"/>
      <c r="AE96" s="118"/>
      <c r="AF96" s="118"/>
      <c r="AG96" s="118"/>
    </row>
    <row r="97" spans="1:33" ht="30" customHeight="1" x14ac:dyDescent="0.2">
      <c r="A97" s="119" t="s">
        <v>79</v>
      </c>
      <c r="B97" s="120" t="s">
        <v>174</v>
      </c>
      <c r="C97" s="188" t="s">
        <v>175</v>
      </c>
      <c r="D97" s="203" t="s">
        <v>114</v>
      </c>
      <c r="E97" s="123"/>
      <c r="F97" s="124"/>
      <c r="G97" s="125">
        <f t="shared" ref="G97:G99" si="180">E97*F97</f>
        <v>0</v>
      </c>
      <c r="H97" s="123"/>
      <c r="I97" s="124"/>
      <c r="J97" s="125">
        <f t="shared" ref="J97:J99" si="181">H97*I97</f>
        <v>0</v>
      </c>
      <c r="K97" s="123"/>
      <c r="L97" s="124"/>
      <c r="M97" s="125">
        <f t="shared" ref="M97:M99" si="182">K97*L97</f>
        <v>0</v>
      </c>
      <c r="N97" s="123"/>
      <c r="O97" s="124"/>
      <c r="P97" s="125">
        <f>N97*O97</f>
        <v>0</v>
      </c>
      <c r="Q97" s="123"/>
      <c r="R97" s="124"/>
      <c r="S97" s="125">
        <f t="shared" ref="S97:S99" si="183">Q97*R97</f>
        <v>0</v>
      </c>
      <c r="T97" s="123"/>
      <c r="U97" s="124"/>
      <c r="V97" s="125">
        <f t="shared" ref="V97:V99" si="184">T97*U97</f>
        <v>0</v>
      </c>
      <c r="W97" s="126">
        <f>G97+M97+S97</f>
        <v>0</v>
      </c>
      <c r="X97" s="127">
        <f>J97+P97+V97</f>
        <v>0</v>
      </c>
      <c r="Y97" s="127">
        <f t="shared" si="136"/>
        <v>0</v>
      </c>
      <c r="Z97" s="128" t="e">
        <f t="shared" si="137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19" t="s">
        <v>79</v>
      </c>
      <c r="B98" s="206" t="s">
        <v>176</v>
      </c>
      <c r="C98" s="188" t="s">
        <v>175</v>
      </c>
      <c r="D98" s="203" t="s">
        <v>114</v>
      </c>
      <c r="E98" s="123"/>
      <c r="F98" s="124"/>
      <c r="G98" s="125">
        <f t="shared" si="180"/>
        <v>0</v>
      </c>
      <c r="H98" s="123"/>
      <c r="I98" s="124"/>
      <c r="J98" s="125">
        <f t="shared" si="181"/>
        <v>0</v>
      </c>
      <c r="K98" s="123"/>
      <c r="L98" s="124"/>
      <c r="M98" s="125">
        <f t="shared" si="182"/>
        <v>0</v>
      </c>
      <c r="N98" s="123"/>
      <c r="O98" s="124"/>
      <c r="P98" s="125">
        <f>N98*O98</f>
        <v>0</v>
      </c>
      <c r="Q98" s="123"/>
      <c r="R98" s="124"/>
      <c r="S98" s="125">
        <f t="shared" si="183"/>
        <v>0</v>
      </c>
      <c r="T98" s="123"/>
      <c r="U98" s="124"/>
      <c r="V98" s="125">
        <f t="shared" si="184"/>
        <v>0</v>
      </c>
      <c r="W98" s="126">
        <f>G98+M98+S98</f>
        <v>0</v>
      </c>
      <c r="X98" s="127">
        <f>J98+P98+V98</f>
        <v>0</v>
      </c>
      <c r="Y98" s="127">
        <f t="shared" si="136"/>
        <v>0</v>
      </c>
      <c r="Z98" s="128" t="e">
        <f t="shared" si="137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thickBot="1" x14ac:dyDescent="0.25">
      <c r="A99" s="132" t="s">
        <v>79</v>
      </c>
      <c r="B99" s="207" t="s">
        <v>177</v>
      </c>
      <c r="C99" s="164" t="s">
        <v>175</v>
      </c>
      <c r="D99" s="205" t="s">
        <v>114</v>
      </c>
      <c r="E99" s="135"/>
      <c r="F99" s="136"/>
      <c r="G99" s="137">
        <f t="shared" si="180"/>
        <v>0</v>
      </c>
      <c r="H99" s="135"/>
      <c r="I99" s="136"/>
      <c r="J99" s="137">
        <f t="shared" si="181"/>
        <v>0</v>
      </c>
      <c r="K99" s="135"/>
      <c r="L99" s="136"/>
      <c r="M99" s="137">
        <f t="shared" si="182"/>
        <v>0</v>
      </c>
      <c r="N99" s="135"/>
      <c r="O99" s="136"/>
      <c r="P99" s="137">
        <f>N99*O99</f>
        <v>0</v>
      </c>
      <c r="Q99" s="135"/>
      <c r="R99" s="136"/>
      <c r="S99" s="137">
        <f t="shared" si="183"/>
        <v>0</v>
      </c>
      <c r="T99" s="135"/>
      <c r="U99" s="136"/>
      <c r="V99" s="137">
        <f t="shared" si="184"/>
        <v>0</v>
      </c>
      <c r="W99" s="138">
        <f>G99+M99+S99</f>
        <v>0</v>
      </c>
      <c r="X99" s="127">
        <f>J99+P99+V99</f>
        <v>0</v>
      </c>
      <c r="Y99" s="127">
        <f t="shared" si="136"/>
        <v>0</v>
      </c>
      <c r="Z99" s="128" t="e">
        <f t="shared" si="137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08" t="s">
        <v>76</v>
      </c>
      <c r="B100" s="155" t="s">
        <v>178</v>
      </c>
      <c r="C100" s="153" t="s">
        <v>179</v>
      </c>
      <c r="D100" s="141"/>
      <c r="E100" s="142">
        <f>SUM(E101:E103)</f>
        <v>0</v>
      </c>
      <c r="F100" s="143"/>
      <c r="G100" s="144">
        <f t="shared" ref="G100:H100" si="185">SUM(G101:G103)</f>
        <v>0</v>
      </c>
      <c r="H100" s="142">
        <f t="shared" si="185"/>
        <v>0</v>
      </c>
      <c r="I100" s="143"/>
      <c r="J100" s="144">
        <f t="shared" ref="J100:K100" si="186">SUM(J101:J103)</f>
        <v>0</v>
      </c>
      <c r="K100" s="142">
        <f t="shared" si="186"/>
        <v>0</v>
      </c>
      <c r="L100" s="143"/>
      <c r="M100" s="144">
        <f t="shared" ref="M100:N100" si="187">SUM(M101:M103)</f>
        <v>0</v>
      </c>
      <c r="N100" s="142">
        <f t="shared" si="187"/>
        <v>0</v>
      </c>
      <c r="O100" s="143"/>
      <c r="P100" s="144">
        <f t="shared" ref="P100:Q100" si="188">SUM(P101:P103)</f>
        <v>0</v>
      </c>
      <c r="Q100" s="142">
        <f t="shared" si="188"/>
        <v>0</v>
      </c>
      <c r="R100" s="143"/>
      <c r="S100" s="144">
        <f t="shared" ref="S100:T100" si="189">SUM(S101:S103)</f>
        <v>0</v>
      </c>
      <c r="T100" s="142">
        <f t="shared" si="189"/>
        <v>0</v>
      </c>
      <c r="U100" s="143"/>
      <c r="V100" s="144">
        <f t="shared" ref="V100:X100" si="190">SUM(V101:V103)</f>
        <v>0</v>
      </c>
      <c r="W100" s="144">
        <f t="shared" si="190"/>
        <v>0</v>
      </c>
      <c r="X100" s="144">
        <f t="shared" si="190"/>
        <v>0</v>
      </c>
      <c r="Y100" s="144">
        <f t="shared" si="136"/>
        <v>0</v>
      </c>
      <c r="Z100" s="144" t="e">
        <f t="shared" si="137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2">
      <c r="A101" s="119" t="s">
        <v>79</v>
      </c>
      <c r="B101" s="120" t="s">
        <v>180</v>
      </c>
      <c r="C101" s="188" t="s">
        <v>175</v>
      </c>
      <c r="D101" s="203" t="s">
        <v>114</v>
      </c>
      <c r="E101" s="123"/>
      <c r="F101" s="124"/>
      <c r="G101" s="125">
        <f t="shared" ref="G101:G103" si="191">E101*F101</f>
        <v>0</v>
      </c>
      <c r="H101" s="123"/>
      <c r="I101" s="124"/>
      <c r="J101" s="125">
        <f t="shared" ref="J101:J103" si="192">H101*I101</f>
        <v>0</v>
      </c>
      <c r="K101" s="123"/>
      <c r="L101" s="124"/>
      <c r="M101" s="125">
        <f t="shared" ref="M101:M103" si="193">K101*L101</f>
        <v>0</v>
      </c>
      <c r="N101" s="123"/>
      <c r="O101" s="124"/>
      <c r="P101" s="125">
        <f>N101*O101</f>
        <v>0</v>
      </c>
      <c r="Q101" s="123"/>
      <c r="R101" s="124"/>
      <c r="S101" s="125">
        <f t="shared" ref="S101:S103" si="194">Q101*R101</f>
        <v>0</v>
      </c>
      <c r="T101" s="123"/>
      <c r="U101" s="124"/>
      <c r="V101" s="125">
        <f t="shared" ref="V101:V103" si="195">T101*U101</f>
        <v>0</v>
      </c>
      <c r="W101" s="126">
        <f>G101+M101+S101</f>
        <v>0</v>
      </c>
      <c r="X101" s="127">
        <f>J101+P101+V101</f>
        <v>0</v>
      </c>
      <c r="Y101" s="127">
        <f t="shared" si="136"/>
        <v>0</v>
      </c>
      <c r="Z101" s="128" t="e">
        <f t="shared" si="137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19" t="s">
        <v>79</v>
      </c>
      <c r="B102" s="120" t="s">
        <v>181</v>
      </c>
      <c r="C102" s="188" t="s">
        <v>175</v>
      </c>
      <c r="D102" s="203" t="s">
        <v>114</v>
      </c>
      <c r="E102" s="123"/>
      <c r="F102" s="124"/>
      <c r="G102" s="125">
        <f t="shared" si="191"/>
        <v>0</v>
      </c>
      <c r="H102" s="123"/>
      <c r="I102" s="124"/>
      <c r="J102" s="125">
        <f t="shared" si="192"/>
        <v>0</v>
      </c>
      <c r="K102" s="123"/>
      <c r="L102" s="124"/>
      <c r="M102" s="125">
        <f t="shared" si="193"/>
        <v>0</v>
      </c>
      <c r="N102" s="123"/>
      <c r="O102" s="124"/>
      <c r="P102" s="125">
        <f>N102*O102</f>
        <v>0</v>
      </c>
      <c r="Q102" s="123"/>
      <c r="R102" s="124"/>
      <c r="S102" s="125">
        <f t="shared" si="194"/>
        <v>0</v>
      </c>
      <c r="T102" s="123"/>
      <c r="U102" s="124"/>
      <c r="V102" s="125">
        <f t="shared" si="195"/>
        <v>0</v>
      </c>
      <c r="W102" s="126">
        <f>G102+M102+S102</f>
        <v>0</v>
      </c>
      <c r="X102" s="127">
        <f>J102+P102+V102</f>
        <v>0</v>
      </c>
      <c r="Y102" s="127">
        <f t="shared" si="136"/>
        <v>0</v>
      </c>
      <c r="Z102" s="128" t="e">
        <f t="shared" si="137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thickBot="1" x14ac:dyDescent="0.25">
      <c r="A103" s="132" t="s">
        <v>79</v>
      </c>
      <c r="B103" s="154" t="s">
        <v>182</v>
      </c>
      <c r="C103" s="164" t="s">
        <v>175</v>
      </c>
      <c r="D103" s="205" t="s">
        <v>114</v>
      </c>
      <c r="E103" s="135"/>
      <c r="F103" s="136"/>
      <c r="G103" s="137">
        <f t="shared" si="191"/>
        <v>0</v>
      </c>
      <c r="H103" s="135"/>
      <c r="I103" s="136"/>
      <c r="J103" s="137">
        <f t="shared" si="192"/>
        <v>0</v>
      </c>
      <c r="K103" s="135"/>
      <c r="L103" s="136"/>
      <c r="M103" s="137">
        <f t="shared" si="193"/>
        <v>0</v>
      </c>
      <c r="N103" s="135"/>
      <c r="O103" s="136"/>
      <c r="P103" s="137">
        <f>N103*O103</f>
        <v>0</v>
      </c>
      <c r="Q103" s="135"/>
      <c r="R103" s="136"/>
      <c r="S103" s="137">
        <f t="shared" si="194"/>
        <v>0</v>
      </c>
      <c r="T103" s="135"/>
      <c r="U103" s="136"/>
      <c r="V103" s="137">
        <f t="shared" si="195"/>
        <v>0</v>
      </c>
      <c r="W103" s="138">
        <f>G103+M103+S103</f>
        <v>0</v>
      </c>
      <c r="X103" s="127">
        <f>J103+P103+V103</f>
        <v>0</v>
      </c>
      <c r="Y103" s="166">
        <f t="shared" si="136"/>
        <v>0</v>
      </c>
      <c r="Z103" s="128" t="e">
        <f t="shared" si="137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thickBot="1" x14ac:dyDescent="0.25">
      <c r="A104" s="167" t="s">
        <v>183</v>
      </c>
      <c r="B104" s="168"/>
      <c r="C104" s="169"/>
      <c r="D104" s="170"/>
      <c r="E104" s="174">
        <f>E100+E96+E92+E63+E59</f>
        <v>366</v>
      </c>
      <c r="F104" s="190"/>
      <c r="G104" s="173">
        <f t="shared" ref="G104:H104" si="196">G100+G96+G92+G63+G59</f>
        <v>164400</v>
      </c>
      <c r="H104" s="174">
        <f t="shared" si="196"/>
        <v>366</v>
      </c>
      <c r="I104" s="190"/>
      <c r="J104" s="173">
        <f t="shared" ref="J104:K104" si="197">J100+J96+J92+J63+J59</f>
        <v>164400</v>
      </c>
      <c r="K104" s="191">
        <f t="shared" si="197"/>
        <v>0</v>
      </c>
      <c r="L104" s="190"/>
      <c r="M104" s="173">
        <f t="shared" ref="M104:N104" si="198">M100+M96+M92+M63+M59</f>
        <v>0</v>
      </c>
      <c r="N104" s="191">
        <f t="shared" si="198"/>
        <v>0</v>
      </c>
      <c r="O104" s="190"/>
      <c r="P104" s="173">
        <f t="shared" ref="P104:Q104" si="199">P100+P96+P92+P63+P59</f>
        <v>0</v>
      </c>
      <c r="Q104" s="191">
        <f t="shared" si="199"/>
        <v>0</v>
      </c>
      <c r="R104" s="190"/>
      <c r="S104" s="173">
        <f t="shared" ref="S104:T104" si="200">S100+S96+S92+S63+S59</f>
        <v>0</v>
      </c>
      <c r="T104" s="191">
        <f t="shared" si="200"/>
        <v>0</v>
      </c>
      <c r="U104" s="190"/>
      <c r="V104" s="173">
        <f t="shared" ref="V104:X104" si="201">V100+V96+V92+V63+V59</f>
        <v>0</v>
      </c>
      <c r="W104" s="192">
        <f t="shared" si="201"/>
        <v>164400</v>
      </c>
      <c r="X104" s="208">
        <f t="shared" si="201"/>
        <v>164400</v>
      </c>
      <c r="Y104" s="209">
        <f t="shared" si="136"/>
        <v>0</v>
      </c>
      <c r="Z104" s="209">
        <f t="shared" si="137"/>
        <v>0</v>
      </c>
      <c r="AA104" s="178"/>
      <c r="AB104" s="7"/>
      <c r="AC104" s="7"/>
      <c r="AD104" s="7"/>
      <c r="AE104" s="7"/>
      <c r="AF104" s="7"/>
      <c r="AG104" s="7"/>
    </row>
    <row r="105" spans="1:33" ht="30" customHeight="1" thickBot="1" x14ac:dyDescent="0.25">
      <c r="A105" s="210" t="s">
        <v>74</v>
      </c>
      <c r="B105" s="211">
        <v>5</v>
      </c>
      <c r="C105" s="212" t="s">
        <v>184</v>
      </c>
      <c r="D105" s="104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6"/>
      <c r="X105" s="106"/>
      <c r="Y105" s="213"/>
      <c r="Z105" s="106"/>
      <c r="AA105" s="107"/>
      <c r="AB105" s="7"/>
      <c r="AC105" s="7"/>
      <c r="AD105" s="7"/>
      <c r="AE105" s="7"/>
      <c r="AF105" s="7"/>
      <c r="AG105" s="7"/>
    </row>
    <row r="106" spans="1:33" ht="30" customHeight="1" x14ac:dyDescent="0.2">
      <c r="A106" s="108" t="s">
        <v>76</v>
      </c>
      <c r="B106" s="155" t="s">
        <v>185</v>
      </c>
      <c r="C106" s="140" t="s">
        <v>186</v>
      </c>
      <c r="D106" s="141"/>
      <c r="E106" s="142">
        <f>SUM(E107:E109)</f>
        <v>0</v>
      </c>
      <c r="F106" s="143"/>
      <c r="G106" s="144">
        <f t="shared" ref="G106:H106" si="202">SUM(G107:G109)</f>
        <v>0</v>
      </c>
      <c r="H106" s="142">
        <f t="shared" si="202"/>
        <v>0</v>
      </c>
      <c r="I106" s="143"/>
      <c r="J106" s="144">
        <f t="shared" ref="J106:K106" si="203">SUM(J107:J109)</f>
        <v>0</v>
      </c>
      <c r="K106" s="142">
        <f t="shared" si="203"/>
        <v>0</v>
      </c>
      <c r="L106" s="143"/>
      <c r="M106" s="144">
        <f t="shared" ref="M106:N106" si="204">SUM(M107:M109)</f>
        <v>0</v>
      </c>
      <c r="N106" s="142">
        <f t="shared" si="204"/>
        <v>0</v>
      </c>
      <c r="O106" s="143"/>
      <c r="P106" s="144">
        <f t="shared" ref="P106:Q106" si="205">SUM(P107:P109)</f>
        <v>0</v>
      </c>
      <c r="Q106" s="142">
        <f t="shared" si="205"/>
        <v>0</v>
      </c>
      <c r="R106" s="143"/>
      <c r="S106" s="144">
        <f t="shared" ref="S106:T106" si="206">SUM(S107:S109)</f>
        <v>0</v>
      </c>
      <c r="T106" s="142">
        <f t="shared" si="206"/>
        <v>0</v>
      </c>
      <c r="U106" s="143"/>
      <c r="V106" s="144">
        <f t="shared" ref="V106:X106" si="207">SUM(V107:V109)</f>
        <v>0</v>
      </c>
      <c r="W106" s="214">
        <f t="shared" si="207"/>
        <v>0</v>
      </c>
      <c r="X106" s="214">
        <f t="shared" si="207"/>
        <v>0</v>
      </c>
      <c r="Y106" s="214">
        <f t="shared" ref="Y106:Y118" si="208">W106-X106</f>
        <v>0</v>
      </c>
      <c r="Z106" s="116" t="e">
        <f t="shared" ref="Z106:Z118" si="209">Y106/W106</f>
        <v>#DIV/0!</v>
      </c>
      <c r="AA106" s="146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19" t="s">
        <v>79</v>
      </c>
      <c r="B107" s="120" t="s">
        <v>187</v>
      </c>
      <c r="C107" s="215" t="s">
        <v>188</v>
      </c>
      <c r="D107" s="203" t="s">
        <v>189</v>
      </c>
      <c r="E107" s="123"/>
      <c r="F107" s="124"/>
      <c r="G107" s="125">
        <f t="shared" ref="G107:G109" si="210">E107*F107</f>
        <v>0</v>
      </c>
      <c r="H107" s="123"/>
      <c r="I107" s="124"/>
      <c r="J107" s="125">
        <f t="shared" ref="J107:J109" si="211">H107*I107</f>
        <v>0</v>
      </c>
      <c r="K107" s="123"/>
      <c r="L107" s="124"/>
      <c r="M107" s="125">
        <f t="shared" ref="M107:M109" si="212">K107*L107</f>
        <v>0</v>
      </c>
      <c r="N107" s="123"/>
      <c r="O107" s="124"/>
      <c r="P107" s="125">
        <f>N107*O107</f>
        <v>0</v>
      </c>
      <c r="Q107" s="123"/>
      <c r="R107" s="124"/>
      <c r="S107" s="125">
        <f t="shared" ref="S107:S109" si="213">Q107*R107</f>
        <v>0</v>
      </c>
      <c r="T107" s="123"/>
      <c r="U107" s="124"/>
      <c r="V107" s="125">
        <f t="shared" ref="V107:V109" si="214">T107*U107</f>
        <v>0</v>
      </c>
      <c r="W107" s="126">
        <f>G107+M107+S107</f>
        <v>0</v>
      </c>
      <c r="X107" s="127">
        <f>J107+P107+V107</f>
        <v>0</v>
      </c>
      <c r="Y107" s="127">
        <f t="shared" si="208"/>
        <v>0</v>
      </c>
      <c r="Z107" s="128" t="e">
        <f t="shared" si="209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19" t="s">
        <v>79</v>
      </c>
      <c r="B108" s="120" t="s">
        <v>190</v>
      </c>
      <c r="C108" s="215" t="s">
        <v>188</v>
      </c>
      <c r="D108" s="203" t="s">
        <v>189</v>
      </c>
      <c r="E108" s="123"/>
      <c r="F108" s="124"/>
      <c r="G108" s="125">
        <f t="shared" si="210"/>
        <v>0</v>
      </c>
      <c r="H108" s="123"/>
      <c r="I108" s="124"/>
      <c r="J108" s="125">
        <f t="shared" si="211"/>
        <v>0</v>
      </c>
      <c r="K108" s="123"/>
      <c r="L108" s="124"/>
      <c r="M108" s="125">
        <f t="shared" si="212"/>
        <v>0</v>
      </c>
      <c r="N108" s="123"/>
      <c r="O108" s="124"/>
      <c r="P108" s="125">
        <f>N108*O108</f>
        <v>0</v>
      </c>
      <c r="Q108" s="123"/>
      <c r="R108" s="124"/>
      <c r="S108" s="125">
        <f t="shared" si="213"/>
        <v>0</v>
      </c>
      <c r="T108" s="123"/>
      <c r="U108" s="124"/>
      <c r="V108" s="125">
        <f t="shared" si="214"/>
        <v>0</v>
      </c>
      <c r="W108" s="126">
        <f>G108+M108+S108</f>
        <v>0</v>
      </c>
      <c r="X108" s="127">
        <f>J108+P108+V108</f>
        <v>0</v>
      </c>
      <c r="Y108" s="127">
        <f t="shared" si="208"/>
        <v>0</v>
      </c>
      <c r="Z108" s="128" t="e">
        <f t="shared" si="209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thickBot="1" x14ac:dyDescent="0.25">
      <c r="A109" s="132" t="s">
        <v>79</v>
      </c>
      <c r="B109" s="133" t="s">
        <v>191</v>
      </c>
      <c r="C109" s="215" t="s">
        <v>188</v>
      </c>
      <c r="D109" s="205" t="s">
        <v>189</v>
      </c>
      <c r="E109" s="135"/>
      <c r="F109" s="136"/>
      <c r="G109" s="137">
        <f t="shared" si="210"/>
        <v>0</v>
      </c>
      <c r="H109" s="135"/>
      <c r="I109" s="136"/>
      <c r="J109" s="137">
        <f t="shared" si="211"/>
        <v>0</v>
      </c>
      <c r="K109" s="135"/>
      <c r="L109" s="136"/>
      <c r="M109" s="137">
        <f t="shared" si="212"/>
        <v>0</v>
      </c>
      <c r="N109" s="135"/>
      <c r="O109" s="136"/>
      <c r="P109" s="137">
        <f>N109*O109</f>
        <v>0</v>
      </c>
      <c r="Q109" s="135"/>
      <c r="R109" s="136"/>
      <c r="S109" s="137">
        <f t="shared" si="213"/>
        <v>0</v>
      </c>
      <c r="T109" s="135"/>
      <c r="U109" s="136"/>
      <c r="V109" s="137">
        <f t="shared" si="214"/>
        <v>0</v>
      </c>
      <c r="W109" s="138">
        <f>G109+M109+S109</f>
        <v>0</v>
      </c>
      <c r="X109" s="127">
        <f>J109+P109+V109</f>
        <v>0</v>
      </c>
      <c r="Y109" s="127">
        <f t="shared" si="208"/>
        <v>0</v>
      </c>
      <c r="Z109" s="128" t="e">
        <f t="shared" si="209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thickBot="1" x14ac:dyDescent="0.25">
      <c r="A110" s="108" t="s">
        <v>76</v>
      </c>
      <c r="B110" s="155" t="s">
        <v>192</v>
      </c>
      <c r="C110" s="140" t="s">
        <v>193</v>
      </c>
      <c r="D110" s="216"/>
      <c r="E110" s="217">
        <f>SUM(E111:E113)</f>
        <v>0</v>
      </c>
      <c r="F110" s="143"/>
      <c r="G110" s="144">
        <f t="shared" ref="G110:H110" si="215">SUM(G111:G113)</f>
        <v>0</v>
      </c>
      <c r="H110" s="217">
        <f t="shared" si="215"/>
        <v>0</v>
      </c>
      <c r="I110" s="143"/>
      <c r="J110" s="144">
        <f t="shared" ref="J110:K110" si="216">SUM(J111:J113)</f>
        <v>0</v>
      </c>
      <c r="K110" s="217">
        <f t="shared" si="216"/>
        <v>0</v>
      </c>
      <c r="L110" s="143"/>
      <c r="M110" s="144">
        <f t="shared" ref="M110:N110" si="217">SUM(M111:M113)</f>
        <v>0</v>
      </c>
      <c r="N110" s="217">
        <f t="shared" si="217"/>
        <v>0</v>
      </c>
      <c r="O110" s="143"/>
      <c r="P110" s="144">
        <f t="shared" ref="P110:Q110" si="218">SUM(P111:P113)</f>
        <v>0</v>
      </c>
      <c r="Q110" s="217">
        <f t="shared" si="218"/>
        <v>0</v>
      </c>
      <c r="R110" s="143"/>
      <c r="S110" s="144">
        <f t="shared" ref="S110:T110" si="219">SUM(S111:S113)</f>
        <v>0</v>
      </c>
      <c r="T110" s="217">
        <f t="shared" si="219"/>
        <v>0</v>
      </c>
      <c r="U110" s="143"/>
      <c r="V110" s="144">
        <f t="shared" ref="V110:X110" si="220">SUM(V111:V113)</f>
        <v>0</v>
      </c>
      <c r="W110" s="214">
        <f t="shared" si="220"/>
        <v>0</v>
      </c>
      <c r="X110" s="214">
        <f t="shared" si="220"/>
        <v>0</v>
      </c>
      <c r="Y110" s="214">
        <f t="shared" si="208"/>
        <v>0</v>
      </c>
      <c r="Z110" s="214" t="e">
        <f t="shared" si="209"/>
        <v>#DIV/0!</v>
      </c>
      <c r="AA110" s="146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79</v>
      </c>
      <c r="B111" s="120" t="s">
        <v>194</v>
      </c>
      <c r="C111" s="215" t="s">
        <v>195</v>
      </c>
      <c r="D111" s="218" t="s">
        <v>114</v>
      </c>
      <c r="E111" s="123"/>
      <c r="F111" s="124"/>
      <c r="G111" s="125">
        <f t="shared" ref="G111:G113" si="221">E111*F111</f>
        <v>0</v>
      </c>
      <c r="H111" s="123"/>
      <c r="I111" s="124"/>
      <c r="J111" s="125">
        <f t="shared" ref="J111:J113" si="222">H111*I111</f>
        <v>0</v>
      </c>
      <c r="K111" s="123"/>
      <c r="L111" s="124"/>
      <c r="M111" s="125">
        <f t="shared" ref="M111:M113" si="223">K111*L111</f>
        <v>0</v>
      </c>
      <c r="N111" s="123"/>
      <c r="O111" s="124"/>
      <c r="P111" s="125">
        <f>N111*O111</f>
        <v>0</v>
      </c>
      <c r="Q111" s="123"/>
      <c r="R111" s="124"/>
      <c r="S111" s="125">
        <f t="shared" ref="S111:S113" si="224">Q111*R111</f>
        <v>0</v>
      </c>
      <c r="T111" s="123"/>
      <c r="U111" s="124"/>
      <c r="V111" s="125">
        <f t="shared" ref="V111:V113" si="225">T111*U111</f>
        <v>0</v>
      </c>
      <c r="W111" s="126">
        <f>G111+M111+S111</f>
        <v>0</v>
      </c>
      <c r="X111" s="127">
        <f>J111+P111+V111</f>
        <v>0</v>
      </c>
      <c r="Y111" s="127">
        <f t="shared" si="208"/>
        <v>0</v>
      </c>
      <c r="Z111" s="128" t="e">
        <f t="shared" si="209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79</v>
      </c>
      <c r="B112" s="120" t="s">
        <v>196</v>
      </c>
      <c r="C112" s="188" t="s">
        <v>195</v>
      </c>
      <c r="D112" s="203" t="s">
        <v>114</v>
      </c>
      <c r="E112" s="123"/>
      <c r="F112" s="124"/>
      <c r="G112" s="125">
        <f t="shared" si="221"/>
        <v>0</v>
      </c>
      <c r="H112" s="123"/>
      <c r="I112" s="124"/>
      <c r="J112" s="125">
        <f t="shared" si="222"/>
        <v>0</v>
      </c>
      <c r="K112" s="123"/>
      <c r="L112" s="124"/>
      <c r="M112" s="125">
        <f t="shared" si="223"/>
        <v>0</v>
      </c>
      <c r="N112" s="123"/>
      <c r="O112" s="124"/>
      <c r="P112" s="125">
        <f>N112*O112</f>
        <v>0</v>
      </c>
      <c r="Q112" s="123"/>
      <c r="R112" s="124"/>
      <c r="S112" s="125">
        <f t="shared" si="224"/>
        <v>0</v>
      </c>
      <c r="T112" s="123"/>
      <c r="U112" s="124"/>
      <c r="V112" s="125">
        <f t="shared" si="225"/>
        <v>0</v>
      </c>
      <c r="W112" s="126">
        <f>G112+M112+S112</f>
        <v>0</v>
      </c>
      <c r="X112" s="127">
        <f>J112+P112+V112</f>
        <v>0</v>
      </c>
      <c r="Y112" s="127">
        <f t="shared" si="208"/>
        <v>0</v>
      </c>
      <c r="Z112" s="128" t="e">
        <f t="shared" si="209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thickBot="1" x14ac:dyDescent="0.25">
      <c r="A113" s="132" t="s">
        <v>79</v>
      </c>
      <c r="B113" s="133" t="s">
        <v>197</v>
      </c>
      <c r="C113" s="164" t="s">
        <v>195</v>
      </c>
      <c r="D113" s="205" t="s">
        <v>114</v>
      </c>
      <c r="E113" s="135"/>
      <c r="F113" s="136"/>
      <c r="G113" s="137">
        <f t="shared" si="221"/>
        <v>0</v>
      </c>
      <c r="H113" s="135"/>
      <c r="I113" s="136"/>
      <c r="J113" s="137">
        <f t="shared" si="222"/>
        <v>0</v>
      </c>
      <c r="K113" s="135"/>
      <c r="L113" s="136"/>
      <c r="M113" s="137">
        <f t="shared" si="223"/>
        <v>0</v>
      </c>
      <c r="N113" s="135"/>
      <c r="O113" s="136"/>
      <c r="P113" s="137">
        <f>N113*O113</f>
        <v>0</v>
      </c>
      <c r="Q113" s="135"/>
      <c r="R113" s="136"/>
      <c r="S113" s="137">
        <f t="shared" si="224"/>
        <v>0</v>
      </c>
      <c r="T113" s="135"/>
      <c r="U113" s="136"/>
      <c r="V113" s="137">
        <f t="shared" si="225"/>
        <v>0</v>
      </c>
      <c r="W113" s="138">
        <f>G113+M113+S113</f>
        <v>0</v>
      </c>
      <c r="X113" s="127">
        <f>J113+P113+V113</f>
        <v>0</v>
      </c>
      <c r="Y113" s="127">
        <f t="shared" si="208"/>
        <v>0</v>
      </c>
      <c r="Z113" s="128" t="e">
        <f t="shared" si="209"/>
        <v>#DIV/0!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08" t="s">
        <v>76</v>
      </c>
      <c r="B114" s="155" t="s">
        <v>198</v>
      </c>
      <c r="C114" s="219" t="s">
        <v>199</v>
      </c>
      <c r="D114" s="220"/>
      <c r="E114" s="217">
        <f>SUM(E115:E117)</f>
        <v>0</v>
      </c>
      <c r="F114" s="143"/>
      <c r="G114" s="144">
        <f t="shared" ref="G114:H114" si="226">SUM(G115:G117)</f>
        <v>0</v>
      </c>
      <c r="H114" s="217">
        <f t="shared" si="226"/>
        <v>0</v>
      </c>
      <c r="I114" s="143"/>
      <c r="J114" s="144">
        <f t="shared" ref="J114:K114" si="227">SUM(J115:J117)</f>
        <v>0</v>
      </c>
      <c r="K114" s="217">
        <f t="shared" si="227"/>
        <v>0</v>
      </c>
      <c r="L114" s="143"/>
      <c r="M114" s="144">
        <f t="shared" ref="M114:N114" si="228">SUM(M115:M117)</f>
        <v>0</v>
      </c>
      <c r="N114" s="217">
        <f t="shared" si="228"/>
        <v>0</v>
      </c>
      <c r="O114" s="143"/>
      <c r="P114" s="144">
        <f t="shared" ref="P114:Q114" si="229">SUM(P115:P117)</f>
        <v>0</v>
      </c>
      <c r="Q114" s="217">
        <f t="shared" si="229"/>
        <v>0</v>
      </c>
      <c r="R114" s="143"/>
      <c r="S114" s="144">
        <f t="shared" ref="S114:T114" si="230">SUM(S115:S117)</f>
        <v>0</v>
      </c>
      <c r="T114" s="217">
        <f t="shared" si="230"/>
        <v>0</v>
      </c>
      <c r="U114" s="143"/>
      <c r="V114" s="144">
        <f t="shared" ref="V114:X114" si="231">SUM(V115:V117)</f>
        <v>0</v>
      </c>
      <c r="W114" s="214">
        <f t="shared" si="231"/>
        <v>0</v>
      </c>
      <c r="X114" s="214">
        <f t="shared" si="231"/>
        <v>0</v>
      </c>
      <c r="Y114" s="214">
        <f t="shared" si="208"/>
        <v>0</v>
      </c>
      <c r="Z114" s="214" t="e">
        <f t="shared" si="209"/>
        <v>#DIV/0!</v>
      </c>
      <c r="AA114" s="146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79</v>
      </c>
      <c r="B115" s="120" t="s">
        <v>200</v>
      </c>
      <c r="C115" s="221" t="s">
        <v>120</v>
      </c>
      <c r="D115" s="222" t="s">
        <v>121</v>
      </c>
      <c r="E115" s="123"/>
      <c r="F115" s="124"/>
      <c r="G115" s="125">
        <f t="shared" ref="G115:G117" si="232">E115*F115</f>
        <v>0</v>
      </c>
      <c r="H115" s="123"/>
      <c r="I115" s="124"/>
      <c r="J115" s="125">
        <f t="shared" ref="J115:J117" si="233">H115*I115</f>
        <v>0</v>
      </c>
      <c r="K115" s="123"/>
      <c r="L115" s="124"/>
      <c r="M115" s="125">
        <f t="shared" ref="M115:M117" si="234">K115*L115</f>
        <v>0</v>
      </c>
      <c r="N115" s="123"/>
      <c r="O115" s="124"/>
      <c r="P115" s="125">
        <f>N115*O115</f>
        <v>0</v>
      </c>
      <c r="Q115" s="123"/>
      <c r="R115" s="124"/>
      <c r="S115" s="125">
        <f t="shared" ref="S115:S117" si="235">Q115*R115</f>
        <v>0</v>
      </c>
      <c r="T115" s="123"/>
      <c r="U115" s="124"/>
      <c r="V115" s="125">
        <f t="shared" ref="V115:V117" si="236">T115*U115</f>
        <v>0</v>
      </c>
      <c r="W115" s="126">
        <f>G115+M115+S115</f>
        <v>0</v>
      </c>
      <c r="X115" s="127">
        <f>J115+P115+V115</f>
        <v>0</v>
      </c>
      <c r="Y115" s="127">
        <f t="shared" si="208"/>
        <v>0</v>
      </c>
      <c r="Z115" s="128" t="e">
        <f t="shared" si="209"/>
        <v>#DIV/0!</v>
      </c>
      <c r="AA115" s="129"/>
      <c r="AB115" s="130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79</v>
      </c>
      <c r="B116" s="120" t="s">
        <v>201</v>
      </c>
      <c r="C116" s="221" t="s">
        <v>120</v>
      </c>
      <c r="D116" s="222" t="s">
        <v>121</v>
      </c>
      <c r="E116" s="123"/>
      <c r="F116" s="124"/>
      <c r="G116" s="125">
        <f t="shared" si="232"/>
        <v>0</v>
      </c>
      <c r="H116" s="123"/>
      <c r="I116" s="124"/>
      <c r="J116" s="125">
        <f t="shared" si="233"/>
        <v>0</v>
      </c>
      <c r="K116" s="123"/>
      <c r="L116" s="124"/>
      <c r="M116" s="125">
        <f t="shared" si="234"/>
        <v>0</v>
      </c>
      <c r="N116" s="123"/>
      <c r="O116" s="124"/>
      <c r="P116" s="125">
        <f>N116*O116</f>
        <v>0</v>
      </c>
      <c r="Q116" s="123"/>
      <c r="R116" s="124"/>
      <c r="S116" s="125">
        <f t="shared" si="235"/>
        <v>0</v>
      </c>
      <c r="T116" s="123"/>
      <c r="U116" s="124"/>
      <c r="V116" s="125">
        <f t="shared" si="236"/>
        <v>0</v>
      </c>
      <c r="W116" s="126">
        <f>G116+M116+S116</f>
        <v>0</v>
      </c>
      <c r="X116" s="127">
        <f>J116+P116+V116</f>
        <v>0</v>
      </c>
      <c r="Y116" s="127">
        <f t="shared" si="208"/>
        <v>0</v>
      </c>
      <c r="Z116" s="128" t="e">
        <f t="shared" si="209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thickBot="1" x14ac:dyDescent="0.25">
      <c r="A117" s="132" t="s">
        <v>79</v>
      </c>
      <c r="B117" s="133" t="s">
        <v>202</v>
      </c>
      <c r="C117" s="223" t="s">
        <v>120</v>
      </c>
      <c r="D117" s="222" t="s">
        <v>121</v>
      </c>
      <c r="E117" s="149"/>
      <c r="F117" s="150"/>
      <c r="G117" s="151">
        <f t="shared" si="232"/>
        <v>0</v>
      </c>
      <c r="H117" s="149"/>
      <c r="I117" s="150"/>
      <c r="J117" s="151">
        <f t="shared" si="233"/>
        <v>0</v>
      </c>
      <c r="K117" s="149"/>
      <c r="L117" s="150"/>
      <c r="M117" s="151">
        <f t="shared" si="234"/>
        <v>0</v>
      </c>
      <c r="N117" s="149"/>
      <c r="O117" s="150"/>
      <c r="P117" s="151">
        <f>N117*O117</f>
        <v>0</v>
      </c>
      <c r="Q117" s="149"/>
      <c r="R117" s="150"/>
      <c r="S117" s="151">
        <f t="shared" si="235"/>
        <v>0</v>
      </c>
      <c r="T117" s="149"/>
      <c r="U117" s="150"/>
      <c r="V117" s="151">
        <f t="shared" si="236"/>
        <v>0</v>
      </c>
      <c r="W117" s="138">
        <f>G117+M117+S117</f>
        <v>0</v>
      </c>
      <c r="X117" s="127">
        <f>J117+P117+V117</f>
        <v>0</v>
      </c>
      <c r="Y117" s="127">
        <f t="shared" si="208"/>
        <v>0</v>
      </c>
      <c r="Z117" s="128" t="e">
        <f t="shared" si="209"/>
        <v>#DIV/0!</v>
      </c>
      <c r="AA117" s="152"/>
      <c r="AB117" s="131"/>
      <c r="AC117" s="131"/>
      <c r="AD117" s="131"/>
      <c r="AE117" s="131"/>
      <c r="AF117" s="131"/>
      <c r="AG117" s="131"/>
    </row>
    <row r="118" spans="1:33" ht="39.75" customHeight="1" thickBot="1" x14ac:dyDescent="0.25">
      <c r="A118" s="407" t="s">
        <v>203</v>
      </c>
      <c r="B118" s="388"/>
      <c r="C118" s="388"/>
      <c r="D118" s="389"/>
      <c r="E118" s="190"/>
      <c r="F118" s="190"/>
      <c r="G118" s="173">
        <f>G106+G110+G114</f>
        <v>0</v>
      </c>
      <c r="H118" s="190"/>
      <c r="I118" s="190"/>
      <c r="J118" s="173">
        <f>J106+J110+J114</f>
        <v>0</v>
      </c>
      <c r="K118" s="190"/>
      <c r="L118" s="190"/>
      <c r="M118" s="173">
        <f>M106+M110+M114</f>
        <v>0</v>
      </c>
      <c r="N118" s="190"/>
      <c r="O118" s="190"/>
      <c r="P118" s="173">
        <f>P106+P110+P114</f>
        <v>0</v>
      </c>
      <c r="Q118" s="190"/>
      <c r="R118" s="190"/>
      <c r="S118" s="173">
        <f>S106+S110+S114</f>
        <v>0</v>
      </c>
      <c r="T118" s="190"/>
      <c r="U118" s="190"/>
      <c r="V118" s="173">
        <f t="shared" ref="V118:X118" si="237">V106+V110+V114</f>
        <v>0</v>
      </c>
      <c r="W118" s="192">
        <f t="shared" si="237"/>
        <v>0</v>
      </c>
      <c r="X118" s="192">
        <f t="shared" si="237"/>
        <v>0</v>
      </c>
      <c r="Y118" s="192">
        <f t="shared" si="208"/>
        <v>0</v>
      </c>
      <c r="Z118" s="192" t="e">
        <f t="shared" si="209"/>
        <v>#DIV/0!</v>
      </c>
      <c r="AA118" s="178"/>
      <c r="AB118" s="5"/>
      <c r="AC118" s="7"/>
      <c r="AD118" s="7"/>
      <c r="AE118" s="7"/>
      <c r="AF118" s="7"/>
      <c r="AG118" s="7"/>
    </row>
    <row r="119" spans="1:33" ht="30" customHeight="1" thickBot="1" x14ac:dyDescent="0.25">
      <c r="A119" s="179" t="s">
        <v>74</v>
      </c>
      <c r="B119" s="180">
        <v>6</v>
      </c>
      <c r="C119" s="181" t="s">
        <v>204</v>
      </c>
      <c r="D119" s="182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6"/>
      <c r="X119" s="106"/>
      <c r="Y119" s="213"/>
      <c r="Z119" s="106"/>
      <c r="AA119" s="107"/>
      <c r="AB119" s="7"/>
      <c r="AC119" s="7"/>
      <c r="AD119" s="7"/>
      <c r="AE119" s="7"/>
      <c r="AF119" s="7"/>
      <c r="AG119" s="7"/>
    </row>
    <row r="120" spans="1:33" ht="30" customHeight="1" x14ac:dyDescent="0.2">
      <c r="A120" s="108" t="s">
        <v>76</v>
      </c>
      <c r="B120" s="155" t="s">
        <v>205</v>
      </c>
      <c r="C120" s="224" t="s">
        <v>206</v>
      </c>
      <c r="D120" s="111"/>
      <c r="E120" s="112">
        <f>SUM(E121:E123)</f>
        <v>0</v>
      </c>
      <c r="F120" s="113"/>
      <c r="G120" s="114">
        <f t="shared" ref="G120:H120" si="238">SUM(G121:G123)</f>
        <v>0</v>
      </c>
      <c r="H120" s="112">
        <f t="shared" si="238"/>
        <v>0</v>
      </c>
      <c r="I120" s="113"/>
      <c r="J120" s="114">
        <f t="shared" ref="J120:K120" si="239">SUM(J121:J123)</f>
        <v>0</v>
      </c>
      <c r="K120" s="112">
        <f t="shared" si="239"/>
        <v>0</v>
      </c>
      <c r="L120" s="113"/>
      <c r="M120" s="114">
        <f t="shared" ref="M120:N120" si="240">SUM(M121:M123)</f>
        <v>0</v>
      </c>
      <c r="N120" s="112">
        <f t="shared" si="240"/>
        <v>0</v>
      </c>
      <c r="O120" s="113"/>
      <c r="P120" s="114">
        <f t="shared" ref="P120:Q120" si="241">SUM(P121:P123)</f>
        <v>0</v>
      </c>
      <c r="Q120" s="112">
        <f t="shared" si="241"/>
        <v>0</v>
      </c>
      <c r="R120" s="113"/>
      <c r="S120" s="114">
        <f t="shared" ref="S120:T120" si="242">SUM(S121:S123)</f>
        <v>0</v>
      </c>
      <c r="T120" s="112">
        <f t="shared" si="242"/>
        <v>0</v>
      </c>
      <c r="U120" s="113"/>
      <c r="V120" s="114">
        <f t="shared" ref="V120:X120" si="243">SUM(V121:V123)</f>
        <v>0</v>
      </c>
      <c r="W120" s="114">
        <f t="shared" si="243"/>
        <v>0</v>
      </c>
      <c r="X120" s="114">
        <f t="shared" si="243"/>
        <v>0</v>
      </c>
      <c r="Y120" s="114">
        <f t="shared" ref="Y120:Y132" si="244">W120-X120</f>
        <v>0</v>
      </c>
      <c r="Z120" s="116" t="e">
        <f t="shared" ref="Z120:Z132" si="245">Y120/W120</f>
        <v>#DIV/0!</v>
      </c>
      <c r="AA120" s="117"/>
      <c r="AB120" s="118"/>
      <c r="AC120" s="118"/>
      <c r="AD120" s="118"/>
      <c r="AE120" s="118"/>
      <c r="AF120" s="118"/>
      <c r="AG120" s="118"/>
    </row>
    <row r="121" spans="1:33" ht="30" customHeight="1" x14ac:dyDescent="0.2">
      <c r="A121" s="119" t="s">
        <v>79</v>
      </c>
      <c r="B121" s="120" t="s">
        <v>207</v>
      </c>
      <c r="C121" s="188" t="s">
        <v>208</v>
      </c>
      <c r="D121" s="122" t="s">
        <v>114</v>
      </c>
      <c r="E121" s="123"/>
      <c r="F121" s="124"/>
      <c r="G121" s="125">
        <f t="shared" ref="G121:G123" si="246">E121*F121</f>
        <v>0</v>
      </c>
      <c r="H121" s="123"/>
      <c r="I121" s="124"/>
      <c r="J121" s="125">
        <f t="shared" ref="J121:J123" si="247">H121*I121</f>
        <v>0</v>
      </c>
      <c r="K121" s="123"/>
      <c r="L121" s="124"/>
      <c r="M121" s="125">
        <f t="shared" ref="M121:M123" si="248">K121*L121</f>
        <v>0</v>
      </c>
      <c r="N121" s="123"/>
      <c r="O121" s="124"/>
      <c r="P121" s="125">
        <f>N121*O121</f>
        <v>0</v>
      </c>
      <c r="Q121" s="123"/>
      <c r="R121" s="124"/>
      <c r="S121" s="125">
        <f t="shared" ref="S121:S123" si="249">Q121*R121</f>
        <v>0</v>
      </c>
      <c r="T121" s="123"/>
      <c r="U121" s="124"/>
      <c r="V121" s="125">
        <f t="shared" ref="V121:V123" si="250">T121*U121</f>
        <v>0</v>
      </c>
      <c r="W121" s="126">
        <f>G121+M121+S121</f>
        <v>0</v>
      </c>
      <c r="X121" s="127">
        <f>J121+P121+V121</f>
        <v>0</v>
      </c>
      <c r="Y121" s="127">
        <f t="shared" si="244"/>
        <v>0</v>
      </c>
      <c r="Z121" s="128" t="e">
        <f t="shared" si="245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79</v>
      </c>
      <c r="B122" s="120" t="s">
        <v>209</v>
      </c>
      <c r="C122" s="188" t="s">
        <v>208</v>
      </c>
      <c r="D122" s="122" t="s">
        <v>114</v>
      </c>
      <c r="E122" s="123"/>
      <c r="F122" s="124"/>
      <c r="G122" s="125">
        <f t="shared" si="246"/>
        <v>0</v>
      </c>
      <c r="H122" s="123"/>
      <c r="I122" s="124"/>
      <c r="J122" s="125">
        <f t="shared" si="247"/>
        <v>0</v>
      </c>
      <c r="K122" s="123"/>
      <c r="L122" s="124"/>
      <c r="M122" s="125">
        <f t="shared" si="248"/>
        <v>0</v>
      </c>
      <c r="N122" s="123"/>
      <c r="O122" s="124"/>
      <c r="P122" s="125">
        <f>N122*O122</f>
        <v>0</v>
      </c>
      <c r="Q122" s="123"/>
      <c r="R122" s="124"/>
      <c r="S122" s="125">
        <f t="shared" si="249"/>
        <v>0</v>
      </c>
      <c r="T122" s="123"/>
      <c r="U122" s="124"/>
      <c r="V122" s="125">
        <f t="shared" si="250"/>
        <v>0</v>
      </c>
      <c r="W122" s="126">
        <f>G122+M122+S122</f>
        <v>0</v>
      </c>
      <c r="X122" s="127">
        <f>J122+P122+V122</f>
        <v>0</v>
      </c>
      <c r="Y122" s="127">
        <f t="shared" si="244"/>
        <v>0</v>
      </c>
      <c r="Z122" s="128" t="e">
        <f t="shared" si="245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thickBot="1" x14ac:dyDescent="0.25">
      <c r="A123" s="132" t="s">
        <v>79</v>
      </c>
      <c r="B123" s="133" t="s">
        <v>210</v>
      </c>
      <c r="C123" s="164" t="s">
        <v>208</v>
      </c>
      <c r="D123" s="134" t="s">
        <v>114</v>
      </c>
      <c r="E123" s="135"/>
      <c r="F123" s="136"/>
      <c r="G123" s="137">
        <f t="shared" si="246"/>
        <v>0</v>
      </c>
      <c r="H123" s="135"/>
      <c r="I123" s="136"/>
      <c r="J123" s="137">
        <f t="shared" si="247"/>
        <v>0</v>
      </c>
      <c r="K123" s="135"/>
      <c r="L123" s="136"/>
      <c r="M123" s="137">
        <f t="shared" si="248"/>
        <v>0</v>
      </c>
      <c r="N123" s="135"/>
      <c r="O123" s="136"/>
      <c r="P123" s="137">
        <f>N123*O123</f>
        <v>0</v>
      </c>
      <c r="Q123" s="135"/>
      <c r="R123" s="136"/>
      <c r="S123" s="137">
        <f t="shared" si="249"/>
        <v>0</v>
      </c>
      <c r="T123" s="135"/>
      <c r="U123" s="136"/>
      <c r="V123" s="137">
        <f t="shared" si="250"/>
        <v>0</v>
      </c>
      <c r="W123" s="138">
        <f>G123+M123+S123</f>
        <v>0</v>
      </c>
      <c r="X123" s="127">
        <f>J123+P123+V123</f>
        <v>0</v>
      </c>
      <c r="Y123" s="127">
        <f t="shared" si="244"/>
        <v>0</v>
      </c>
      <c r="Z123" s="128" t="e">
        <f t="shared" si="245"/>
        <v>#DIV/0!</v>
      </c>
      <c r="AA123" s="13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08" t="s">
        <v>74</v>
      </c>
      <c r="B124" s="155" t="s">
        <v>211</v>
      </c>
      <c r="C124" s="225" t="s">
        <v>212</v>
      </c>
      <c r="D124" s="141"/>
      <c r="E124" s="142">
        <f>SUM(E125:E127)</f>
        <v>6</v>
      </c>
      <c r="F124" s="143"/>
      <c r="G124" s="144">
        <f t="shared" ref="G124:H124" si="251">SUM(G125:G127)</f>
        <v>30594</v>
      </c>
      <c r="H124" s="142">
        <f t="shared" si="251"/>
        <v>6</v>
      </c>
      <c r="I124" s="143"/>
      <c r="J124" s="144">
        <f t="shared" ref="J124:K124" si="252">SUM(J125:J127)</f>
        <v>30594</v>
      </c>
      <c r="K124" s="142">
        <f t="shared" si="252"/>
        <v>0</v>
      </c>
      <c r="L124" s="143"/>
      <c r="M124" s="144">
        <f t="shared" ref="M124:N124" si="253">SUM(M125:M127)</f>
        <v>0</v>
      </c>
      <c r="N124" s="142">
        <f t="shared" si="253"/>
        <v>0</v>
      </c>
      <c r="O124" s="143"/>
      <c r="P124" s="144">
        <f t="shared" ref="P124:Q124" si="254">SUM(P125:P127)</f>
        <v>0</v>
      </c>
      <c r="Q124" s="142">
        <f t="shared" si="254"/>
        <v>0</v>
      </c>
      <c r="R124" s="143"/>
      <c r="S124" s="144">
        <f t="shared" ref="S124:T124" si="255">SUM(S125:S127)</f>
        <v>0</v>
      </c>
      <c r="T124" s="142">
        <f t="shared" si="255"/>
        <v>0</v>
      </c>
      <c r="U124" s="143"/>
      <c r="V124" s="144">
        <f t="shared" ref="V124:X124" si="256">SUM(V125:V127)</f>
        <v>0</v>
      </c>
      <c r="W124" s="144">
        <f t="shared" si="256"/>
        <v>30594</v>
      </c>
      <c r="X124" s="144">
        <f t="shared" si="256"/>
        <v>30594</v>
      </c>
      <c r="Y124" s="144">
        <f t="shared" si="244"/>
        <v>0</v>
      </c>
      <c r="Z124" s="144">
        <f t="shared" si="245"/>
        <v>0</v>
      </c>
      <c r="AA124" s="146"/>
      <c r="AB124" s="118"/>
      <c r="AC124" s="118"/>
      <c r="AD124" s="118"/>
      <c r="AE124" s="118"/>
      <c r="AF124" s="118"/>
      <c r="AG124" s="118"/>
    </row>
    <row r="125" spans="1:33" ht="30" customHeight="1" x14ac:dyDescent="0.2">
      <c r="A125" s="119" t="s">
        <v>79</v>
      </c>
      <c r="B125" s="120" t="s">
        <v>213</v>
      </c>
      <c r="C125" s="362" t="s">
        <v>389</v>
      </c>
      <c r="D125" s="122" t="s">
        <v>114</v>
      </c>
      <c r="E125" s="123">
        <v>6</v>
      </c>
      <c r="F125" s="124">
        <v>5099</v>
      </c>
      <c r="G125" s="125">
        <f t="shared" ref="G125:G127" si="257">E125*F125</f>
        <v>30594</v>
      </c>
      <c r="H125" s="123">
        <v>6</v>
      </c>
      <c r="I125" s="124">
        <v>5099</v>
      </c>
      <c r="J125" s="125">
        <f t="shared" ref="J125:J127" si="258">H125*I125</f>
        <v>30594</v>
      </c>
      <c r="K125" s="123"/>
      <c r="L125" s="124"/>
      <c r="M125" s="125">
        <f t="shared" ref="M125:M127" si="259">K125*L125</f>
        <v>0</v>
      </c>
      <c r="N125" s="123"/>
      <c r="O125" s="124"/>
      <c r="P125" s="125">
        <f>N125*O125</f>
        <v>0</v>
      </c>
      <c r="Q125" s="123"/>
      <c r="R125" s="124"/>
      <c r="S125" s="125">
        <f t="shared" ref="S125:S127" si="260">Q125*R125</f>
        <v>0</v>
      </c>
      <c r="T125" s="123"/>
      <c r="U125" s="124"/>
      <c r="V125" s="125">
        <f t="shared" ref="V125:V127" si="261">T125*U125</f>
        <v>0</v>
      </c>
      <c r="W125" s="126">
        <f>G125+M125+S125</f>
        <v>30594</v>
      </c>
      <c r="X125" s="127">
        <f>J125+P125+V125</f>
        <v>30594</v>
      </c>
      <c r="Y125" s="127">
        <f t="shared" si="244"/>
        <v>0</v>
      </c>
      <c r="Z125" s="128">
        <f t="shared" si="245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79</v>
      </c>
      <c r="B126" s="120" t="s">
        <v>214</v>
      </c>
      <c r="C126" s="188" t="s">
        <v>208</v>
      </c>
      <c r="D126" s="122" t="s">
        <v>114</v>
      </c>
      <c r="E126" s="123"/>
      <c r="F126" s="124"/>
      <c r="G126" s="125">
        <f t="shared" si="257"/>
        <v>0</v>
      </c>
      <c r="H126" s="123"/>
      <c r="I126" s="124"/>
      <c r="J126" s="125">
        <f t="shared" si="258"/>
        <v>0</v>
      </c>
      <c r="K126" s="123"/>
      <c r="L126" s="124"/>
      <c r="M126" s="125">
        <f t="shared" si="259"/>
        <v>0</v>
      </c>
      <c r="N126" s="123"/>
      <c r="O126" s="124"/>
      <c r="P126" s="125">
        <f>N126*O126</f>
        <v>0</v>
      </c>
      <c r="Q126" s="123"/>
      <c r="R126" s="124"/>
      <c r="S126" s="125">
        <f t="shared" si="260"/>
        <v>0</v>
      </c>
      <c r="T126" s="123"/>
      <c r="U126" s="124"/>
      <c r="V126" s="125">
        <f t="shared" si="261"/>
        <v>0</v>
      </c>
      <c r="W126" s="126">
        <f>G126+M126+S126</f>
        <v>0</v>
      </c>
      <c r="X126" s="127">
        <f>J126+P126+V126</f>
        <v>0</v>
      </c>
      <c r="Y126" s="127">
        <f t="shared" si="244"/>
        <v>0</v>
      </c>
      <c r="Z126" s="128" t="e">
        <f t="shared" si="24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thickBot="1" x14ac:dyDescent="0.25">
      <c r="A127" s="132" t="s">
        <v>79</v>
      </c>
      <c r="B127" s="133" t="s">
        <v>215</v>
      </c>
      <c r="C127" s="164" t="s">
        <v>208</v>
      </c>
      <c r="D127" s="134" t="s">
        <v>114</v>
      </c>
      <c r="E127" s="135"/>
      <c r="F127" s="136"/>
      <c r="G127" s="137">
        <f t="shared" si="257"/>
        <v>0</v>
      </c>
      <c r="H127" s="135"/>
      <c r="I127" s="136"/>
      <c r="J127" s="137">
        <f t="shared" si="258"/>
        <v>0</v>
      </c>
      <c r="K127" s="135"/>
      <c r="L127" s="136"/>
      <c r="M127" s="137">
        <f t="shared" si="259"/>
        <v>0</v>
      </c>
      <c r="N127" s="135"/>
      <c r="O127" s="136"/>
      <c r="P127" s="137">
        <f>N127*O127</f>
        <v>0</v>
      </c>
      <c r="Q127" s="135"/>
      <c r="R127" s="136"/>
      <c r="S127" s="137">
        <f t="shared" si="260"/>
        <v>0</v>
      </c>
      <c r="T127" s="135"/>
      <c r="U127" s="136"/>
      <c r="V127" s="137">
        <f t="shared" si="261"/>
        <v>0</v>
      </c>
      <c r="W127" s="138">
        <f>G127+M127+S127</f>
        <v>0</v>
      </c>
      <c r="X127" s="127">
        <f>J127+P127+V127</f>
        <v>0</v>
      </c>
      <c r="Y127" s="127">
        <f t="shared" si="244"/>
        <v>0</v>
      </c>
      <c r="Z127" s="128" t="e">
        <f t="shared" si="245"/>
        <v>#DIV/0!</v>
      </c>
      <c r="AA127" s="13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08" t="s">
        <v>74</v>
      </c>
      <c r="B128" s="155" t="s">
        <v>216</v>
      </c>
      <c r="C128" s="225" t="s">
        <v>217</v>
      </c>
      <c r="D128" s="141"/>
      <c r="E128" s="142">
        <f>SUM(E129:E131)</f>
        <v>0</v>
      </c>
      <c r="F128" s="143"/>
      <c r="G128" s="144">
        <f t="shared" ref="G128:H128" si="262">SUM(G129:G131)</f>
        <v>0</v>
      </c>
      <c r="H128" s="142">
        <f t="shared" si="262"/>
        <v>0</v>
      </c>
      <c r="I128" s="143"/>
      <c r="J128" s="144">
        <f t="shared" ref="J128:K128" si="263">SUM(J129:J131)</f>
        <v>0</v>
      </c>
      <c r="K128" s="142">
        <f t="shared" si="263"/>
        <v>0</v>
      </c>
      <c r="L128" s="143"/>
      <c r="M128" s="144">
        <f t="shared" ref="M128:N128" si="264">SUM(M129:M131)</f>
        <v>0</v>
      </c>
      <c r="N128" s="142">
        <f t="shared" si="264"/>
        <v>0</v>
      </c>
      <c r="O128" s="143"/>
      <c r="P128" s="144">
        <f t="shared" ref="P128:Q128" si="265">SUM(P129:P131)</f>
        <v>0</v>
      </c>
      <c r="Q128" s="142">
        <f t="shared" si="265"/>
        <v>0</v>
      </c>
      <c r="R128" s="143"/>
      <c r="S128" s="144">
        <f t="shared" ref="S128:T128" si="266">SUM(S129:S131)</f>
        <v>0</v>
      </c>
      <c r="T128" s="142">
        <f t="shared" si="266"/>
        <v>0</v>
      </c>
      <c r="U128" s="143"/>
      <c r="V128" s="144">
        <f t="shared" ref="V128:X128" si="267">SUM(V129:V131)</f>
        <v>0</v>
      </c>
      <c r="W128" s="144">
        <f t="shared" si="267"/>
        <v>0</v>
      </c>
      <c r="X128" s="144">
        <f t="shared" si="267"/>
        <v>0</v>
      </c>
      <c r="Y128" s="144">
        <f t="shared" si="244"/>
        <v>0</v>
      </c>
      <c r="Z128" s="144" t="e">
        <f t="shared" si="245"/>
        <v>#DIV/0!</v>
      </c>
      <c r="AA128" s="146"/>
      <c r="AB128" s="118"/>
      <c r="AC128" s="118"/>
      <c r="AD128" s="118"/>
      <c r="AE128" s="118"/>
      <c r="AF128" s="118"/>
      <c r="AG128" s="118"/>
    </row>
    <row r="129" spans="1:33" ht="30" customHeight="1" x14ac:dyDescent="0.2">
      <c r="A129" s="119" t="s">
        <v>79</v>
      </c>
      <c r="B129" s="120" t="s">
        <v>218</v>
      </c>
      <c r="C129" s="188" t="s">
        <v>208</v>
      </c>
      <c r="D129" s="122" t="s">
        <v>114</v>
      </c>
      <c r="E129" s="123"/>
      <c r="F129" s="124"/>
      <c r="G129" s="125">
        <f t="shared" ref="G129:G131" si="268">E129*F129</f>
        <v>0</v>
      </c>
      <c r="H129" s="123"/>
      <c r="I129" s="124"/>
      <c r="J129" s="125">
        <f t="shared" ref="J129:J131" si="269">H129*I129</f>
        <v>0</v>
      </c>
      <c r="K129" s="123"/>
      <c r="L129" s="124"/>
      <c r="M129" s="125">
        <f t="shared" ref="M129:M131" si="270">K129*L129</f>
        <v>0</v>
      </c>
      <c r="N129" s="123"/>
      <c r="O129" s="124"/>
      <c r="P129" s="125">
        <f>N129*O129</f>
        <v>0</v>
      </c>
      <c r="Q129" s="123"/>
      <c r="R129" s="124"/>
      <c r="S129" s="125">
        <f t="shared" ref="S129:S131" si="271">Q129*R129</f>
        <v>0</v>
      </c>
      <c r="T129" s="123"/>
      <c r="U129" s="124"/>
      <c r="V129" s="125">
        <f t="shared" ref="V129:V131" si="272">T129*U129</f>
        <v>0</v>
      </c>
      <c r="W129" s="126">
        <f>G129+M129+S129</f>
        <v>0</v>
      </c>
      <c r="X129" s="127">
        <f>J129+P129+V129</f>
        <v>0</v>
      </c>
      <c r="Y129" s="127">
        <f t="shared" si="244"/>
        <v>0</v>
      </c>
      <c r="Z129" s="128" t="e">
        <f t="shared" si="245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79</v>
      </c>
      <c r="B130" s="120" t="s">
        <v>219</v>
      </c>
      <c r="C130" s="188" t="s">
        <v>208</v>
      </c>
      <c r="D130" s="122" t="s">
        <v>114</v>
      </c>
      <c r="E130" s="123"/>
      <c r="F130" s="124"/>
      <c r="G130" s="125">
        <f t="shared" si="268"/>
        <v>0</v>
      </c>
      <c r="H130" s="123"/>
      <c r="I130" s="124"/>
      <c r="J130" s="125">
        <f t="shared" si="269"/>
        <v>0</v>
      </c>
      <c r="K130" s="123"/>
      <c r="L130" s="124"/>
      <c r="M130" s="125">
        <f t="shared" si="270"/>
        <v>0</v>
      </c>
      <c r="N130" s="123"/>
      <c r="O130" s="124"/>
      <c r="P130" s="125">
        <f>N130*O130</f>
        <v>0</v>
      </c>
      <c r="Q130" s="123"/>
      <c r="R130" s="124"/>
      <c r="S130" s="125">
        <f t="shared" si="271"/>
        <v>0</v>
      </c>
      <c r="T130" s="123"/>
      <c r="U130" s="124"/>
      <c r="V130" s="125">
        <f t="shared" si="272"/>
        <v>0</v>
      </c>
      <c r="W130" s="126">
        <f>G130+M130+S130</f>
        <v>0</v>
      </c>
      <c r="X130" s="127">
        <f>J130+P130+V130</f>
        <v>0</v>
      </c>
      <c r="Y130" s="127">
        <f t="shared" si="244"/>
        <v>0</v>
      </c>
      <c r="Z130" s="128" t="e">
        <f t="shared" si="245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thickBot="1" x14ac:dyDescent="0.25">
      <c r="A131" s="132" t="s">
        <v>79</v>
      </c>
      <c r="B131" s="133" t="s">
        <v>220</v>
      </c>
      <c r="C131" s="164" t="s">
        <v>208</v>
      </c>
      <c r="D131" s="134" t="s">
        <v>114</v>
      </c>
      <c r="E131" s="149"/>
      <c r="F131" s="150"/>
      <c r="G131" s="151">
        <f t="shared" si="268"/>
        <v>0</v>
      </c>
      <c r="H131" s="149"/>
      <c r="I131" s="150"/>
      <c r="J131" s="151">
        <f t="shared" si="269"/>
        <v>0</v>
      </c>
      <c r="K131" s="149"/>
      <c r="L131" s="150"/>
      <c r="M131" s="151">
        <f t="shared" si="270"/>
        <v>0</v>
      </c>
      <c r="N131" s="149"/>
      <c r="O131" s="150"/>
      <c r="P131" s="151">
        <f>N131*O131</f>
        <v>0</v>
      </c>
      <c r="Q131" s="149"/>
      <c r="R131" s="150"/>
      <c r="S131" s="151">
        <f t="shared" si="271"/>
        <v>0</v>
      </c>
      <c r="T131" s="149"/>
      <c r="U131" s="150"/>
      <c r="V131" s="151">
        <f t="shared" si="272"/>
        <v>0</v>
      </c>
      <c r="W131" s="138">
        <f>G131+M131+S131</f>
        <v>0</v>
      </c>
      <c r="X131" s="166">
        <f>J131+P131+V131</f>
        <v>0</v>
      </c>
      <c r="Y131" s="166">
        <f t="shared" si="244"/>
        <v>0</v>
      </c>
      <c r="Z131" s="226" t="e">
        <f t="shared" si="245"/>
        <v>#DIV/0!</v>
      </c>
      <c r="AA131" s="139"/>
      <c r="AB131" s="131"/>
      <c r="AC131" s="131"/>
      <c r="AD131" s="131"/>
      <c r="AE131" s="131"/>
      <c r="AF131" s="131"/>
      <c r="AG131" s="131"/>
    </row>
    <row r="132" spans="1:33" ht="30" customHeight="1" thickBot="1" x14ac:dyDescent="0.25">
      <c r="A132" s="167" t="s">
        <v>221</v>
      </c>
      <c r="B132" s="168"/>
      <c r="C132" s="169"/>
      <c r="D132" s="170"/>
      <c r="E132" s="174">
        <f>E128+E124+E120</f>
        <v>6</v>
      </c>
      <c r="F132" s="190"/>
      <c r="G132" s="173">
        <f t="shared" ref="G132:H132" si="273">G128+G124+G120</f>
        <v>30594</v>
      </c>
      <c r="H132" s="174">
        <f t="shared" si="273"/>
        <v>6</v>
      </c>
      <c r="I132" s="190"/>
      <c r="J132" s="173">
        <f t="shared" ref="J132:K132" si="274">J128+J124+J120</f>
        <v>30594</v>
      </c>
      <c r="K132" s="191">
        <f t="shared" si="274"/>
        <v>0</v>
      </c>
      <c r="L132" s="190"/>
      <c r="M132" s="173">
        <f t="shared" ref="M132:N132" si="275">M128+M124+M120</f>
        <v>0</v>
      </c>
      <c r="N132" s="191">
        <f t="shared" si="275"/>
        <v>0</v>
      </c>
      <c r="O132" s="190"/>
      <c r="P132" s="173">
        <f t="shared" ref="P132:Q132" si="276">P128+P124+P120</f>
        <v>0</v>
      </c>
      <c r="Q132" s="191">
        <f t="shared" si="276"/>
        <v>0</v>
      </c>
      <c r="R132" s="190"/>
      <c r="S132" s="173">
        <f t="shared" ref="S132:T132" si="277">S128+S124+S120</f>
        <v>0</v>
      </c>
      <c r="T132" s="191">
        <f t="shared" si="277"/>
        <v>0</v>
      </c>
      <c r="U132" s="190"/>
      <c r="V132" s="175">
        <f t="shared" ref="V132:X132" si="278">V128+V124+V120</f>
        <v>0</v>
      </c>
      <c r="W132" s="227">
        <f t="shared" si="278"/>
        <v>30594</v>
      </c>
      <c r="X132" s="228">
        <f t="shared" si="278"/>
        <v>30594</v>
      </c>
      <c r="Y132" s="228">
        <f t="shared" si="244"/>
        <v>0</v>
      </c>
      <c r="Z132" s="228">
        <f t="shared" si="245"/>
        <v>0</v>
      </c>
      <c r="AA132" s="229"/>
      <c r="AB132" s="7"/>
      <c r="AC132" s="7"/>
      <c r="AD132" s="7"/>
      <c r="AE132" s="7"/>
      <c r="AF132" s="7"/>
      <c r="AG132" s="7"/>
    </row>
    <row r="133" spans="1:33" ht="30" customHeight="1" thickBot="1" x14ac:dyDescent="0.25">
      <c r="A133" s="179" t="s">
        <v>74</v>
      </c>
      <c r="B133" s="211">
        <v>7</v>
      </c>
      <c r="C133" s="181" t="s">
        <v>222</v>
      </c>
      <c r="D133" s="182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30"/>
      <c r="X133" s="230"/>
      <c r="Y133" s="183"/>
      <c r="Z133" s="230"/>
      <c r="AA133" s="231"/>
      <c r="AB133" s="7"/>
      <c r="AC133" s="7"/>
      <c r="AD133" s="7"/>
      <c r="AE133" s="7"/>
      <c r="AF133" s="7"/>
      <c r="AG133" s="7"/>
    </row>
    <row r="134" spans="1:33" ht="30" customHeight="1" x14ac:dyDescent="0.2">
      <c r="A134" s="119" t="s">
        <v>79</v>
      </c>
      <c r="B134" s="120" t="s">
        <v>223</v>
      </c>
      <c r="C134" s="188" t="s">
        <v>224</v>
      </c>
      <c r="D134" s="122" t="s">
        <v>114</v>
      </c>
      <c r="E134" s="123"/>
      <c r="F134" s="124"/>
      <c r="G134" s="125">
        <f t="shared" ref="G134:G144" si="279">E134*F134</f>
        <v>0</v>
      </c>
      <c r="H134" s="123"/>
      <c r="I134" s="124"/>
      <c r="J134" s="125">
        <f t="shared" ref="J134:J144" si="280">H134*I134</f>
        <v>0</v>
      </c>
      <c r="K134" s="123"/>
      <c r="L134" s="124"/>
      <c r="M134" s="125">
        <f t="shared" ref="M134:M144" si="281">K134*L134</f>
        <v>0</v>
      </c>
      <c r="N134" s="123"/>
      <c r="O134" s="124"/>
      <c r="P134" s="125">
        <f t="shared" ref="P134:P144" si="282">N134*O134</f>
        <v>0</v>
      </c>
      <c r="Q134" s="123"/>
      <c r="R134" s="124"/>
      <c r="S134" s="125">
        <f t="shared" ref="S134:S144" si="283">Q134*R134</f>
        <v>0</v>
      </c>
      <c r="T134" s="123"/>
      <c r="U134" s="124"/>
      <c r="V134" s="232">
        <f t="shared" ref="V134:V144" si="284">T134*U134</f>
        <v>0</v>
      </c>
      <c r="W134" s="233">
        <f t="shared" ref="W134:W144" si="285">G134+M134+S134</f>
        <v>0</v>
      </c>
      <c r="X134" s="234">
        <f t="shared" ref="X134:X144" si="286">J134+P134+V134</f>
        <v>0</v>
      </c>
      <c r="Y134" s="234">
        <f t="shared" ref="Y134:Y145" si="287">W134-X134</f>
        <v>0</v>
      </c>
      <c r="Z134" s="235" t="e">
        <f t="shared" ref="Z134:Z145" si="288">Y134/W134</f>
        <v>#DIV/0!</v>
      </c>
      <c r="AA134" s="236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79</v>
      </c>
      <c r="B135" s="120" t="s">
        <v>225</v>
      </c>
      <c r="C135" s="188" t="s">
        <v>226</v>
      </c>
      <c r="D135" s="122" t="s">
        <v>114</v>
      </c>
      <c r="E135" s="123"/>
      <c r="F135" s="124"/>
      <c r="G135" s="125">
        <f t="shared" si="279"/>
        <v>0</v>
      </c>
      <c r="H135" s="123"/>
      <c r="I135" s="124"/>
      <c r="J135" s="125">
        <f t="shared" si="280"/>
        <v>0</v>
      </c>
      <c r="K135" s="123"/>
      <c r="L135" s="124"/>
      <c r="M135" s="125">
        <f t="shared" si="281"/>
        <v>0</v>
      </c>
      <c r="N135" s="123"/>
      <c r="O135" s="124"/>
      <c r="P135" s="125">
        <f t="shared" si="282"/>
        <v>0</v>
      </c>
      <c r="Q135" s="123"/>
      <c r="R135" s="124"/>
      <c r="S135" s="125">
        <f t="shared" si="283"/>
        <v>0</v>
      </c>
      <c r="T135" s="123"/>
      <c r="U135" s="124"/>
      <c r="V135" s="232">
        <f t="shared" si="284"/>
        <v>0</v>
      </c>
      <c r="W135" s="237">
        <f t="shared" si="285"/>
        <v>0</v>
      </c>
      <c r="X135" s="127">
        <f t="shared" si="286"/>
        <v>0</v>
      </c>
      <c r="Y135" s="127">
        <f t="shared" si="287"/>
        <v>0</v>
      </c>
      <c r="Z135" s="128" t="e">
        <f t="shared" si="288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19" t="s">
        <v>79</v>
      </c>
      <c r="B136" s="120" t="s">
        <v>227</v>
      </c>
      <c r="C136" s="188" t="s">
        <v>228</v>
      </c>
      <c r="D136" s="122" t="s">
        <v>114</v>
      </c>
      <c r="E136" s="123"/>
      <c r="F136" s="124"/>
      <c r="G136" s="125">
        <f t="shared" si="279"/>
        <v>0</v>
      </c>
      <c r="H136" s="123"/>
      <c r="I136" s="124"/>
      <c r="J136" s="125">
        <f t="shared" si="280"/>
        <v>0</v>
      </c>
      <c r="K136" s="123"/>
      <c r="L136" s="124"/>
      <c r="M136" s="125">
        <f t="shared" si="281"/>
        <v>0</v>
      </c>
      <c r="N136" s="123"/>
      <c r="O136" s="124"/>
      <c r="P136" s="125">
        <f t="shared" si="282"/>
        <v>0</v>
      </c>
      <c r="Q136" s="123"/>
      <c r="R136" s="124"/>
      <c r="S136" s="125">
        <f t="shared" si="283"/>
        <v>0</v>
      </c>
      <c r="T136" s="123"/>
      <c r="U136" s="124"/>
      <c r="V136" s="232">
        <f t="shared" si="284"/>
        <v>0</v>
      </c>
      <c r="W136" s="237">
        <f t="shared" si="285"/>
        <v>0</v>
      </c>
      <c r="X136" s="127">
        <f t="shared" si="286"/>
        <v>0</v>
      </c>
      <c r="Y136" s="127">
        <f t="shared" si="287"/>
        <v>0</v>
      </c>
      <c r="Z136" s="128" t="e">
        <f t="shared" si="288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19" t="s">
        <v>79</v>
      </c>
      <c r="B137" s="120" t="s">
        <v>229</v>
      </c>
      <c r="C137" s="188" t="s">
        <v>230</v>
      </c>
      <c r="D137" s="122" t="s">
        <v>114</v>
      </c>
      <c r="E137" s="123"/>
      <c r="F137" s="124"/>
      <c r="G137" s="125">
        <f t="shared" si="279"/>
        <v>0</v>
      </c>
      <c r="H137" s="123"/>
      <c r="I137" s="124"/>
      <c r="J137" s="125">
        <f t="shared" si="280"/>
        <v>0</v>
      </c>
      <c r="K137" s="123"/>
      <c r="L137" s="124"/>
      <c r="M137" s="125">
        <f t="shared" si="281"/>
        <v>0</v>
      </c>
      <c r="N137" s="123"/>
      <c r="O137" s="124"/>
      <c r="P137" s="125">
        <f t="shared" si="282"/>
        <v>0</v>
      </c>
      <c r="Q137" s="123"/>
      <c r="R137" s="124"/>
      <c r="S137" s="125">
        <f t="shared" si="283"/>
        <v>0</v>
      </c>
      <c r="T137" s="123"/>
      <c r="U137" s="124"/>
      <c r="V137" s="232">
        <f t="shared" si="284"/>
        <v>0</v>
      </c>
      <c r="W137" s="237">
        <f t="shared" si="285"/>
        <v>0</v>
      </c>
      <c r="X137" s="127">
        <f t="shared" si="286"/>
        <v>0</v>
      </c>
      <c r="Y137" s="127">
        <f t="shared" si="287"/>
        <v>0</v>
      </c>
      <c r="Z137" s="128" t="e">
        <f t="shared" si="288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79</v>
      </c>
      <c r="B138" s="120" t="s">
        <v>231</v>
      </c>
      <c r="C138" s="188" t="s">
        <v>232</v>
      </c>
      <c r="D138" s="122" t="s">
        <v>114</v>
      </c>
      <c r="E138" s="123"/>
      <c r="F138" s="124"/>
      <c r="G138" s="125">
        <f t="shared" si="279"/>
        <v>0</v>
      </c>
      <c r="H138" s="123"/>
      <c r="I138" s="124"/>
      <c r="J138" s="125">
        <f t="shared" si="280"/>
        <v>0</v>
      </c>
      <c r="K138" s="123"/>
      <c r="L138" s="124"/>
      <c r="M138" s="125">
        <f t="shared" si="281"/>
        <v>0</v>
      </c>
      <c r="N138" s="123"/>
      <c r="O138" s="124"/>
      <c r="P138" s="125">
        <f t="shared" si="282"/>
        <v>0</v>
      </c>
      <c r="Q138" s="123"/>
      <c r="R138" s="124"/>
      <c r="S138" s="125">
        <f t="shared" si="283"/>
        <v>0</v>
      </c>
      <c r="T138" s="123"/>
      <c r="U138" s="124"/>
      <c r="V138" s="232">
        <f t="shared" si="284"/>
        <v>0</v>
      </c>
      <c r="W138" s="237">
        <f t="shared" si="285"/>
        <v>0</v>
      </c>
      <c r="X138" s="127">
        <f t="shared" si="286"/>
        <v>0</v>
      </c>
      <c r="Y138" s="127">
        <f t="shared" si="287"/>
        <v>0</v>
      </c>
      <c r="Z138" s="128" t="e">
        <f t="shared" si="288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79</v>
      </c>
      <c r="B139" s="120" t="s">
        <v>233</v>
      </c>
      <c r="C139" s="188" t="s">
        <v>234</v>
      </c>
      <c r="D139" s="122" t="s">
        <v>114</v>
      </c>
      <c r="E139" s="123"/>
      <c r="F139" s="124"/>
      <c r="G139" s="125">
        <f t="shared" si="279"/>
        <v>0</v>
      </c>
      <c r="H139" s="123"/>
      <c r="I139" s="124"/>
      <c r="J139" s="125">
        <f t="shared" si="280"/>
        <v>0</v>
      </c>
      <c r="K139" s="123"/>
      <c r="L139" s="124"/>
      <c r="M139" s="125">
        <f t="shared" si="281"/>
        <v>0</v>
      </c>
      <c r="N139" s="123"/>
      <c r="O139" s="124"/>
      <c r="P139" s="125">
        <f t="shared" si="282"/>
        <v>0</v>
      </c>
      <c r="Q139" s="123"/>
      <c r="R139" s="124"/>
      <c r="S139" s="125">
        <f t="shared" si="283"/>
        <v>0</v>
      </c>
      <c r="T139" s="123"/>
      <c r="U139" s="124"/>
      <c r="V139" s="232">
        <f t="shared" si="284"/>
        <v>0</v>
      </c>
      <c r="W139" s="237">
        <f t="shared" si="285"/>
        <v>0</v>
      </c>
      <c r="X139" s="127">
        <f t="shared" si="286"/>
        <v>0</v>
      </c>
      <c r="Y139" s="127">
        <f t="shared" si="287"/>
        <v>0</v>
      </c>
      <c r="Z139" s="128" t="e">
        <f t="shared" si="288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79</v>
      </c>
      <c r="B140" s="120" t="s">
        <v>235</v>
      </c>
      <c r="C140" s="188" t="s">
        <v>236</v>
      </c>
      <c r="D140" s="122" t="s">
        <v>114</v>
      </c>
      <c r="E140" s="123"/>
      <c r="F140" s="124"/>
      <c r="G140" s="125">
        <f t="shared" si="279"/>
        <v>0</v>
      </c>
      <c r="H140" s="123"/>
      <c r="I140" s="124"/>
      <c r="J140" s="125">
        <f t="shared" si="280"/>
        <v>0</v>
      </c>
      <c r="K140" s="123"/>
      <c r="L140" s="124"/>
      <c r="M140" s="125">
        <f t="shared" si="281"/>
        <v>0</v>
      </c>
      <c r="N140" s="123"/>
      <c r="O140" s="124"/>
      <c r="P140" s="125">
        <f t="shared" si="282"/>
        <v>0</v>
      </c>
      <c r="Q140" s="123"/>
      <c r="R140" s="124"/>
      <c r="S140" s="125">
        <f t="shared" si="283"/>
        <v>0</v>
      </c>
      <c r="T140" s="123"/>
      <c r="U140" s="124"/>
      <c r="V140" s="232">
        <f t="shared" si="284"/>
        <v>0</v>
      </c>
      <c r="W140" s="237">
        <f t="shared" si="285"/>
        <v>0</v>
      </c>
      <c r="X140" s="127">
        <f t="shared" si="286"/>
        <v>0</v>
      </c>
      <c r="Y140" s="127">
        <f t="shared" si="287"/>
        <v>0</v>
      </c>
      <c r="Z140" s="128" t="e">
        <f t="shared" si="288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79</v>
      </c>
      <c r="B141" s="120" t="s">
        <v>237</v>
      </c>
      <c r="C141" s="188" t="s">
        <v>238</v>
      </c>
      <c r="D141" s="122" t="s">
        <v>114</v>
      </c>
      <c r="E141" s="123"/>
      <c r="F141" s="124"/>
      <c r="G141" s="125">
        <f t="shared" si="279"/>
        <v>0</v>
      </c>
      <c r="H141" s="123"/>
      <c r="I141" s="124"/>
      <c r="J141" s="125">
        <f t="shared" si="280"/>
        <v>0</v>
      </c>
      <c r="K141" s="123"/>
      <c r="L141" s="124"/>
      <c r="M141" s="125">
        <f t="shared" si="281"/>
        <v>0</v>
      </c>
      <c r="N141" s="123"/>
      <c r="O141" s="124"/>
      <c r="P141" s="125">
        <f t="shared" si="282"/>
        <v>0</v>
      </c>
      <c r="Q141" s="123"/>
      <c r="R141" s="124"/>
      <c r="S141" s="125">
        <f t="shared" si="283"/>
        <v>0</v>
      </c>
      <c r="T141" s="123"/>
      <c r="U141" s="124"/>
      <c r="V141" s="232">
        <f t="shared" si="284"/>
        <v>0</v>
      </c>
      <c r="W141" s="237">
        <f t="shared" si="285"/>
        <v>0</v>
      </c>
      <c r="X141" s="127">
        <f t="shared" si="286"/>
        <v>0</v>
      </c>
      <c r="Y141" s="127">
        <f t="shared" si="287"/>
        <v>0</v>
      </c>
      <c r="Z141" s="128" t="e">
        <f t="shared" si="28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32" t="s">
        <v>79</v>
      </c>
      <c r="B142" s="120" t="s">
        <v>239</v>
      </c>
      <c r="C142" s="164" t="s">
        <v>240</v>
      </c>
      <c r="D142" s="122" t="s">
        <v>114</v>
      </c>
      <c r="E142" s="135"/>
      <c r="F142" s="136"/>
      <c r="G142" s="125">
        <f t="shared" si="279"/>
        <v>0</v>
      </c>
      <c r="H142" s="135"/>
      <c r="I142" s="136"/>
      <c r="J142" s="125">
        <f t="shared" si="280"/>
        <v>0</v>
      </c>
      <c r="K142" s="123"/>
      <c r="L142" s="124"/>
      <c r="M142" s="125">
        <f t="shared" si="281"/>
        <v>0</v>
      </c>
      <c r="N142" s="123"/>
      <c r="O142" s="124"/>
      <c r="P142" s="125">
        <f t="shared" si="282"/>
        <v>0</v>
      </c>
      <c r="Q142" s="123"/>
      <c r="R142" s="124"/>
      <c r="S142" s="125">
        <f t="shared" si="283"/>
        <v>0</v>
      </c>
      <c r="T142" s="123"/>
      <c r="U142" s="124"/>
      <c r="V142" s="232">
        <f t="shared" si="284"/>
        <v>0</v>
      </c>
      <c r="W142" s="237">
        <f t="shared" si="285"/>
        <v>0</v>
      </c>
      <c r="X142" s="127">
        <f t="shared" si="286"/>
        <v>0</v>
      </c>
      <c r="Y142" s="127">
        <f t="shared" si="287"/>
        <v>0</v>
      </c>
      <c r="Z142" s="128" t="e">
        <f t="shared" si="288"/>
        <v>#DIV/0!</v>
      </c>
      <c r="AA142" s="13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32" t="s">
        <v>79</v>
      </c>
      <c r="B143" s="120" t="s">
        <v>241</v>
      </c>
      <c r="C143" s="164" t="s">
        <v>242</v>
      </c>
      <c r="D143" s="134" t="s">
        <v>114</v>
      </c>
      <c r="E143" s="123"/>
      <c r="F143" s="124"/>
      <c r="G143" s="125">
        <f t="shared" si="279"/>
        <v>0</v>
      </c>
      <c r="H143" s="123"/>
      <c r="I143" s="124"/>
      <c r="J143" s="125">
        <f t="shared" si="280"/>
        <v>0</v>
      </c>
      <c r="K143" s="123"/>
      <c r="L143" s="124"/>
      <c r="M143" s="125">
        <f t="shared" si="281"/>
        <v>0</v>
      </c>
      <c r="N143" s="123"/>
      <c r="O143" s="124"/>
      <c r="P143" s="125">
        <f t="shared" si="282"/>
        <v>0</v>
      </c>
      <c r="Q143" s="123"/>
      <c r="R143" s="124"/>
      <c r="S143" s="125">
        <f t="shared" si="283"/>
        <v>0</v>
      </c>
      <c r="T143" s="123"/>
      <c r="U143" s="124"/>
      <c r="V143" s="232">
        <f t="shared" si="284"/>
        <v>0</v>
      </c>
      <c r="W143" s="237">
        <f t="shared" si="285"/>
        <v>0</v>
      </c>
      <c r="X143" s="127">
        <f t="shared" si="286"/>
        <v>0</v>
      </c>
      <c r="Y143" s="127">
        <f t="shared" si="287"/>
        <v>0</v>
      </c>
      <c r="Z143" s="128" t="e">
        <f t="shared" si="288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thickBot="1" x14ac:dyDescent="0.25">
      <c r="A144" s="132" t="s">
        <v>79</v>
      </c>
      <c r="B144" s="120" t="s">
        <v>243</v>
      </c>
      <c r="C144" s="238" t="s">
        <v>244</v>
      </c>
      <c r="D144" s="134"/>
      <c r="E144" s="135"/>
      <c r="F144" s="136">
        <v>0.22</v>
      </c>
      <c r="G144" s="137">
        <f t="shared" si="279"/>
        <v>0</v>
      </c>
      <c r="H144" s="135"/>
      <c r="I144" s="136">
        <v>0.22</v>
      </c>
      <c r="J144" s="137">
        <f t="shared" si="280"/>
        <v>0</v>
      </c>
      <c r="K144" s="135"/>
      <c r="L144" s="136">
        <v>0.22</v>
      </c>
      <c r="M144" s="137">
        <f t="shared" si="281"/>
        <v>0</v>
      </c>
      <c r="N144" s="135"/>
      <c r="O144" s="136">
        <v>0.22</v>
      </c>
      <c r="P144" s="137">
        <f t="shared" si="282"/>
        <v>0</v>
      </c>
      <c r="Q144" s="135"/>
      <c r="R144" s="136">
        <v>0.22</v>
      </c>
      <c r="S144" s="137">
        <f t="shared" si="283"/>
        <v>0</v>
      </c>
      <c r="T144" s="135"/>
      <c r="U144" s="136">
        <v>0.22</v>
      </c>
      <c r="V144" s="239">
        <f t="shared" si="284"/>
        <v>0</v>
      </c>
      <c r="W144" s="240">
        <f t="shared" si="285"/>
        <v>0</v>
      </c>
      <c r="X144" s="241">
        <f t="shared" si="286"/>
        <v>0</v>
      </c>
      <c r="Y144" s="241">
        <f t="shared" si="287"/>
        <v>0</v>
      </c>
      <c r="Z144" s="242" t="e">
        <f t="shared" si="288"/>
        <v>#DIV/0!</v>
      </c>
      <c r="AA144" s="152"/>
      <c r="AB144" s="7"/>
      <c r="AC144" s="7"/>
      <c r="AD144" s="7"/>
      <c r="AE144" s="7"/>
      <c r="AF144" s="7"/>
      <c r="AG144" s="7"/>
    </row>
    <row r="145" spans="1:33" ht="30" customHeight="1" thickBot="1" x14ac:dyDescent="0.25">
      <c r="A145" s="167" t="s">
        <v>245</v>
      </c>
      <c r="B145" s="243"/>
      <c r="C145" s="169"/>
      <c r="D145" s="170"/>
      <c r="E145" s="174">
        <f>SUM(E134:E143)</f>
        <v>0</v>
      </c>
      <c r="F145" s="190"/>
      <c r="G145" s="173">
        <f>SUM(G134:G144)</f>
        <v>0</v>
      </c>
      <c r="H145" s="174">
        <f>SUM(H134:H143)</f>
        <v>0</v>
      </c>
      <c r="I145" s="190"/>
      <c r="J145" s="173">
        <f>SUM(J134:J144)</f>
        <v>0</v>
      </c>
      <c r="K145" s="191">
        <f>SUM(K134:K143)</f>
        <v>0</v>
      </c>
      <c r="L145" s="190"/>
      <c r="M145" s="173">
        <f>SUM(M134:M144)</f>
        <v>0</v>
      </c>
      <c r="N145" s="191">
        <f>SUM(N134:N143)</f>
        <v>0</v>
      </c>
      <c r="O145" s="190"/>
      <c r="P145" s="173">
        <f>SUM(P134:P144)</f>
        <v>0</v>
      </c>
      <c r="Q145" s="191">
        <f>SUM(Q134:Q143)</f>
        <v>0</v>
      </c>
      <c r="R145" s="190"/>
      <c r="S145" s="173">
        <f>SUM(S134:S144)</f>
        <v>0</v>
      </c>
      <c r="T145" s="191">
        <f>SUM(T134:T143)</f>
        <v>0</v>
      </c>
      <c r="U145" s="190"/>
      <c r="V145" s="175">
        <f t="shared" ref="V145:X145" si="289">SUM(V134:V144)</f>
        <v>0</v>
      </c>
      <c r="W145" s="227">
        <f t="shared" si="289"/>
        <v>0</v>
      </c>
      <c r="X145" s="228">
        <f t="shared" si="289"/>
        <v>0</v>
      </c>
      <c r="Y145" s="228">
        <f t="shared" si="287"/>
        <v>0</v>
      </c>
      <c r="Z145" s="228" t="e">
        <f t="shared" si="288"/>
        <v>#DIV/0!</v>
      </c>
      <c r="AA145" s="229"/>
      <c r="AB145" s="7"/>
      <c r="AC145" s="7"/>
      <c r="AD145" s="7"/>
      <c r="AE145" s="7"/>
      <c r="AF145" s="7"/>
      <c r="AG145" s="7"/>
    </row>
    <row r="146" spans="1:33" ht="30" customHeight="1" thickBot="1" x14ac:dyDescent="0.25">
      <c r="A146" s="244" t="s">
        <v>74</v>
      </c>
      <c r="B146" s="211">
        <v>8</v>
      </c>
      <c r="C146" s="245" t="s">
        <v>246</v>
      </c>
      <c r="D146" s="182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230"/>
      <c r="X146" s="230"/>
      <c r="Y146" s="183"/>
      <c r="Z146" s="230"/>
      <c r="AA146" s="231"/>
      <c r="AB146" s="118"/>
      <c r="AC146" s="118"/>
      <c r="AD146" s="118"/>
      <c r="AE146" s="118"/>
      <c r="AF146" s="118"/>
      <c r="AG146" s="118"/>
    </row>
    <row r="147" spans="1:33" ht="30" customHeight="1" x14ac:dyDescent="0.2">
      <c r="A147" s="119" t="s">
        <v>79</v>
      </c>
      <c r="B147" s="120" t="s">
        <v>247</v>
      </c>
      <c r="C147" s="188" t="s">
        <v>248</v>
      </c>
      <c r="D147" s="122" t="s">
        <v>249</v>
      </c>
      <c r="E147" s="123"/>
      <c r="F147" s="124"/>
      <c r="G147" s="125">
        <f t="shared" ref="G147:G152" si="290">E147*F147</f>
        <v>0</v>
      </c>
      <c r="H147" s="123"/>
      <c r="I147" s="124"/>
      <c r="J147" s="125">
        <f t="shared" ref="J147:J152" si="291">H147*I147</f>
        <v>0</v>
      </c>
      <c r="K147" s="123"/>
      <c r="L147" s="124"/>
      <c r="M147" s="125">
        <f t="shared" ref="M147:M152" si="292">K147*L147</f>
        <v>0</v>
      </c>
      <c r="N147" s="123"/>
      <c r="O147" s="124"/>
      <c r="P147" s="125">
        <f t="shared" ref="P147:P152" si="293">N147*O147</f>
        <v>0</v>
      </c>
      <c r="Q147" s="123"/>
      <c r="R147" s="124"/>
      <c r="S147" s="125">
        <f t="shared" ref="S147:S152" si="294">Q147*R147</f>
        <v>0</v>
      </c>
      <c r="T147" s="123"/>
      <c r="U147" s="124"/>
      <c r="V147" s="232">
        <f t="shared" ref="V147:V152" si="295">T147*U147</f>
        <v>0</v>
      </c>
      <c r="W147" s="233">
        <f t="shared" ref="W147:W152" si="296">G147+M147+S147</f>
        <v>0</v>
      </c>
      <c r="X147" s="234">
        <f t="shared" ref="X147:X152" si="297">J147+P147+V147</f>
        <v>0</v>
      </c>
      <c r="Y147" s="234">
        <f t="shared" ref="Y147:Y153" si="298">W147-X147</f>
        <v>0</v>
      </c>
      <c r="Z147" s="235" t="e">
        <f t="shared" ref="Z147:Z153" si="299">Y147/W147</f>
        <v>#DIV/0!</v>
      </c>
      <c r="AA147" s="236"/>
      <c r="AB147" s="131"/>
      <c r="AC147" s="131"/>
      <c r="AD147" s="131"/>
      <c r="AE147" s="131"/>
      <c r="AF147" s="131"/>
      <c r="AG147" s="131"/>
    </row>
    <row r="148" spans="1:33" ht="30" customHeight="1" x14ac:dyDescent="0.2">
      <c r="A148" s="119" t="s">
        <v>79</v>
      </c>
      <c r="B148" s="120" t="s">
        <v>250</v>
      </c>
      <c r="C148" s="188" t="s">
        <v>251</v>
      </c>
      <c r="D148" s="122" t="s">
        <v>249</v>
      </c>
      <c r="E148" s="123"/>
      <c r="F148" s="124"/>
      <c r="G148" s="125">
        <f t="shared" si="290"/>
        <v>0</v>
      </c>
      <c r="H148" s="123"/>
      <c r="I148" s="124"/>
      <c r="J148" s="125">
        <f t="shared" si="291"/>
        <v>0</v>
      </c>
      <c r="K148" s="123"/>
      <c r="L148" s="124"/>
      <c r="M148" s="125">
        <f t="shared" si="292"/>
        <v>0</v>
      </c>
      <c r="N148" s="123"/>
      <c r="O148" s="124"/>
      <c r="P148" s="125">
        <f t="shared" si="293"/>
        <v>0</v>
      </c>
      <c r="Q148" s="123"/>
      <c r="R148" s="124"/>
      <c r="S148" s="125">
        <f t="shared" si="294"/>
        <v>0</v>
      </c>
      <c r="T148" s="123"/>
      <c r="U148" s="124"/>
      <c r="V148" s="232">
        <f t="shared" si="295"/>
        <v>0</v>
      </c>
      <c r="W148" s="237">
        <f t="shared" si="296"/>
        <v>0</v>
      </c>
      <c r="X148" s="127">
        <f t="shared" si="297"/>
        <v>0</v>
      </c>
      <c r="Y148" s="127">
        <f t="shared" si="298"/>
        <v>0</v>
      </c>
      <c r="Z148" s="128" t="e">
        <f t="shared" si="299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79</v>
      </c>
      <c r="B149" s="120" t="s">
        <v>252</v>
      </c>
      <c r="C149" s="188" t="s">
        <v>253</v>
      </c>
      <c r="D149" s="122" t="s">
        <v>254</v>
      </c>
      <c r="E149" s="246"/>
      <c r="F149" s="247"/>
      <c r="G149" s="125">
        <f t="shared" si="290"/>
        <v>0</v>
      </c>
      <c r="H149" s="246"/>
      <c r="I149" s="247"/>
      <c r="J149" s="125">
        <f t="shared" si="291"/>
        <v>0</v>
      </c>
      <c r="K149" s="123"/>
      <c r="L149" s="124"/>
      <c r="M149" s="125">
        <f t="shared" si="292"/>
        <v>0</v>
      </c>
      <c r="N149" s="123"/>
      <c r="O149" s="124"/>
      <c r="P149" s="125">
        <f t="shared" si="293"/>
        <v>0</v>
      </c>
      <c r="Q149" s="123"/>
      <c r="R149" s="124"/>
      <c r="S149" s="125">
        <f t="shared" si="294"/>
        <v>0</v>
      </c>
      <c r="T149" s="123"/>
      <c r="U149" s="124"/>
      <c r="V149" s="232">
        <f t="shared" si="295"/>
        <v>0</v>
      </c>
      <c r="W149" s="248">
        <f t="shared" si="296"/>
        <v>0</v>
      </c>
      <c r="X149" s="127">
        <f t="shared" si="297"/>
        <v>0</v>
      </c>
      <c r="Y149" s="127">
        <f t="shared" si="298"/>
        <v>0</v>
      </c>
      <c r="Z149" s="128" t="e">
        <f t="shared" si="299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79</v>
      </c>
      <c r="B150" s="120" t="s">
        <v>255</v>
      </c>
      <c r="C150" s="188" t="s">
        <v>256</v>
      </c>
      <c r="D150" s="122" t="s">
        <v>254</v>
      </c>
      <c r="E150" s="123"/>
      <c r="F150" s="124"/>
      <c r="G150" s="125">
        <f t="shared" si="290"/>
        <v>0</v>
      </c>
      <c r="H150" s="123"/>
      <c r="I150" s="124"/>
      <c r="J150" s="125">
        <f t="shared" si="291"/>
        <v>0</v>
      </c>
      <c r="K150" s="246"/>
      <c r="L150" s="247"/>
      <c r="M150" s="125">
        <f t="shared" si="292"/>
        <v>0</v>
      </c>
      <c r="N150" s="246"/>
      <c r="O150" s="247"/>
      <c r="P150" s="125">
        <f t="shared" si="293"/>
        <v>0</v>
      </c>
      <c r="Q150" s="246"/>
      <c r="R150" s="247"/>
      <c r="S150" s="125">
        <f t="shared" si="294"/>
        <v>0</v>
      </c>
      <c r="T150" s="246"/>
      <c r="U150" s="247"/>
      <c r="V150" s="232">
        <f t="shared" si="295"/>
        <v>0</v>
      </c>
      <c r="W150" s="248">
        <f t="shared" si="296"/>
        <v>0</v>
      </c>
      <c r="X150" s="127">
        <f t="shared" si="297"/>
        <v>0</v>
      </c>
      <c r="Y150" s="127">
        <f t="shared" si="298"/>
        <v>0</v>
      </c>
      <c r="Z150" s="128" t="e">
        <f t="shared" si="299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19" t="s">
        <v>79</v>
      </c>
      <c r="B151" s="120" t="s">
        <v>257</v>
      </c>
      <c r="C151" s="188" t="s">
        <v>258</v>
      </c>
      <c r="D151" s="122" t="s">
        <v>254</v>
      </c>
      <c r="E151" s="123"/>
      <c r="F151" s="124"/>
      <c r="G151" s="125">
        <f t="shared" si="290"/>
        <v>0</v>
      </c>
      <c r="H151" s="123"/>
      <c r="I151" s="124"/>
      <c r="J151" s="125">
        <f t="shared" si="291"/>
        <v>0</v>
      </c>
      <c r="K151" s="123"/>
      <c r="L151" s="124"/>
      <c r="M151" s="125">
        <f t="shared" si="292"/>
        <v>0</v>
      </c>
      <c r="N151" s="123"/>
      <c r="O151" s="124"/>
      <c r="P151" s="125">
        <f t="shared" si="293"/>
        <v>0</v>
      </c>
      <c r="Q151" s="123"/>
      <c r="R151" s="124"/>
      <c r="S151" s="125">
        <f t="shared" si="294"/>
        <v>0</v>
      </c>
      <c r="T151" s="123"/>
      <c r="U151" s="124"/>
      <c r="V151" s="232">
        <f t="shared" si="295"/>
        <v>0</v>
      </c>
      <c r="W151" s="237">
        <f t="shared" si="296"/>
        <v>0</v>
      </c>
      <c r="X151" s="127">
        <f t="shared" si="297"/>
        <v>0</v>
      </c>
      <c r="Y151" s="127">
        <f t="shared" si="298"/>
        <v>0</v>
      </c>
      <c r="Z151" s="128" t="e">
        <f t="shared" si="299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thickBot="1" x14ac:dyDescent="0.25">
      <c r="A152" s="132" t="s">
        <v>79</v>
      </c>
      <c r="B152" s="154" t="s">
        <v>259</v>
      </c>
      <c r="C152" s="165" t="s">
        <v>260</v>
      </c>
      <c r="D152" s="134"/>
      <c r="E152" s="135"/>
      <c r="F152" s="136">
        <v>0.22</v>
      </c>
      <c r="G152" s="137">
        <f t="shared" si="290"/>
        <v>0</v>
      </c>
      <c r="H152" s="135"/>
      <c r="I152" s="136">
        <v>0.22</v>
      </c>
      <c r="J152" s="137">
        <f t="shared" si="291"/>
        <v>0</v>
      </c>
      <c r="K152" s="135"/>
      <c r="L152" s="136">
        <v>0.22</v>
      </c>
      <c r="M152" s="137">
        <f t="shared" si="292"/>
        <v>0</v>
      </c>
      <c r="N152" s="135"/>
      <c r="O152" s="136">
        <v>0.22</v>
      </c>
      <c r="P152" s="137">
        <f t="shared" si="293"/>
        <v>0</v>
      </c>
      <c r="Q152" s="135"/>
      <c r="R152" s="136">
        <v>0.22</v>
      </c>
      <c r="S152" s="137">
        <f t="shared" si="294"/>
        <v>0</v>
      </c>
      <c r="T152" s="135"/>
      <c r="U152" s="136">
        <v>0.22</v>
      </c>
      <c r="V152" s="239">
        <f t="shared" si="295"/>
        <v>0</v>
      </c>
      <c r="W152" s="240">
        <f t="shared" si="296"/>
        <v>0</v>
      </c>
      <c r="X152" s="241">
        <f t="shared" si="297"/>
        <v>0</v>
      </c>
      <c r="Y152" s="241">
        <f t="shared" si="298"/>
        <v>0</v>
      </c>
      <c r="Z152" s="242" t="e">
        <f t="shared" si="299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thickBot="1" x14ac:dyDescent="0.25">
      <c r="A153" s="167" t="s">
        <v>261</v>
      </c>
      <c r="B153" s="249"/>
      <c r="C153" s="169"/>
      <c r="D153" s="170"/>
      <c r="E153" s="174">
        <f>SUM(E147:E151)</f>
        <v>0</v>
      </c>
      <c r="F153" s="190"/>
      <c r="G153" s="174">
        <f>SUM(G147:G152)</f>
        <v>0</v>
      </c>
      <c r="H153" s="174">
        <f>SUM(H147:H151)</f>
        <v>0</v>
      </c>
      <c r="I153" s="190"/>
      <c r="J153" s="174">
        <f>SUM(J147:J152)</f>
        <v>0</v>
      </c>
      <c r="K153" s="174">
        <f>SUM(K147:K151)</f>
        <v>0</v>
      </c>
      <c r="L153" s="190"/>
      <c r="M153" s="174">
        <f>SUM(M147:M152)</f>
        <v>0</v>
      </c>
      <c r="N153" s="174">
        <f>SUM(N147:N151)</f>
        <v>0</v>
      </c>
      <c r="O153" s="190"/>
      <c r="P153" s="174">
        <f>SUM(P147:P152)</f>
        <v>0</v>
      </c>
      <c r="Q153" s="174">
        <f>SUM(Q147:Q151)</f>
        <v>0</v>
      </c>
      <c r="R153" s="190"/>
      <c r="S153" s="174">
        <f>SUM(S147:S152)</f>
        <v>0</v>
      </c>
      <c r="T153" s="174">
        <f>SUM(T147:T151)</f>
        <v>0</v>
      </c>
      <c r="U153" s="190"/>
      <c r="V153" s="250">
        <f t="shared" ref="V153:X153" si="300">SUM(V147:V152)</f>
        <v>0</v>
      </c>
      <c r="W153" s="227">
        <f t="shared" si="300"/>
        <v>0</v>
      </c>
      <c r="X153" s="228">
        <f t="shared" si="300"/>
        <v>0</v>
      </c>
      <c r="Y153" s="228">
        <f t="shared" si="298"/>
        <v>0</v>
      </c>
      <c r="Z153" s="228" t="e">
        <f t="shared" si="299"/>
        <v>#DIV/0!</v>
      </c>
      <c r="AA153" s="229"/>
      <c r="AB153" s="7"/>
      <c r="AC153" s="7"/>
      <c r="AD153" s="7"/>
      <c r="AE153" s="7"/>
      <c r="AF153" s="7"/>
      <c r="AG153" s="7"/>
    </row>
    <row r="154" spans="1:33" ht="30" customHeight="1" thickBot="1" x14ac:dyDescent="0.25">
      <c r="A154" s="179" t="s">
        <v>74</v>
      </c>
      <c r="B154" s="180">
        <v>9</v>
      </c>
      <c r="C154" s="181" t="s">
        <v>262</v>
      </c>
      <c r="D154" s="182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51"/>
      <c r="X154" s="251"/>
      <c r="Y154" s="213"/>
      <c r="Z154" s="251"/>
      <c r="AA154" s="252"/>
      <c r="AB154" s="7"/>
      <c r="AC154" s="7"/>
      <c r="AD154" s="7"/>
      <c r="AE154" s="7"/>
      <c r="AF154" s="7"/>
      <c r="AG154" s="7"/>
    </row>
    <row r="155" spans="1:33" ht="30" customHeight="1" x14ac:dyDescent="0.2">
      <c r="A155" s="253" t="s">
        <v>79</v>
      </c>
      <c r="B155" s="254">
        <v>43839</v>
      </c>
      <c r="C155" s="255" t="s">
        <v>263</v>
      </c>
      <c r="D155" s="256"/>
      <c r="E155" s="257"/>
      <c r="F155" s="258"/>
      <c r="G155" s="259">
        <f t="shared" ref="G155:G160" si="301">E155*F155</f>
        <v>0</v>
      </c>
      <c r="H155" s="257"/>
      <c r="I155" s="258"/>
      <c r="J155" s="259">
        <f t="shared" ref="J155:J160" si="302">H155*I155</f>
        <v>0</v>
      </c>
      <c r="K155" s="260"/>
      <c r="L155" s="258"/>
      <c r="M155" s="259">
        <f t="shared" ref="M155:M160" si="303">K155*L155</f>
        <v>0</v>
      </c>
      <c r="N155" s="260"/>
      <c r="O155" s="258"/>
      <c r="P155" s="259">
        <f t="shared" ref="P155:P160" si="304">N155*O155</f>
        <v>0</v>
      </c>
      <c r="Q155" s="260"/>
      <c r="R155" s="258"/>
      <c r="S155" s="259">
        <f t="shared" ref="S155:S160" si="305">Q155*R155</f>
        <v>0</v>
      </c>
      <c r="T155" s="260"/>
      <c r="U155" s="258"/>
      <c r="V155" s="259">
        <f t="shared" ref="V155:V160" si="306">T155*U155</f>
        <v>0</v>
      </c>
      <c r="W155" s="234">
        <f t="shared" ref="W155:W160" si="307">G155+M155+S155</f>
        <v>0</v>
      </c>
      <c r="X155" s="127">
        <f t="shared" ref="X155:X160" si="308">J155+P155+V155</f>
        <v>0</v>
      </c>
      <c r="Y155" s="127">
        <f t="shared" ref="Y155:Y161" si="309">W155-X155</f>
        <v>0</v>
      </c>
      <c r="Z155" s="128" t="e">
        <f t="shared" ref="Z155:Z161" si="310">Y155/W155</f>
        <v>#DIV/0!</v>
      </c>
      <c r="AA155" s="236"/>
      <c r="AB155" s="130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79</v>
      </c>
      <c r="B156" s="261">
        <v>43870</v>
      </c>
      <c r="C156" s="188" t="s">
        <v>264</v>
      </c>
      <c r="D156" s="262"/>
      <c r="E156" s="263"/>
      <c r="F156" s="124"/>
      <c r="G156" s="125">
        <f t="shared" si="301"/>
        <v>0</v>
      </c>
      <c r="H156" s="263"/>
      <c r="I156" s="124"/>
      <c r="J156" s="125">
        <f t="shared" si="302"/>
        <v>0</v>
      </c>
      <c r="K156" s="123"/>
      <c r="L156" s="124"/>
      <c r="M156" s="125">
        <f t="shared" si="303"/>
        <v>0</v>
      </c>
      <c r="N156" s="123"/>
      <c r="O156" s="124"/>
      <c r="P156" s="125">
        <f t="shared" si="304"/>
        <v>0</v>
      </c>
      <c r="Q156" s="123"/>
      <c r="R156" s="124"/>
      <c r="S156" s="125">
        <f t="shared" si="305"/>
        <v>0</v>
      </c>
      <c r="T156" s="123"/>
      <c r="U156" s="124"/>
      <c r="V156" s="125">
        <f t="shared" si="306"/>
        <v>0</v>
      </c>
      <c r="W156" s="126">
        <f t="shared" si="307"/>
        <v>0</v>
      </c>
      <c r="X156" s="127">
        <f t="shared" si="308"/>
        <v>0</v>
      </c>
      <c r="Y156" s="127">
        <f t="shared" si="309"/>
        <v>0</v>
      </c>
      <c r="Z156" s="128" t="e">
        <f t="shared" si="31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79</v>
      </c>
      <c r="B157" s="261">
        <v>43899</v>
      </c>
      <c r="C157" s="362" t="s">
        <v>390</v>
      </c>
      <c r="D157" s="365" t="s">
        <v>82</v>
      </c>
      <c r="E157" s="263">
        <v>3</v>
      </c>
      <c r="F157" s="124">
        <v>6550</v>
      </c>
      <c r="G157" s="125">
        <f t="shared" si="301"/>
        <v>19650</v>
      </c>
      <c r="H157" s="263">
        <v>3</v>
      </c>
      <c r="I157" s="124">
        <v>6550</v>
      </c>
      <c r="J157" s="125">
        <f t="shared" si="302"/>
        <v>19650</v>
      </c>
      <c r="K157" s="123"/>
      <c r="L157" s="124"/>
      <c r="M157" s="125">
        <f t="shared" si="303"/>
        <v>0</v>
      </c>
      <c r="N157" s="123"/>
      <c r="O157" s="124"/>
      <c r="P157" s="125">
        <f t="shared" si="304"/>
        <v>0</v>
      </c>
      <c r="Q157" s="123"/>
      <c r="R157" s="124"/>
      <c r="S157" s="125">
        <f t="shared" si="305"/>
        <v>0</v>
      </c>
      <c r="T157" s="123"/>
      <c r="U157" s="124"/>
      <c r="V157" s="125">
        <f t="shared" si="306"/>
        <v>0</v>
      </c>
      <c r="W157" s="126">
        <f t="shared" si="307"/>
        <v>19650</v>
      </c>
      <c r="X157" s="127">
        <f t="shared" si="308"/>
        <v>19650</v>
      </c>
      <c r="Y157" s="127">
        <f t="shared" si="309"/>
        <v>0</v>
      </c>
      <c r="Z157" s="128">
        <f t="shared" si="310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79</v>
      </c>
      <c r="B158" s="261">
        <v>43930</v>
      </c>
      <c r="C158" s="362" t="s">
        <v>391</v>
      </c>
      <c r="D158" s="365" t="s">
        <v>392</v>
      </c>
      <c r="E158" s="263">
        <v>10</v>
      </c>
      <c r="F158" s="124">
        <v>7700</v>
      </c>
      <c r="G158" s="125">
        <f t="shared" si="301"/>
        <v>77000</v>
      </c>
      <c r="H158" s="263">
        <v>10</v>
      </c>
      <c r="I158" s="124">
        <v>7700</v>
      </c>
      <c r="J158" s="125">
        <f t="shared" si="302"/>
        <v>77000</v>
      </c>
      <c r="K158" s="123"/>
      <c r="L158" s="124"/>
      <c r="M158" s="125">
        <f t="shared" si="303"/>
        <v>0</v>
      </c>
      <c r="N158" s="123"/>
      <c r="O158" s="124"/>
      <c r="P158" s="125">
        <f t="shared" si="304"/>
        <v>0</v>
      </c>
      <c r="Q158" s="123"/>
      <c r="R158" s="124"/>
      <c r="S158" s="125">
        <f t="shared" si="305"/>
        <v>0</v>
      </c>
      <c r="T158" s="123"/>
      <c r="U158" s="124"/>
      <c r="V158" s="125">
        <f t="shared" si="306"/>
        <v>0</v>
      </c>
      <c r="W158" s="126">
        <f t="shared" si="307"/>
        <v>77000</v>
      </c>
      <c r="X158" s="127">
        <f t="shared" si="308"/>
        <v>77000</v>
      </c>
      <c r="Y158" s="127">
        <f t="shared" si="309"/>
        <v>0</v>
      </c>
      <c r="Z158" s="128">
        <f t="shared" si="310"/>
        <v>0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32" t="s">
        <v>79</v>
      </c>
      <c r="B159" s="261">
        <v>43960</v>
      </c>
      <c r="C159" s="361" t="s">
        <v>393</v>
      </c>
      <c r="D159" s="366" t="s">
        <v>392</v>
      </c>
      <c r="E159" s="265">
        <v>10</v>
      </c>
      <c r="F159" s="136">
        <v>2400</v>
      </c>
      <c r="G159" s="137">
        <f>E159*F159</f>
        <v>24000</v>
      </c>
      <c r="H159" s="265">
        <v>10</v>
      </c>
      <c r="I159" s="136">
        <v>2400</v>
      </c>
      <c r="J159" s="137">
        <f t="shared" si="302"/>
        <v>24000</v>
      </c>
      <c r="K159" s="135"/>
      <c r="L159" s="136"/>
      <c r="M159" s="137">
        <f t="shared" si="303"/>
        <v>0</v>
      </c>
      <c r="N159" s="135"/>
      <c r="O159" s="136"/>
      <c r="P159" s="137">
        <f t="shared" si="304"/>
        <v>0</v>
      </c>
      <c r="Q159" s="135"/>
      <c r="R159" s="136"/>
      <c r="S159" s="137">
        <f t="shared" si="305"/>
        <v>0</v>
      </c>
      <c r="T159" s="135"/>
      <c r="U159" s="136"/>
      <c r="V159" s="137">
        <f t="shared" si="306"/>
        <v>0</v>
      </c>
      <c r="W159" s="138">
        <f t="shared" si="307"/>
        <v>24000</v>
      </c>
      <c r="X159" s="127">
        <f t="shared" si="308"/>
        <v>24000</v>
      </c>
      <c r="Y159" s="127">
        <f t="shared" si="309"/>
        <v>0</v>
      </c>
      <c r="Z159" s="128">
        <f t="shared" si="310"/>
        <v>0</v>
      </c>
      <c r="AA159" s="139"/>
      <c r="AB159" s="131"/>
      <c r="AC159" s="131"/>
      <c r="AD159" s="131"/>
      <c r="AE159" s="131"/>
      <c r="AF159" s="131"/>
      <c r="AG159" s="131"/>
    </row>
    <row r="160" spans="1:33" ht="30" customHeight="1" thickBot="1" x14ac:dyDescent="0.25">
      <c r="A160" s="132" t="s">
        <v>79</v>
      </c>
      <c r="B160" s="261">
        <v>43991</v>
      </c>
      <c r="C160" s="238" t="s">
        <v>265</v>
      </c>
      <c r="D160" s="148"/>
      <c r="E160" s="135"/>
      <c r="F160" s="136">
        <v>0.22</v>
      </c>
      <c r="G160" s="137">
        <f t="shared" si="301"/>
        <v>0</v>
      </c>
      <c r="H160" s="135"/>
      <c r="I160" s="136">
        <v>0.22</v>
      </c>
      <c r="J160" s="137">
        <f t="shared" si="302"/>
        <v>0</v>
      </c>
      <c r="K160" s="135"/>
      <c r="L160" s="136">
        <v>0.22</v>
      </c>
      <c r="M160" s="137">
        <f t="shared" si="303"/>
        <v>0</v>
      </c>
      <c r="N160" s="135"/>
      <c r="O160" s="136">
        <v>0.22</v>
      </c>
      <c r="P160" s="137">
        <f t="shared" si="304"/>
        <v>0</v>
      </c>
      <c r="Q160" s="135"/>
      <c r="R160" s="136">
        <v>0.22</v>
      </c>
      <c r="S160" s="137">
        <f t="shared" si="305"/>
        <v>0</v>
      </c>
      <c r="T160" s="135"/>
      <c r="U160" s="136">
        <v>0.22</v>
      </c>
      <c r="V160" s="137">
        <f t="shared" si="306"/>
        <v>0</v>
      </c>
      <c r="W160" s="138">
        <f t="shared" si="307"/>
        <v>0</v>
      </c>
      <c r="X160" s="166">
        <f t="shared" si="308"/>
        <v>0</v>
      </c>
      <c r="Y160" s="166">
        <f t="shared" si="309"/>
        <v>0</v>
      </c>
      <c r="Z160" s="226" t="e">
        <f t="shared" si="310"/>
        <v>#DIV/0!</v>
      </c>
      <c r="AA160" s="139"/>
      <c r="AB160" s="7"/>
      <c r="AC160" s="7"/>
      <c r="AD160" s="7"/>
      <c r="AE160" s="7"/>
      <c r="AF160" s="7"/>
      <c r="AG160" s="7"/>
    </row>
    <row r="161" spans="1:33" ht="30" customHeight="1" thickBot="1" x14ac:dyDescent="0.25">
      <c r="A161" s="167" t="s">
        <v>266</v>
      </c>
      <c r="B161" s="168"/>
      <c r="C161" s="169"/>
      <c r="D161" s="170"/>
      <c r="E161" s="174">
        <f>SUM(E155:E159)</f>
        <v>23</v>
      </c>
      <c r="F161" s="190"/>
      <c r="G161" s="173">
        <f>SUM(G155:G160)</f>
        <v>120650</v>
      </c>
      <c r="H161" s="174">
        <f>SUM(H155:H159)</f>
        <v>23</v>
      </c>
      <c r="I161" s="190"/>
      <c r="J161" s="173">
        <f>SUM(J155:J160)</f>
        <v>120650</v>
      </c>
      <c r="K161" s="191">
        <f>SUM(K155:K159)</f>
        <v>0</v>
      </c>
      <c r="L161" s="190"/>
      <c r="M161" s="173">
        <f>SUM(M155:M160)</f>
        <v>0</v>
      </c>
      <c r="N161" s="191">
        <f>SUM(N155:N159)</f>
        <v>0</v>
      </c>
      <c r="O161" s="190"/>
      <c r="P161" s="173">
        <f>SUM(P155:P160)</f>
        <v>0</v>
      </c>
      <c r="Q161" s="191">
        <f>SUM(Q155:Q159)</f>
        <v>0</v>
      </c>
      <c r="R161" s="190"/>
      <c r="S161" s="173">
        <f>SUM(S155:S160)</f>
        <v>0</v>
      </c>
      <c r="T161" s="191">
        <f>SUM(T155:T159)</f>
        <v>0</v>
      </c>
      <c r="U161" s="190"/>
      <c r="V161" s="175">
        <f t="shared" ref="V161:X161" si="311">SUM(V155:V160)</f>
        <v>0</v>
      </c>
      <c r="W161" s="227">
        <f t="shared" si="311"/>
        <v>120650</v>
      </c>
      <c r="X161" s="228">
        <f t="shared" si="311"/>
        <v>120650</v>
      </c>
      <c r="Y161" s="228">
        <f t="shared" si="309"/>
        <v>0</v>
      </c>
      <c r="Z161" s="228">
        <f t="shared" si="310"/>
        <v>0</v>
      </c>
      <c r="AA161" s="229"/>
      <c r="AB161" s="7"/>
      <c r="AC161" s="7"/>
      <c r="AD161" s="7"/>
      <c r="AE161" s="7"/>
      <c r="AF161" s="7"/>
      <c r="AG161" s="7"/>
    </row>
    <row r="162" spans="1:33" ht="30" customHeight="1" thickBot="1" x14ac:dyDescent="0.25">
      <c r="A162" s="179" t="s">
        <v>74</v>
      </c>
      <c r="B162" s="211">
        <v>10</v>
      </c>
      <c r="C162" s="266" t="s">
        <v>267</v>
      </c>
      <c r="D162" s="182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30"/>
      <c r="X162" s="230"/>
      <c r="Y162" s="183"/>
      <c r="Z162" s="230"/>
      <c r="AA162" s="231"/>
      <c r="AB162" s="7"/>
      <c r="AC162" s="7"/>
      <c r="AD162" s="7"/>
      <c r="AE162" s="7"/>
      <c r="AF162" s="7"/>
      <c r="AG162" s="7"/>
    </row>
    <row r="163" spans="1:33" ht="30" customHeight="1" x14ac:dyDescent="0.2">
      <c r="A163" s="119" t="s">
        <v>79</v>
      </c>
      <c r="B163" s="261">
        <v>43840</v>
      </c>
      <c r="C163" s="267" t="s">
        <v>268</v>
      </c>
      <c r="D163" s="256"/>
      <c r="E163" s="268"/>
      <c r="F163" s="160"/>
      <c r="G163" s="161">
        <f t="shared" ref="G163:G167" si="312">E163*F163</f>
        <v>0</v>
      </c>
      <c r="H163" s="268"/>
      <c r="I163" s="160"/>
      <c r="J163" s="161">
        <f t="shared" ref="J163:J167" si="313">H163*I163</f>
        <v>0</v>
      </c>
      <c r="K163" s="159"/>
      <c r="L163" s="160"/>
      <c r="M163" s="161">
        <f t="shared" ref="M163:M167" si="314">K163*L163</f>
        <v>0</v>
      </c>
      <c r="N163" s="159"/>
      <c r="O163" s="160"/>
      <c r="P163" s="161">
        <f>N163*O163</f>
        <v>0</v>
      </c>
      <c r="Q163" s="159"/>
      <c r="R163" s="160"/>
      <c r="S163" s="161">
        <f t="shared" ref="S163:S167" si="315">Q163*R163</f>
        <v>0</v>
      </c>
      <c r="T163" s="159"/>
      <c r="U163" s="160"/>
      <c r="V163" s="269">
        <f t="shared" ref="V163:V167" si="316">T163*U163</f>
        <v>0</v>
      </c>
      <c r="W163" s="270">
        <f>G163+M163+S163</f>
        <v>0</v>
      </c>
      <c r="X163" s="234">
        <f>J163+P163+V163</f>
        <v>0</v>
      </c>
      <c r="Y163" s="234">
        <f t="shared" ref="Y163:Y168" si="317">W163-X163</f>
        <v>0</v>
      </c>
      <c r="Z163" s="235" t="e">
        <f t="shared" ref="Z163:Z168" si="318">Y163/W163</f>
        <v>#DIV/0!</v>
      </c>
      <c r="AA163" s="271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19" t="s">
        <v>79</v>
      </c>
      <c r="B164" s="261">
        <v>43871</v>
      </c>
      <c r="C164" s="267" t="s">
        <v>268</v>
      </c>
      <c r="D164" s="262"/>
      <c r="E164" s="263"/>
      <c r="F164" s="124"/>
      <c r="G164" s="125">
        <f t="shared" si="312"/>
        <v>0</v>
      </c>
      <c r="H164" s="263"/>
      <c r="I164" s="124"/>
      <c r="J164" s="125">
        <f t="shared" si="313"/>
        <v>0</v>
      </c>
      <c r="K164" s="123"/>
      <c r="L164" s="124"/>
      <c r="M164" s="125">
        <f t="shared" si="314"/>
        <v>0</v>
      </c>
      <c r="N164" s="123"/>
      <c r="O164" s="124"/>
      <c r="P164" s="125">
        <f>N164*O164</f>
        <v>0</v>
      </c>
      <c r="Q164" s="123"/>
      <c r="R164" s="124"/>
      <c r="S164" s="125">
        <f t="shared" si="315"/>
        <v>0</v>
      </c>
      <c r="T164" s="123"/>
      <c r="U164" s="124"/>
      <c r="V164" s="232">
        <f t="shared" si="316"/>
        <v>0</v>
      </c>
      <c r="W164" s="237">
        <f>G164+M164+S164</f>
        <v>0</v>
      </c>
      <c r="X164" s="127">
        <f>J164+P164+V164</f>
        <v>0</v>
      </c>
      <c r="Y164" s="127">
        <f t="shared" si="317"/>
        <v>0</v>
      </c>
      <c r="Z164" s="128" t="e">
        <f t="shared" si="318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19" t="s">
        <v>79</v>
      </c>
      <c r="B165" s="261">
        <v>43900</v>
      </c>
      <c r="C165" s="267" t="s">
        <v>268</v>
      </c>
      <c r="D165" s="262"/>
      <c r="E165" s="263"/>
      <c r="F165" s="124"/>
      <c r="G165" s="125">
        <f t="shared" si="312"/>
        <v>0</v>
      </c>
      <c r="H165" s="263"/>
      <c r="I165" s="124"/>
      <c r="J165" s="125">
        <f t="shared" si="313"/>
        <v>0</v>
      </c>
      <c r="K165" s="123"/>
      <c r="L165" s="124"/>
      <c r="M165" s="125">
        <f t="shared" si="314"/>
        <v>0</v>
      </c>
      <c r="N165" s="123"/>
      <c r="O165" s="124"/>
      <c r="P165" s="125">
        <f>N165*O165</f>
        <v>0</v>
      </c>
      <c r="Q165" s="123"/>
      <c r="R165" s="124"/>
      <c r="S165" s="125">
        <f t="shared" si="315"/>
        <v>0</v>
      </c>
      <c r="T165" s="123"/>
      <c r="U165" s="124"/>
      <c r="V165" s="232">
        <f t="shared" si="316"/>
        <v>0</v>
      </c>
      <c r="W165" s="237">
        <f>G165+M165+S165</f>
        <v>0</v>
      </c>
      <c r="X165" s="127">
        <f>J165+P165+V165</f>
        <v>0</v>
      </c>
      <c r="Y165" s="127">
        <f t="shared" si="317"/>
        <v>0</v>
      </c>
      <c r="Z165" s="128" t="e">
        <f t="shared" si="318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32" t="s">
        <v>79</v>
      </c>
      <c r="B166" s="272">
        <v>43931</v>
      </c>
      <c r="C166" s="164" t="s">
        <v>269</v>
      </c>
      <c r="D166" s="264" t="s">
        <v>82</v>
      </c>
      <c r="E166" s="265"/>
      <c r="F166" s="136"/>
      <c r="G166" s="125">
        <f t="shared" si="312"/>
        <v>0</v>
      </c>
      <c r="H166" s="265"/>
      <c r="I166" s="136"/>
      <c r="J166" s="125">
        <f t="shared" si="313"/>
        <v>0</v>
      </c>
      <c r="K166" s="135"/>
      <c r="L166" s="136"/>
      <c r="M166" s="137">
        <f t="shared" si="314"/>
        <v>0</v>
      </c>
      <c r="N166" s="135"/>
      <c r="O166" s="136"/>
      <c r="P166" s="137">
        <f>N166*O166</f>
        <v>0</v>
      </c>
      <c r="Q166" s="135"/>
      <c r="R166" s="136"/>
      <c r="S166" s="137">
        <f t="shared" si="315"/>
        <v>0</v>
      </c>
      <c r="T166" s="135"/>
      <c r="U166" s="136"/>
      <c r="V166" s="239">
        <f t="shared" si="316"/>
        <v>0</v>
      </c>
      <c r="W166" s="273">
        <f>G166+M166+S166</f>
        <v>0</v>
      </c>
      <c r="X166" s="127">
        <f>J166+P166+V166</f>
        <v>0</v>
      </c>
      <c r="Y166" s="127">
        <f t="shared" si="317"/>
        <v>0</v>
      </c>
      <c r="Z166" s="128" t="e">
        <f t="shared" si="318"/>
        <v>#DIV/0!</v>
      </c>
      <c r="AA166" s="223"/>
      <c r="AB166" s="131"/>
      <c r="AC166" s="131"/>
      <c r="AD166" s="131"/>
      <c r="AE166" s="131"/>
      <c r="AF166" s="131"/>
      <c r="AG166" s="131"/>
    </row>
    <row r="167" spans="1:33" ht="30" customHeight="1" thickBot="1" x14ac:dyDescent="0.25">
      <c r="A167" s="132" t="s">
        <v>79</v>
      </c>
      <c r="B167" s="274">
        <v>43961</v>
      </c>
      <c r="C167" s="238" t="s">
        <v>270</v>
      </c>
      <c r="D167" s="275"/>
      <c r="E167" s="135"/>
      <c r="F167" s="136">
        <v>0.22</v>
      </c>
      <c r="G167" s="137">
        <f t="shared" si="312"/>
        <v>0</v>
      </c>
      <c r="H167" s="135"/>
      <c r="I167" s="136">
        <v>0.22</v>
      </c>
      <c r="J167" s="137">
        <f t="shared" si="313"/>
        <v>0</v>
      </c>
      <c r="K167" s="135"/>
      <c r="L167" s="136">
        <v>0.22</v>
      </c>
      <c r="M167" s="137">
        <f t="shared" si="314"/>
        <v>0</v>
      </c>
      <c r="N167" s="135"/>
      <c r="O167" s="136">
        <v>0.22</v>
      </c>
      <c r="P167" s="137">
        <f>N167*O167</f>
        <v>0</v>
      </c>
      <c r="Q167" s="135"/>
      <c r="R167" s="136">
        <v>0.22</v>
      </c>
      <c r="S167" s="137">
        <f t="shared" si="315"/>
        <v>0</v>
      </c>
      <c r="T167" s="135"/>
      <c r="U167" s="136">
        <v>0.22</v>
      </c>
      <c r="V167" s="239">
        <f t="shared" si="316"/>
        <v>0</v>
      </c>
      <c r="W167" s="240">
        <f>G167+M167+S167</f>
        <v>0</v>
      </c>
      <c r="X167" s="241">
        <f>J167+P167+V167</f>
        <v>0</v>
      </c>
      <c r="Y167" s="241">
        <f t="shared" si="317"/>
        <v>0</v>
      </c>
      <c r="Z167" s="242" t="e">
        <f t="shared" si="318"/>
        <v>#DIV/0!</v>
      </c>
      <c r="AA167" s="276"/>
      <c r="AB167" s="7"/>
      <c r="AC167" s="7"/>
      <c r="AD167" s="7"/>
      <c r="AE167" s="7"/>
      <c r="AF167" s="7"/>
      <c r="AG167" s="7"/>
    </row>
    <row r="168" spans="1:33" ht="30" customHeight="1" thickBot="1" x14ac:dyDescent="0.25">
      <c r="A168" s="167" t="s">
        <v>271</v>
      </c>
      <c r="B168" s="168"/>
      <c r="C168" s="169"/>
      <c r="D168" s="170"/>
      <c r="E168" s="174">
        <f>SUM(E163:E166)</f>
        <v>0</v>
      </c>
      <c r="F168" s="190"/>
      <c r="G168" s="173">
        <f>SUM(G163:G167)</f>
        <v>0</v>
      </c>
      <c r="H168" s="174">
        <f>SUM(H163:H166)</f>
        <v>0</v>
      </c>
      <c r="I168" s="190"/>
      <c r="J168" s="173">
        <f>SUM(J163:J167)</f>
        <v>0</v>
      </c>
      <c r="K168" s="191">
        <f>SUM(K163:K166)</f>
        <v>0</v>
      </c>
      <c r="L168" s="190"/>
      <c r="M168" s="173">
        <f>SUM(M163:M167)</f>
        <v>0</v>
      </c>
      <c r="N168" s="191">
        <f>SUM(N163:N166)</f>
        <v>0</v>
      </c>
      <c r="O168" s="190"/>
      <c r="P168" s="173">
        <f>SUM(P163:P167)</f>
        <v>0</v>
      </c>
      <c r="Q168" s="191">
        <f>SUM(Q163:Q166)</f>
        <v>0</v>
      </c>
      <c r="R168" s="190"/>
      <c r="S168" s="173">
        <f>SUM(S163:S167)</f>
        <v>0</v>
      </c>
      <c r="T168" s="191">
        <f>SUM(T163:T166)</f>
        <v>0</v>
      </c>
      <c r="U168" s="190"/>
      <c r="V168" s="175">
        <f t="shared" ref="V168:X168" si="319">SUM(V163:V167)</f>
        <v>0</v>
      </c>
      <c r="W168" s="227">
        <f t="shared" si="319"/>
        <v>0</v>
      </c>
      <c r="X168" s="228">
        <f t="shared" si="319"/>
        <v>0</v>
      </c>
      <c r="Y168" s="228">
        <f t="shared" si="317"/>
        <v>0</v>
      </c>
      <c r="Z168" s="228" t="e">
        <f t="shared" si="318"/>
        <v>#DIV/0!</v>
      </c>
      <c r="AA168" s="229"/>
      <c r="AB168" s="7"/>
      <c r="AC168" s="7"/>
      <c r="AD168" s="7"/>
      <c r="AE168" s="7"/>
      <c r="AF168" s="7"/>
      <c r="AG168" s="7"/>
    </row>
    <row r="169" spans="1:33" ht="30" customHeight="1" thickBot="1" x14ac:dyDescent="0.25">
      <c r="A169" s="179" t="s">
        <v>74</v>
      </c>
      <c r="B169" s="211">
        <v>11</v>
      </c>
      <c r="C169" s="181" t="s">
        <v>272</v>
      </c>
      <c r="D169" s="182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30"/>
      <c r="X169" s="230"/>
      <c r="Y169" s="183"/>
      <c r="Z169" s="230"/>
      <c r="AA169" s="231"/>
      <c r="AB169" s="7"/>
      <c r="AC169" s="7"/>
      <c r="AD169" s="7"/>
      <c r="AE169" s="7"/>
      <c r="AF169" s="7"/>
      <c r="AG169" s="7"/>
    </row>
    <row r="170" spans="1:33" ht="30" customHeight="1" x14ac:dyDescent="0.2">
      <c r="A170" s="277" t="s">
        <v>79</v>
      </c>
      <c r="B170" s="261">
        <v>43841</v>
      </c>
      <c r="C170" s="267" t="s">
        <v>273</v>
      </c>
      <c r="D170" s="158" t="s">
        <v>114</v>
      </c>
      <c r="E170" s="159"/>
      <c r="F170" s="160"/>
      <c r="G170" s="161">
        <f t="shared" ref="G170:G171" si="320">E170*F170</f>
        <v>0</v>
      </c>
      <c r="H170" s="159"/>
      <c r="I170" s="160"/>
      <c r="J170" s="161">
        <f t="shared" ref="J170:J171" si="321">H170*I170</f>
        <v>0</v>
      </c>
      <c r="K170" s="159"/>
      <c r="L170" s="160"/>
      <c r="M170" s="161">
        <f t="shared" ref="M170:M171" si="322">K170*L170</f>
        <v>0</v>
      </c>
      <c r="N170" s="159"/>
      <c r="O170" s="160"/>
      <c r="P170" s="161">
        <f>N170*O170</f>
        <v>0</v>
      </c>
      <c r="Q170" s="159"/>
      <c r="R170" s="160"/>
      <c r="S170" s="161">
        <f t="shared" ref="S170:S171" si="323">Q170*R170</f>
        <v>0</v>
      </c>
      <c r="T170" s="159"/>
      <c r="U170" s="160"/>
      <c r="V170" s="269">
        <f t="shared" ref="V170:V171" si="324">T170*U170</f>
        <v>0</v>
      </c>
      <c r="W170" s="270">
        <f>G170+M170+S170</f>
        <v>0</v>
      </c>
      <c r="X170" s="234">
        <f>J170+P170+V170</f>
        <v>0</v>
      </c>
      <c r="Y170" s="234">
        <f t="shared" ref="Y170:Y172" si="325">W170-X170</f>
        <v>0</v>
      </c>
      <c r="Z170" s="235" t="e">
        <f t="shared" ref="Z170:Z172" si="326">Y170/W170</f>
        <v>#DIV/0!</v>
      </c>
      <c r="AA170" s="271"/>
      <c r="AB170" s="131"/>
      <c r="AC170" s="131"/>
      <c r="AD170" s="131"/>
      <c r="AE170" s="131"/>
      <c r="AF170" s="131"/>
      <c r="AG170" s="131"/>
    </row>
    <row r="171" spans="1:33" ht="30" customHeight="1" thickBot="1" x14ac:dyDescent="0.25">
      <c r="A171" s="278" t="s">
        <v>79</v>
      </c>
      <c r="B171" s="261">
        <v>43872</v>
      </c>
      <c r="C171" s="164" t="s">
        <v>273</v>
      </c>
      <c r="D171" s="134" t="s">
        <v>114</v>
      </c>
      <c r="E171" s="135"/>
      <c r="F171" s="136"/>
      <c r="G171" s="125">
        <f t="shared" si="320"/>
        <v>0</v>
      </c>
      <c r="H171" s="135"/>
      <c r="I171" s="136"/>
      <c r="J171" s="125">
        <f t="shared" si="321"/>
        <v>0</v>
      </c>
      <c r="K171" s="135"/>
      <c r="L171" s="136"/>
      <c r="M171" s="137">
        <f t="shared" si="322"/>
        <v>0</v>
      </c>
      <c r="N171" s="135"/>
      <c r="O171" s="136"/>
      <c r="P171" s="137">
        <f>N171*O171</f>
        <v>0</v>
      </c>
      <c r="Q171" s="135"/>
      <c r="R171" s="136"/>
      <c r="S171" s="137">
        <f t="shared" si="323"/>
        <v>0</v>
      </c>
      <c r="T171" s="135"/>
      <c r="U171" s="136"/>
      <c r="V171" s="239">
        <f t="shared" si="324"/>
        <v>0</v>
      </c>
      <c r="W171" s="279">
        <f>G171+M171+S171</f>
        <v>0</v>
      </c>
      <c r="X171" s="241">
        <f>J171+P171+V171</f>
        <v>0</v>
      </c>
      <c r="Y171" s="241">
        <f t="shared" si="325"/>
        <v>0</v>
      </c>
      <c r="Z171" s="242" t="e">
        <f t="shared" si="326"/>
        <v>#DIV/0!</v>
      </c>
      <c r="AA171" s="276"/>
      <c r="AB171" s="130"/>
      <c r="AC171" s="131"/>
      <c r="AD171" s="131"/>
      <c r="AE171" s="131"/>
      <c r="AF171" s="131"/>
      <c r="AG171" s="131"/>
    </row>
    <row r="172" spans="1:33" ht="30" customHeight="1" thickBot="1" x14ac:dyDescent="0.25">
      <c r="A172" s="397" t="s">
        <v>274</v>
      </c>
      <c r="B172" s="398"/>
      <c r="C172" s="398"/>
      <c r="D172" s="399"/>
      <c r="E172" s="174">
        <f>SUM(E170:E171)</f>
        <v>0</v>
      </c>
      <c r="F172" s="190"/>
      <c r="G172" s="173">
        <f t="shared" ref="G172:H172" si="327">SUM(G170:G171)</f>
        <v>0</v>
      </c>
      <c r="H172" s="174">
        <f t="shared" si="327"/>
        <v>0</v>
      </c>
      <c r="I172" s="190"/>
      <c r="J172" s="173">
        <f t="shared" ref="J172:K172" si="328">SUM(J170:J171)</f>
        <v>0</v>
      </c>
      <c r="K172" s="191">
        <f t="shared" si="328"/>
        <v>0</v>
      </c>
      <c r="L172" s="190"/>
      <c r="M172" s="173">
        <f t="shared" ref="M172:N172" si="329">SUM(M170:M171)</f>
        <v>0</v>
      </c>
      <c r="N172" s="191">
        <f t="shared" si="329"/>
        <v>0</v>
      </c>
      <c r="O172" s="190"/>
      <c r="P172" s="173">
        <f t="shared" ref="P172:Q172" si="330">SUM(P170:P171)</f>
        <v>0</v>
      </c>
      <c r="Q172" s="191">
        <f t="shared" si="330"/>
        <v>0</v>
      </c>
      <c r="R172" s="190"/>
      <c r="S172" s="173">
        <f t="shared" ref="S172:T172" si="331">SUM(S170:S171)</f>
        <v>0</v>
      </c>
      <c r="T172" s="191">
        <f t="shared" si="331"/>
        <v>0</v>
      </c>
      <c r="U172" s="190"/>
      <c r="V172" s="175">
        <f t="shared" ref="V172:X172" si="332">SUM(V170:V171)</f>
        <v>0</v>
      </c>
      <c r="W172" s="227">
        <f t="shared" si="332"/>
        <v>0</v>
      </c>
      <c r="X172" s="228">
        <f t="shared" si="332"/>
        <v>0</v>
      </c>
      <c r="Y172" s="228">
        <f t="shared" si="325"/>
        <v>0</v>
      </c>
      <c r="Z172" s="228" t="e">
        <f t="shared" si="326"/>
        <v>#DIV/0!</v>
      </c>
      <c r="AA172" s="229"/>
      <c r="AB172" s="7"/>
      <c r="AC172" s="7"/>
      <c r="AD172" s="7"/>
      <c r="AE172" s="7"/>
      <c r="AF172" s="7"/>
      <c r="AG172" s="7"/>
    </row>
    <row r="173" spans="1:33" ht="30" customHeight="1" thickBot="1" x14ac:dyDescent="0.25">
      <c r="A173" s="210" t="s">
        <v>74</v>
      </c>
      <c r="B173" s="211">
        <v>12</v>
      </c>
      <c r="C173" s="212" t="s">
        <v>275</v>
      </c>
      <c r="D173" s="280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230"/>
      <c r="X173" s="230"/>
      <c r="Y173" s="183"/>
      <c r="Z173" s="230"/>
      <c r="AA173" s="231"/>
      <c r="AB173" s="7"/>
      <c r="AC173" s="7"/>
      <c r="AD173" s="7"/>
      <c r="AE173" s="7"/>
      <c r="AF173" s="7"/>
      <c r="AG173" s="7"/>
    </row>
    <row r="174" spans="1:33" ht="30" customHeight="1" x14ac:dyDescent="0.2">
      <c r="A174" s="156" t="s">
        <v>79</v>
      </c>
      <c r="B174" s="281">
        <v>43842</v>
      </c>
      <c r="C174" s="282" t="s">
        <v>276</v>
      </c>
      <c r="D174" s="256" t="s">
        <v>277</v>
      </c>
      <c r="E174" s="268"/>
      <c r="F174" s="160"/>
      <c r="G174" s="161">
        <f t="shared" ref="G174:G177" si="333">E174*F174</f>
        <v>0</v>
      </c>
      <c r="H174" s="268"/>
      <c r="I174" s="160"/>
      <c r="J174" s="161">
        <f t="shared" ref="J174:J177" si="334">H174*I174</f>
        <v>0</v>
      </c>
      <c r="K174" s="159"/>
      <c r="L174" s="160"/>
      <c r="M174" s="161">
        <f t="shared" ref="M174:M177" si="335">K174*L174</f>
        <v>0</v>
      </c>
      <c r="N174" s="159"/>
      <c r="O174" s="160"/>
      <c r="P174" s="161">
        <f>N174*O174</f>
        <v>0</v>
      </c>
      <c r="Q174" s="159"/>
      <c r="R174" s="160"/>
      <c r="S174" s="161">
        <f t="shared" ref="S174:S177" si="336">Q174*R174</f>
        <v>0</v>
      </c>
      <c r="T174" s="159"/>
      <c r="U174" s="160"/>
      <c r="V174" s="269">
        <f t="shared" ref="V174:V177" si="337">T174*U174</f>
        <v>0</v>
      </c>
      <c r="W174" s="270">
        <f>G174+M174+S174</f>
        <v>0</v>
      </c>
      <c r="X174" s="234">
        <f>J174+P174+V174</f>
        <v>0</v>
      </c>
      <c r="Y174" s="234">
        <f t="shared" ref="Y174:Y178" si="338">W174-X174</f>
        <v>0</v>
      </c>
      <c r="Z174" s="235" t="e">
        <f t="shared" ref="Z174:Z178" si="339">Y174/W174</f>
        <v>#DIV/0!</v>
      </c>
      <c r="AA174" s="283"/>
      <c r="AB174" s="130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79</v>
      </c>
      <c r="B175" s="261">
        <v>43873</v>
      </c>
      <c r="C175" s="188" t="s">
        <v>278</v>
      </c>
      <c r="D175" s="262" t="s">
        <v>249</v>
      </c>
      <c r="E175" s="263"/>
      <c r="F175" s="124"/>
      <c r="G175" s="125">
        <f t="shared" si="333"/>
        <v>0</v>
      </c>
      <c r="H175" s="263"/>
      <c r="I175" s="124"/>
      <c r="J175" s="125">
        <f t="shared" si="334"/>
        <v>0</v>
      </c>
      <c r="K175" s="123"/>
      <c r="L175" s="124"/>
      <c r="M175" s="125">
        <f t="shared" si="335"/>
        <v>0</v>
      </c>
      <c r="N175" s="123"/>
      <c r="O175" s="124"/>
      <c r="P175" s="125">
        <f>N175*O175</f>
        <v>0</v>
      </c>
      <c r="Q175" s="123"/>
      <c r="R175" s="124"/>
      <c r="S175" s="125">
        <f t="shared" si="336"/>
        <v>0</v>
      </c>
      <c r="T175" s="123"/>
      <c r="U175" s="124"/>
      <c r="V175" s="232">
        <f t="shared" si="337"/>
        <v>0</v>
      </c>
      <c r="W175" s="284">
        <f>G175+M175+S175</f>
        <v>0</v>
      </c>
      <c r="X175" s="127">
        <f>J175+P175+V175</f>
        <v>0</v>
      </c>
      <c r="Y175" s="127">
        <f t="shared" si="338"/>
        <v>0</v>
      </c>
      <c r="Z175" s="128" t="e">
        <f t="shared" si="339"/>
        <v>#DIV/0!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32" t="s">
        <v>79</v>
      </c>
      <c r="B176" s="272">
        <v>43902</v>
      </c>
      <c r="C176" s="164" t="s">
        <v>279</v>
      </c>
      <c r="D176" s="264" t="s">
        <v>249</v>
      </c>
      <c r="E176" s="265"/>
      <c r="F176" s="136"/>
      <c r="G176" s="137">
        <f t="shared" si="333"/>
        <v>0</v>
      </c>
      <c r="H176" s="265"/>
      <c r="I176" s="136"/>
      <c r="J176" s="137">
        <f t="shared" si="334"/>
        <v>0</v>
      </c>
      <c r="K176" s="135"/>
      <c r="L176" s="136"/>
      <c r="M176" s="137">
        <f t="shared" si="335"/>
        <v>0</v>
      </c>
      <c r="N176" s="135"/>
      <c r="O176" s="136"/>
      <c r="P176" s="137">
        <f>N176*O176</f>
        <v>0</v>
      </c>
      <c r="Q176" s="135"/>
      <c r="R176" s="136"/>
      <c r="S176" s="137">
        <f t="shared" si="336"/>
        <v>0</v>
      </c>
      <c r="T176" s="135"/>
      <c r="U176" s="136"/>
      <c r="V176" s="239">
        <f t="shared" si="337"/>
        <v>0</v>
      </c>
      <c r="W176" s="273">
        <f>G176+M176+S176</f>
        <v>0</v>
      </c>
      <c r="X176" s="127">
        <f>J176+P176+V176</f>
        <v>0</v>
      </c>
      <c r="Y176" s="127">
        <f t="shared" si="338"/>
        <v>0</v>
      </c>
      <c r="Z176" s="128" t="e">
        <f t="shared" si="339"/>
        <v>#DIV/0!</v>
      </c>
      <c r="AA176" s="286"/>
      <c r="AB176" s="131"/>
      <c r="AC176" s="131"/>
      <c r="AD176" s="131"/>
      <c r="AE176" s="131"/>
      <c r="AF176" s="131"/>
      <c r="AG176" s="131"/>
    </row>
    <row r="177" spans="1:33" ht="30" customHeight="1" thickBot="1" x14ac:dyDescent="0.25">
      <c r="A177" s="132" t="s">
        <v>79</v>
      </c>
      <c r="B177" s="272">
        <v>43933</v>
      </c>
      <c r="C177" s="238" t="s">
        <v>280</v>
      </c>
      <c r="D177" s="275"/>
      <c r="E177" s="265"/>
      <c r="F177" s="136">
        <v>0.22</v>
      </c>
      <c r="G177" s="137">
        <f t="shared" si="333"/>
        <v>0</v>
      </c>
      <c r="H177" s="265"/>
      <c r="I177" s="136">
        <v>0.22</v>
      </c>
      <c r="J177" s="137">
        <f t="shared" si="334"/>
        <v>0</v>
      </c>
      <c r="K177" s="135"/>
      <c r="L177" s="136">
        <v>0.22</v>
      </c>
      <c r="M177" s="137">
        <f t="shared" si="335"/>
        <v>0</v>
      </c>
      <c r="N177" s="135"/>
      <c r="O177" s="136">
        <v>0.22</v>
      </c>
      <c r="P177" s="137">
        <f>N177*O177</f>
        <v>0</v>
      </c>
      <c r="Q177" s="135"/>
      <c r="R177" s="136">
        <v>0.22</v>
      </c>
      <c r="S177" s="137">
        <f t="shared" si="336"/>
        <v>0</v>
      </c>
      <c r="T177" s="135"/>
      <c r="U177" s="136">
        <v>0.22</v>
      </c>
      <c r="V177" s="239">
        <f t="shared" si="337"/>
        <v>0</v>
      </c>
      <c r="W177" s="240">
        <f>G177+M177+S177</f>
        <v>0</v>
      </c>
      <c r="X177" s="241">
        <f>J177+P177+V177</f>
        <v>0</v>
      </c>
      <c r="Y177" s="241">
        <f t="shared" si="338"/>
        <v>0</v>
      </c>
      <c r="Z177" s="242" t="e">
        <f t="shared" si="339"/>
        <v>#DIV/0!</v>
      </c>
      <c r="AA177" s="152"/>
      <c r="AB177" s="7"/>
      <c r="AC177" s="7"/>
      <c r="AD177" s="7"/>
      <c r="AE177" s="7"/>
      <c r="AF177" s="7"/>
      <c r="AG177" s="7"/>
    </row>
    <row r="178" spans="1:33" ht="30" customHeight="1" thickBot="1" x14ac:dyDescent="0.25">
      <c r="A178" s="167" t="s">
        <v>281</v>
      </c>
      <c r="B178" s="168"/>
      <c r="C178" s="169"/>
      <c r="D178" s="287"/>
      <c r="E178" s="174">
        <f>SUM(E174:E176)</f>
        <v>0</v>
      </c>
      <c r="F178" s="190"/>
      <c r="G178" s="173">
        <f>SUM(G174:G177)</f>
        <v>0</v>
      </c>
      <c r="H178" s="174">
        <f>SUM(H174:H176)</f>
        <v>0</v>
      </c>
      <c r="I178" s="190"/>
      <c r="J178" s="173">
        <f>SUM(J174:J177)</f>
        <v>0</v>
      </c>
      <c r="K178" s="191">
        <f>SUM(K174:K176)</f>
        <v>0</v>
      </c>
      <c r="L178" s="190"/>
      <c r="M178" s="173">
        <f>SUM(M174:M177)</f>
        <v>0</v>
      </c>
      <c r="N178" s="191">
        <f>SUM(N174:N176)</f>
        <v>0</v>
      </c>
      <c r="O178" s="190"/>
      <c r="P178" s="173">
        <f>SUM(P174:P177)</f>
        <v>0</v>
      </c>
      <c r="Q178" s="191">
        <f>SUM(Q174:Q176)</f>
        <v>0</v>
      </c>
      <c r="R178" s="190"/>
      <c r="S178" s="173">
        <f>SUM(S174:S177)</f>
        <v>0</v>
      </c>
      <c r="T178" s="191">
        <f>SUM(T174:T176)</f>
        <v>0</v>
      </c>
      <c r="U178" s="190"/>
      <c r="V178" s="175">
        <f t="shared" ref="V178:X178" si="340">SUM(V174:V177)</f>
        <v>0</v>
      </c>
      <c r="W178" s="227">
        <f t="shared" si="340"/>
        <v>0</v>
      </c>
      <c r="X178" s="228">
        <f t="shared" si="340"/>
        <v>0</v>
      </c>
      <c r="Y178" s="228">
        <f t="shared" si="338"/>
        <v>0</v>
      </c>
      <c r="Z178" s="228" t="e">
        <f t="shared" si="339"/>
        <v>#DIV/0!</v>
      </c>
      <c r="AA178" s="229"/>
      <c r="AB178" s="7"/>
      <c r="AC178" s="7"/>
      <c r="AD178" s="7"/>
      <c r="AE178" s="7"/>
      <c r="AF178" s="7"/>
      <c r="AG178" s="7"/>
    </row>
    <row r="179" spans="1:33" ht="30" customHeight="1" thickBot="1" x14ac:dyDescent="0.25">
      <c r="A179" s="210" t="s">
        <v>74</v>
      </c>
      <c r="B179" s="288">
        <v>13</v>
      </c>
      <c r="C179" s="212" t="s">
        <v>282</v>
      </c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230"/>
      <c r="X179" s="230"/>
      <c r="Y179" s="183"/>
      <c r="Z179" s="230"/>
      <c r="AA179" s="231"/>
      <c r="AB179" s="6"/>
      <c r="AC179" s="7"/>
      <c r="AD179" s="7"/>
      <c r="AE179" s="7"/>
      <c r="AF179" s="7"/>
      <c r="AG179" s="7"/>
    </row>
    <row r="180" spans="1:33" ht="30" customHeight="1" x14ac:dyDescent="0.2">
      <c r="A180" s="108" t="s">
        <v>76</v>
      </c>
      <c r="B180" s="289" t="s">
        <v>283</v>
      </c>
      <c r="C180" s="290" t="s">
        <v>284</v>
      </c>
      <c r="D180" s="141"/>
      <c r="E180" s="142">
        <f>SUM(E181:E183)</f>
        <v>8</v>
      </c>
      <c r="F180" s="143"/>
      <c r="G180" s="144">
        <f>SUM(G181:G184)</f>
        <v>64000</v>
      </c>
      <c r="H180" s="142">
        <f>SUM(H181:H183)</f>
        <v>8</v>
      </c>
      <c r="I180" s="143"/>
      <c r="J180" s="144">
        <f>SUM(J181:J184)</f>
        <v>64000</v>
      </c>
      <c r="K180" s="142">
        <f>SUM(K181:K183)</f>
        <v>0</v>
      </c>
      <c r="L180" s="143"/>
      <c r="M180" s="144">
        <f>SUM(M181:M184)</f>
        <v>0</v>
      </c>
      <c r="N180" s="142">
        <f>SUM(N181:N183)</f>
        <v>0</v>
      </c>
      <c r="O180" s="143"/>
      <c r="P180" s="144">
        <f>SUM(P181:P184)</f>
        <v>0</v>
      </c>
      <c r="Q180" s="142">
        <f>SUM(Q181:Q183)</f>
        <v>0</v>
      </c>
      <c r="R180" s="143"/>
      <c r="S180" s="144">
        <f>SUM(S181:S184)</f>
        <v>0</v>
      </c>
      <c r="T180" s="142">
        <f>SUM(T181:T183)</f>
        <v>0</v>
      </c>
      <c r="U180" s="143"/>
      <c r="V180" s="291">
        <f t="shared" ref="V180:X180" si="341">SUM(V181:V184)</f>
        <v>0</v>
      </c>
      <c r="W180" s="292">
        <f t="shared" si="341"/>
        <v>64000</v>
      </c>
      <c r="X180" s="144">
        <f t="shared" si="341"/>
        <v>64000</v>
      </c>
      <c r="Y180" s="144">
        <f t="shared" ref="Y180:Y203" si="342">W180-X180</f>
        <v>0</v>
      </c>
      <c r="Z180" s="144">
        <f t="shared" ref="Z180:Z204" si="343">Y180/W180</f>
        <v>0</v>
      </c>
      <c r="AA180" s="146"/>
      <c r="AB180" s="118"/>
      <c r="AC180" s="118"/>
      <c r="AD180" s="118"/>
      <c r="AE180" s="118"/>
      <c r="AF180" s="118"/>
      <c r="AG180" s="118"/>
    </row>
    <row r="181" spans="1:33" ht="30" customHeight="1" x14ac:dyDescent="0.2">
      <c r="A181" s="119" t="s">
        <v>79</v>
      </c>
      <c r="B181" s="120" t="s">
        <v>285</v>
      </c>
      <c r="C181" s="367" t="s">
        <v>394</v>
      </c>
      <c r="D181" s="122" t="s">
        <v>82</v>
      </c>
      <c r="E181" s="123">
        <v>4</v>
      </c>
      <c r="F181" s="124">
        <v>8000</v>
      </c>
      <c r="G181" s="125">
        <f t="shared" ref="G181:G184" si="344">E181*F181</f>
        <v>32000</v>
      </c>
      <c r="H181" s="357">
        <v>4</v>
      </c>
      <c r="I181" s="358">
        <v>8000</v>
      </c>
      <c r="J181" s="125">
        <f t="shared" ref="J181:J184" si="345">H181*I181</f>
        <v>32000</v>
      </c>
      <c r="K181" s="123"/>
      <c r="L181" s="124"/>
      <c r="M181" s="125">
        <f t="shared" ref="M181:M184" si="346">K181*L181</f>
        <v>0</v>
      </c>
      <c r="N181" s="123"/>
      <c r="O181" s="124"/>
      <c r="P181" s="125">
        <f>N181*O181</f>
        <v>0</v>
      </c>
      <c r="Q181" s="123"/>
      <c r="R181" s="124"/>
      <c r="S181" s="125">
        <f t="shared" ref="S181:S184" si="347">Q181*R181</f>
        <v>0</v>
      </c>
      <c r="T181" s="123"/>
      <c r="U181" s="124"/>
      <c r="V181" s="232">
        <f t="shared" ref="V181:V184" si="348">T181*U181</f>
        <v>0</v>
      </c>
      <c r="W181" s="237">
        <f>G181+M181+S181</f>
        <v>32000</v>
      </c>
      <c r="X181" s="127">
        <f>J181+P181+V181</f>
        <v>32000</v>
      </c>
      <c r="Y181" s="127">
        <f t="shared" si="342"/>
        <v>0</v>
      </c>
      <c r="Z181" s="128">
        <f t="shared" si="343"/>
        <v>0</v>
      </c>
      <c r="AA181" s="129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19" t="s">
        <v>79</v>
      </c>
      <c r="B182" s="120" t="s">
        <v>286</v>
      </c>
      <c r="C182" s="368" t="s">
        <v>395</v>
      </c>
      <c r="D182" s="122" t="s">
        <v>82</v>
      </c>
      <c r="E182" s="123">
        <v>4</v>
      </c>
      <c r="F182" s="124">
        <v>8000</v>
      </c>
      <c r="G182" s="125">
        <f t="shared" si="344"/>
        <v>32000</v>
      </c>
      <c r="H182" s="357">
        <v>4</v>
      </c>
      <c r="I182" s="358">
        <v>8000</v>
      </c>
      <c r="J182" s="125">
        <f t="shared" si="345"/>
        <v>32000</v>
      </c>
      <c r="K182" s="123"/>
      <c r="L182" s="124"/>
      <c r="M182" s="125">
        <f t="shared" si="346"/>
        <v>0</v>
      </c>
      <c r="N182" s="123"/>
      <c r="O182" s="124"/>
      <c r="P182" s="125">
        <f>N182*O182</f>
        <v>0</v>
      </c>
      <c r="Q182" s="123"/>
      <c r="R182" s="124"/>
      <c r="S182" s="125">
        <f t="shared" si="347"/>
        <v>0</v>
      </c>
      <c r="T182" s="123"/>
      <c r="U182" s="124"/>
      <c r="V182" s="232">
        <f t="shared" si="348"/>
        <v>0</v>
      </c>
      <c r="W182" s="237">
        <f>G182+M182+S182</f>
        <v>32000</v>
      </c>
      <c r="X182" s="127">
        <f>J182+P182+V182</f>
        <v>32000</v>
      </c>
      <c r="Y182" s="127">
        <f t="shared" si="342"/>
        <v>0</v>
      </c>
      <c r="Z182" s="128">
        <f t="shared" si="343"/>
        <v>0</v>
      </c>
      <c r="AA182" s="129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79</v>
      </c>
      <c r="B183" s="120" t="s">
        <v>287</v>
      </c>
      <c r="C183" s="293" t="s">
        <v>288</v>
      </c>
      <c r="D183" s="122" t="s">
        <v>145</v>
      </c>
      <c r="E183" s="123"/>
      <c r="F183" s="124"/>
      <c r="G183" s="125">
        <f t="shared" si="344"/>
        <v>0</v>
      </c>
      <c r="H183" s="123"/>
      <c r="I183" s="124"/>
      <c r="J183" s="125">
        <f t="shared" si="345"/>
        <v>0</v>
      </c>
      <c r="K183" s="123"/>
      <c r="L183" s="124"/>
      <c r="M183" s="125">
        <f t="shared" si="346"/>
        <v>0</v>
      </c>
      <c r="N183" s="123"/>
      <c r="O183" s="124"/>
      <c r="P183" s="125">
        <f>N183*O183</f>
        <v>0</v>
      </c>
      <c r="Q183" s="123"/>
      <c r="R183" s="124"/>
      <c r="S183" s="125">
        <f t="shared" si="347"/>
        <v>0</v>
      </c>
      <c r="T183" s="123"/>
      <c r="U183" s="124"/>
      <c r="V183" s="232">
        <f t="shared" si="348"/>
        <v>0</v>
      </c>
      <c r="W183" s="237">
        <f>G183+M183+S183</f>
        <v>0</v>
      </c>
      <c r="X183" s="127">
        <f>J183+P183+V183</f>
        <v>0</v>
      </c>
      <c r="Y183" s="127">
        <f t="shared" si="342"/>
        <v>0</v>
      </c>
      <c r="Z183" s="128" t="e">
        <f t="shared" si="343"/>
        <v>#DIV/0!</v>
      </c>
      <c r="AA183" s="129"/>
      <c r="AB183" s="131"/>
      <c r="AC183" s="131"/>
      <c r="AD183" s="131"/>
      <c r="AE183" s="131"/>
      <c r="AF183" s="131"/>
      <c r="AG183" s="131"/>
    </row>
    <row r="184" spans="1:33" ht="30" customHeight="1" thickBot="1" x14ac:dyDescent="0.25">
      <c r="A184" s="147" t="s">
        <v>79</v>
      </c>
      <c r="B184" s="154" t="s">
        <v>289</v>
      </c>
      <c r="C184" s="293" t="s">
        <v>290</v>
      </c>
      <c r="D184" s="148"/>
      <c r="E184" s="149"/>
      <c r="F184" s="150">
        <v>0.22</v>
      </c>
      <c r="G184" s="151">
        <f t="shared" si="344"/>
        <v>0</v>
      </c>
      <c r="H184" s="149"/>
      <c r="I184" s="150">
        <v>0.22</v>
      </c>
      <c r="J184" s="151">
        <f t="shared" si="345"/>
        <v>0</v>
      </c>
      <c r="K184" s="149"/>
      <c r="L184" s="150">
        <v>0.22</v>
      </c>
      <c r="M184" s="151">
        <f t="shared" si="346"/>
        <v>0</v>
      </c>
      <c r="N184" s="149"/>
      <c r="O184" s="150">
        <v>0.22</v>
      </c>
      <c r="P184" s="151">
        <f>N184*O184</f>
        <v>0</v>
      </c>
      <c r="Q184" s="149"/>
      <c r="R184" s="150">
        <v>0.22</v>
      </c>
      <c r="S184" s="151">
        <f t="shared" si="347"/>
        <v>0</v>
      </c>
      <c r="T184" s="149"/>
      <c r="U184" s="150">
        <v>0.22</v>
      </c>
      <c r="V184" s="294">
        <f t="shared" si="348"/>
        <v>0</v>
      </c>
      <c r="W184" s="240">
        <f>G184+M184+S184</f>
        <v>0</v>
      </c>
      <c r="X184" s="241">
        <f>J184+P184+V184</f>
        <v>0</v>
      </c>
      <c r="Y184" s="241">
        <f t="shared" si="342"/>
        <v>0</v>
      </c>
      <c r="Z184" s="242" t="e">
        <f t="shared" si="343"/>
        <v>#DIV/0!</v>
      </c>
      <c r="AA184" s="152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295" t="s">
        <v>76</v>
      </c>
      <c r="B185" s="296" t="s">
        <v>291</v>
      </c>
      <c r="C185" s="225" t="s">
        <v>292</v>
      </c>
      <c r="D185" s="111"/>
      <c r="E185" s="112">
        <f>SUM(E186:E188)</f>
        <v>18</v>
      </c>
      <c r="F185" s="113"/>
      <c r="G185" s="114">
        <f>SUM(G186:G189)</f>
        <v>91800</v>
      </c>
      <c r="H185" s="112">
        <f>SUM(H186:H188)</f>
        <v>18</v>
      </c>
      <c r="I185" s="113"/>
      <c r="J185" s="114">
        <f>SUM(J186:J189)</f>
        <v>91800</v>
      </c>
      <c r="K185" s="112">
        <f>SUM(K186:K188)</f>
        <v>0</v>
      </c>
      <c r="L185" s="113"/>
      <c r="M185" s="114">
        <f>SUM(M186:M189)</f>
        <v>0</v>
      </c>
      <c r="N185" s="112">
        <f>SUM(N186:N188)</f>
        <v>0</v>
      </c>
      <c r="O185" s="113"/>
      <c r="P185" s="114">
        <f>SUM(P186:P189)</f>
        <v>0</v>
      </c>
      <c r="Q185" s="112">
        <f>SUM(Q186:Q188)</f>
        <v>0</v>
      </c>
      <c r="R185" s="113"/>
      <c r="S185" s="114">
        <f>SUM(S186:S189)</f>
        <v>0</v>
      </c>
      <c r="T185" s="112">
        <f>SUM(T186:T188)</f>
        <v>0</v>
      </c>
      <c r="U185" s="113"/>
      <c r="V185" s="114">
        <f t="shared" ref="V185:X185" si="349">SUM(V186:V189)</f>
        <v>0</v>
      </c>
      <c r="W185" s="114">
        <f t="shared" si="349"/>
        <v>91800</v>
      </c>
      <c r="X185" s="114">
        <f t="shared" si="349"/>
        <v>91800</v>
      </c>
      <c r="Y185" s="114">
        <f t="shared" si="342"/>
        <v>0</v>
      </c>
      <c r="Z185" s="114">
        <f t="shared" si="343"/>
        <v>0</v>
      </c>
      <c r="AA185" s="114"/>
      <c r="AB185" s="118"/>
      <c r="AC185" s="118"/>
      <c r="AD185" s="118"/>
      <c r="AE185" s="118"/>
      <c r="AF185" s="118"/>
      <c r="AG185" s="118"/>
    </row>
    <row r="186" spans="1:33" ht="30" customHeight="1" x14ac:dyDescent="0.2">
      <c r="A186" s="119" t="s">
        <v>79</v>
      </c>
      <c r="B186" s="120" t="s">
        <v>293</v>
      </c>
      <c r="C186" s="355" t="s">
        <v>396</v>
      </c>
      <c r="D186" s="356" t="s">
        <v>348</v>
      </c>
      <c r="E186" s="357">
        <v>9</v>
      </c>
      <c r="F186" s="358">
        <v>7000</v>
      </c>
      <c r="G186" s="125">
        <f t="shared" ref="G186:G189" si="350">E186*F186</f>
        <v>63000</v>
      </c>
      <c r="H186" s="357">
        <v>9</v>
      </c>
      <c r="I186" s="358">
        <v>7000</v>
      </c>
      <c r="J186" s="125">
        <f t="shared" ref="J186:J189" si="351">H186*I186</f>
        <v>63000</v>
      </c>
      <c r="K186" s="123"/>
      <c r="L186" s="124"/>
      <c r="M186" s="125">
        <f t="shared" ref="M186:M189" si="352">K186*L186</f>
        <v>0</v>
      </c>
      <c r="N186" s="123"/>
      <c r="O186" s="124"/>
      <c r="P186" s="125">
        <f>N186*O186</f>
        <v>0</v>
      </c>
      <c r="Q186" s="123"/>
      <c r="R186" s="124"/>
      <c r="S186" s="125">
        <f t="shared" ref="S186:S189" si="353">Q186*R186</f>
        <v>0</v>
      </c>
      <c r="T186" s="123"/>
      <c r="U186" s="124"/>
      <c r="V186" s="125">
        <f t="shared" ref="V186:V189" si="354">T186*U186</f>
        <v>0</v>
      </c>
      <c r="W186" s="126">
        <f>G186+M186+S186</f>
        <v>63000</v>
      </c>
      <c r="X186" s="127">
        <f>J186+P186+V186</f>
        <v>63000</v>
      </c>
      <c r="Y186" s="127">
        <f t="shared" si="342"/>
        <v>0</v>
      </c>
      <c r="Z186" s="128">
        <f t="shared" si="343"/>
        <v>0</v>
      </c>
      <c r="AA186" s="129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79</v>
      </c>
      <c r="B187" s="120" t="s">
        <v>295</v>
      </c>
      <c r="C187" s="355" t="s">
        <v>397</v>
      </c>
      <c r="D187" s="356" t="s">
        <v>348</v>
      </c>
      <c r="E187" s="357">
        <v>9</v>
      </c>
      <c r="F187" s="358">
        <v>3200</v>
      </c>
      <c r="G187" s="125">
        <f t="shared" si="350"/>
        <v>28800</v>
      </c>
      <c r="H187" s="357">
        <v>9</v>
      </c>
      <c r="I187" s="358">
        <v>3200</v>
      </c>
      <c r="J187" s="125">
        <f t="shared" si="351"/>
        <v>28800</v>
      </c>
      <c r="K187" s="123"/>
      <c r="L187" s="124"/>
      <c r="M187" s="125">
        <f t="shared" si="352"/>
        <v>0</v>
      </c>
      <c r="N187" s="123"/>
      <c r="O187" s="124"/>
      <c r="P187" s="125">
        <f>N187*O187</f>
        <v>0</v>
      </c>
      <c r="Q187" s="123"/>
      <c r="R187" s="124"/>
      <c r="S187" s="125">
        <f t="shared" si="353"/>
        <v>0</v>
      </c>
      <c r="T187" s="123"/>
      <c r="U187" s="124"/>
      <c r="V187" s="125">
        <f t="shared" si="354"/>
        <v>0</v>
      </c>
      <c r="W187" s="126">
        <f>G187+M187+S187</f>
        <v>28800</v>
      </c>
      <c r="X187" s="127">
        <f>J187+P187+V187</f>
        <v>28800</v>
      </c>
      <c r="Y187" s="127">
        <f t="shared" si="342"/>
        <v>0</v>
      </c>
      <c r="Z187" s="128">
        <f t="shared" si="343"/>
        <v>0</v>
      </c>
      <c r="AA187" s="129"/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32" t="s">
        <v>79</v>
      </c>
      <c r="B188" s="133" t="s">
        <v>296</v>
      </c>
      <c r="C188" s="188" t="s">
        <v>294</v>
      </c>
      <c r="D188" s="134"/>
      <c r="E188" s="135"/>
      <c r="F188" s="136"/>
      <c r="G188" s="137">
        <f t="shared" si="350"/>
        <v>0</v>
      </c>
      <c r="H188" s="135"/>
      <c r="I188" s="136"/>
      <c r="J188" s="137">
        <f t="shared" si="351"/>
        <v>0</v>
      </c>
      <c r="K188" s="135"/>
      <c r="L188" s="136"/>
      <c r="M188" s="137">
        <f t="shared" si="352"/>
        <v>0</v>
      </c>
      <c r="N188" s="135"/>
      <c r="O188" s="136"/>
      <c r="P188" s="137">
        <f>N188*O188</f>
        <v>0</v>
      </c>
      <c r="Q188" s="135"/>
      <c r="R188" s="136"/>
      <c r="S188" s="137">
        <f t="shared" si="353"/>
        <v>0</v>
      </c>
      <c r="T188" s="135"/>
      <c r="U188" s="136"/>
      <c r="V188" s="137">
        <f t="shared" si="354"/>
        <v>0</v>
      </c>
      <c r="W188" s="138">
        <f>G188+M188+S188</f>
        <v>0</v>
      </c>
      <c r="X188" s="127">
        <f>J188+P188+V188</f>
        <v>0</v>
      </c>
      <c r="Y188" s="127">
        <f t="shared" si="342"/>
        <v>0</v>
      </c>
      <c r="Z188" s="128" t="e">
        <f t="shared" si="343"/>
        <v>#DIV/0!</v>
      </c>
      <c r="AA188" s="139"/>
      <c r="AB188" s="131"/>
      <c r="AC188" s="131"/>
      <c r="AD188" s="131"/>
      <c r="AE188" s="131"/>
      <c r="AF188" s="131"/>
      <c r="AG188" s="131"/>
    </row>
    <row r="189" spans="1:33" ht="30" customHeight="1" thickBot="1" x14ac:dyDescent="0.25">
      <c r="A189" s="132" t="s">
        <v>79</v>
      </c>
      <c r="B189" s="133" t="s">
        <v>297</v>
      </c>
      <c r="C189" s="189" t="s">
        <v>298</v>
      </c>
      <c r="D189" s="148"/>
      <c r="E189" s="135"/>
      <c r="F189" s="136">
        <v>0.22</v>
      </c>
      <c r="G189" s="137">
        <f t="shared" si="350"/>
        <v>0</v>
      </c>
      <c r="H189" s="135"/>
      <c r="I189" s="136">
        <v>0.22</v>
      </c>
      <c r="J189" s="137">
        <f t="shared" si="351"/>
        <v>0</v>
      </c>
      <c r="K189" s="135"/>
      <c r="L189" s="136">
        <v>0.22</v>
      </c>
      <c r="M189" s="137">
        <f t="shared" si="352"/>
        <v>0</v>
      </c>
      <c r="N189" s="135"/>
      <c r="O189" s="136">
        <v>0.22</v>
      </c>
      <c r="P189" s="137">
        <f>N189*O189</f>
        <v>0</v>
      </c>
      <c r="Q189" s="135"/>
      <c r="R189" s="136">
        <v>0.22</v>
      </c>
      <c r="S189" s="137">
        <f t="shared" si="353"/>
        <v>0</v>
      </c>
      <c r="T189" s="135"/>
      <c r="U189" s="136">
        <v>0.22</v>
      </c>
      <c r="V189" s="137">
        <f t="shared" si="354"/>
        <v>0</v>
      </c>
      <c r="W189" s="138">
        <f>G189+M189+S189</f>
        <v>0</v>
      </c>
      <c r="X189" s="127">
        <f>J189+P189+V189</f>
        <v>0</v>
      </c>
      <c r="Y189" s="127">
        <f t="shared" si="342"/>
        <v>0</v>
      </c>
      <c r="Z189" s="128" t="e">
        <f t="shared" si="343"/>
        <v>#DIV/0!</v>
      </c>
      <c r="AA189" s="152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08" t="s">
        <v>76</v>
      </c>
      <c r="B190" s="155" t="s">
        <v>299</v>
      </c>
      <c r="C190" s="225" t="s">
        <v>300</v>
      </c>
      <c r="D190" s="141"/>
      <c r="E190" s="142">
        <f>SUM(E191:E193)</f>
        <v>0</v>
      </c>
      <c r="F190" s="143"/>
      <c r="G190" s="144">
        <f t="shared" ref="G190:H190" si="355">SUM(G191:G193)</f>
        <v>0</v>
      </c>
      <c r="H190" s="142">
        <f t="shared" si="355"/>
        <v>0</v>
      </c>
      <c r="I190" s="143"/>
      <c r="J190" s="144">
        <f t="shared" ref="J190:K190" si="356">SUM(J191:J193)</f>
        <v>0</v>
      </c>
      <c r="K190" s="142">
        <f t="shared" si="356"/>
        <v>0</v>
      </c>
      <c r="L190" s="143"/>
      <c r="M190" s="144">
        <f t="shared" ref="M190:N190" si="357">SUM(M191:M193)</f>
        <v>0</v>
      </c>
      <c r="N190" s="142">
        <f t="shared" si="357"/>
        <v>0</v>
      </c>
      <c r="O190" s="143"/>
      <c r="P190" s="144">
        <f t="shared" ref="P190:Q190" si="358">SUM(P191:P193)</f>
        <v>0</v>
      </c>
      <c r="Q190" s="142">
        <f t="shared" si="358"/>
        <v>0</v>
      </c>
      <c r="R190" s="143"/>
      <c r="S190" s="144">
        <f t="shared" ref="S190:T190" si="359">SUM(S191:S193)</f>
        <v>0</v>
      </c>
      <c r="T190" s="142">
        <f t="shared" si="359"/>
        <v>0</v>
      </c>
      <c r="U190" s="143"/>
      <c r="V190" s="144">
        <f t="shared" ref="V190:X190" si="360">SUM(V191:V193)</f>
        <v>0</v>
      </c>
      <c r="W190" s="144">
        <f t="shared" si="360"/>
        <v>0</v>
      </c>
      <c r="X190" s="144">
        <f t="shared" si="360"/>
        <v>0</v>
      </c>
      <c r="Y190" s="144">
        <f t="shared" si="342"/>
        <v>0</v>
      </c>
      <c r="Z190" s="144" t="e">
        <f t="shared" si="343"/>
        <v>#DIV/0!</v>
      </c>
      <c r="AA190" s="297"/>
      <c r="AB190" s="118"/>
      <c r="AC190" s="118"/>
      <c r="AD190" s="118"/>
      <c r="AE190" s="118"/>
      <c r="AF190" s="118"/>
      <c r="AG190" s="118"/>
    </row>
    <row r="191" spans="1:33" ht="30" customHeight="1" x14ac:dyDescent="0.2">
      <c r="A191" s="119" t="s">
        <v>79</v>
      </c>
      <c r="B191" s="120" t="s">
        <v>301</v>
      </c>
      <c r="C191" s="188" t="s">
        <v>302</v>
      </c>
      <c r="D191" s="122"/>
      <c r="E191" s="123"/>
      <c r="F191" s="124"/>
      <c r="G191" s="125">
        <f t="shared" ref="G191:G193" si="361">E191*F191</f>
        <v>0</v>
      </c>
      <c r="H191" s="123"/>
      <c r="I191" s="124"/>
      <c r="J191" s="125">
        <f t="shared" ref="J191:J193" si="362">H191*I191</f>
        <v>0</v>
      </c>
      <c r="K191" s="123"/>
      <c r="L191" s="124"/>
      <c r="M191" s="125">
        <f t="shared" ref="M191:M193" si="363">K191*L191</f>
        <v>0</v>
      </c>
      <c r="N191" s="123"/>
      <c r="O191" s="124"/>
      <c r="P191" s="125">
        <f>N191*O191</f>
        <v>0</v>
      </c>
      <c r="Q191" s="123"/>
      <c r="R191" s="124"/>
      <c r="S191" s="125">
        <f t="shared" ref="S191:S193" si="364">Q191*R191</f>
        <v>0</v>
      </c>
      <c r="T191" s="123"/>
      <c r="U191" s="124"/>
      <c r="V191" s="125">
        <f t="shared" ref="V191:V193" si="365">T191*U191</f>
        <v>0</v>
      </c>
      <c r="W191" s="126">
        <f>G191+M191+S191</f>
        <v>0</v>
      </c>
      <c r="X191" s="127">
        <f>J191+P191+V191</f>
        <v>0</v>
      </c>
      <c r="Y191" s="127">
        <f t="shared" si="342"/>
        <v>0</v>
      </c>
      <c r="Z191" s="128" t="e">
        <f t="shared" si="343"/>
        <v>#DIV/0!</v>
      </c>
      <c r="AA191" s="285"/>
      <c r="AB191" s="131"/>
      <c r="AC191" s="131"/>
      <c r="AD191" s="131"/>
      <c r="AE191" s="131"/>
      <c r="AF191" s="131"/>
      <c r="AG191" s="131"/>
    </row>
    <row r="192" spans="1:33" ht="30" customHeight="1" x14ac:dyDescent="0.2">
      <c r="A192" s="119" t="s">
        <v>79</v>
      </c>
      <c r="B192" s="120" t="s">
        <v>303</v>
      </c>
      <c r="C192" s="188" t="s">
        <v>302</v>
      </c>
      <c r="D192" s="122"/>
      <c r="E192" s="123"/>
      <c r="F192" s="124"/>
      <c r="G192" s="125">
        <f t="shared" si="361"/>
        <v>0</v>
      </c>
      <c r="H192" s="123"/>
      <c r="I192" s="124"/>
      <c r="J192" s="125">
        <f t="shared" si="362"/>
        <v>0</v>
      </c>
      <c r="K192" s="123"/>
      <c r="L192" s="124"/>
      <c r="M192" s="125">
        <f t="shared" si="363"/>
        <v>0</v>
      </c>
      <c r="N192" s="123"/>
      <c r="O192" s="124"/>
      <c r="P192" s="125">
        <f>N192*O192</f>
        <v>0</v>
      </c>
      <c r="Q192" s="123"/>
      <c r="R192" s="124"/>
      <c r="S192" s="125">
        <f t="shared" si="364"/>
        <v>0</v>
      </c>
      <c r="T192" s="123"/>
      <c r="U192" s="124"/>
      <c r="V192" s="125">
        <f t="shared" si="365"/>
        <v>0</v>
      </c>
      <c r="W192" s="126">
        <f>G192+M192+S192</f>
        <v>0</v>
      </c>
      <c r="X192" s="127">
        <f>J192+P192+V192</f>
        <v>0</v>
      </c>
      <c r="Y192" s="127">
        <f t="shared" si="342"/>
        <v>0</v>
      </c>
      <c r="Z192" s="128" t="e">
        <f t="shared" si="343"/>
        <v>#DIV/0!</v>
      </c>
      <c r="AA192" s="285"/>
      <c r="AB192" s="131"/>
      <c r="AC192" s="131"/>
      <c r="AD192" s="131"/>
      <c r="AE192" s="131"/>
      <c r="AF192" s="131"/>
      <c r="AG192" s="131"/>
    </row>
    <row r="193" spans="1:33" ht="30" customHeight="1" thickBot="1" x14ac:dyDescent="0.25">
      <c r="A193" s="132" t="s">
        <v>79</v>
      </c>
      <c r="B193" s="133" t="s">
        <v>304</v>
      </c>
      <c r="C193" s="164" t="s">
        <v>302</v>
      </c>
      <c r="D193" s="134"/>
      <c r="E193" s="135"/>
      <c r="F193" s="136"/>
      <c r="G193" s="137">
        <f t="shared" si="361"/>
        <v>0</v>
      </c>
      <c r="H193" s="135"/>
      <c r="I193" s="136"/>
      <c r="J193" s="137">
        <f t="shared" si="362"/>
        <v>0</v>
      </c>
      <c r="K193" s="135"/>
      <c r="L193" s="136"/>
      <c r="M193" s="137">
        <f t="shared" si="363"/>
        <v>0</v>
      </c>
      <c r="N193" s="135"/>
      <c r="O193" s="136"/>
      <c r="P193" s="137">
        <f>N193*O193</f>
        <v>0</v>
      </c>
      <c r="Q193" s="135"/>
      <c r="R193" s="136"/>
      <c r="S193" s="137">
        <f t="shared" si="364"/>
        <v>0</v>
      </c>
      <c r="T193" s="135"/>
      <c r="U193" s="136"/>
      <c r="V193" s="137">
        <f t="shared" si="365"/>
        <v>0</v>
      </c>
      <c r="W193" s="138">
        <f>G193+M193+S193</f>
        <v>0</v>
      </c>
      <c r="X193" s="127">
        <f>J193+P193+V193</f>
        <v>0</v>
      </c>
      <c r="Y193" s="127">
        <f t="shared" si="342"/>
        <v>0</v>
      </c>
      <c r="Z193" s="128" t="e">
        <f t="shared" si="343"/>
        <v>#DIV/0!</v>
      </c>
      <c r="AA193" s="286"/>
      <c r="AB193" s="131"/>
      <c r="AC193" s="131"/>
      <c r="AD193" s="131"/>
      <c r="AE193" s="131"/>
      <c r="AF193" s="131"/>
      <c r="AG193" s="131"/>
    </row>
    <row r="194" spans="1:33" ht="30" customHeight="1" x14ac:dyDescent="0.2">
      <c r="A194" s="108" t="s">
        <v>76</v>
      </c>
      <c r="B194" s="155" t="s">
        <v>305</v>
      </c>
      <c r="C194" s="298" t="s">
        <v>282</v>
      </c>
      <c r="D194" s="141"/>
      <c r="E194" s="142">
        <f>SUM(E195:E201)</f>
        <v>0</v>
      </c>
      <c r="F194" s="143"/>
      <c r="G194" s="144">
        <f>SUM(G195:G202)</f>
        <v>0</v>
      </c>
      <c r="H194" s="142">
        <f>SUM(H195:H201)</f>
        <v>0</v>
      </c>
      <c r="I194" s="143"/>
      <c r="J194" s="144">
        <f>SUM(J195:J202)</f>
        <v>0</v>
      </c>
      <c r="K194" s="142">
        <f>SUM(K195:K201)</f>
        <v>0</v>
      </c>
      <c r="L194" s="143"/>
      <c r="M194" s="144">
        <f>SUM(M195:M202)</f>
        <v>0</v>
      </c>
      <c r="N194" s="142">
        <f>SUM(N195:N201)</f>
        <v>0</v>
      </c>
      <c r="O194" s="143"/>
      <c r="P194" s="144">
        <f>SUM(P195:P202)</f>
        <v>0</v>
      </c>
      <c r="Q194" s="142">
        <f>SUM(Q195:Q201)</f>
        <v>0</v>
      </c>
      <c r="R194" s="143"/>
      <c r="S194" s="144">
        <f>SUM(S195:S202)</f>
        <v>0</v>
      </c>
      <c r="T194" s="142">
        <f>SUM(T195:T201)</f>
        <v>0</v>
      </c>
      <c r="U194" s="143"/>
      <c r="V194" s="144">
        <f t="shared" ref="V194:X194" si="366">SUM(V195:V202)</f>
        <v>0</v>
      </c>
      <c r="W194" s="144">
        <f t="shared" si="366"/>
        <v>0</v>
      </c>
      <c r="X194" s="144">
        <f t="shared" si="366"/>
        <v>0</v>
      </c>
      <c r="Y194" s="144">
        <f t="shared" si="342"/>
        <v>0</v>
      </c>
      <c r="Z194" s="144" t="e">
        <f t="shared" si="343"/>
        <v>#DIV/0!</v>
      </c>
      <c r="AA194" s="297"/>
      <c r="AB194" s="118"/>
      <c r="AC194" s="118"/>
      <c r="AD194" s="118"/>
      <c r="AE194" s="118"/>
      <c r="AF194" s="118"/>
      <c r="AG194" s="118"/>
    </row>
    <row r="195" spans="1:33" ht="30" customHeight="1" x14ac:dyDescent="0.2">
      <c r="A195" s="119" t="s">
        <v>79</v>
      </c>
      <c r="B195" s="120" t="s">
        <v>306</v>
      </c>
      <c r="C195" s="188" t="s">
        <v>307</v>
      </c>
      <c r="D195" s="122"/>
      <c r="E195" s="123"/>
      <c r="F195" s="124"/>
      <c r="G195" s="125">
        <f t="shared" ref="G195:G202" si="367">E195*F195</f>
        <v>0</v>
      </c>
      <c r="H195" s="123"/>
      <c r="I195" s="124"/>
      <c r="J195" s="125">
        <f t="shared" ref="J195:J202" si="368">H195*I195</f>
        <v>0</v>
      </c>
      <c r="K195" s="123"/>
      <c r="L195" s="124"/>
      <c r="M195" s="125">
        <f t="shared" ref="M195:M202" si="369">K195*L195</f>
        <v>0</v>
      </c>
      <c r="N195" s="123"/>
      <c r="O195" s="124"/>
      <c r="P195" s="125">
        <f t="shared" ref="P195:P202" si="370">N195*O195</f>
        <v>0</v>
      </c>
      <c r="Q195" s="123"/>
      <c r="R195" s="124"/>
      <c r="S195" s="125">
        <f t="shared" ref="S195:S202" si="371">Q195*R195</f>
        <v>0</v>
      </c>
      <c r="T195" s="123"/>
      <c r="U195" s="124"/>
      <c r="V195" s="125">
        <f t="shared" ref="V195:V202" si="372">T195*U195</f>
        <v>0</v>
      </c>
      <c r="W195" s="126">
        <f t="shared" ref="W195:W202" si="373">G195+M195+S195</f>
        <v>0</v>
      </c>
      <c r="X195" s="127">
        <f t="shared" ref="X195:X202" si="374">J195+P195+V195</f>
        <v>0</v>
      </c>
      <c r="Y195" s="127">
        <f t="shared" si="342"/>
        <v>0</v>
      </c>
      <c r="Z195" s="128" t="e">
        <f t="shared" si="343"/>
        <v>#DIV/0!</v>
      </c>
      <c r="AA195" s="285"/>
      <c r="AB195" s="131"/>
      <c r="AC195" s="131"/>
      <c r="AD195" s="131"/>
      <c r="AE195" s="131"/>
      <c r="AF195" s="131"/>
      <c r="AG195" s="131"/>
    </row>
    <row r="196" spans="1:33" ht="30" customHeight="1" x14ac:dyDescent="0.2">
      <c r="A196" s="119" t="s">
        <v>79</v>
      </c>
      <c r="B196" s="120" t="s">
        <v>308</v>
      </c>
      <c r="C196" s="188" t="s">
        <v>309</v>
      </c>
      <c r="D196" s="122"/>
      <c r="E196" s="123"/>
      <c r="F196" s="124"/>
      <c r="G196" s="125">
        <f t="shared" si="367"/>
        <v>0</v>
      </c>
      <c r="H196" s="123"/>
      <c r="I196" s="124"/>
      <c r="J196" s="125">
        <f t="shared" si="368"/>
        <v>0</v>
      </c>
      <c r="K196" s="123"/>
      <c r="L196" s="124"/>
      <c r="M196" s="125">
        <f t="shared" si="369"/>
        <v>0</v>
      </c>
      <c r="N196" s="123"/>
      <c r="O196" s="124"/>
      <c r="P196" s="125">
        <f t="shared" si="370"/>
        <v>0</v>
      </c>
      <c r="Q196" s="123"/>
      <c r="R196" s="124"/>
      <c r="S196" s="125">
        <f t="shared" si="371"/>
        <v>0</v>
      </c>
      <c r="T196" s="123"/>
      <c r="U196" s="124"/>
      <c r="V196" s="125">
        <f t="shared" si="372"/>
        <v>0</v>
      </c>
      <c r="W196" s="138">
        <f t="shared" si="373"/>
        <v>0</v>
      </c>
      <c r="X196" s="127">
        <f t="shared" si="374"/>
        <v>0</v>
      </c>
      <c r="Y196" s="127">
        <f t="shared" si="342"/>
        <v>0</v>
      </c>
      <c r="Z196" s="128" t="e">
        <f t="shared" si="343"/>
        <v>#DIV/0!</v>
      </c>
      <c r="AA196" s="285"/>
      <c r="AB196" s="131"/>
      <c r="AC196" s="131"/>
      <c r="AD196" s="131"/>
      <c r="AE196" s="131"/>
      <c r="AF196" s="131"/>
      <c r="AG196" s="131"/>
    </row>
    <row r="197" spans="1:33" ht="30" customHeight="1" x14ac:dyDescent="0.2">
      <c r="A197" s="119" t="s">
        <v>79</v>
      </c>
      <c r="B197" s="120" t="s">
        <v>310</v>
      </c>
      <c r="C197" s="188" t="s">
        <v>311</v>
      </c>
      <c r="D197" s="122"/>
      <c r="E197" s="123"/>
      <c r="F197" s="124"/>
      <c r="G197" s="125">
        <f t="shared" si="367"/>
        <v>0</v>
      </c>
      <c r="H197" s="123"/>
      <c r="I197" s="124"/>
      <c r="J197" s="125">
        <f t="shared" si="368"/>
        <v>0</v>
      </c>
      <c r="K197" s="123"/>
      <c r="L197" s="124"/>
      <c r="M197" s="125">
        <f t="shared" si="369"/>
        <v>0</v>
      </c>
      <c r="N197" s="123"/>
      <c r="O197" s="124"/>
      <c r="P197" s="125">
        <f t="shared" si="370"/>
        <v>0</v>
      </c>
      <c r="Q197" s="123"/>
      <c r="R197" s="124"/>
      <c r="S197" s="125">
        <f t="shared" si="371"/>
        <v>0</v>
      </c>
      <c r="T197" s="123"/>
      <c r="U197" s="124"/>
      <c r="V197" s="125">
        <f t="shared" si="372"/>
        <v>0</v>
      </c>
      <c r="W197" s="138">
        <f t="shared" si="373"/>
        <v>0</v>
      </c>
      <c r="X197" s="127">
        <f t="shared" si="374"/>
        <v>0</v>
      </c>
      <c r="Y197" s="127">
        <f t="shared" si="342"/>
        <v>0</v>
      </c>
      <c r="Z197" s="128" t="e">
        <f t="shared" si="343"/>
        <v>#DIV/0!</v>
      </c>
      <c r="AA197" s="285"/>
      <c r="AB197" s="131"/>
      <c r="AC197" s="131"/>
      <c r="AD197" s="131"/>
      <c r="AE197" s="131"/>
      <c r="AF197" s="131"/>
      <c r="AG197" s="131"/>
    </row>
    <row r="198" spans="1:33" ht="30" customHeight="1" x14ac:dyDescent="0.2">
      <c r="A198" s="119" t="s">
        <v>79</v>
      </c>
      <c r="B198" s="120" t="s">
        <v>312</v>
      </c>
      <c r="C198" s="188" t="s">
        <v>313</v>
      </c>
      <c r="D198" s="122"/>
      <c r="E198" s="123"/>
      <c r="F198" s="124"/>
      <c r="G198" s="125">
        <f t="shared" si="367"/>
        <v>0</v>
      </c>
      <c r="H198" s="123"/>
      <c r="I198" s="124"/>
      <c r="J198" s="125">
        <f t="shared" si="368"/>
        <v>0</v>
      </c>
      <c r="K198" s="123"/>
      <c r="L198" s="124"/>
      <c r="M198" s="125">
        <f t="shared" si="369"/>
        <v>0</v>
      </c>
      <c r="N198" s="123"/>
      <c r="O198" s="124"/>
      <c r="P198" s="125">
        <f t="shared" si="370"/>
        <v>0</v>
      </c>
      <c r="Q198" s="123"/>
      <c r="R198" s="124"/>
      <c r="S198" s="125">
        <f t="shared" si="371"/>
        <v>0</v>
      </c>
      <c r="T198" s="123"/>
      <c r="U198" s="124"/>
      <c r="V198" s="125">
        <f t="shared" si="372"/>
        <v>0</v>
      </c>
      <c r="W198" s="138">
        <f t="shared" si="373"/>
        <v>0</v>
      </c>
      <c r="X198" s="127">
        <f t="shared" si="374"/>
        <v>0</v>
      </c>
      <c r="Y198" s="127">
        <f t="shared" si="342"/>
        <v>0</v>
      </c>
      <c r="Z198" s="128" t="e">
        <f t="shared" si="343"/>
        <v>#DIV/0!</v>
      </c>
      <c r="AA198" s="285"/>
      <c r="AB198" s="131"/>
      <c r="AC198" s="131"/>
      <c r="AD198" s="131"/>
      <c r="AE198" s="131"/>
      <c r="AF198" s="131"/>
      <c r="AG198" s="131"/>
    </row>
    <row r="199" spans="1:33" ht="30" customHeight="1" x14ac:dyDescent="0.2">
      <c r="A199" s="119" t="s">
        <v>79</v>
      </c>
      <c r="B199" s="120" t="s">
        <v>314</v>
      </c>
      <c r="C199" s="164" t="s">
        <v>315</v>
      </c>
      <c r="D199" s="122"/>
      <c r="E199" s="123"/>
      <c r="F199" s="124"/>
      <c r="G199" s="125">
        <f t="shared" si="367"/>
        <v>0</v>
      </c>
      <c r="H199" s="123"/>
      <c r="I199" s="124"/>
      <c r="J199" s="125">
        <f t="shared" si="368"/>
        <v>0</v>
      </c>
      <c r="K199" s="123"/>
      <c r="L199" s="124"/>
      <c r="M199" s="125">
        <f t="shared" si="369"/>
        <v>0</v>
      </c>
      <c r="N199" s="123"/>
      <c r="O199" s="124"/>
      <c r="P199" s="125">
        <f t="shared" si="370"/>
        <v>0</v>
      </c>
      <c r="Q199" s="123"/>
      <c r="R199" s="124"/>
      <c r="S199" s="125">
        <f t="shared" si="371"/>
        <v>0</v>
      </c>
      <c r="T199" s="123"/>
      <c r="U199" s="124"/>
      <c r="V199" s="125">
        <f t="shared" si="372"/>
        <v>0</v>
      </c>
      <c r="W199" s="138">
        <f t="shared" si="373"/>
        <v>0</v>
      </c>
      <c r="X199" s="127">
        <f t="shared" si="374"/>
        <v>0</v>
      </c>
      <c r="Y199" s="127">
        <f t="shared" si="342"/>
        <v>0</v>
      </c>
      <c r="Z199" s="128" t="e">
        <f t="shared" si="343"/>
        <v>#DIV/0!</v>
      </c>
      <c r="AA199" s="285"/>
      <c r="AB199" s="130"/>
      <c r="AC199" s="131"/>
      <c r="AD199" s="131"/>
      <c r="AE199" s="131"/>
      <c r="AF199" s="131"/>
      <c r="AG199" s="131"/>
    </row>
    <row r="200" spans="1:33" ht="30" customHeight="1" x14ac:dyDescent="0.2">
      <c r="A200" s="119" t="s">
        <v>79</v>
      </c>
      <c r="B200" s="120" t="s">
        <v>316</v>
      </c>
      <c r="C200" s="164" t="s">
        <v>315</v>
      </c>
      <c r="D200" s="122"/>
      <c r="E200" s="123"/>
      <c r="F200" s="124"/>
      <c r="G200" s="125">
        <f t="shared" si="367"/>
        <v>0</v>
      </c>
      <c r="H200" s="123"/>
      <c r="I200" s="124"/>
      <c r="J200" s="125">
        <f t="shared" si="368"/>
        <v>0</v>
      </c>
      <c r="K200" s="123"/>
      <c r="L200" s="124"/>
      <c r="M200" s="125">
        <f t="shared" si="369"/>
        <v>0</v>
      </c>
      <c r="N200" s="123"/>
      <c r="O200" s="124"/>
      <c r="P200" s="125">
        <f t="shared" si="370"/>
        <v>0</v>
      </c>
      <c r="Q200" s="123"/>
      <c r="R200" s="124"/>
      <c r="S200" s="125">
        <f t="shared" si="371"/>
        <v>0</v>
      </c>
      <c r="T200" s="123"/>
      <c r="U200" s="124"/>
      <c r="V200" s="125">
        <f t="shared" si="372"/>
        <v>0</v>
      </c>
      <c r="W200" s="138">
        <f t="shared" si="373"/>
        <v>0</v>
      </c>
      <c r="X200" s="127">
        <f t="shared" si="374"/>
        <v>0</v>
      </c>
      <c r="Y200" s="127">
        <f t="shared" si="342"/>
        <v>0</v>
      </c>
      <c r="Z200" s="128" t="e">
        <f t="shared" si="343"/>
        <v>#DIV/0!</v>
      </c>
      <c r="AA200" s="285"/>
      <c r="AB200" s="131"/>
      <c r="AC200" s="131"/>
      <c r="AD200" s="131"/>
      <c r="AE200" s="131"/>
      <c r="AF200" s="131"/>
      <c r="AG200" s="131"/>
    </row>
    <row r="201" spans="1:33" ht="30" customHeight="1" x14ac:dyDescent="0.2">
      <c r="A201" s="132" t="s">
        <v>79</v>
      </c>
      <c r="B201" s="133" t="s">
        <v>317</v>
      </c>
      <c r="C201" s="164" t="s">
        <v>315</v>
      </c>
      <c r="D201" s="134"/>
      <c r="E201" s="135"/>
      <c r="F201" s="136"/>
      <c r="G201" s="137">
        <f t="shared" si="367"/>
        <v>0</v>
      </c>
      <c r="H201" s="135"/>
      <c r="I201" s="136"/>
      <c r="J201" s="137">
        <f t="shared" si="368"/>
        <v>0</v>
      </c>
      <c r="K201" s="135"/>
      <c r="L201" s="136"/>
      <c r="M201" s="137">
        <f t="shared" si="369"/>
        <v>0</v>
      </c>
      <c r="N201" s="135"/>
      <c r="O201" s="136"/>
      <c r="P201" s="137">
        <f t="shared" si="370"/>
        <v>0</v>
      </c>
      <c r="Q201" s="135"/>
      <c r="R201" s="136"/>
      <c r="S201" s="137">
        <f t="shared" si="371"/>
        <v>0</v>
      </c>
      <c r="T201" s="135"/>
      <c r="U201" s="136"/>
      <c r="V201" s="137">
        <f t="shared" si="372"/>
        <v>0</v>
      </c>
      <c r="W201" s="138">
        <f t="shared" si="373"/>
        <v>0</v>
      </c>
      <c r="X201" s="127">
        <f t="shared" si="374"/>
        <v>0</v>
      </c>
      <c r="Y201" s="127">
        <f t="shared" si="342"/>
        <v>0</v>
      </c>
      <c r="Z201" s="128" t="e">
        <f t="shared" si="343"/>
        <v>#DIV/0!</v>
      </c>
      <c r="AA201" s="286"/>
      <c r="AB201" s="131"/>
      <c r="AC201" s="131"/>
      <c r="AD201" s="131"/>
      <c r="AE201" s="131"/>
      <c r="AF201" s="131"/>
      <c r="AG201" s="131"/>
    </row>
    <row r="202" spans="1:33" ht="30" customHeight="1" thickBot="1" x14ac:dyDescent="0.25">
      <c r="A202" s="132" t="s">
        <v>79</v>
      </c>
      <c r="B202" s="154" t="s">
        <v>318</v>
      </c>
      <c r="C202" s="189" t="s">
        <v>319</v>
      </c>
      <c r="D202" s="148"/>
      <c r="E202" s="135"/>
      <c r="F202" s="136">
        <v>0.22</v>
      </c>
      <c r="G202" s="137">
        <f t="shared" si="367"/>
        <v>0</v>
      </c>
      <c r="H202" s="135"/>
      <c r="I202" s="136">
        <v>0.22</v>
      </c>
      <c r="J202" s="137">
        <f t="shared" si="368"/>
        <v>0</v>
      </c>
      <c r="K202" s="135"/>
      <c r="L202" s="136">
        <v>0.22</v>
      </c>
      <c r="M202" s="137">
        <f t="shared" si="369"/>
        <v>0</v>
      </c>
      <c r="N202" s="135"/>
      <c r="O202" s="136">
        <v>0.22</v>
      </c>
      <c r="P202" s="137">
        <f t="shared" si="370"/>
        <v>0</v>
      </c>
      <c r="Q202" s="135"/>
      <c r="R202" s="136">
        <v>0.22</v>
      </c>
      <c r="S202" s="137">
        <f t="shared" si="371"/>
        <v>0</v>
      </c>
      <c r="T202" s="135"/>
      <c r="U202" s="136">
        <v>0.22</v>
      </c>
      <c r="V202" s="137">
        <f t="shared" si="372"/>
        <v>0</v>
      </c>
      <c r="W202" s="138">
        <f t="shared" si="373"/>
        <v>0</v>
      </c>
      <c r="X202" s="127">
        <f t="shared" si="374"/>
        <v>0</v>
      </c>
      <c r="Y202" s="127">
        <f t="shared" si="342"/>
        <v>0</v>
      </c>
      <c r="Z202" s="128" t="e">
        <f t="shared" si="343"/>
        <v>#DIV/0!</v>
      </c>
      <c r="AA202" s="152"/>
      <c r="AB202" s="7"/>
      <c r="AC202" s="7"/>
      <c r="AD202" s="7"/>
      <c r="AE202" s="7"/>
      <c r="AF202" s="7"/>
      <c r="AG202" s="7"/>
    </row>
    <row r="203" spans="1:33" ht="30" customHeight="1" thickBot="1" x14ac:dyDescent="0.25">
      <c r="A203" s="299" t="s">
        <v>320</v>
      </c>
      <c r="B203" s="300"/>
      <c r="C203" s="301"/>
      <c r="D203" s="302"/>
      <c r="E203" s="174">
        <f>E194+E190+E185+E180</f>
        <v>26</v>
      </c>
      <c r="F203" s="190"/>
      <c r="G203" s="303">
        <f t="shared" ref="G203:H203" si="375">G194+G190+G185+G180</f>
        <v>155800</v>
      </c>
      <c r="H203" s="174">
        <f t="shared" si="375"/>
        <v>26</v>
      </c>
      <c r="I203" s="190"/>
      <c r="J203" s="303">
        <f t="shared" ref="J203:K203" si="376">J194+J190+J185+J180</f>
        <v>155800</v>
      </c>
      <c r="K203" s="174">
        <f t="shared" si="376"/>
        <v>0</v>
      </c>
      <c r="L203" s="190"/>
      <c r="M203" s="303">
        <f t="shared" ref="M203:N203" si="377">M194+M190+M185+M180</f>
        <v>0</v>
      </c>
      <c r="N203" s="174">
        <f t="shared" si="377"/>
        <v>0</v>
      </c>
      <c r="O203" s="190"/>
      <c r="P203" s="303">
        <f t="shared" ref="P203:Q203" si="378">P194+P190+P185+P180</f>
        <v>0</v>
      </c>
      <c r="Q203" s="174">
        <f t="shared" si="378"/>
        <v>0</v>
      </c>
      <c r="R203" s="190"/>
      <c r="S203" s="303">
        <f t="shared" ref="S203:T203" si="379">S194+S190+S185+S180</f>
        <v>0</v>
      </c>
      <c r="T203" s="174">
        <f t="shared" si="379"/>
        <v>0</v>
      </c>
      <c r="U203" s="190"/>
      <c r="V203" s="303">
        <f>V194+V190+V185+V180</f>
        <v>0</v>
      </c>
      <c r="W203" s="228">
        <f t="shared" ref="W203:X203" si="380">W194+W180+W190+W185</f>
        <v>155800</v>
      </c>
      <c r="X203" s="228">
        <f t="shared" si="380"/>
        <v>155800</v>
      </c>
      <c r="Y203" s="228">
        <f t="shared" si="342"/>
        <v>0</v>
      </c>
      <c r="Z203" s="228">
        <f t="shared" si="343"/>
        <v>0</v>
      </c>
      <c r="AA203" s="229"/>
      <c r="AB203" s="7"/>
      <c r="AC203" s="7"/>
      <c r="AD203" s="7"/>
      <c r="AE203" s="7"/>
      <c r="AF203" s="7"/>
      <c r="AG203" s="7"/>
    </row>
    <row r="204" spans="1:33" ht="30" customHeight="1" thickBot="1" x14ac:dyDescent="0.25">
      <c r="A204" s="304" t="s">
        <v>321</v>
      </c>
      <c r="B204" s="305"/>
      <c r="C204" s="306"/>
      <c r="D204" s="307"/>
      <c r="E204" s="308"/>
      <c r="F204" s="309"/>
      <c r="G204" s="310">
        <f>G34+G48+G57+G104+G118+G132+G145+G153+G161+G168+G172+G178+G203</f>
        <v>609064.88</v>
      </c>
      <c r="H204" s="308"/>
      <c r="I204" s="309"/>
      <c r="J204" s="310">
        <f>J34+J48+J57+J104+J118+J132+J145+J153+J161+J168+J172+J178+J203</f>
        <v>609064.88</v>
      </c>
      <c r="K204" s="308"/>
      <c r="L204" s="309"/>
      <c r="M204" s="310">
        <f>M34+M48+M57+M104+M118+M132+M145+M153+M161+M168+M172+M178+M203</f>
        <v>0</v>
      </c>
      <c r="N204" s="308"/>
      <c r="O204" s="309"/>
      <c r="P204" s="310">
        <f>P34+P48+P57+P104+P118+P132+P145+P153+P161+P168+P172+P178+P203</f>
        <v>0</v>
      </c>
      <c r="Q204" s="308"/>
      <c r="R204" s="309"/>
      <c r="S204" s="310">
        <f>S34+S48+S57+S104+S118+S132+S145+S153+S161+S168+S172+S178+S203</f>
        <v>0</v>
      </c>
      <c r="T204" s="308"/>
      <c r="U204" s="309"/>
      <c r="V204" s="310">
        <f t="shared" ref="V204:Y204" si="381">V34+V48+V57+V104+V118+V132+V145+V153+V161+V168+V172+V178+V203</f>
        <v>0</v>
      </c>
      <c r="W204" s="310">
        <f t="shared" si="381"/>
        <v>609064.88</v>
      </c>
      <c r="X204" s="310">
        <f t="shared" si="381"/>
        <v>609064.88</v>
      </c>
      <c r="Y204" s="310">
        <f t="shared" si="381"/>
        <v>0</v>
      </c>
      <c r="Z204" s="311">
        <f t="shared" si="343"/>
        <v>0</v>
      </c>
      <c r="AA204" s="312"/>
      <c r="AB204" s="7"/>
      <c r="AC204" s="7"/>
      <c r="AD204" s="7"/>
      <c r="AE204" s="7"/>
      <c r="AF204" s="7"/>
      <c r="AG204" s="7"/>
    </row>
    <row r="205" spans="1:33" ht="15" customHeight="1" thickBot="1" x14ac:dyDescent="0.25">
      <c r="A205" s="400"/>
      <c r="B205" s="377"/>
      <c r="C205" s="377"/>
      <c r="D205" s="74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313"/>
      <c r="X205" s="313"/>
      <c r="Y205" s="313"/>
      <c r="Z205" s="313"/>
      <c r="AA205" s="83"/>
      <c r="AB205" s="7"/>
      <c r="AC205" s="7"/>
      <c r="AD205" s="7"/>
      <c r="AE205" s="7"/>
      <c r="AF205" s="7"/>
      <c r="AG205" s="7"/>
    </row>
    <row r="206" spans="1:33" ht="30" customHeight="1" thickBot="1" x14ac:dyDescent="0.25">
      <c r="A206" s="401" t="s">
        <v>322</v>
      </c>
      <c r="B206" s="388"/>
      <c r="C206" s="402"/>
      <c r="D206" s="314"/>
      <c r="E206" s="308"/>
      <c r="F206" s="309"/>
      <c r="G206" s="315">
        <f>Фінансування!C27-'Кошторис  витрат'!G204</f>
        <v>0</v>
      </c>
      <c r="H206" s="308"/>
      <c r="I206" s="309"/>
      <c r="J206" s="315">
        <f>Фінансування!C28-'Кошторис  витрат'!J204</f>
        <v>0</v>
      </c>
      <c r="K206" s="308"/>
      <c r="L206" s="309"/>
      <c r="M206" s="315">
        <f>Фінансування!J27-'Кошторис  витрат'!M204</f>
        <v>0</v>
      </c>
      <c r="N206" s="308"/>
      <c r="O206" s="309"/>
      <c r="P206" s="315">
        <f>Фінансування!J28-'Кошторис  витрат'!P204</f>
        <v>0</v>
      </c>
      <c r="Q206" s="308"/>
      <c r="R206" s="309"/>
      <c r="S206" s="315">
        <f>Фінансування!L27-'Кошторис  витрат'!S204</f>
        <v>0</v>
      </c>
      <c r="T206" s="308"/>
      <c r="U206" s="309"/>
      <c r="V206" s="315">
        <f>Фінансування!L28-'Кошторис  витрат'!V204</f>
        <v>0</v>
      </c>
      <c r="W206" s="316">
        <f>Фінансування!N27-'Кошторис  витрат'!W204</f>
        <v>0</v>
      </c>
      <c r="X206" s="316">
        <f>Фінансування!N28-'Кошторис  витрат'!X204</f>
        <v>0</v>
      </c>
      <c r="Y206" s="316"/>
      <c r="Z206" s="316"/>
      <c r="AA206" s="317"/>
      <c r="AB206" s="7"/>
      <c r="AC206" s="7"/>
      <c r="AD206" s="7"/>
      <c r="AE206" s="7"/>
      <c r="AF206" s="7"/>
      <c r="AG206" s="7"/>
    </row>
    <row r="207" spans="1:33" ht="15.75" customHeight="1" x14ac:dyDescent="0.2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1"/>
      <c r="X207" s="71"/>
      <c r="Y207" s="71"/>
      <c r="Z207" s="7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320"/>
      <c r="B210" s="321"/>
      <c r="C210" s="322" t="s">
        <v>398</v>
      </c>
      <c r="D210" s="319"/>
      <c r="E210" s="323"/>
      <c r="F210" s="323"/>
      <c r="G210" s="70"/>
      <c r="H210" s="324"/>
      <c r="I210" s="320" t="s">
        <v>400</v>
      </c>
      <c r="J210" s="323"/>
      <c r="K210" s="325"/>
      <c r="L210" s="2"/>
      <c r="M210" s="70"/>
      <c r="N210" s="325"/>
      <c r="O210" s="2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2"/>
      <c r="AD210" s="1"/>
      <c r="AE210" s="1"/>
      <c r="AF210" s="1"/>
      <c r="AG210" s="1"/>
    </row>
    <row r="211" spans="1:33" ht="15.75" customHeight="1" x14ac:dyDescent="0.2">
      <c r="A211" s="326"/>
      <c r="B211" s="327"/>
      <c r="C211" s="328" t="s">
        <v>323</v>
      </c>
      <c r="D211" s="329"/>
      <c r="E211" s="330" t="s">
        <v>324</v>
      </c>
      <c r="F211" s="330"/>
      <c r="G211" s="331"/>
      <c r="H211" s="332"/>
      <c r="I211" s="333" t="s">
        <v>325</v>
      </c>
      <c r="J211" s="331"/>
      <c r="K211" s="332"/>
      <c r="L211" s="333"/>
      <c r="M211" s="331"/>
      <c r="N211" s="332"/>
      <c r="O211" s="333"/>
      <c r="P211" s="331"/>
      <c r="Q211" s="331"/>
      <c r="R211" s="331"/>
      <c r="S211" s="331"/>
      <c r="T211" s="331"/>
      <c r="U211" s="331"/>
      <c r="V211" s="331"/>
      <c r="W211" s="334"/>
      <c r="X211" s="334"/>
      <c r="Y211" s="334"/>
      <c r="Z211" s="334"/>
      <c r="AA211" s="335"/>
      <c r="AB211" s="336"/>
      <c r="AC211" s="335"/>
      <c r="AD211" s="336"/>
      <c r="AE211" s="336"/>
      <c r="AF211" s="336"/>
      <c r="AG211" s="336"/>
    </row>
    <row r="212" spans="1:33" ht="15.75" customHeight="1" x14ac:dyDescent="0.2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1"/>
      <c r="X213" s="71"/>
      <c r="Y213" s="71"/>
      <c r="Z213" s="7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1"/>
      <c r="X214" s="71"/>
      <c r="Y214" s="71"/>
      <c r="Z214" s="7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8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8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8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8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7"/>
      <c r="X386" s="337"/>
      <c r="Y386" s="337"/>
      <c r="Z386" s="33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8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7"/>
      <c r="X387" s="337"/>
      <c r="Y387" s="337"/>
      <c r="Z387" s="33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8"/>
      <c r="C388" s="2"/>
      <c r="D388" s="31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7"/>
      <c r="X388" s="337"/>
      <c r="Y388" s="337"/>
      <c r="Z388" s="33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8"/>
      <c r="C389" s="2"/>
      <c r="D389" s="31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7"/>
      <c r="X389" s="337"/>
      <c r="Y389" s="337"/>
      <c r="Z389" s="33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8"/>
      <c r="C390" s="2"/>
      <c r="D390" s="319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7"/>
      <c r="X390" s="337"/>
      <c r="Y390" s="337"/>
      <c r="Z390" s="33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8"/>
      <c r="C391" s="2"/>
      <c r="D391" s="319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7"/>
      <c r="X391" s="337"/>
      <c r="Y391" s="337"/>
      <c r="Z391" s="33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8"/>
      <c r="C392" s="2"/>
      <c r="D392" s="319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7"/>
      <c r="X392" s="337"/>
      <c r="Y392" s="337"/>
      <c r="Z392" s="33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8"/>
      <c r="C393" s="2"/>
      <c r="D393" s="319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7"/>
      <c r="X393" s="337"/>
      <c r="Y393" s="337"/>
      <c r="Z393" s="33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8"/>
      <c r="C394" s="2"/>
      <c r="D394" s="319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7"/>
      <c r="X394" s="337"/>
      <c r="Y394" s="337"/>
      <c r="Z394" s="33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8"/>
      <c r="C395" s="2"/>
      <c r="D395" s="319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7"/>
      <c r="X395" s="337"/>
      <c r="Y395" s="337"/>
      <c r="Z395" s="33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8"/>
      <c r="C396" s="2"/>
      <c r="D396" s="319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7"/>
      <c r="X396" s="337"/>
      <c r="Y396" s="337"/>
      <c r="Z396" s="33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8"/>
      <c r="C397" s="2"/>
      <c r="D397" s="319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7"/>
      <c r="X397" s="337"/>
      <c r="Y397" s="337"/>
      <c r="Z397" s="33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8"/>
      <c r="C398" s="2"/>
      <c r="D398" s="319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7"/>
      <c r="X398" s="337"/>
      <c r="Y398" s="337"/>
      <c r="Z398" s="33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8"/>
      <c r="C399" s="2"/>
      <c r="D399" s="319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7"/>
      <c r="X399" s="337"/>
      <c r="Y399" s="337"/>
      <c r="Z399" s="33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8"/>
      <c r="C400" s="2"/>
      <c r="D400" s="319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7"/>
      <c r="X400" s="337"/>
      <c r="Y400" s="337"/>
      <c r="Z400" s="33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8"/>
      <c r="C401" s="2"/>
      <c r="D401" s="319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7"/>
      <c r="X401" s="337"/>
      <c r="Y401" s="337"/>
      <c r="Z401" s="33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8"/>
      <c r="C402" s="2"/>
      <c r="D402" s="319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7"/>
      <c r="X402" s="337"/>
      <c r="Y402" s="337"/>
      <c r="Z402" s="33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8"/>
      <c r="C403" s="2"/>
      <c r="D403" s="319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7"/>
      <c r="X403" s="337"/>
      <c r="Y403" s="337"/>
      <c r="Z403" s="33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8"/>
      <c r="C404" s="2"/>
      <c r="D404" s="319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7"/>
      <c r="X404" s="337"/>
      <c r="Y404" s="337"/>
      <c r="Z404" s="337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8"/>
      <c r="C405" s="2"/>
      <c r="D405" s="319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7"/>
      <c r="X405" s="337"/>
      <c r="Y405" s="337"/>
      <c r="Z405" s="337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8"/>
      <c r="C406" s="2"/>
      <c r="D406" s="319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7"/>
      <c r="X406" s="337"/>
      <c r="Y406" s="337"/>
      <c r="Z406" s="337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319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7"/>
      <c r="X407" s="337"/>
      <c r="Y407" s="337"/>
      <c r="Z407" s="337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319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7"/>
      <c r="X408" s="337"/>
      <c r="Y408" s="337"/>
      <c r="Z408" s="337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319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7"/>
      <c r="X409" s="337"/>
      <c r="Y409" s="337"/>
      <c r="Z409" s="337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319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7"/>
      <c r="X410" s="337"/>
      <c r="Y410" s="337"/>
      <c r="Z410" s="337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319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7"/>
      <c r="X411" s="337"/>
      <c r="Y411" s="337"/>
      <c r="Z411" s="337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</sheetData>
  <mergeCells count="25">
    <mergeCell ref="K7:P7"/>
    <mergeCell ref="N8:P8"/>
    <mergeCell ref="A1:E1"/>
    <mergeCell ref="A7:A9"/>
    <mergeCell ref="B7:B9"/>
    <mergeCell ref="C7:C9"/>
    <mergeCell ref="D7:D9"/>
    <mergeCell ref="E7:J7"/>
    <mergeCell ref="A172:D172"/>
    <mergeCell ref="A205:C205"/>
    <mergeCell ref="A206:C206"/>
    <mergeCell ref="K8:M8"/>
    <mergeCell ref="E8:G8"/>
    <mergeCell ref="H8:J8"/>
    <mergeCell ref="E55:G56"/>
    <mergeCell ref="H55:J56"/>
    <mergeCell ref="A118:D118"/>
    <mergeCell ref="Q7:V7"/>
    <mergeCell ref="W7:Z7"/>
    <mergeCell ref="AA7:AA9"/>
    <mergeCell ref="Q8:S8"/>
    <mergeCell ref="T8:V8"/>
    <mergeCell ref="W8:W9"/>
    <mergeCell ref="X8:X9"/>
    <mergeCell ref="Y8:Z8"/>
  </mergeCells>
  <phoneticPr fontId="42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8"/>
  <sheetViews>
    <sheetView tabSelected="1" topLeftCell="B1" zoomScale="70" zoomScaleNormal="70" workbookViewId="0">
      <selection activeCell="G51" sqref="G51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27.5" customWidth="1"/>
    <col min="4" max="4" width="14.375" customWidth="1"/>
    <col min="5" max="5" width="21" customWidth="1"/>
    <col min="6" max="6" width="14.375" customWidth="1"/>
    <col min="7" max="7" width="19.5" customWidth="1"/>
    <col min="8" max="8" width="33.25" customWidth="1"/>
    <col min="9" max="9" width="12.625" customWidth="1"/>
    <col min="10" max="10" width="19.875" customWidth="1"/>
    <col min="11" max="11" width="14.625" customWidth="1"/>
    <col min="12" max="25" width="7.625" customWidth="1"/>
  </cols>
  <sheetData>
    <row r="1" spans="1:25" ht="14.25" customHeight="1" x14ac:dyDescent="0.25">
      <c r="A1" s="338"/>
      <c r="B1" s="338"/>
      <c r="C1" s="338"/>
      <c r="D1" s="339"/>
      <c r="E1" s="338"/>
      <c r="F1" s="339"/>
      <c r="G1" s="338"/>
      <c r="H1" s="338"/>
      <c r="I1" s="5"/>
      <c r="J1" s="340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25">
      <c r="A2" s="338"/>
      <c r="B2" s="338"/>
      <c r="C2" s="338"/>
      <c r="D2" s="339"/>
      <c r="E2" s="338"/>
      <c r="F2" s="339"/>
      <c r="G2" s="338"/>
      <c r="H2" s="431" t="s">
        <v>327</v>
      </c>
      <c r="I2" s="377"/>
      <c r="J2" s="37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2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25" customHeight="1" x14ac:dyDescent="0.3">
      <c r="A4" s="338"/>
      <c r="B4" s="432" t="s">
        <v>328</v>
      </c>
      <c r="C4" s="377"/>
      <c r="D4" s="377"/>
      <c r="E4" s="377"/>
      <c r="F4" s="377"/>
      <c r="G4" s="377"/>
      <c r="H4" s="377"/>
      <c r="I4" s="377"/>
      <c r="J4" s="37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25" customHeight="1" x14ac:dyDescent="0.3">
      <c r="A5" s="338"/>
      <c r="B5" s="433" t="s">
        <v>405</v>
      </c>
      <c r="C5" s="377"/>
      <c r="D5" s="377"/>
      <c r="E5" s="377"/>
      <c r="F5" s="377"/>
      <c r="G5" s="377"/>
      <c r="H5" s="377"/>
      <c r="I5" s="377"/>
      <c r="J5" s="37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9.5" customHeight="1" x14ac:dyDescent="0.3">
      <c r="A6" s="338"/>
      <c r="B6" s="434" t="s">
        <v>329</v>
      </c>
      <c r="C6" s="377"/>
      <c r="D6" s="377"/>
      <c r="E6" s="377"/>
      <c r="F6" s="377"/>
      <c r="G6" s="377"/>
      <c r="H6" s="377"/>
      <c r="I6" s="377"/>
      <c r="J6" s="37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25" customHeight="1" x14ac:dyDescent="0.3">
      <c r="A7" s="338"/>
      <c r="B7" s="433" t="s">
        <v>478</v>
      </c>
      <c r="C7" s="377"/>
      <c r="D7" s="377"/>
      <c r="E7" s="377"/>
      <c r="F7" s="377"/>
      <c r="G7" s="377"/>
      <c r="H7" s="377"/>
      <c r="I7" s="377"/>
      <c r="J7" s="37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2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2">
      <c r="A9" s="15"/>
      <c r="B9" s="426" t="s">
        <v>330</v>
      </c>
      <c r="C9" s="427"/>
      <c r="D9" s="428"/>
      <c r="E9" s="429" t="s">
        <v>331</v>
      </c>
      <c r="F9" s="427"/>
      <c r="G9" s="427"/>
      <c r="H9" s="427"/>
      <c r="I9" s="427"/>
      <c r="J9" s="42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64.5" customHeight="1" x14ac:dyDescent="0.2">
      <c r="A10" s="341" t="s">
        <v>332</v>
      </c>
      <c r="B10" s="341" t="s">
        <v>333</v>
      </c>
      <c r="C10" s="341" t="s">
        <v>50</v>
      </c>
      <c r="D10" s="342" t="s">
        <v>334</v>
      </c>
      <c r="E10" s="341" t="s">
        <v>335</v>
      </c>
      <c r="F10" s="342" t="s">
        <v>334</v>
      </c>
      <c r="G10" s="343" t="s">
        <v>336</v>
      </c>
      <c r="H10" s="343" t="s">
        <v>337</v>
      </c>
      <c r="I10" s="341" t="s">
        <v>338</v>
      </c>
      <c r="J10" s="341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9.75" customHeight="1" x14ac:dyDescent="0.2">
      <c r="A11" s="344"/>
      <c r="B11" s="369" t="s">
        <v>77</v>
      </c>
      <c r="C11" s="370" t="s">
        <v>406</v>
      </c>
      <c r="D11" s="346">
        <v>20000</v>
      </c>
      <c r="E11" s="370" t="s">
        <v>450</v>
      </c>
      <c r="F11" s="346">
        <v>20000</v>
      </c>
      <c r="G11" s="345"/>
      <c r="H11" s="345" t="s">
        <v>452</v>
      </c>
      <c r="I11" s="346">
        <v>15000</v>
      </c>
      <c r="J11" s="370" t="s">
        <v>453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99" customHeight="1" x14ac:dyDescent="0.2">
      <c r="A12" s="344"/>
      <c r="B12" s="369" t="s">
        <v>90</v>
      </c>
      <c r="C12" s="370" t="s">
        <v>407</v>
      </c>
      <c r="D12" s="346">
        <v>33300</v>
      </c>
      <c r="E12" s="370" t="s">
        <v>429</v>
      </c>
      <c r="F12" s="346">
        <v>33300</v>
      </c>
      <c r="G12" s="370" t="s">
        <v>430</v>
      </c>
      <c r="H12" s="345" t="s">
        <v>459</v>
      </c>
      <c r="I12" s="346">
        <v>22200</v>
      </c>
      <c r="J12" s="370" t="s">
        <v>455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60.75" customHeight="1" x14ac:dyDescent="0.2">
      <c r="A13" s="344"/>
      <c r="B13" s="369" t="s">
        <v>90</v>
      </c>
      <c r="C13" s="370" t="s">
        <v>407</v>
      </c>
      <c r="D13" s="346">
        <v>15000</v>
      </c>
      <c r="E13" s="370" t="s">
        <v>442</v>
      </c>
      <c r="F13" s="346">
        <v>15000</v>
      </c>
      <c r="G13" s="370" t="s">
        <v>443</v>
      </c>
      <c r="H13" s="345" t="s">
        <v>461</v>
      </c>
      <c r="I13" s="346">
        <v>15000</v>
      </c>
      <c r="J13" s="370" t="s">
        <v>456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57" customHeight="1" x14ac:dyDescent="0.2">
      <c r="A14" s="344"/>
      <c r="B14" s="369" t="s">
        <v>90</v>
      </c>
      <c r="C14" s="370" t="s">
        <v>407</v>
      </c>
      <c r="D14" s="346">
        <v>12000</v>
      </c>
      <c r="E14" s="370" t="s">
        <v>440</v>
      </c>
      <c r="F14" s="346">
        <v>12000</v>
      </c>
      <c r="G14" s="370" t="s">
        <v>441</v>
      </c>
      <c r="H14" s="345" t="s">
        <v>461</v>
      </c>
      <c r="I14" s="346">
        <v>12000</v>
      </c>
      <c r="J14" s="370" t="s">
        <v>457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38" customHeight="1" x14ac:dyDescent="0.2">
      <c r="A15" s="344"/>
      <c r="B15" s="369" t="s">
        <v>90</v>
      </c>
      <c r="C15" s="370" t="s">
        <v>407</v>
      </c>
      <c r="D15" s="346">
        <v>32504</v>
      </c>
      <c r="E15" s="370" t="s">
        <v>431</v>
      </c>
      <c r="F15" s="346">
        <v>32504</v>
      </c>
      <c r="G15" s="370" t="s">
        <v>472</v>
      </c>
      <c r="H15" s="345" t="s">
        <v>460</v>
      </c>
      <c r="I15" s="346">
        <v>24378</v>
      </c>
      <c r="J15" s="370" t="s">
        <v>454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45" customHeight="1" x14ac:dyDescent="0.2">
      <c r="A16" s="344"/>
      <c r="B16" s="369" t="s">
        <v>98</v>
      </c>
      <c r="C16" s="370" t="s">
        <v>409</v>
      </c>
      <c r="D16" s="346">
        <v>4400</v>
      </c>
      <c r="E16" s="370" t="s">
        <v>425</v>
      </c>
      <c r="F16" s="346">
        <v>4400</v>
      </c>
      <c r="G16" s="345"/>
      <c r="H16" s="345" t="s">
        <v>451</v>
      </c>
      <c r="I16" s="346">
        <v>3300</v>
      </c>
      <c r="J16" s="370" t="s">
        <v>439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43.5" customHeight="1" x14ac:dyDescent="0.2">
      <c r="A17" s="344"/>
      <c r="B17" s="369" t="s">
        <v>102</v>
      </c>
      <c r="C17" s="370" t="s">
        <v>410</v>
      </c>
      <c r="D17" s="346">
        <v>20416.88</v>
      </c>
      <c r="E17" s="370" t="s">
        <v>425</v>
      </c>
      <c r="F17" s="346">
        <v>20416.88</v>
      </c>
      <c r="G17" s="371" t="s">
        <v>458</v>
      </c>
      <c r="H17" s="371" t="s">
        <v>458</v>
      </c>
      <c r="I17" s="346">
        <v>16187.16</v>
      </c>
      <c r="J17" s="370" t="s">
        <v>438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18.5" customHeight="1" x14ac:dyDescent="0.2">
      <c r="A18" s="344"/>
      <c r="B18" s="344" t="s">
        <v>151</v>
      </c>
      <c r="C18" s="370" t="s">
        <v>411</v>
      </c>
      <c r="D18" s="346">
        <v>36000</v>
      </c>
      <c r="E18" s="370" t="s">
        <v>424</v>
      </c>
      <c r="F18" s="346">
        <v>36000</v>
      </c>
      <c r="G18" s="370" t="s">
        <v>473</v>
      </c>
      <c r="H18" s="345" t="s">
        <v>462</v>
      </c>
      <c r="I18" s="346">
        <v>27000</v>
      </c>
      <c r="J18" s="370" t="s">
        <v>437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3.25" customHeight="1" x14ac:dyDescent="0.2">
      <c r="A19" s="344"/>
      <c r="B19" s="369" t="s">
        <v>158</v>
      </c>
      <c r="C19" s="370" t="s">
        <v>159</v>
      </c>
      <c r="D19" s="346">
        <v>128400</v>
      </c>
      <c r="E19" s="370" t="s">
        <v>426</v>
      </c>
      <c r="F19" s="346">
        <v>128400</v>
      </c>
      <c r="G19" s="370" t="s">
        <v>463</v>
      </c>
      <c r="H19" s="370" t="s">
        <v>464</v>
      </c>
      <c r="I19" s="346">
        <v>128400</v>
      </c>
      <c r="J19" s="370" t="s">
        <v>444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46.5" customHeight="1" x14ac:dyDescent="0.2">
      <c r="A20" s="344"/>
      <c r="B20" s="369" t="s">
        <v>211</v>
      </c>
      <c r="C20" s="370" t="s">
        <v>412</v>
      </c>
      <c r="D20" s="346">
        <v>30594</v>
      </c>
      <c r="E20" s="370" t="s">
        <v>427</v>
      </c>
      <c r="F20" s="346">
        <v>30594</v>
      </c>
      <c r="G20" s="370" t="s">
        <v>428</v>
      </c>
      <c r="H20" s="375" t="s">
        <v>477</v>
      </c>
      <c r="I20" s="346">
        <v>30594</v>
      </c>
      <c r="J20" s="370" t="s">
        <v>445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93.75" customHeight="1" x14ac:dyDescent="0.2">
      <c r="A21" s="344"/>
      <c r="B21" s="369" t="s">
        <v>413</v>
      </c>
      <c r="C21" s="370" t="s">
        <v>416</v>
      </c>
      <c r="D21" s="346">
        <v>19650</v>
      </c>
      <c r="E21" s="370" t="s">
        <v>435</v>
      </c>
      <c r="F21" s="346">
        <v>19650</v>
      </c>
      <c r="G21" s="370" t="s">
        <v>474</v>
      </c>
      <c r="H21" s="370" t="s">
        <v>465</v>
      </c>
      <c r="I21" s="346">
        <v>19650</v>
      </c>
      <c r="J21" s="370" t="s">
        <v>436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58.5" customHeight="1" x14ac:dyDescent="0.2">
      <c r="A22" s="344"/>
      <c r="B22" s="369" t="s">
        <v>414</v>
      </c>
      <c r="C22" s="370" t="s">
        <v>418</v>
      </c>
      <c r="D22" s="346">
        <v>77000</v>
      </c>
      <c r="E22" s="370" t="s">
        <v>435</v>
      </c>
      <c r="F22" s="346">
        <v>77000</v>
      </c>
      <c r="G22" s="370" t="s">
        <v>467</v>
      </c>
      <c r="H22" s="370" t="s">
        <v>468</v>
      </c>
      <c r="I22" s="346"/>
      <c r="J22" s="34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57.75" customHeight="1" x14ac:dyDescent="0.2">
      <c r="A23" s="344"/>
      <c r="B23" s="369" t="s">
        <v>415</v>
      </c>
      <c r="C23" s="370" t="s">
        <v>417</v>
      </c>
      <c r="D23" s="346">
        <v>24000</v>
      </c>
      <c r="E23" s="370" t="s">
        <v>435</v>
      </c>
      <c r="F23" s="346">
        <v>24000</v>
      </c>
      <c r="G23" s="370" t="s">
        <v>466</v>
      </c>
      <c r="H23" s="370" t="s">
        <v>468</v>
      </c>
      <c r="I23" s="346"/>
      <c r="J23" s="34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28.25" customHeight="1" x14ac:dyDescent="0.2">
      <c r="A24" s="344"/>
      <c r="B24" s="369" t="s">
        <v>283</v>
      </c>
      <c r="C24" s="370" t="s">
        <v>419</v>
      </c>
      <c r="D24" s="346">
        <v>32000</v>
      </c>
      <c r="E24" s="370" t="s">
        <v>423</v>
      </c>
      <c r="F24" s="346">
        <v>32000</v>
      </c>
      <c r="G24" s="370" t="s">
        <v>476</v>
      </c>
      <c r="H24" s="370" t="s">
        <v>469</v>
      </c>
      <c r="I24" s="346">
        <v>24000</v>
      </c>
      <c r="J24" s="370" t="s">
        <v>446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14" customHeight="1" x14ac:dyDescent="0.2">
      <c r="A25" s="344"/>
      <c r="B25" s="369" t="s">
        <v>283</v>
      </c>
      <c r="C25" s="370" t="s">
        <v>420</v>
      </c>
      <c r="D25" s="346">
        <v>32000</v>
      </c>
      <c r="E25" s="370" t="s">
        <v>423</v>
      </c>
      <c r="F25" s="346">
        <v>32000</v>
      </c>
      <c r="G25" s="370" t="s">
        <v>475</v>
      </c>
      <c r="H25" s="370" t="s">
        <v>469</v>
      </c>
      <c r="I25" s="346">
        <v>24000</v>
      </c>
      <c r="J25" s="370" t="s">
        <v>447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67.5" customHeight="1" x14ac:dyDescent="0.2">
      <c r="A26" s="344"/>
      <c r="B26" s="369" t="s">
        <v>291</v>
      </c>
      <c r="C26" s="370" t="s">
        <v>421</v>
      </c>
      <c r="D26" s="346">
        <v>63000</v>
      </c>
      <c r="E26" s="370" t="s">
        <v>433</v>
      </c>
      <c r="F26" s="346">
        <v>63000</v>
      </c>
      <c r="G26" s="370" t="s">
        <v>432</v>
      </c>
      <c r="H26" s="345" t="s">
        <v>470</v>
      </c>
      <c r="I26" s="346">
        <v>63000</v>
      </c>
      <c r="J26" s="370" t="s">
        <v>448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81" customHeight="1" x14ac:dyDescent="0.2">
      <c r="A27" s="344"/>
      <c r="B27" s="369" t="s">
        <v>291</v>
      </c>
      <c r="C27" s="370" t="s">
        <v>422</v>
      </c>
      <c r="D27" s="346">
        <v>28800</v>
      </c>
      <c r="E27" s="370" t="s">
        <v>433</v>
      </c>
      <c r="F27" s="346">
        <v>28800</v>
      </c>
      <c r="G27" s="370" t="s">
        <v>434</v>
      </c>
      <c r="H27" s="345" t="s">
        <v>471</v>
      </c>
      <c r="I27" s="346">
        <v>28800</v>
      </c>
      <c r="J27" s="370" t="s">
        <v>449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25">
      <c r="A28" s="347"/>
      <c r="B28" s="430" t="s">
        <v>340</v>
      </c>
      <c r="C28" s="427"/>
      <c r="D28" s="348">
        <f>SUM(D11:D27)</f>
        <v>609064.88</v>
      </c>
      <c r="E28" s="349"/>
      <c r="F28" s="348">
        <f>SUM(F11:F27)</f>
        <v>609064.88</v>
      </c>
      <c r="G28" s="349"/>
      <c r="H28" s="349"/>
      <c r="I28" s="348">
        <f>SUM(I11:I27)</f>
        <v>453509.16000000003</v>
      </c>
      <c r="J28" s="349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</row>
    <row r="29" spans="1:25" ht="14.25" customHeight="1" x14ac:dyDescent="0.2">
      <c r="A29" s="338"/>
      <c r="B29" s="338"/>
      <c r="C29" s="338"/>
      <c r="D29" s="339"/>
      <c r="E29" s="338"/>
      <c r="F29" s="339"/>
      <c r="G29" s="338"/>
      <c r="H29" s="33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2">
      <c r="A30" s="338"/>
      <c r="B30" s="338"/>
      <c r="C30" s="338"/>
      <c r="D30" s="339"/>
      <c r="E30" s="338"/>
      <c r="F30" s="339"/>
      <c r="G30" s="338"/>
      <c r="H30" s="33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2">
      <c r="A31" s="351"/>
      <c r="B31" s="352" t="s">
        <v>341</v>
      </c>
      <c r="C31" s="351"/>
      <c r="D31" s="353"/>
      <c r="E31" s="351"/>
      <c r="F31" s="353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</row>
    <row r="32" spans="1:25" ht="14.25" customHeight="1" x14ac:dyDescent="0.2">
      <c r="A32" s="338"/>
      <c r="B32" s="338"/>
      <c r="C32" s="338"/>
      <c r="D32" s="339"/>
      <c r="E32" s="338"/>
      <c r="F32" s="339"/>
      <c r="G32" s="338"/>
      <c r="H32" s="33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2">
      <c r="A33" s="338"/>
      <c r="B33" s="338"/>
      <c r="C33" s="338"/>
      <c r="D33" s="339"/>
      <c r="E33" s="338"/>
      <c r="F33" s="339"/>
      <c r="G33" s="338"/>
      <c r="H33" s="3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2">
      <c r="A34" s="338"/>
      <c r="B34" s="338"/>
      <c r="C34" s="338"/>
      <c r="D34" s="339"/>
      <c r="E34" s="338"/>
      <c r="F34" s="339"/>
      <c r="G34" s="338"/>
      <c r="H34" s="33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2">
      <c r="A35" s="338"/>
      <c r="B35" s="338"/>
      <c r="C35" s="338"/>
      <c r="D35" s="339"/>
      <c r="E35" s="338"/>
      <c r="F35" s="339"/>
      <c r="G35" s="338"/>
      <c r="H35" s="3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2">
      <c r="A36" s="338"/>
      <c r="B36" s="338"/>
      <c r="C36" s="338"/>
      <c r="D36" s="339"/>
      <c r="E36" s="338"/>
      <c r="F36" s="339"/>
      <c r="G36" s="338"/>
      <c r="H36" s="33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2">
      <c r="A37" s="338"/>
      <c r="B37" s="338"/>
      <c r="C37" s="338"/>
      <c r="D37" s="339"/>
      <c r="E37" s="338"/>
      <c r="F37" s="339"/>
      <c r="G37" s="338"/>
      <c r="H37" s="33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2">
      <c r="A38" s="338"/>
      <c r="B38" s="338"/>
      <c r="C38" s="338"/>
      <c r="D38" s="339"/>
      <c r="E38" s="338"/>
      <c r="F38" s="339"/>
      <c r="G38" s="338"/>
      <c r="H38" s="33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2">
      <c r="A39" s="338"/>
      <c r="B39" s="338"/>
      <c r="C39" s="338"/>
      <c r="D39" s="339"/>
      <c r="E39" s="338"/>
      <c r="F39" s="339"/>
      <c r="G39" s="338"/>
      <c r="H39" s="33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2">
      <c r="A40" s="338"/>
      <c r="B40" s="338"/>
      <c r="C40" s="338"/>
      <c r="D40" s="339"/>
      <c r="E40" s="338"/>
      <c r="F40" s="339"/>
      <c r="G40" s="338"/>
      <c r="H40" s="33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2">
      <c r="A41" s="338"/>
      <c r="B41" s="338"/>
      <c r="C41" s="338"/>
      <c r="D41" s="339"/>
      <c r="E41" s="338"/>
      <c r="F41" s="339"/>
      <c r="G41" s="338"/>
      <c r="H41" s="3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2">
      <c r="A42" s="338"/>
      <c r="B42" s="338"/>
      <c r="C42" s="338"/>
      <c r="D42" s="339"/>
      <c r="E42" s="338"/>
      <c r="F42" s="339"/>
      <c r="G42" s="338"/>
      <c r="H42" s="33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2">
      <c r="A43" s="338"/>
      <c r="B43" s="338"/>
      <c r="C43" s="338"/>
      <c r="D43" s="339"/>
      <c r="E43" s="338"/>
      <c r="F43" s="339"/>
      <c r="G43" s="338"/>
      <c r="H43" s="33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2">
      <c r="A44" s="338"/>
      <c r="B44" s="338"/>
      <c r="C44" s="338"/>
      <c r="D44" s="339"/>
      <c r="E44" s="338"/>
      <c r="F44" s="339"/>
      <c r="G44" s="338"/>
      <c r="H44" s="33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2">
      <c r="A45" s="338"/>
      <c r="B45" s="338"/>
      <c r="C45" s="338"/>
      <c r="D45" s="339"/>
      <c r="E45" s="338"/>
      <c r="F45" s="339"/>
      <c r="G45" s="338"/>
      <c r="H45" s="33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2">
      <c r="A46" s="338"/>
      <c r="B46" s="338"/>
      <c r="C46" s="338"/>
      <c r="D46" s="339"/>
      <c r="E46" s="338"/>
      <c r="F46" s="339"/>
      <c r="G46" s="338"/>
      <c r="H46" s="33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2">
      <c r="A47" s="338"/>
      <c r="B47" s="338"/>
      <c r="C47" s="338"/>
      <c r="D47" s="339"/>
      <c r="E47" s="338"/>
      <c r="F47" s="339"/>
      <c r="G47" s="338"/>
      <c r="H47" s="33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2">
      <c r="A48" s="338"/>
      <c r="B48" s="338"/>
      <c r="C48" s="338"/>
      <c r="D48" s="339"/>
      <c r="E48" s="338"/>
      <c r="F48" s="339"/>
      <c r="G48" s="338"/>
      <c r="H48" s="33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2">
      <c r="A49" s="338"/>
      <c r="B49" s="338"/>
      <c r="C49" s="338"/>
      <c r="D49" s="339"/>
      <c r="E49" s="338"/>
      <c r="F49" s="339"/>
      <c r="G49" s="338"/>
      <c r="H49" s="3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2">
      <c r="A50" s="338"/>
      <c r="B50" s="338"/>
      <c r="C50" s="338"/>
      <c r="D50" s="339"/>
      <c r="E50" s="338"/>
      <c r="F50" s="339"/>
      <c r="G50" s="338"/>
      <c r="H50" s="3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2">
      <c r="A51" s="338"/>
      <c r="B51" s="338"/>
      <c r="C51" s="338"/>
      <c r="D51" s="339"/>
      <c r="E51" s="338"/>
      <c r="F51" s="339"/>
      <c r="G51" s="338"/>
      <c r="H51" s="3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2">
      <c r="A52" s="338"/>
      <c r="B52" s="338"/>
      <c r="C52" s="338"/>
      <c r="D52" s="339"/>
      <c r="E52" s="338"/>
      <c r="F52" s="339"/>
      <c r="G52" s="338"/>
      <c r="H52" s="3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2">
      <c r="A53" s="338"/>
      <c r="B53" s="338"/>
      <c r="C53" s="338"/>
      <c r="D53" s="339"/>
      <c r="E53" s="338"/>
      <c r="F53" s="339"/>
      <c r="G53" s="338"/>
      <c r="H53" s="3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2">
      <c r="A54" s="338"/>
      <c r="B54" s="338"/>
      <c r="C54" s="338"/>
      <c r="D54" s="339"/>
      <c r="E54" s="338"/>
      <c r="F54" s="339"/>
      <c r="G54" s="338"/>
      <c r="H54" s="33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2">
      <c r="A55" s="338"/>
      <c r="B55" s="338"/>
      <c r="C55" s="338"/>
      <c r="D55" s="339"/>
      <c r="E55" s="338"/>
      <c r="F55" s="339"/>
      <c r="G55" s="338"/>
      <c r="H55" s="3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2">
      <c r="A56" s="338"/>
      <c r="B56" s="338"/>
      <c r="C56" s="338"/>
      <c r="D56" s="339"/>
      <c r="E56" s="338"/>
      <c r="F56" s="339"/>
      <c r="G56" s="338"/>
      <c r="H56" s="33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2">
      <c r="A57" s="338"/>
      <c r="B57" s="338"/>
      <c r="C57" s="338"/>
      <c r="D57" s="339"/>
      <c r="E57" s="338"/>
      <c r="F57" s="339"/>
      <c r="G57" s="338"/>
      <c r="H57" s="33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2">
      <c r="A58" s="338"/>
      <c r="B58" s="338"/>
      <c r="C58" s="338"/>
      <c r="D58" s="339"/>
      <c r="E58" s="338"/>
      <c r="F58" s="339"/>
      <c r="G58" s="338"/>
      <c r="H58" s="33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2">
      <c r="A59" s="338"/>
      <c r="B59" s="338"/>
      <c r="C59" s="338"/>
      <c r="D59" s="339"/>
      <c r="E59" s="338"/>
      <c r="F59" s="339"/>
      <c r="G59" s="338"/>
      <c r="H59" s="33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2">
      <c r="A60" s="338"/>
      <c r="B60" s="338"/>
      <c r="C60" s="338"/>
      <c r="D60" s="339"/>
      <c r="E60" s="338"/>
      <c r="F60" s="339"/>
      <c r="G60" s="338"/>
      <c r="H60" s="33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2">
      <c r="A61" s="338"/>
      <c r="B61" s="338"/>
      <c r="C61" s="338"/>
      <c r="D61" s="339"/>
      <c r="E61" s="338"/>
      <c r="F61" s="339"/>
      <c r="G61" s="338"/>
      <c r="H61" s="33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2">
      <c r="A62" s="338"/>
      <c r="B62" s="338"/>
      <c r="C62" s="338"/>
      <c r="D62" s="339"/>
      <c r="E62" s="338"/>
      <c r="F62" s="339"/>
      <c r="G62" s="338"/>
      <c r="H62" s="33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2">
      <c r="A63" s="338"/>
      <c r="B63" s="338"/>
      <c r="C63" s="338"/>
      <c r="D63" s="339"/>
      <c r="E63" s="338"/>
      <c r="F63" s="339"/>
      <c r="G63" s="338"/>
      <c r="H63" s="33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2">
      <c r="A64" s="338"/>
      <c r="B64" s="338"/>
      <c r="C64" s="338"/>
      <c r="D64" s="339"/>
      <c r="E64" s="338"/>
      <c r="F64" s="339"/>
      <c r="G64" s="338"/>
      <c r="H64" s="33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2">
      <c r="A65" s="338"/>
      <c r="B65" s="338"/>
      <c r="C65" s="338"/>
      <c r="D65" s="339"/>
      <c r="E65" s="338"/>
      <c r="F65" s="339"/>
      <c r="G65" s="338"/>
      <c r="H65" s="33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2">
      <c r="A66" s="338"/>
      <c r="B66" s="338"/>
      <c r="C66" s="338"/>
      <c r="D66" s="339"/>
      <c r="E66" s="338"/>
      <c r="F66" s="339"/>
      <c r="G66" s="338"/>
      <c r="H66" s="33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2">
      <c r="A67" s="338"/>
      <c r="B67" s="338"/>
      <c r="C67" s="338"/>
      <c r="D67" s="339"/>
      <c r="E67" s="338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2">
      <c r="A68" s="338"/>
      <c r="B68" s="338"/>
      <c r="C68" s="338"/>
      <c r="D68" s="339"/>
      <c r="E68" s="338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2">
      <c r="A69" s="338"/>
      <c r="B69" s="338"/>
      <c r="C69" s="338"/>
      <c r="D69" s="339"/>
      <c r="E69" s="338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2">
      <c r="A70" s="338"/>
      <c r="B70" s="338"/>
      <c r="C70" s="338"/>
      <c r="D70" s="339"/>
      <c r="E70" s="338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2">
      <c r="A71" s="338"/>
      <c r="B71" s="338"/>
      <c r="C71" s="338"/>
      <c r="D71" s="339"/>
      <c r="E71" s="338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2">
      <c r="A72" s="338"/>
      <c r="B72" s="338"/>
      <c r="C72" s="338"/>
      <c r="D72" s="339"/>
      <c r="E72" s="338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2">
      <c r="A73" s="338"/>
      <c r="B73" s="338"/>
      <c r="C73" s="338"/>
      <c r="D73" s="339"/>
      <c r="E73" s="338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2">
      <c r="A74" s="338"/>
      <c r="B74" s="338"/>
      <c r="C74" s="338"/>
      <c r="D74" s="339"/>
      <c r="E74" s="338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2">
      <c r="A75" s="338"/>
      <c r="B75" s="338"/>
      <c r="C75" s="338"/>
      <c r="D75" s="339"/>
      <c r="E75" s="338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2">
      <c r="A76" s="338"/>
      <c r="B76" s="338"/>
      <c r="C76" s="338"/>
      <c r="D76" s="339"/>
      <c r="E76" s="338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2">
      <c r="A77" s="338"/>
      <c r="B77" s="338"/>
      <c r="C77" s="338"/>
      <c r="D77" s="339"/>
      <c r="E77" s="338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2">
      <c r="A78" s="338"/>
      <c r="B78" s="338"/>
      <c r="C78" s="338"/>
      <c r="D78" s="339"/>
      <c r="E78" s="338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2">
      <c r="A79" s="338"/>
      <c r="B79" s="338"/>
      <c r="C79" s="338"/>
      <c r="D79" s="339"/>
      <c r="E79" s="338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2">
      <c r="A80" s="338"/>
      <c r="B80" s="338"/>
      <c r="C80" s="338"/>
      <c r="D80" s="339"/>
      <c r="E80" s="338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2">
      <c r="A81" s="338"/>
      <c r="B81" s="338"/>
      <c r="C81" s="338"/>
      <c r="D81" s="339"/>
      <c r="E81" s="338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2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2">
      <c r="A83" s="338"/>
      <c r="B83" s="338"/>
      <c r="C83" s="338"/>
      <c r="D83" s="339"/>
      <c r="E83" s="338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2">
      <c r="A84" s="338"/>
      <c r="B84" s="338"/>
      <c r="C84" s="338"/>
      <c r="D84" s="339"/>
      <c r="E84" s="338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2">
      <c r="A85" s="338"/>
      <c r="B85" s="338"/>
      <c r="C85" s="338"/>
      <c r="D85" s="339"/>
      <c r="E85" s="338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2">
      <c r="A86" s="338"/>
      <c r="B86" s="338"/>
      <c r="C86" s="338"/>
      <c r="D86" s="339"/>
      <c r="E86" s="338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2">
      <c r="A87" s="338"/>
      <c r="B87" s="338"/>
      <c r="C87" s="338"/>
      <c r="D87" s="339"/>
      <c r="E87" s="338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2">
      <c r="A88" s="338"/>
      <c r="B88" s="338"/>
      <c r="C88" s="338"/>
      <c r="D88" s="339"/>
      <c r="E88" s="338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2">
      <c r="A89" s="338"/>
      <c r="B89" s="338"/>
      <c r="C89" s="338"/>
      <c r="D89" s="339"/>
      <c r="E89" s="338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2">
      <c r="A90" s="338"/>
      <c r="B90" s="338"/>
      <c r="C90" s="338"/>
      <c r="D90" s="339"/>
      <c r="E90" s="338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2">
      <c r="A91" s="338"/>
      <c r="B91" s="338"/>
      <c r="C91" s="338"/>
      <c r="D91" s="339"/>
      <c r="E91" s="338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2">
      <c r="A92" s="338"/>
      <c r="B92" s="338"/>
      <c r="C92" s="338"/>
      <c r="D92" s="339"/>
      <c r="E92" s="338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2">
      <c r="A93" s="338"/>
      <c r="B93" s="338"/>
      <c r="C93" s="338"/>
      <c r="D93" s="339"/>
      <c r="E93" s="338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2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2">
      <c r="A95" s="338"/>
      <c r="B95" s="338"/>
      <c r="C95" s="338"/>
      <c r="D95" s="339"/>
      <c r="E95" s="338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2">
      <c r="A96" s="338"/>
      <c r="B96" s="338"/>
      <c r="C96" s="338"/>
      <c r="D96" s="339"/>
      <c r="E96" s="338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2">
      <c r="A97" s="338"/>
      <c r="B97" s="338"/>
      <c r="C97" s="338"/>
      <c r="D97" s="339"/>
      <c r="E97" s="338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2">
      <c r="A98" s="338"/>
      <c r="B98" s="338"/>
      <c r="C98" s="338"/>
      <c r="D98" s="339"/>
      <c r="E98" s="338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2">
      <c r="A99" s="338"/>
      <c r="B99" s="338"/>
      <c r="C99" s="338"/>
      <c r="D99" s="339"/>
      <c r="E99" s="338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2">
      <c r="A100" s="338"/>
      <c r="B100" s="338"/>
      <c r="C100" s="338"/>
      <c r="D100" s="339"/>
      <c r="E100" s="338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2">
      <c r="A101" s="338"/>
      <c r="B101" s="338"/>
      <c r="C101" s="338"/>
      <c r="D101" s="339"/>
      <c r="E101" s="338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2">
      <c r="A102" s="338"/>
      <c r="B102" s="338"/>
      <c r="C102" s="338"/>
      <c r="D102" s="339"/>
      <c r="E102" s="338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2">
      <c r="A103" s="338"/>
      <c r="B103" s="338"/>
      <c r="C103" s="338"/>
      <c r="D103" s="339"/>
      <c r="E103" s="338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2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2">
      <c r="A105" s="338"/>
      <c r="B105" s="338"/>
      <c r="C105" s="338"/>
      <c r="D105" s="339"/>
      <c r="E105" s="338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2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2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2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2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2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2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2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2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2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2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2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2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2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2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2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2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2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2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2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2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2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2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2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2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2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2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2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2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2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2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2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2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2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2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2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2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2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2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2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2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2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2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2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2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2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2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2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2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2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2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2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2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2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2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2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2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2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2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2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2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2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2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2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2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2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2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2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2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2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2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2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2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2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2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2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2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2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2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2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2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2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2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2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2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2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2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2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2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2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2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2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2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2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2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2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2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2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2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2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2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2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2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2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2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2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2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2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2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2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2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2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2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2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2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2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2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2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2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2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2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2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2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2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2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2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2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2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2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2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2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2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2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2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2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2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2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2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2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2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2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2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2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2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2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2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2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2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2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2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2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2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2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2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2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2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2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2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2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2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2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2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2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2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2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2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2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2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2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2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2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2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2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2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2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2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2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2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2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2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2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2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2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2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2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2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2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2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2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2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2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2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2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2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2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2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2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2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2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2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2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2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2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2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2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2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2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2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2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2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2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2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2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2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2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2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2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2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2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2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2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2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2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2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2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2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2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2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2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2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2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2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2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2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2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2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2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2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2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2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2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2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2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2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2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2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2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2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2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2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2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2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2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2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2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2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2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2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2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2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2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2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2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2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2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2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2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2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2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2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2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2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2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2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2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2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2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2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2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2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2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2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2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2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2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2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2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2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2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2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2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2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2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2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2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2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2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2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2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2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2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2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2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2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2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2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2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2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2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2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2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2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2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2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2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2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2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2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2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2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2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2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2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2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2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2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2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2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2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2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2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2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2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2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2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2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2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2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2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2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2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2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2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2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2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2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2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2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2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2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2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2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2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2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2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2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2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2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2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2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2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2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2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2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2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2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2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2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2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2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2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2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2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2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2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2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2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2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2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2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2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2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2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2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2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2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2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2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2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2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2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2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2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2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2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2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2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2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2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2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2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2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2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2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2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2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2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2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2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2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2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2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2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2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2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2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2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2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2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2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2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2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2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2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2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2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2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2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2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2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2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2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2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2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2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2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2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2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2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2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2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2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2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2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2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2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2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2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2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2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2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2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2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2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2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2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2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2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2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2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2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2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2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2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2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2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2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2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2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2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2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2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2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2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2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2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2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2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2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2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2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2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2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2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2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2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2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2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2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2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2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2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2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2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2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2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2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2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2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2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2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2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2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2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2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2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2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2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2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2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2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2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2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2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2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2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2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2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2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2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2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2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2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2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2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2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2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2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2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2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2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2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2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2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2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2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2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2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2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2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2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2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2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2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2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2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2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2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2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2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2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2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2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2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2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2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2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2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2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2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2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2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2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2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2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2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2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2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2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2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2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2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2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2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2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2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2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2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2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2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2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2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2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2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2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2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2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2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2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2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2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2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2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2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2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2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2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2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2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2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2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2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2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2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2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2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2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2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2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2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2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2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2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2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2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2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2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2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2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2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2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2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2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2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2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2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2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2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2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2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2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2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2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2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2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2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2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2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2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2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2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2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2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2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2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2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2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2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2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2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2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2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2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2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2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2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2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2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2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2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2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2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2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2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2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2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2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2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2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2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2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2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2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2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2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2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2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2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2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2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2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2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2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2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2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2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2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2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2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2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2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2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2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2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2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2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2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2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2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2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2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2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2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2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2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2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2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2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2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2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2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2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2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2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2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2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2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2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2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2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2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2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2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2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2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2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2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2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2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2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2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2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2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2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2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2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2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2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2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2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2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2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2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2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2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2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2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2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2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2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2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2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2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2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2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2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2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2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2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2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2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2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2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2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2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2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2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2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2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2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2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2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2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2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2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2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2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2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2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2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2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2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2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2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2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2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2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2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2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2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2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2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2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2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2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2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2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2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2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2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2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2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2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2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2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2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2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2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2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2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2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2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2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2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2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2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2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2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2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2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2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2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2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2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2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2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2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2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2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2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2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2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2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2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2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2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2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2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2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2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2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2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2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2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2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2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2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2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2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2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2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2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2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2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2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2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2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2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2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2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2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2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2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2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2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2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2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2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2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2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2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2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2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2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2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2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2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2">
      <c r="A982" s="338"/>
      <c r="B982" s="338"/>
      <c r="C982" s="338"/>
      <c r="D982" s="339"/>
      <c r="E982" s="338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2">
      <c r="A983" s="338"/>
      <c r="B983" s="338"/>
      <c r="C983" s="338"/>
      <c r="D983" s="339"/>
      <c r="E983" s="338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2">
      <c r="A984" s="338"/>
      <c r="B984" s="338"/>
      <c r="C984" s="338"/>
      <c r="D984" s="339"/>
      <c r="E984" s="338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2">
      <c r="A985" s="338"/>
      <c r="B985" s="338"/>
      <c r="C985" s="338"/>
      <c r="D985" s="339"/>
      <c r="E985" s="338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2">
      <c r="A986" s="338"/>
      <c r="B986" s="338"/>
      <c r="C986" s="338"/>
      <c r="D986" s="339"/>
      <c r="E986" s="338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2">
      <c r="A987" s="338"/>
      <c r="B987" s="338"/>
      <c r="C987" s="338"/>
      <c r="D987" s="339"/>
      <c r="E987" s="338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2">
      <c r="A988" s="338"/>
      <c r="B988" s="338"/>
      <c r="C988" s="338"/>
      <c r="D988" s="339"/>
      <c r="E988" s="338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</sheetData>
  <mergeCells count="8">
    <mergeCell ref="B9:D9"/>
    <mergeCell ref="E9:J9"/>
    <mergeCell ref="B28:C28"/>
    <mergeCell ref="H2:J2"/>
    <mergeCell ref="B4:J4"/>
    <mergeCell ref="B5:J5"/>
    <mergeCell ref="B6:J6"/>
    <mergeCell ref="B7:J7"/>
  </mergeCells>
  <pageMargins left="0.7" right="0.7" top="0.75" bottom="0.75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2021-11-15T14:31:00Z</cp:lastPrinted>
  <dcterms:created xsi:type="dcterms:W3CDTF">2020-11-14T13:09:40Z</dcterms:created>
  <dcterms:modified xsi:type="dcterms:W3CDTF">2021-11-15T14:34:47Z</dcterms:modified>
</cp:coreProperties>
</file>