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Л Я\"/>
    </mc:Choice>
  </mc:AlternateContent>
  <bookViews>
    <workbookView xWindow="0" yWindow="0" windowWidth="23040" windowHeight="8436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витрат'!$A$10:$AA$185</definedName>
    <definedName name="_xlnm.Print_Area" localSheetId="1">'Кошторис  витрат'!$A$1:$AA$190</definedName>
  </definedNames>
  <calcPr calcId="152511"/>
</workbook>
</file>

<file path=xl/calcChain.xml><?xml version="1.0" encoding="utf-8"?>
<calcChain xmlns="http://schemas.openxmlformats.org/spreadsheetml/2006/main">
  <c r="J185" i="2" l="1"/>
  <c r="G174" i="2" l="1"/>
  <c r="J83" i="2"/>
  <c r="G61" i="2"/>
  <c r="M34" i="2" l="1"/>
  <c r="J30" i="1" l="1"/>
  <c r="G175" i="2" l="1"/>
  <c r="J27" i="1" l="1"/>
  <c r="J28" i="1"/>
  <c r="C30" i="1"/>
  <c r="H30" i="1"/>
  <c r="G30" i="1"/>
  <c r="F30" i="1"/>
  <c r="E30" i="1"/>
  <c r="D30" i="1"/>
  <c r="J29" i="1"/>
  <c r="N29" i="1" s="1"/>
  <c r="B29" i="1" l="1"/>
  <c r="K29" i="1"/>
  <c r="I29" i="1"/>
  <c r="V181" i="2" l="1"/>
  <c r="V180" i="2"/>
  <c r="V175" i="2"/>
  <c r="V174" i="2"/>
  <c r="V173" i="2"/>
  <c r="V172" i="2"/>
  <c r="T171" i="2"/>
  <c r="V170" i="2"/>
  <c r="V169" i="2"/>
  <c r="V168" i="2"/>
  <c r="T167" i="2"/>
  <c r="V166" i="2"/>
  <c r="V165" i="2"/>
  <c r="V164" i="2"/>
  <c r="V163" i="2"/>
  <c r="T162" i="2"/>
  <c r="V161" i="2"/>
  <c r="V160" i="2"/>
  <c r="V159" i="2"/>
  <c r="V158" i="2"/>
  <c r="T157" i="2"/>
  <c r="T155" i="2"/>
  <c r="V154" i="2"/>
  <c r="V153" i="2"/>
  <c r="V152" i="2"/>
  <c r="V151" i="2"/>
  <c r="T149" i="2"/>
  <c r="V148" i="2"/>
  <c r="V147" i="2"/>
  <c r="T145" i="2"/>
  <c r="V144" i="2"/>
  <c r="V143" i="2"/>
  <c r="V142" i="2"/>
  <c r="V141" i="2"/>
  <c r="V140" i="2"/>
  <c r="T138" i="2"/>
  <c r="V137" i="2"/>
  <c r="V136" i="2"/>
  <c r="V135" i="2"/>
  <c r="V134" i="2"/>
  <c r="V133" i="2"/>
  <c r="V132" i="2"/>
  <c r="T130" i="2"/>
  <c r="V129" i="2"/>
  <c r="V128" i="2"/>
  <c r="V127" i="2"/>
  <c r="V126" i="2"/>
  <c r="V125" i="2"/>
  <c r="V124" i="2"/>
  <c r="T122" i="2"/>
  <c r="V121" i="2"/>
  <c r="V120" i="2"/>
  <c r="V119" i="2"/>
  <c r="V118" i="2"/>
  <c r="V117" i="2"/>
  <c r="V116" i="2"/>
  <c r="V115" i="2"/>
  <c r="V114" i="2"/>
  <c r="V113" i="2"/>
  <c r="V112" i="2"/>
  <c r="V111" i="2"/>
  <c r="V108" i="2"/>
  <c r="V107" i="2"/>
  <c r="V106" i="2"/>
  <c r="T105" i="2"/>
  <c r="V104" i="2"/>
  <c r="V103" i="2"/>
  <c r="V102" i="2"/>
  <c r="T101" i="2"/>
  <c r="V100" i="2"/>
  <c r="V98" i="2"/>
  <c r="V97" i="2"/>
  <c r="T96" i="2"/>
  <c r="V93" i="2"/>
  <c r="V92" i="2"/>
  <c r="V91" i="2"/>
  <c r="T90" i="2"/>
  <c r="V89" i="2"/>
  <c r="V88" i="2"/>
  <c r="V87" i="2"/>
  <c r="T86" i="2"/>
  <c r="V85" i="2"/>
  <c r="V84" i="2"/>
  <c r="V83" i="2"/>
  <c r="T82" i="2"/>
  <c r="V79" i="2"/>
  <c r="V78" i="2"/>
  <c r="V77" i="2"/>
  <c r="T76" i="2"/>
  <c r="V75" i="2"/>
  <c r="V74" i="2"/>
  <c r="V73" i="2"/>
  <c r="T72" i="2"/>
  <c r="V71" i="2"/>
  <c r="V70" i="2"/>
  <c r="V69" i="2"/>
  <c r="T68" i="2"/>
  <c r="V67" i="2"/>
  <c r="V66" i="2"/>
  <c r="V65" i="2"/>
  <c r="T64" i="2"/>
  <c r="V63" i="2"/>
  <c r="V62" i="2"/>
  <c r="V61" i="2"/>
  <c r="T60" i="2"/>
  <c r="V57" i="2"/>
  <c r="V55" i="2" s="1"/>
  <c r="V56" i="2"/>
  <c r="T55" i="2"/>
  <c r="V54" i="2"/>
  <c r="V53" i="2"/>
  <c r="V52" i="2"/>
  <c r="T51" i="2"/>
  <c r="V48" i="2"/>
  <c r="V47" i="2"/>
  <c r="V46" i="2"/>
  <c r="T45" i="2"/>
  <c r="V44" i="2"/>
  <c r="V43" i="2"/>
  <c r="V42" i="2"/>
  <c r="T41" i="2"/>
  <c r="V40" i="2"/>
  <c r="V39" i="2"/>
  <c r="V38" i="2"/>
  <c r="T37" i="2"/>
  <c r="V34" i="2"/>
  <c r="V33" i="2"/>
  <c r="V32" i="2"/>
  <c r="T31" i="2"/>
  <c r="V26" i="2"/>
  <c r="V23" i="2"/>
  <c r="V22" i="2"/>
  <c r="T21" i="2"/>
  <c r="V20" i="2"/>
  <c r="V19" i="2"/>
  <c r="V18" i="2"/>
  <c r="T17" i="2"/>
  <c r="V16" i="2"/>
  <c r="V15" i="2"/>
  <c r="V14" i="2"/>
  <c r="T13" i="2"/>
  <c r="P181" i="2"/>
  <c r="P180" i="2"/>
  <c r="P175" i="2"/>
  <c r="P174" i="2"/>
  <c r="P173" i="2"/>
  <c r="P172" i="2"/>
  <c r="N171" i="2"/>
  <c r="P170" i="2"/>
  <c r="P169" i="2"/>
  <c r="P168" i="2"/>
  <c r="N167" i="2"/>
  <c r="P166" i="2"/>
  <c r="P165" i="2"/>
  <c r="P164" i="2"/>
  <c r="P163" i="2"/>
  <c r="N162" i="2"/>
  <c r="P161" i="2"/>
  <c r="P160" i="2"/>
  <c r="P159" i="2"/>
  <c r="P158" i="2"/>
  <c r="N157" i="2"/>
  <c r="N155" i="2"/>
  <c r="P154" i="2"/>
  <c r="P153" i="2"/>
  <c r="P152" i="2"/>
  <c r="P151" i="2"/>
  <c r="N149" i="2"/>
  <c r="P148" i="2"/>
  <c r="P147" i="2"/>
  <c r="N145" i="2"/>
  <c r="P144" i="2"/>
  <c r="P143" i="2"/>
  <c r="P142" i="2"/>
  <c r="P141" i="2"/>
  <c r="P140" i="2"/>
  <c r="N138" i="2"/>
  <c r="P137" i="2"/>
  <c r="P136" i="2"/>
  <c r="P135" i="2"/>
  <c r="P134" i="2"/>
  <c r="P133" i="2"/>
  <c r="P132" i="2"/>
  <c r="N130" i="2"/>
  <c r="P129" i="2"/>
  <c r="P128" i="2"/>
  <c r="P127" i="2"/>
  <c r="P126" i="2"/>
  <c r="P125" i="2"/>
  <c r="P124" i="2"/>
  <c r="N122" i="2"/>
  <c r="P121" i="2"/>
  <c r="P120" i="2"/>
  <c r="P119" i="2"/>
  <c r="P118" i="2"/>
  <c r="P117" i="2"/>
  <c r="P116" i="2"/>
  <c r="P115" i="2"/>
  <c r="P114" i="2"/>
  <c r="P113" i="2"/>
  <c r="P112" i="2"/>
  <c r="P111" i="2"/>
  <c r="P108" i="2"/>
  <c r="P107" i="2"/>
  <c r="P106" i="2"/>
  <c r="N105" i="2"/>
  <c r="P104" i="2"/>
  <c r="P103" i="2"/>
  <c r="P102" i="2"/>
  <c r="N101" i="2"/>
  <c r="P100" i="2"/>
  <c r="P98" i="2"/>
  <c r="P97" i="2"/>
  <c r="N96" i="2"/>
  <c r="P93" i="2"/>
  <c r="P92" i="2"/>
  <c r="P91" i="2"/>
  <c r="N90" i="2"/>
  <c r="P89" i="2"/>
  <c r="P88" i="2"/>
  <c r="P87" i="2"/>
  <c r="N86" i="2"/>
  <c r="P85" i="2"/>
  <c r="P84" i="2"/>
  <c r="P83" i="2"/>
  <c r="N82" i="2"/>
  <c r="P79" i="2"/>
  <c r="P78" i="2"/>
  <c r="P77" i="2"/>
  <c r="N76" i="2"/>
  <c r="P75" i="2"/>
  <c r="P74" i="2"/>
  <c r="P73" i="2"/>
  <c r="N72" i="2"/>
  <c r="P71" i="2"/>
  <c r="P70" i="2"/>
  <c r="P69" i="2"/>
  <c r="N68" i="2"/>
  <c r="P67" i="2"/>
  <c r="P66" i="2"/>
  <c r="P65" i="2"/>
  <c r="N64" i="2"/>
  <c r="P63" i="2"/>
  <c r="P62" i="2"/>
  <c r="P61" i="2"/>
  <c r="N60" i="2"/>
  <c r="P57" i="2"/>
  <c r="P56" i="2"/>
  <c r="X56" i="2" s="1"/>
  <c r="N55" i="2"/>
  <c r="P54" i="2"/>
  <c r="P53" i="2"/>
  <c r="P52" i="2"/>
  <c r="N51" i="2"/>
  <c r="P48" i="2"/>
  <c r="P47" i="2"/>
  <c r="P46" i="2"/>
  <c r="N45" i="2"/>
  <c r="P44" i="2"/>
  <c r="P43" i="2"/>
  <c r="P42" i="2"/>
  <c r="N41" i="2"/>
  <c r="P40" i="2"/>
  <c r="P39" i="2"/>
  <c r="P38" i="2"/>
  <c r="N37" i="2"/>
  <c r="P34" i="2"/>
  <c r="P33" i="2"/>
  <c r="P32" i="2"/>
  <c r="N31" i="2"/>
  <c r="P26" i="2"/>
  <c r="P23" i="2"/>
  <c r="P22" i="2"/>
  <c r="N21" i="2"/>
  <c r="P20" i="2"/>
  <c r="P19" i="2"/>
  <c r="P18" i="2"/>
  <c r="N17" i="2"/>
  <c r="P16" i="2"/>
  <c r="P15" i="2"/>
  <c r="P14" i="2"/>
  <c r="N13" i="2"/>
  <c r="J181" i="2"/>
  <c r="J180" i="2"/>
  <c r="J173" i="2"/>
  <c r="J172" i="2"/>
  <c r="H171" i="2"/>
  <c r="J170" i="2"/>
  <c r="J169" i="2"/>
  <c r="J168" i="2"/>
  <c r="H167" i="2"/>
  <c r="J166" i="2"/>
  <c r="J165" i="2"/>
  <c r="J164" i="2"/>
  <c r="J163" i="2"/>
  <c r="H162" i="2"/>
  <c r="J161" i="2"/>
  <c r="J160" i="2"/>
  <c r="J159" i="2"/>
  <c r="X159" i="2" s="1"/>
  <c r="J158" i="2"/>
  <c r="H157" i="2"/>
  <c r="H155" i="2"/>
  <c r="J154" i="2"/>
  <c r="X154" i="2" s="1"/>
  <c r="J153" i="2"/>
  <c r="J152" i="2"/>
  <c r="J151" i="2"/>
  <c r="H149" i="2"/>
  <c r="J148" i="2"/>
  <c r="J147" i="2"/>
  <c r="H145" i="2"/>
  <c r="J144" i="2"/>
  <c r="X144" i="2" s="1"/>
  <c r="J143" i="2"/>
  <c r="J142" i="2"/>
  <c r="J141" i="2"/>
  <c r="J140" i="2"/>
  <c r="H138" i="2"/>
  <c r="J137" i="2"/>
  <c r="J136" i="2"/>
  <c r="J135" i="2"/>
  <c r="X135" i="2" s="1"/>
  <c r="J134" i="2"/>
  <c r="J133" i="2"/>
  <c r="J132" i="2"/>
  <c r="H130" i="2"/>
  <c r="J129" i="2"/>
  <c r="J128" i="2"/>
  <c r="J127" i="2"/>
  <c r="J126" i="2"/>
  <c r="X126" i="2" s="1"/>
  <c r="J125" i="2"/>
  <c r="J124" i="2"/>
  <c r="H122" i="2"/>
  <c r="J121" i="2"/>
  <c r="X121" i="2" s="1"/>
  <c r="J120" i="2"/>
  <c r="J119" i="2"/>
  <c r="J118" i="2"/>
  <c r="J117" i="2"/>
  <c r="X117" i="2" s="1"/>
  <c r="J116" i="2"/>
  <c r="J115" i="2"/>
  <c r="J114" i="2"/>
  <c r="J113" i="2"/>
  <c r="X113" i="2" s="1"/>
  <c r="J112" i="2"/>
  <c r="J111" i="2"/>
  <c r="J108" i="2"/>
  <c r="J107" i="2"/>
  <c r="X107" i="2" s="1"/>
  <c r="J106" i="2"/>
  <c r="H105" i="2"/>
  <c r="J104" i="2"/>
  <c r="J103" i="2"/>
  <c r="J102" i="2"/>
  <c r="H101" i="2"/>
  <c r="J100" i="2"/>
  <c r="J98" i="2"/>
  <c r="J97" i="2"/>
  <c r="H96" i="2"/>
  <c r="J93" i="2"/>
  <c r="J92" i="2"/>
  <c r="J91" i="2"/>
  <c r="H90" i="2"/>
  <c r="J89" i="2"/>
  <c r="J88" i="2"/>
  <c r="J87" i="2"/>
  <c r="H86" i="2"/>
  <c r="J85" i="2"/>
  <c r="J84" i="2"/>
  <c r="H82" i="2"/>
  <c r="J79" i="2"/>
  <c r="J78" i="2"/>
  <c r="J77" i="2"/>
  <c r="H76" i="2"/>
  <c r="J75" i="2"/>
  <c r="J74" i="2"/>
  <c r="J73" i="2"/>
  <c r="H72" i="2"/>
  <c r="J71" i="2"/>
  <c r="J70" i="2"/>
  <c r="J69" i="2"/>
  <c r="H68" i="2"/>
  <c r="J67" i="2"/>
  <c r="J66" i="2"/>
  <c r="J65" i="2"/>
  <c r="H64" i="2"/>
  <c r="J63" i="2"/>
  <c r="J62" i="2"/>
  <c r="J61" i="2"/>
  <c r="H60" i="2"/>
  <c r="J54" i="2"/>
  <c r="J53" i="2"/>
  <c r="J52" i="2"/>
  <c r="H51" i="2"/>
  <c r="J48" i="2"/>
  <c r="J47" i="2"/>
  <c r="J46" i="2"/>
  <c r="H45" i="2"/>
  <c r="J44" i="2"/>
  <c r="J43" i="2"/>
  <c r="J42" i="2"/>
  <c r="H41" i="2"/>
  <c r="J40" i="2"/>
  <c r="J39" i="2"/>
  <c r="J38" i="2"/>
  <c r="H37" i="2"/>
  <c r="J34" i="2"/>
  <c r="J33" i="2"/>
  <c r="J32" i="2"/>
  <c r="H31" i="2"/>
  <c r="J26" i="2"/>
  <c r="J23" i="2"/>
  <c r="J22" i="2"/>
  <c r="H21" i="2"/>
  <c r="J20" i="2"/>
  <c r="J19" i="2"/>
  <c r="J18" i="2"/>
  <c r="H17" i="2"/>
  <c r="J16" i="2"/>
  <c r="J15" i="2"/>
  <c r="J14" i="2"/>
  <c r="H13" i="2"/>
  <c r="X39" i="2" l="1"/>
  <c r="X43" i="2"/>
  <c r="X53" i="2"/>
  <c r="X62" i="2"/>
  <c r="X66" i="2"/>
  <c r="X70" i="2"/>
  <c r="X74" i="2"/>
  <c r="V101" i="2"/>
  <c r="X47" i="2"/>
  <c r="V37" i="2"/>
  <c r="V45" i="2"/>
  <c r="V51" i="2"/>
  <c r="V58" i="2" s="1"/>
  <c r="V76" i="2"/>
  <c r="X57" i="2"/>
  <c r="J72" i="2"/>
  <c r="X34" i="2"/>
  <c r="X44" i="2"/>
  <c r="X54" i="2"/>
  <c r="X75" i="2"/>
  <c r="X79" i="2"/>
  <c r="X85" i="2"/>
  <c r="X89" i="2"/>
  <c r="X93" i="2"/>
  <c r="X100" i="2"/>
  <c r="X104" i="2"/>
  <c r="X108" i="2"/>
  <c r="X114" i="2"/>
  <c r="X118" i="2"/>
  <c r="X127" i="2"/>
  <c r="X132" i="2"/>
  <c r="X136" i="2"/>
  <c r="X141" i="2"/>
  <c r="X151" i="2"/>
  <c r="X160" i="2"/>
  <c r="X164" i="2"/>
  <c r="X168" i="2"/>
  <c r="P37" i="2"/>
  <c r="P45" i="2"/>
  <c r="P51" i="2"/>
  <c r="P55" i="2"/>
  <c r="X40" i="2"/>
  <c r="X48" i="2"/>
  <c r="X63" i="2"/>
  <c r="X180" i="2"/>
  <c r="V157" i="2"/>
  <c r="X32" i="2"/>
  <c r="X38" i="2"/>
  <c r="X37" i="2" s="1"/>
  <c r="X42" i="2"/>
  <c r="X41" i="2" s="1"/>
  <c r="X46" i="2"/>
  <c r="X61" i="2"/>
  <c r="J68" i="2"/>
  <c r="X115" i="2"/>
  <c r="X119" i="2"/>
  <c r="X124" i="2"/>
  <c r="X128" i="2"/>
  <c r="X137" i="2"/>
  <c r="X142" i="2"/>
  <c r="X152" i="2"/>
  <c r="X161" i="2"/>
  <c r="X165" i="2"/>
  <c r="X169" i="2"/>
  <c r="X173" i="2"/>
  <c r="X20" i="2"/>
  <c r="X112" i="2"/>
  <c r="X170" i="2"/>
  <c r="X15" i="2"/>
  <c r="X19" i="2"/>
  <c r="X33" i="2"/>
  <c r="X73" i="2"/>
  <c r="X77" i="2"/>
  <c r="J82" i="2"/>
  <c r="X91" i="2"/>
  <c r="X166" i="2"/>
  <c r="X78" i="2"/>
  <c r="X88" i="2"/>
  <c r="X92" i="2"/>
  <c r="P145" i="2"/>
  <c r="P162" i="2"/>
  <c r="X120" i="2"/>
  <c r="J145" i="2"/>
  <c r="J162" i="2"/>
  <c r="P60" i="2"/>
  <c r="V60" i="2"/>
  <c r="X116" i="2"/>
  <c r="X174" i="2"/>
  <c r="P13" i="2"/>
  <c r="P17" i="2"/>
  <c r="N29" i="2" s="1"/>
  <c r="P29" i="2" s="1"/>
  <c r="P31" i="2"/>
  <c r="N49" i="2"/>
  <c r="V17" i="2"/>
  <c r="T29" i="2" s="1"/>
  <c r="V29" i="2" s="1"/>
  <c r="V31" i="2"/>
  <c r="T49" i="2"/>
  <c r="J51" i="2"/>
  <c r="J58" i="2" s="1"/>
  <c r="X52" i="2"/>
  <c r="X51" i="2" s="1"/>
  <c r="J64" i="2"/>
  <c r="X65" i="2"/>
  <c r="X102" i="2"/>
  <c r="X158" i="2"/>
  <c r="X167" i="2"/>
  <c r="X16" i="2"/>
  <c r="J86" i="2"/>
  <c r="X87" i="2"/>
  <c r="J90" i="2"/>
  <c r="J171" i="2"/>
  <c r="X172" i="2"/>
  <c r="V145" i="2"/>
  <c r="V162" i="2"/>
  <c r="X18" i="2"/>
  <c r="X55" i="2"/>
  <c r="X69" i="2"/>
  <c r="X67" i="2"/>
  <c r="X71" i="2"/>
  <c r="X84" i="2"/>
  <c r="J96" i="2"/>
  <c r="J101" i="2"/>
  <c r="J105" i="2"/>
  <c r="J122" i="2"/>
  <c r="X111" i="2"/>
  <c r="J138" i="2"/>
  <c r="J149" i="2"/>
  <c r="X147" i="2"/>
  <c r="X83" i="2"/>
  <c r="X163" i="2"/>
  <c r="X14" i="2"/>
  <c r="J13" i="2"/>
  <c r="H28" i="2" s="1"/>
  <c r="J21" i="2"/>
  <c r="H30" i="2" s="1"/>
  <c r="J30" i="2" s="1"/>
  <c r="J31" i="2"/>
  <c r="J37" i="2"/>
  <c r="J41" i="2"/>
  <c r="H49" i="2"/>
  <c r="X98" i="2"/>
  <c r="X103" i="2"/>
  <c r="X106" i="2"/>
  <c r="X105" i="2" s="1"/>
  <c r="X125" i="2"/>
  <c r="X129" i="2"/>
  <c r="X134" i="2"/>
  <c r="X143" i="2"/>
  <c r="X148" i="2"/>
  <c r="X153" i="2"/>
  <c r="P76" i="2"/>
  <c r="P101" i="2"/>
  <c r="P157" i="2"/>
  <c r="X97" i="2"/>
  <c r="X140" i="2"/>
  <c r="P68" i="2"/>
  <c r="P72" i="2"/>
  <c r="P167" i="2"/>
  <c r="P171" i="2"/>
  <c r="V68" i="2"/>
  <c r="V72" i="2"/>
  <c r="V167" i="2"/>
  <c r="V171" i="2"/>
  <c r="P86" i="2"/>
  <c r="P90" i="2"/>
  <c r="P96" i="2"/>
  <c r="N109" i="2"/>
  <c r="P122" i="2"/>
  <c r="P130" i="2"/>
  <c r="P155" i="2"/>
  <c r="V13" i="2"/>
  <c r="V86" i="2"/>
  <c r="V90" i="2"/>
  <c r="V96" i="2"/>
  <c r="T109" i="2"/>
  <c r="V122" i="2"/>
  <c r="V130" i="2"/>
  <c r="V155" i="2"/>
  <c r="H80" i="2"/>
  <c r="H182" i="2"/>
  <c r="J17" i="2"/>
  <c r="H29" i="2" s="1"/>
  <c r="J45" i="2"/>
  <c r="H58" i="2"/>
  <c r="J60" i="2"/>
  <c r="J76" i="2"/>
  <c r="H109" i="2"/>
  <c r="J130" i="2"/>
  <c r="J155" i="2"/>
  <c r="J157" i="2"/>
  <c r="J167" i="2"/>
  <c r="P21" i="2"/>
  <c r="N30" i="2" s="1"/>
  <c r="P30" i="2" s="1"/>
  <c r="P41" i="2"/>
  <c r="N58" i="2"/>
  <c r="P64" i="2"/>
  <c r="N80" i="2"/>
  <c r="P82" i="2"/>
  <c r="P105" i="2"/>
  <c r="P138" i="2"/>
  <c r="P149" i="2"/>
  <c r="N182" i="2"/>
  <c r="V21" i="2"/>
  <c r="T30" i="2" s="1"/>
  <c r="V30" i="2" s="1"/>
  <c r="V41" i="2"/>
  <c r="V49" i="2" s="1"/>
  <c r="T58" i="2"/>
  <c r="V64" i="2"/>
  <c r="T80" i="2"/>
  <c r="V82" i="2"/>
  <c r="V105" i="2"/>
  <c r="V138" i="2"/>
  <c r="V149" i="2"/>
  <c r="T182" i="2"/>
  <c r="T28" i="2"/>
  <c r="N28" i="2"/>
  <c r="S148" i="2"/>
  <c r="M148" i="2"/>
  <c r="G148" i="2"/>
  <c r="G154" i="2"/>
  <c r="M154" i="2"/>
  <c r="E171" i="2"/>
  <c r="X145" i="2" l="1"/>
  <c r="X96" i="2"/>
  <c r="X45" i="2"/>
  <c r="X130" i="2"/>
  <c r="X138" i="2"/>
  <c r="P58" i="2"/>
  <c r="X60" i="2"/>
  <c r="X90" i="2"/>
  <c r="P49" i="2"/>
  <c r="P94" i="2"/>
  <c r="P182" i="2"/>
  <c r="X76" i="2"/>
  <c r="X86" i="2"/>
  <c r="X157" i="2"/>
  <c r="X21" i="2"/>
  <c r="X72" i="2"/>
  <c r="X155" i="2"/>
  <c r="X162" i="2"/>
  <c r="X171" i="2"/>
  <c r="X31" i="2"/>
  <c r="X13" i="2"/>
  <c r="X17" i="2"/>
  <c r="X122" i="2"/>
  <c r="P109" i="2"/>
  <c r="P80" i="2"/>
  <c r="X149" i="2"/>
  <c r="X68" i="2"/>
  <c r="X64" i="2"/>
  <c r="V80" i="2"/>
  <c r="J109" i="2"/>
  <c r="X58" i="2"/>
  <c r="J94" i="2"/>
  <c r="X49" i="2"/>
  <c r="X101" i="2"/>
  <c r="X109" i="2" s="1"/>
  <c r="V94" i="2"/>
  <c r="J49" i="2"/>
  <c r="V109" i="2"/>
  <c r="W148" i="2"/>
  <c r="Y148" i="2" s="1"/>
  <c r="Z148" i="2" s="1"/>
  <c r="J80" i="2"/>
  <c r="X30" i="2"/>
  <c r="V182" i="2"/>
  <c r="X82" i="2"/>
  <c r="J182" i="2"/>
  <c r="J29" i="2"/>
  <c r="T27" i="2"/>
  <c r="V28" i="2"/>
  <c r="V27" i="2" s="1"/>
  <c r="V35" i="2" s="1"/>
  <c r="V183" i="2" s="1"/>
  <c r="N27" i="2"/>
  <c r="P28" i="2"/>
  <c r="P27" i="2" s="1"/>
  <c r="P35" i="2" s="1"/>
  <c r="J28" i="2"/>
  <c r="H27" i="2"/>
  <c r="E86" i="2"/>
  <c r="E90" i="2"/>
  <c r="E82" i="2"/>
  <c r="E51" i="2"/>
  <c r="E58" i="2" s="1"/>
  <c r="X94" i="2" l="1"/>
  <c r="X182" i="2"/>
  <c r="X80" i="2"/>
  <c r="P183" i="2"/>
  <c r="L28" i="1"/>
  <c r="X28" i="2"/>
  <c r="X29" i="2"/>
  <c r="J35" i="2"/>
  <c r="J183" i="2" s="1"/>
  <c r="Q171" i="2"/>
  <c r="K171" i="2"/>
  <c r="Q167" i="2"/>
  <c r="K167" i="2"/>
  <c r="E167" i="2"/>
  <c r="Q162" i="2"/>
  <c r="K162" i="2"/>
  <c r="E162" i="2"/>
  <c r="Q157" i="2"/>
  <c r="K157" i="2"/>
  <c r="E157" i="2"/>
  <c r="G161" i="2"/>
  <c r="Q155" i="2"/>
  <c r="K155" i="2"/>
  <c r="E155" i="2"/>
  <c r="Q149" i="2"/>
  <c r="K149" i="2"/>
  <c r="E149" i="2"/>
  <c r="E145" i="2"/>
  <c r="Q138" i="2"/>
  <c r="K138" i="2"/>
  <c r="E138" i="2"/>
  <c r="Q130" i="2"/>
  <c r="K130" i="2"/>
  <c r="E130" i="2"/>
  <c r="Q122" i="2"/>
  <c r="K122" i="2"/>
  <c r="E122" i="2"/>
  <c r="Q105" i="2"/>
  <c r="K105" i="2"/>
  <c r="E105" i="2"/>
  <c r="Q101" i="2"/>
  <c r="K101" i="2"/>
  <c r="E101" i="2"/>
  <c r="Q96" i="2"/>
  <c r="K96" i="2"/>
  <c r="E96" i="2"/>
  <c r="Q90" i="2"/>
  <c r="K90" i="2"/>
  <c r="Q86" i="2"/>
  <c r="K86" i="2"/>
  <c r="Q82" i="2"/>
  <c r="K82" i="2"/>
  <c r="Q76" i="2"/>
  <c r="K76" i="2"/>
  <c r="E76" i="2"/>
  <c r="Q72" i="2"/>
  <c r="K72" i="2"/>
  <c r="E72" i="2"/>
  <c r="Q68" i="2"/>
  <c r="K68" i="2"/>
  <c r="E68" i="2"/>
  <c r="Q64" i="2"/>
  <c r="K64" i="2"/>
  <c r="E64" i="2"/>
  <c r="Q60" i="2"/>
  <c r="K60" i="2"/>
  <c r="E60" i="2"/>
  <c r="E45" i="2"/>
  <c r="K45" i="2"/>
  <c r="Q45" i="2"/>
  <c r="Q41" i="2"/>
  <c r="K41" i="2"/>
  <c r="E41" i="2"/>
  <c r="Q37" i="2"/>
  <c r="K37" i="2"/>
  <c r="E37" i="2"/>
  <c r="Q31" i="2"/>
  <c r="K31" i="2"/>
  <c r="E31" i="2"/>
  <c r="E21" i="2"/>
  <c r="K21" i="2"/>
  <c r="Q21" i="2"/>
  <c r="Q17" i="2"/>
  <c r="K17" i="2"/>
  <c r="E17" i="2"/>
  <c r="Q13" i="2"/>
  <c r="K13" i="2"/>
  <c r="E13" i="2"/>
  <c r="L30" i="1" l="1"/>
  <c r="N28" i="1"/>
  <c r="V185" i="2"/>
  <c r="X35" i="2"/>
  <c r="X183" i="2" s="1"/>
  <c r="E182" i="2"/>
  <c r="K49" i="2"/>
  <c r="E80" i="2"/>
  <c r="K182" i="2"/>
  <c r="Q49" i="2"/>
  <c r="E49" i="2"/>
  <c r="Q182" i="2"/>
  <c r="K28" i="1" l="1"/>
  <c r="K30" i="1" s="1"/>
  <c r="X185" i="2"/>
  <c r="M29" i="1"/>
  <c r="M30" i="1" s="1"/>
  <c r="B28" i="1"/>
  <c r="B30" i="1" s="1"/>
  <c r="N30" i="1"/>
  <c r="I28" i="1"/>
  <c r="I30" i="1" s="1"/>
  <c r="M91" i="2"/>
  <c r="E109" i="2"/>
  <c r="Q109" i="2"/>
  <c r="K109" i="2"/>
  <c r="Q145" i="2"/>
  <c r="K145" i="2"/>
  <c r="K55" i="2"/>
  <c r="M181" i="2"/>
  <c r="G181" i="2"/>
  <c r="Q55" i="2"/>
  <c r="A5" i="2" l="1"/>
  <c r="A4" i="2"/>
  <c r="A3" i="2"/>
  <c r="A2" i="2"/>
  <c r="S180" i="2" l="1"/>
  <c r="M180" i="2"/>
  <c r="G180" i="2"/>
  <c r="S175" i="2"/>
  <c r="M175" i="2"/>
  <c r="S174" i="2"/>
  <c r="M174" i="2"/>
  <c r="S173" i="2"/>
  <c r="M173" i="2"/>
  <c r="G173" i="2"/>
  <c r="S172" i="2"/>
  <c r="M172" i="2"/>
  <c r="G172" i="2"/>
  <c r="S170" i="2"/>
  <c r="M170" i="2"/>
  <c r="G170" i="2"/>
  <c r="S169" i="2"/>
  <c r="M169" i="2"/>
  <c r="G169" i="2"/>
  <c r="S168" i="2"/>
  <c r="M168" i="2"/>
  <c r="G168" i="2"/>
  <c r="S165" i="2"/>
  <c r="M165" i="2"/>
  <c r="G165" i="2"/>
  <c r="S164" i="2"/>
  <c r="M164" i="2"/>
  <c r="G164" i="2"/>
  <c r="S163" i="2"/>
  <c r="M163" i="2"/>
  <c r="G163" i="2"/>
  <c r="S161" i="2"/>
  <c r="M161" i="2"/>
  <c r="S160" i="2"/>
  <c r="M160" i="2"/>
  <c r="G160" i="2"/>
  <c r="S159" i="2"/>
  <c r="M159" i="2"/>
  <c r="G159" i="2"/>
  <c r="S158" i="2"/>
  <c r="M158" i="2"/>
  <c r="G158" i="2"/>
  <c r="S153" i="2"/>
  <c r="M153" i="2"/>
  <c r="G153" i="2"/>
  <c r="S152" i="2"/>
  <c r="M152" i="2"/>
  <c r="G152" i="2"/>
  <c r="S151" i="2"/>
  <c r="M151" i="2"/>
  <c r="G151" i="2"/>
  <c r="S147" i="2"/>
  <c r="M147" i="2"/>
  <c r="G147" i="2"/>
  <c r="S143" i="2"/>
  <c r="M143" i="2"/>
  <c r="G143" i="2"/>
  <c r="S142" i="2"/>
  <c r="M142" i="2"/>
  <c r="G142" i="2"/>
  <c r="S141" i="2"/>
  <c r="M141" i="2"/>
  <c r="G141" i="2"/>
  <c r="S140" i="2"/>
  <c r="M140" i="2"/>
  <c r="G140" i="2"/>
  <c r="S136" i="2"/>
  <c r="M136" i="2"/>
  <c r="G136" i="2"/>
  <c r="S135" i="2"/>
  <c r="M135" i="2"/>
  <c r="G135" i="2"/>
  <c r="S134" i="2"/>
  <c r="M134" i="2"/>
  <c r="G134" i="2"/>
  <c r="S133" i="2"/>
  <c r="M133" i="2"/>
  <c r="G133" i="2"/>
  <c r="S132" i="2"/>
  <c r="M132" i="2"/>
  <c r="G132" i="2"/>
  <c r="S128" i="2"/>
  <c r="M128" i="2"/>
  <c r="G128" i="2"/>
  <c r="S127" i="2"/>
  <c r="M127" i="2"/>
  <c r="G127" i="2"/>
  <c r="S126" i="2"/>
  <c r="M126" i="2"/>
  <c r="G126" i="2"/>
  <c r="S125" i="2"/>
  <c r="M125" i="2"/>
  <c r="G125" i="2"/>
  <c r="S124" i="2"/>
  <c r="M124" i="2"/>
  <c r="G124" i="2"/>
  <c r="S121" i="2"/>
  <c r="S129" i="2" s="1"/>
  <c r="S120" i="2"/>
  <c r="M120" i="2"/>
  <c r="G120" i="2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M121" i="2" s="1"/>
  <c r="G114" i="2"/>
  <c r="S113" i="2"/>
  <c r="M113" i="2"/>
  <c r="G113" i="2"/>
  <c r="S112" i="2"/>
  <c r="M112" i="2"/>
  <c r="G112" i="2"/>
  <c r="S111" i="2"/>
  <c r="M111" i="2"/>
  <c r="G111" i="2"/>
  <c r="S108" i="2"/>
  <c r="M108" i="2"/>
  <c r="G108" i="2"/>
  <c r="S107" i="2"/>
  <c r="M107" i="2"/>
  <c r="G107" i="2"/>
  <c r="S106" i="2"/>
  <c r="M106" i="2"/>
  <c r="G106" i="2"/>
  <c r="S104" i="2"/>
  <c r="M104" i="2"/>
  <c r="G104" i="2"/>
  <c r="S103" i="2"/>
  <c r="M103" i="2"/>
  <c r="G103" i="2"/>
  <c r="S102" i="2"/>
  <c r="M102" i="2"/>
  <c r="G102" i="2"/>
  <c r="S100" i="2"/>
  <c r="M100" i="2"/>
  <c r="G100" i="2"/>
  <c r="S98" i="2"/>
  <c r="M98" i="2"/>
  <c r="G98" i="2"/>
  <c r="S97" i="2"/>
  <c r="M97" i="2"/>
  <c r="G97" i="2"/>
  <c r="S93" i="2"/>
  <c r="M93" i="2"/>
  <c r="G93" i="2"/>
  <c r="S92" i="2"/>
  <c r="M92" i="2"/>
  <c r="G92" i="2"/>
  <c r="S91" i="2"/>
  <c r="G91" i="2"/>
  <c r="S89" i="2"/>
  <c r="M89" i="2"/>
  <c r="G89" i="2"/>
  <c r="S88" i="2"/>
  <c r="M88" i="2"/>
  <c r="G88" i="2"/>
  <c r="S87" i="2"/>
  <c r="M87" i="2"/>
  <c r="G87" i="2"/>
  <c r="S85" i="2"/>
  <c r="M85" i="2"/>
  <c r="G85" i="2"/>
  <c r="S84" i="2"/>
  <c r="M84" i="2"/>
  <c r="G84" i="2"/>
  <c r="S83" i="2"/>
  <c r="M83" i="2"/>
  <c r="G83" i="2"/>
  <c r="S79" i="2"/>
  <c r="M79" i="2"/>
  <c r="G79" i="2"/>
  <c r="S78" i="2"/>
  <c r="M78" i="2"/>
  <c r="G78" i="2"/>
  <c r="S77" i="2"/>
  <c r="M77" i="2"/>
  <c r="G77" i="2"/>
  <c r="K80" i="2"/>
  <c r="S75" i="2"/>
  <c r="M75" i="2"/>
  <c r="G75" i="2"/>
  <c r="S74" i="2"/>
  <c r="M74" i="2"/>
  <c r="G74" i="2"/>
  <c r="S73" i="2"/>
  <c r="M73" i="2"/>
  <c r="G73" i="2"/>
  <c r="S71" i="2"/>
  <c r="M71" i="2"/>
  <c r="G71" i="2"/>
  <c r="S70" i="2"/>
  <c r="M70" i="2"/>
  <c r="G70" i="2"/>
  <c r="S69" i="2"/>
  <c r="M69" i="2"/>
  <c r="G69" i="2"/>
  <c r="S67" i="2"/>
  <c r="M67" i="2"/>
  <c r="G67" i="2"/>
  <c r="S66" i="2"/>
  <c r="M66" i="2"/>
  <c r="G66" i="2"/>
  <c r="S65" i="2"/>
  <c r="M65" i="2"/>
  <c r="G65" i="2"/>
  <c r="S63" i="2"/>
  <c r="M63" i="2"/>
  <c r="G63" i="2"/>
  <c r="S62" i="2"/>
  <c r="M62" i="2"/>
  <c r="G62" i="2"/>
  <c r="S61" i="2"/>
  <c r="M61" i="2"/>
  <c r="S57" i="2"/>
  <c r="M57" i="2"/>
  <c r="S56" i="2"/>
  <c r="M56" i="2"/>
  <c r="S54" i="2"/>
  <c r="M54" i="2"/>
  <c r="G54" i="2"/>
  <c r="S53" i="2"/>
  <c r="M53" i="2"/>
  <c r="G53" i="2"/>
  <c r="S52" i="2"/>
  <c r="M52" i="2"/>
  <c r="G52" i="2"/>
  <c r="Q51" i="2"/>
  <c r="Q58" i="2" s="1"/>
  <c r="K51" i="2"/>
  <c r="K58" i="2" s="1"/>
  <c r="S48" i="2"/>
  <c r="M48" i="2"/>
  <c r="G48" i="2"/>
  <c r="S47" i="2"/>
  <c r="M47" i="2"/>
  <c r="G47" i="2"/>
  <c r="S46" i="2"/>
  <c r="M46" i="2"/>
  <c r="G46" i="2"/>
  <c r="S44" i="2"/>
  <c r="M44" i="2"/>
  <c r="G44" i="2"/>
  <c r="S43" i="2"/>
  <c r="M43" i="2"/>
  <c r="G43" i="2"/>
  <c r="S42" i="2"/>
  <c r="M42" i="2"/>
  <c r="G42" i="2"/>
  <c r="S40" i="2"/>
  <c r="M40" i="2"/>
  <c r="G40" i="2"/>
  <c r="S39" i="2"/>
  <c r="M39" i="2"/>
  <c r="G39" i="2"/>
  <c r="S38" i="2"/>
  <c r="M38" i="2"/>
  <c r="G38" i="2"/>
  <c r="S34" i="2"/>
  <c r="G34" i="2"/>
  <c r="S33" i="2"/>
  <c r="M33" i="2"/>
  <c r="G33" i="2"/>
  <c r="S32" i="2"/>
  <c r="M32" i="2"/>
  <c r="G32" i="2"/>
  <c r="S26" i="2"/>
  <c r="M26" i="2"/>
  <c r="G26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175" i="2" l="1"/>
  <c r="Y175" i="2" s="1"/>
  <c r="Z175" i="2" s="1"/>
  <c r="W57" i="2"/>
  <c r="Y57" i="2" s="1"/>
  <c r="Z57" i="2" s="1"/>
  <c r="W32" i="2"/>
  <c r="W14" i="2"/>
  <c r="Y14" i="2" s="1"/>
  <c r="Z14" i="2" s="1"/>
  <c r="W26" i="2"/>
  <c r="Z26" i="2" s="1"/>
  <c r="W43" i="2"/>
  <c r="Y43" i="2" s="1"/>
  <c r="Z43" i="2" s="1"/>
  <c r="W48" i="2"/>
  <c r="Y48" i="2" s="1"/>
  <c r="Z48" i="2" s="1"/>
  <c r="W53" i="2"/>
  <c r="Y53" i="2" s="1"/>
  <c r="Z53" i="2" s="1"/>
  <c r="W63" i="2"/>
  <c r="Y63" i="2" s="1"/>
  <c r="Z63" i="2" s="1"/>
  <c r="W69" i="2"/>
  <c r="Y69" i="2" s="1"/>
  <c r="Z69" i="2" s="1"/>
  <c r="W74" i="2"/>
  <c r="Y74" i="2" s="1"/>
  <c r="Z74" i="2" s="1"/>
  <c r="W83" i="2"/>
  <c r="Y83" i="2" s="1"/>
  <c r="Z83" i="2" s="1"/>
  <c r="W88" i="2"/>
  <c r="Y88" i="2" s="1"/>
  <c r="Z88" i="2" s="1"/>
  <c r="W92" i="2"/>
  <c r="Y92" i="2" s="1"/>
  <c r="Z92" i="2" s="1"/>
  <c r="W100" i="2"/>
  <c r="Y100" i="2" s="1"/>
  <c r="Z100" i="2" s="1"/>
  <c r="W106" i="2"/>
  <c r="W112" i="2"/>
  <c r="Y112" i="2" s="1"/>
  <c r="Z112" i="2" s="1"/>
  <c r="W116" i="2"/>
  <c r="Y116" i="2" s="1"/>
  <c r="Z116" i="2" s="1"/>
  <c r="W120" i="2"/>
  <c r="Y120" i="2" s="1"/>
  <c r="Z120" i="2" s="1"/>
  <c r="W124" i="2"/>
  <c r="Y124" i="2" s="1"/>
  <c r="Z124" i="2" s="1"/>
  <c r="W128" i="2"/>
  <c r="Y128" i="2" s="1"/>
  <c r="Z128" i="2" s="1"/>
  <c r="W135" i="2"/>
  <c r="Y135" i="2" s="1"/>
  <c r="Z135" i="2" s="1"/>
  <c r="W142" i="2"/>
  <c r="Y142" i="2" s="1"/>
  <c r="Z142" i="2" s="1"/>
  <c r="W152" i="2"/>
  <c r="Y152" i="2" s="1"/>
  <c r="Z152" i="2" s="1"/>
  <c r="W160" i="2"/>
  <c r="Y160" i="2" s="1"/>
  <c r="Z160" i="2" s="1"/>
  <c r="W164" i="2"/>
  <c r="Y164" i="2" s="1"/>
  <c r="Z164" i="2" s="1"/>
  <c r="W170" i="2"/>
  <c r="Y170" i="2" s="1"/>
  <c r="Z170" i="2" s="1"/>
  <c r="W19" i="2"/>
  <c r="Y19" i="2" s="1"/>
  <c r="Z19" i="2" s="1"/>
  <c r="W38" i="2"/>
  <c r="Y38" i="2" s="1"/>
  <c r="Z38" i="2" s="1"/>
  <c r="W18" i="2"/>
  <c r="Y106" i="2"/>
  <c r="Z106" i="2" s="1"/>
  <c r="S60" i="2"/>
  <c r="W16" i="2"/>
  <c r="Y16" i="2" s="1"/>
  <c r="Z16" i="2" s="1"/>
  <c r="W22" i="2"/>
  <c r="W33" i="2"/>
  <c r="Y33" i="2" s="1"/>
  <c r="Z33" i="2" s="1"/>
  <c r="W40" i="2"/>
  <c r="Y40" i="2" s="1"/>
  <c r="Z40" i="2" s="1"/>
  <c r="W46" i="2"/>
  <c r="W56" i="2"/>
  <c r="W61" i="2"/>
  <c r="W66" i="2"/>
  <c r="Y66" i="2" s="1"/>
  <c r="Z66" i="2" s="1"/>
  <c r="W71" i="2"/>
  <c r="Y71" i="2" s="1"/>
  <c r="Z71" i="2" s="1"/>
  <c r="W78" i="2"/>
  <c r="Y78" i="2" s="1"/>
  <c r="Z78" i="2" s="1"/>
  <c r="W85" i="2"/>
  <c r="Y85" i="2" s="1"/>
  <c r="Z85" i="2" s="1"/>
  <c r="W91" i="2"/>
  <c r="Y91" i="2" s="1"/>
  <c r="Z91" i="2" s="1"/>
  <c r="W97" i="2"/>
  <c r="W103" i="2"/>
  <c r="Y103" i="2" s="1"/>
  <c r="Z103" i="2" s="1"/>
  <c r="W108" i="2"/>
  <c r="Y108" i="2" s="1"/>
  <c r="Z108" i="2" s="1"/>
  <c r="W114" i="2"/>
  <c r="Y114" i="2" s="1"/>
  <c r="Z114" i="2" s="1"/>
  <c r="W118" i="2"/>
  <c r="Y118" i="2" s="1"/>
  <c r="Z118" i="2" s="1"/>
  <c r="S130" i="2"/>
  <c r="W126" i="2"/>
  <c r="Y126" i="2" s="1"/>
  <c r="Z126" i="2" s="1"/>
  <c r="W133" i="2"/>
  <c r="Y133" i="2" s="1"/>
  <c r="Z133" i="2" s="1"/>
  <c r="W140" i="2"/>
  <c r="Y140" i="2" s="1"/>
  <c r="Z140" i="2" s="1"/>
  <c r="W147" i="2"/>
  <c r="W158" i="2"/>
  <c r="W168" i="2"/>
  <c r="W173" i="2"/>
  <c r="Y173" i="2" s="1"/>
  <c r="Z173" i="2" s="1"/>
  <c r="W180" i="2"/>
  <c r="Y180" i="2" s="1"/>
  <c r="Z180" i="2" s="1"/>
  <c r="W15" i="2"/>
  <c r="Y15" i="2" s="1"/>
  <c r="Z15" i="2" s="1"/>
  <c r="S17" i="2"/>
  <c r="W20" i="2"/>
  <c r="Y20" i="2" s="1"/>
  <c r="Z20" i="2" s="1"/>
  <c r="W23" i="2"/>
  <c r="Y23" i="2" s="1"/>
  <c r="Z23" i="2" s="1"/>
  <c r="S31" i="2"/>
  <c r="W34" i="2"/>
  <c r="Y34" i="2" s="1"/>
  <c r="Z34" i="2" s="1"/>
  <c r="W39" i="2"/>
  <c r="Y39" i="2" s="1"/>
  <c r="Z39" i="2" s="1"/>
  <c r="W42" i="2"/>
  <c r="W44" i="2"/>
  <c r="Y44" i="2" s="1"/>
  <c r="Z44" i="2" s="1"/>
  <c r="W47" i="2"/>
  <c r="Y47" i="2" s="1"/>
  <c r="Z47" i="2" s="1"/>
  <c r="W52" i="2"/>
  <c r="S51" i="2"/>
  <c r="W54" i="2"/>
  <c r="Y54" i="2" s="1"/>
  <c r="Z54" i="2" s="1"/>
  <c r="W62" i="2"/>
  <c r="Y62" i="2" s="1"/>
  <c r="Z62" i="2" s="1"/>
  <c r="W65" i="2"/>
  <c r="S64" i="2"/>
  <c r="W67" i="2"/>
  <c r="Y67" i="2" s="1"/>
  <c r="Z67" i="2" s="1"/>
  <c r="M68" i="2"/>
  <c r="W70" i="2"/>
  <c r="Y70" i="2" s="1"/>
  <c r="Z70" i="2" s="1"/>
  <c r="W73" i="2"/>
  <c r="S72" i="2"/>
  <c r="W75" i="2"/>
  <c r="Y75" i="2" s="1"/>
  <c r="Z75" i="2" s="1"/>
  <c r="W77" i="2"/>
  <c r="S76" i="2"/>
  <c r="W79" i="2"/>
  <c r="Y79" i="2" s="1"/>
  <c r="Z79" i="2" s="1"/>
  <c r="M82" i="2"/>
  <c r="W84" i="2"/>
  <c r="Y84" i="2" s="1"/>
  <c r="Z84" i="2" s="1"/>
  <c r="W87" i="2"/>
  <c r="W89" i="2"/>
  <c r="Y89" i="2" s="1"/>
  <c r="Z89" i="2" s="1"/>
  <c r="S90" i="2"/>
  <c r="M90" i="2"/>
  <c r="W93" i="2"/>
  <c r="Y93" i="2" s="1"/>
  <c r="Z93" i="2" s="1"/>
  <c r="W98" i="2"/>
  <c r="Y98" i="2" s="1"/>
  <c r="Z98" i="2" s="1"/>
  <c r="W102" i="2"/>
  <c r="S101" i="2"/>
  <c r="W104" i="2"/>
  <c r="Y104" i="2" s="1"/>
  <c r="Z104" i="2" s="1"/>
  <c r="M105" i="2"/>
  <c r="W107" i="2"/>
  <c r="Y107" i="2" s="1"/>
  <c r="Z107" i="2" s="1"/>
  <c r="W111" i="2"/>
  <c r="Y111" i="2" s="1"/>
  <c r="Z111" i="2" s="1"/>
  <c r="S122" i="2"/>
  <c r="W113" i="2"/>
  <c r="Y113" i="2" s="1"/>
  <c r="Z113" i="2" s="1"/>
  <c r="W115" i="2"/>
  <c r="Y115" i="2" s="1"/>
  <c r="Z115" i="2" s="1"/>
  <c r="W117" i="2"/>
  <c r="Y117" i="2" s="1"/>
  <c r="Z117" i="2" s="1"/>
  <c r="W119" i="2"/>
  <c r="Y119" i="2" s="1"/>
  <c r="Z119" i="2" s="1"/>
  <c r="W125" i="2"/>
  <c r="W127" i="2"/>
  <c r="Y127" i="2" s="1"/>
  <c r="Z127" i="2" s="1"/>
  <c r="W132" i="2"/>
  <c r="Y132" i="2" s="1"/>
  <c r="Z132" i="2" s="1"/>
  <c r="W134" i="2"/>
  <c r="Y134" i="2" s="1"/>
  <c r="Z134" i="2" s="1"/>
  <c r="W136" i="2"/>
  <c r="Y136" i="2" s="1"/>
  <c r="Z136" i="2" s="1"/>
  <c r="W141" i="2"/>
  <c r="Y141" i="2" s="1"/>
  <c r="Z141" i="2" s="1"/>
  <c r="W143" i="2"/>
  <c r="Y143" i="2" s="1"/>
  <c r="Z143" i="2" s="1"/>
  <c r="W151" i="2"/>
  <c r="Y151" i="2" s="1"/>
  <c r="Z151" i="2" s="1"/>
  <c r="W153" i="2"/>
  <c r="Y153" i="2" s="1"/>
  <c r="Z153" i="2" s="1"/>
  <c r="W159" i="2"/>
  <c r="Y159" i="2" s="1"/>
  <c r="Z159" i="2" s="1"/>
  <c r="W161" i="2"/>
  <c r="Y161" i="2" s="1"/>
  <c r="Z161" i="2" s="1"/>
  <c r="W163" i="2"/>
  <c r="W165" i="2"/>
  <c r="Y165" i="2" s="1"/>
  <c r="Z165" i="2" s="1"/>
  <c r="W169" i="2"/>
  <c r="Y169" i="2" s="1"/>
  <c r="Z169" i="2" s="1"/>
  <c r="W172" i="2"/>
  <c r="W174" i="2"/>
  <c r="Y174" i="2" s="1"/>
  <c r="Z174" i="2" s="1"/>
  <c r="S13" i="2"/>
  <c r="Q28" i="2" s="1"/>
  <c r="S41" i="2"/>
  <c r="S55" i="2"/>
  <c r="S58" i="2" s="1"/>
  <c r="S86" i="2"/>
  <c r="M96" i="2"/>
  <c r="S167" i="2"/>
  <c r="S21" i="2"/>
  <c r="Q30" i="2" s="1"/>
  <c r="S30" i="2" s="1"/>
  <c r="M31" i="2"/>
  <c r="S37" i="2"/>
  <c r="M41" i="2"/>
  <c r="S45" i="2"/>
  <c r="S149" i="2"/>
  <c r="M171" i="2"/>
  <c r="M51" i="2"/>
  <c r="M64" i="2"/>
  <c r="M13" i="2"/>
  <c r="Q29" i="2"/>
  <c r="S68" i="2"/>
  <c r="M72" i="2"/>
  <c r="S96" i="2"/>
  <c r="S109" i="2" s="1"/>
  <c r="M21" i="2"/>
  <c r="K30" i="2" s="1"/>
  <c r="M30" i="2" s="1"/>
  <c r="M37" i="2"/>
  <c r="M45" i="2"/>
  <c r="M60" i="2"/>
  <c r="M76" i="2"/>
  <c r="S82" i="2"/>
  <c r="M86" i="2"/>
  <c r="M101" i="2"/>
  <c r="S105" i="2"/>
  <c r="M122" i="2"/>
  <c r="M167" i="2"/>
  <c r="G17" i="2"/>
  <c r="G31" i="2"/>
  <c r="G41" i="2"/>
  <c r="G51" i="2"/>
  <c r="G64" i="2"/>
  <c r="G72" i="2"/>
  <c r="G76" i="2"/>
  <c r="G86" i="2"/>
  <c r="G101" i="2"/>
  <c r="M155" i="2"/>
  <c r="M149" i="2"/>
  <c r="G157" i="2"/>
  <c r="S166" i="2"/>
  <c r="S162" i="2" s="1"/>
  <c r="S157" i="2"/>
  <c r="G167" i="2"/>
  <c r="G13" i="2"/>
  <c r="M17" i="2"/>
  <c r="K29" i="2" s="1"/>
  <c r="M29" i="2" s="1"/>
  <c r="G21" i="2"/>
  <c r="G37" i="2"/>
  <c r="G45" i="2"/>
  <c r="G60" i="2"/>
  <c r="G68" i="2"/>
  <c r="G82" i="2"/>
  <c r="G90" i="2"/>
  <c r="G96" i="2"/>
  <c r="G105" i="2"/>
  <c r="G121" i="2"/>
  <c r="W121" i="2" s="1"/>
  <c r="Y121" i="2" s="1"/>
  <c r="Z121" i="2" s="1"/>
  <c r="G149" i="2"/>
  <c r="M166" i="2"/>
  <c r="M162" i="2" s="1"/>
  <c r="M157" i="2"/>
  <c r="G171" i="2"/>
  <c r="S181" i="2"/>
  <c r="W181" i="2" s="1"/>
  <c r="Y181" i="2" s="1"/>
  <c r="Z181" i="2" s="1"/>
  <c r="M55" i="2"/>
  <c r="G129" i="2"/>
  <c r="G166" i="2"/>
  <c r="S154" i="2"/>
  <c r="S29" i="2"/>
  <c r="Q80" i="2"/>
  <c r="M129" i="2"/>
  <c r="M137" i="2" s="1"/>
  <c r="M138" i="2" s="1"/>
  <c r="S137" i="2"/>
  <c r="S138" i="2" s="1"/>
  <c r="S94" i="2" l="1"/>
  <c r="M49" i="2"/>
  <c r="S49" i="2"/>
  <c r="W41" i="2"/>
  <c r="Y41" i="2" s="1"/>
  <c r="Z41" i="2" s="1"/>
  <c r="W17" i="2"/>
  <c r="Y17" i="2" s="1"/>
  <c r="Z17" i="2" s="1"/>
  <c r="W129" i="2"/>
  <c r="Y129" i="2" s="1"/>
  <c r="Z129" i="2" s="1"/>
  <c r="W45" i="2"/>
  <c r="W13" i="2"/>
  <c r="Y32" i="2"/>
  <c r="Z32" i="2" s="1"/>
  <c r="W31" i="2"/>
  <c r="Y31" i="2" s="1"/>
  <c r="Z31" i="2" s="1"/>
  <c r="Y163" i="2"/>
  <c r="Z163" i="2" s="1"/>
  <c r="W72" i="2"/>
  <c r="Y72" i="2" s="1"/>
  <c r="Z72" i="2" s="1"/>
  <c r="Y73" i="2"/>
  <c r="Z73" i="2" s="1"/>
  <c r="Y42" i="2"/>
  <c r="Z42" i="2" s="1"/>
  <c r="M58" i="2"/>
  <c r="W171" i="2"/>
  <c r="Y171" i="2" s="1"/>
  <c r="Z171" i="2" s="1"/>
  <c r="Y172" i="2"/>
  <c r="Z172" i="2" s="1"/>
  <c r="W76" i="2"/>
  <c r="Y76" i="2" s="1"/>
  <c r="Z76" i="2" s="1"/>
  <c r="Y77" i="2"/>
  <c r="Z77" i="2" s="1"/>
  <c r="W64" i="2"/>
  <c r="Y65" i="2"/>
  <c r="Z65" i="2" s="1"/>
  <c r="W51" i="2"/>
  <c r="Y51" i="2" s="1"/>
  <c r="Z51" i="2" s="1"/>
  <c r="Y52" i="2"/>
  <c r="Z52" i="2" s="1"/>
  <c r="W167" i="2"/>
  <c r="Y167" i="2" s="1"/>
  <c r="Z167" i="2" s="1"/>
  <c r="Y168" i="2"/>
  <c r="Z168" i="2" s="1"/>
  <c r="W37" i="2"/>
  <c r="Y37" i="2" s="1"/>
  <c r="Z37" i="2" s="1"/>
  <c r="W82" i="2"/>
  <c r="W86" i="2"/>
  <c r="Y86" i="2" s="1"/>
  <c r="Z86" i="2" s="1"/>
  <c r="Y87" i="2"/>
  <c r="Z87" i="2" s="1"/>
  <c r="Y18" i="2"/>
  <c r="Z18" i="2" s="1"/>
  <c r="W96" i="2"/>
  <c r="Y96" i="2" s="1"/>
  <c r="Z96" i="2" s="1"/>
  <c r="Y97" i="2"/>
  <c r="Z97" i="2" s="1"/>
  <c r="Y46" i="2"/>
  <c r="Z46" i="2" s="1"/>
  <c r="M80" i="2"/>
  <c r="M182" i="2"/>
  <c r="Q27" i="2"/>
  <c r="W101" i="2"/>
  <c r="Y101" i="2" s="1"/>
  <c r="Z101" i="2" s="1"/>
  <c r="Y102" i="2"/>
  <c r="Z102" i="2" s="1"/>
  <c r="M94" i="2"/>
  <c r="W90" i="2"/>
  <c r="Y90" i="2" s="1"/>
  <c r="Z90" i="2" s="1"/>
  <c r="W157" i="2"/>
  <c r="Y157" i="2" s="1"/>
  <c r="Z157" i="2" s="1"/>
  <c r="Y158" i="2"/>
  <c r="Z158" i="2" s="1"/>
  <c r="W60" i="2"/>
  <c r="Y60" i="2" s="1"/>
  <c r="Z60" i="2" s="1"/>
  <c r="Y61" i="2"/>
  <c r="Z61" i="2" s="1"/>
  <c r="W68" i="2"/>
  <c r="Y68" i="2" s="1"/>
  <c r="Z68" i="2" s="1"/>
  <c r="K28" i="2"/>
  <c r="M28" i="2" s="1"/>
  <c r="M27" i="2" s="1"/>
  <c r="M35" i="2" s="1"/>
  <c r="W130" i="2"/>
  <c r="Y130" i="2" s="1"/>
  <c r="Z130" i="2" s="1"/>
  <c r="Y125" i="2"/>
  <c r="Z125" i="2" s="1"/>
  <c r="M109" i="2"/>
  <c r="S80" i="2"/>
  <c r="W149" i="2"/>
  <c r="Y149" i="2" s="1"/>
  <c r="Z149" i="2" s="1"/>
  <c r="Y147" i="2"/>
  <c r="Z147" i="2" s="1"/>
  <c r="W55" i="2"/>
  <c r="Y56" i="2"/>
  <c r="Z56" i="2" s="1"/>
  <c r="W21" i="2"/>
  <c r="Y21" i="2" s="1"/>
  <c r="Z21" i="2" s="1"/>
  <c r="Y22" i="2"/>
  <c r="Z22" i="2" s="1"/>
  <c r="W105" i="2"/>
  <c r="S155" i="2"/>
  <c r="W154" i="2"/>
  <c r="Y154" i="2" s="1"/>
  <c r="Z154" i="2" s="1"/>
  <c r="W122" i="2"/>
  <c r="Y122" i="2" s="1"/>
  <c r="Z122" i="2" s="1"/>
  <c r="W166" i="2"/>
  <c r="Y166" i="2" s="1"/>
  <c r="Z166" i="2" s="1"/>
  <c r="G49" i="2"/>
  <c r="G109" i="2"/>
  <c r="G94" i="2"/>
  <c r="G137" i="2"/>
  <c r="W137" i="2" s="1"/>
  <c r="G130" i="2"/>
  <c r="E30" i="2"/>
  <c r="G30" i="2" s="1"/>
  <c r="W30" i="2" s="1"/>
  <c r="Y30" i="2" s="1"/>
  <c r="Z30" i="2" s="1"/>
  <c r="E28" i="2"/>
  <c r="G28" i="2" s="1"/>
  <c r="M130" i="2"/>
  <c r="G122" i="2"/>
  <c r="G58" i="2"/>
  <c r="E29" i="2"/>
  <c r="G29" i="2" s="1"/>
  <c r="W29" i="2" s="1"/>
  <c r="Y29" i="2" s="1"/>
  <c r="Z29" i="2" s="1"/>
  <c r="K27" i="2"/>
  <c r="S171" i="2"/>
  <c r="S182" i="2" s="1"/>
  <c r="G162" i="2"/>
  <c r="G155" i="2"/>
  <c r="G80" i="2"/>
  <c r="M144" i="2"/>
  <c r="M145" i="2" s="1"/>
  <c r="G144" i="2"/>
  <c r="S28" i="2"/>
  <c r="S27" i="2" s="1"/>
  <c r="S35" i="2" s="1"/>
  <c r="S144" i="2"/>
  <c r="S145" i="2" s="1"/>
  <c r="W28" i="2" l="1"/>
  <c r="W27" i="2" s="1"/>
  <c r="W35" i="2" s="1"/>
  <c r="M183" i="2"/>
  <c r="M185" i="2" s="1"/>
  <c r="W138" i="2"/>
  <c r="Y138" i="2" s="1"/>
  <c r="Z138" i="2" s="1"/>
  <c r="Y137" i="2"/>
  <c r="Z137" i="2" s="1"/>
  <c r="W109" i="2"/>
  <c r="Y109" i="2" s="1"/>
  <c r="Z109" i="2" s="1"/>
  <c r="Y105" i="2"/>
  <c r="Z105" i="2" s="1"/>
  <c r="W58" i="2"/>
  <c r="Y58" i="2" s="1"/>
  <c r="Z58" i="2" s="1"/>
  <c r="Y55" i="2"/>
  <c r="Z55" i="2" s="1"/>
  <c r="W94" i="2"/>
  <c r="Y94" i="2" s="1"/>
  <c r="Z94" i="2" s="1"/>
  <c r="Y82" i="2"/>
  <c r="Z82" i="2" s="1"/>
  <c r="Y13" i="2"/>
  <c r="Z13" i="2" s="1"/>
  <c r="W155" i="2"/>
  <c r="Y155" i="2" s="1"/>
  <c r="Z155" i="2" s="1"/>
  <c r="W49" i="2"/>
  <c r="Y49" i="2" s="1"/>
  <c r="Z49" i="2" s="1"/>
  <c r="Y45" i="2"/>
  <c r="Z45" i="2" s="1"/>
  <c r="W80" i="2"/>
  <c r="Y80" i="2" s="1"/>
  <c r="Z80" i="2" s="1"/>
  <c r="Y64" i="2"/>
  <c r="Z64" i="2" s="1"/>
  <c r="W162" i="2"/>
  <c r="Y162" i="2" s="1"/>
  <c r="Z162" i="2" s="1"/>
  <c r="W144" i="2"/>
  <c r="S183" i="2"/>
  <c r="G27" i="2"/>
  <c r="G145" i="2"/>
  <c r="E27" i="2"/>
  <c r="G182" i="2"/>
  <c r="G138" i="2"/>
  <c r="L27" i="1" l="1"/>
  <c r="Y28" i="2"/>
  <c r="Z28" i="2" s="1"/>
  <c r="W182" i="2"/>
  <c r="Y182" i="2" s="1"/>
  <c r="Z182" i="2" s="1"/>
  <c r="W145" i="2"/>
  <c r="Y145" i="2" s="1"/>
  <c r="Z145" i="2" s="1"/>
  <c r="Y144" i="2"/>
  <c r="Z144" i="2" s="1"/>
  <c r="G35" i="2"/>
  <c r="G183" i="2" s="1"/>
  <c r="G185" i="2" s="1"/>
  <c r="N27" i="1" l="1"/>
  <c r="K27" i="1" s="1"/>
  <c r="S185" i="2"/>
  <c r="Z27" i="2"/>
  <c r="I27" i="1" l="1"/>
  <c r="B27" i="1"/>
  <c r="Y35" i="2"/>
  <c r="W183" i="2"/>
  <c r="W185" i="2" s="1"/>
  <c r="Z35" i="2" l="1"/>
  <c r="Y183" i="2"/>
  <c r="Z183" i="2" s="1"/>
</calcChain>
</file>

<file path=xl/sharedStrings.xml><?xml version="1.0" encoding="utf-8"?>
<sst xmlns="http://schemas.openxmlformats.org/spreadsheetml/2006/main" count="667" uniqueCount="363">
  <si>
    <t xml:space="preserve">
</t>
  </si>
  <si>
    <t>Додаток №______</t>
  </si>
  <si>
    <t>до Договору про надання гранту №_____________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</si>
  <si>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</si>
  <si>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</si>
  <si>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</si>
  <si>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</si>
  <si>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</si>
  <si>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</si>
  <si>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</si>
  <si>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</si>
  <si>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</si>
  <si>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</si>
  <si>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</si>
  <si>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</si>
  <si>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</si>
  <si>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</si>
  <si>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</si>
  <si>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</si>
  <si>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</si>
  <si>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</si>
  <si>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</si>
  <si>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</si>
  <si>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</si>
  <si>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</si>
  <si>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</si>
  <si>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</si>
  <si>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</si>
  <si>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</si>
  <si>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</si>
  <si>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</si>
  <si>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</si>
  <si>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</si>
  <si>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</si>
  <si>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</si>
  <si>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</si>
  <si>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</si>
  <si>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</si>
  <si>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</si>
  <si>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</si>
  <si>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</si>
  <si>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</si>
  <si>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</si>
  <si>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</si>
  <si>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</si>
  <si>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</si>
  <si>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</si>
  <si>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</si>
  <si>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</si>
  <si>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</si>
  <si>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</si>
  <si>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</si>
  <si>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</si>
  <si>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</si>
  <si>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</si>
  <si>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</si>
  <si>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</si>
  <si>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</si>
  <si>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</si>
  <si>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</si>
  <si>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</si>
  <si>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</si>
  <si>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</si>
  <si>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</si>
  <si>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</si>
  <si>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</si>
  <si>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</si>
  <si>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</si>
  <si>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</si>
  <si>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</si>
  <si>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</si>
  <si>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</si>
  <si>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</si>
  <si>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</si>
  <si>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</si>
  <si>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</si>
  <si>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</si>
  <si>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</si>
  <si>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</si>
  <si>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</si>
  <si>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</si>
  <si>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</si>
  <si>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</si>
  <si>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</si>
  <si>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</si>
  <si>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</si>
  <si>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</si>
  <si>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</si>
  <si>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</si>
  <si>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</si>
  <si>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</si>
  <si>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</si>
  <si>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</si>
  <si>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</si>
  <si>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</si>
  <si>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</si>
  <si>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</si>
  <si>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</si>
  <si>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</si>
  <si>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</si>
  <si>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</si>
  <si>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</si>
  <si>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</si>
  <si>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</si>
  <si>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</si>
  <si>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</si>
  <si>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</si>
  <si>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</si>
  <si>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</si>
  <si>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</si>
  <si>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</si>
  <si>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</si>
  <si>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</si>
  <si>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</si>
  <si>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</si>
  <si>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</si>
  <si>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</si>
  <si>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</si>
  <si>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</si>
  <si>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</si>
  <si>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</si>
  <si>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</si>
  <si>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</si>
  <si>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</si>
  <si>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</si>
  <si>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</si>
  <si>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</si>
  <si>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</si>
  <si>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</si>
  <si>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</si>
  <si>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</si>
  <si>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</si>
  <si>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</si>
  <si>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</si>
  <si>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</si>
  <si>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</si>
  <si>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</si>
  <si>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</si>
  <si>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</si>
  <si>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</si>
  <si>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</si>
  <si>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</si>
  <si>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</si>
  <si>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</si>
  <si>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</si>
  <si>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</si>
  <si>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</si>
  <si>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</si>
  <si>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</si>
  <si>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</si>
  <si>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</si>
  <si>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</si>
  <si>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</si>
  <si>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</si>
  <si>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</si>
  <si>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</si>
  <si>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</si>
  <si>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</si>
  <si>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</si>
  <si>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</si>
  <si>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</si>
  <si>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</si>
  <si>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</si>
  <si>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</si>
  <si>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</si>
  <si>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</si>
  <si>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</si>
  <si>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</si>
  <si>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</si>
  <si>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</si>
  <si>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</si>
  <si>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</si>
  <si>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</si>
  <si>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</si>
  <si>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</si>
  <si>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</si>
  <si>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</si>
  <si>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</si>
  <si>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</si>
  <si>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</si>
  <si>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</si>
  <si>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</si>
  <si>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</si>
  <si>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</si>
  <si>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</si>
  <si>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</si>
  <si>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</si>
  <si>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</si>
  <si>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</si>
  <si>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</si>
  <si>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</si>
  <si>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</si>
  <si>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</si>
  <si>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</si>
  <si>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</si>
  <si>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</si>
  <si>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</si>
  <si>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</si>
  <si>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</si>
  <si>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</si>
  <si>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</si>
  <si>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</si>
  <si>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</si>
  <si>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</si>
  <si>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</si>
  <si>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</si>
  <si>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</si>
  <si>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</si>
  <si>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</si>
  <si>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</si>
  <si>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</si>
  <si>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</si>
  <si>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</si>
  <si>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</si>
  <si>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</si>
  <si>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</si>
  <si>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</si>
  <si>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</si>
  <si>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</si>
  <si>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</si>
  <si>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</si>
  <si>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</si>
  <si>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</si>
  <si>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</si>
  <si>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</si>
  <si>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</si>
  <si>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</si>
  <si>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</si>
  <si>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</si>
  <si>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</si>
  <si>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</si>
  <si>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</si>
  <si>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</si>
  <si>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</si>
  <si>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</si>
  <si>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</si>
  <si>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</si>
  <si>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</si>
  <si>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</si>
  <si>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</si>
  <si>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</si>
  <si>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</si>
  <si>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</si>
  <si>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</si>
  <si>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</si>
  <si>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</si>
  <si>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</si>
  <si>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</si>
  <si>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</si>
  <si>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13.4.4</t>
  </si>
  <si>
    <t>13.4.5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</si>
  <si>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</si>
  <si>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</si>
  <si>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</si>
  <si>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</si>
  <si>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</si>
  <si>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</si>
  <si>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</si>
  <si>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</si>
  <si>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</si>
  <si>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</si>
  <si>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</si>
  <si>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</si>
  <si>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</si>
  <si>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</si>
  <si>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</si>
  <si>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</si>
  <si>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</si>
  <si>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</si>
  <si>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</si>
  <si>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</si>
  <si>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</si>
  <si>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</si>
  <si>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</si>
  <si>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</si>
  <si>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</si>
  <si>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</si>
  <si>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</si>
  <si>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</si>
  <si>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</si>
  <si>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</si>
  <si>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</si>
  <si>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</si>
  <si>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</si>
  <si>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</si>
  <si>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</si>
  <si>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</si>
  <si>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</si>
  <si>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</si>
  <si>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</si>
  <si>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</si>
  <si>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</si>
  <si>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</si>
  <si>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</si>
  <si>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</si>
  <si>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</si>
  <si>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</si>
  <si>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</si>
  <si>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</si>
  <si>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</si>
  <si>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</si>
  <si>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</si>
  <si>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</si>
  <si>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</si>
  <si>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</si>
  <si>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</si>
  <si>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</si>
  <si>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</si>
  <si>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</si>
  <si>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</si>
  <si>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</si>
  <si>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</si>
  <si>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</si>
  <si>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</si>
  <si>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</si>
  <si>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</si>
  <si>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</si>
  <si>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</si>
  <si>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</si>
  <si>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</si>
  <si>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</si>
  <si>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</si>
  <si>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</si>
  <si>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</si>
  <si>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Паламарчук  Михайло  Євгенович- психолог</t>
  </si>
  <si>
    <t>Наук  Тамара  Володимирівна- керівник театру</t>
  </si>
  <si>
    <t>Маруда Ольга Григорівна -керівник проекту</t>
  </si>
  <si>
    <t>1.3.4</t>
  </si>
  <si>
    <t>Соловйова  Людмила  Яківна- бухгалтер</t>
  </si>
  <si>
    <t>1.3.5</t>
  </si>
  <si>
    <t>Кущ  Оксана Борисівна -асистент проекту</t>
  </si>
  <si>
    <t>Оренда приміщення "УКРІНФОРМ",вул. Б.Хмельницького,8/16.Київ, пресконференція та круглий стіл</t>
  </si>
  <si>
    <t>Додаткове включення ZOOM під час проведення конференції</t>
  </si>
  <si>
    <t>Послуги з харчування під час семиденного тренінгу(12акторів*7днів *150грн.)</t>
  </si>
  <si>
    <t>днів</t>
  </si>
  <si>
    <t>Дизпаливо</t>
  </si>
  <si>
    <t>л</t>
  </si>
  <si>
    <t>Тканина для виготовлення 12 костюмів</t>
  </si>
  <si>
    <t>Придбання глюкофону</t>
  </si>
  <si>
    <t>6.1.4</t>
  </si>
  <si>
    <t>Придбання барабану Джембе</t>
  </si>
  <si>
    <t>Фотофіксація  під час тренінгів,репетицій та блейбек -перфомансів</t>
  </si>
  <si>
    <t>зйомочний день</t>
  </si>
  <si>
    <t>Відеофіксація для створення ролику "Мій шлях в театрі"</t>
  </si>
  <si>
    <t>Монтаж відео ролику "Мій шлях в театрі"</t>
  </si>
  <si>
    <t>шт</t>
  </si>
  <si>
    <t>Послуги водія Маруда  Андрій Петрович</t>
  </si>
  <si>
    <t>Послуги асистента Кошева Я.Я.</t>
  </si>
  <si>
    <t>Послуги асистента Макарчук В.У.</t>
  </si>
  <si>
    <t>Послуги підготовки та проведення інклюзивного тренінгу" Основи театру імпровізації та формування команди плейбек-театру" ФОП Салахова Я.В.</t>
  </si>
  <si>
    <t>13.4.9</t>
  </si>
  <si>
    <t>13.4.10</t>
  </si>
  <si>
    <t>Послуги підготовки та проведення  дводенного  інклюзивного тренінгу "спеціалізація 2, Онлайн  плейбек-театр" та дводенного інклюзивного тренінгу "Спеціалізація 3,Кондактинг в плейбек театрі, онлайн і офлайн формати"  ФОП  Кандибур Р.Г.</t>
  </si>
  <si>
    <t>Послуги підготовки та проведення  чотириденного  інклюзивного тренінгу " Базовий інтенсив з   плейбек-театру" та дводенного інклюзивного тренінгу "Спеціалізація 1,   Робота з тренінгу  в плейбек театрі.   ФОП   Вайнілович  Н.А.</t>
  </si>
  <si>
    <t>13.4.11</t>
  </si>
  <si>
    <t>Послуги з розробки та виготовлення костюмів ФОП Єлін С.Г.</t>
  </si>
  <si>
    <t>16.07.2021р.</t>
  </si>
  <si>
    <t xml:space="preserve">     15.11.2021р.</t>
  </si>
  <si>
    <t>Благодійне товариство допомоги особам з інвалідністю внаслідок інтелектуальних порушень «Джерела»</t>
  </si>
  <si>
    <t xml:space="preserve">«Створення інклюзивної команди плейбек – театру» № 4INC11-03545, </t>
  </si>
  <si>
    <t>за період з 16.07.2021 по    15.11.  2021 року</t>
  </si>
  <si>
    <t xml:space="preserve">Благодійне товариство допомоги особам з інвалідністю внаслідок інтелектуальних порушень «Джерела», </t>
  </si>
  <si>
    <t xml:space="preserve">Назва Грантоотримувача: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</si>
</sst>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4" fontId="37" fillId="0" borderId="129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41" fillId="0" borderId="137" xfId="0" applyNumberFormat="1" applyFont="1" applyBorder="1" applyAlignment="1">
      <alignment horizontal="center" vertical="center"/>
    </xf>
    <xf numFmtId="4" fontId="38" fillId="0" borderId="138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7" fillId="0" borderId="138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42" xfId="0" applyNumberFormat="1" applyFont="1" applyBorder="1" applyAlignment="1">
      <alignment horizontal="center" vertical="center"/>
    </xf>
    <xf numFmtId="10" fontId="37" fillId="0" borderId="142" xfId="0" applyNumberFormat="1" applyFont="1" applyBorder="1" applyAlignment="1">
      <alignment horizontal="center" vertical="center"/>
    </xf>
    <xf numFmtId="4" fontId="42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10" fontId="37" fillId="0" borderId="163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/>
    </xf>
    <xf numFmtId="10" fontId="37" fillId="0" borderId="165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 wrapText="1"/>
    </xf>
    <xf numFmtId="10" fontId="38" fillId="0" borderId="163" xfId="0" applyNumberFormat="1" applyFont="1" applyBorder="1" applyAlignment="1">
      <alignment horizontal="center" vertical="center"/>
    </xf>
    <xf numFmtId="4" fontId="38" fillId="0" borderId="164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 wrapText="1"/>
    </xf>
    <xf numFmtId="10" fontId="37" fillId="0" borderId="16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" fillId="0" borderId="83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5" fillId="0" borderId="0" xfId="0" applyFont="1" applyAlignme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6" xfId="0" applyFont="1" applyBorder="1"/>
    <xf numFmtId="0" fontId="15" fillId="0" borderId="167" xfId="0" applyFont="1" applyBorder="1"/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40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4" zoomScale="80" zoomScaleNormal="80" workbookViewId="0">
      <selection activeCell="E27" sqref="E27"/>
    </sheetView>
  </sheetViews>
  <sheetFormatPr defaultColWidth="12.59765625" defaultRowHeight="15" customHeight="1" x14ac:dyDescent="0.25"/>
  <cols>
    <col min="1" max="1" width="18.19921875" customWidth="1"/>
    <col min="2" max="2" width="16.59765625" customWidth="1"/>
    <col min="3" max="8" width="23.19921875" customWidth="1"/>
    <col min="9" max="9" width="16.59765625" customWidth="1"/>
    <col min="10" max="10" width="23.19921875" customWidth="1"/>
    <col min="11" max="11" width="16.59765625" customWidth="1"/>
    <col min="12" max="12" width="23.19921875" customWidth="1"/>
    <col min="13" max="13" width="16.59765625" customWidth="1"/>
    <col min="14" max="14" width="23.19921875" customWidth="1"/>
    <col min="15" max="23" width="5.59765625" customWidth="1"/>
    <col min="24" max="26" width="11" customWidth="1"/>
  </cols>
  <sheetData>
    <row r="1" spans="1:26" ht="15" customHeight="1" x14ac:dyDescent="0.25">
      <c r="A1" s="410" t="s">
        <v>0</v>
      </c>
      <c r="B1" s="40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1"/>
      <c r="C2" s="1"/>
      <c r="D2" s="2"/>
      <c r="E2" s="1"/>
      <c r="F2" s="1"/>
      <c r="G2" s="1"/>
      <c r="H2" s="410" t="s">
        <v>2</v>
      </c>
      <c r="I2" s="410"/>
      <c r="J2" s="4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/>
      <c r="B3" s="1"/>
      <c r="C3" s="1"/>
      <c r="D3" s="2"/>
      <c r="E3" s="1"/>
      <c r="F3" s="1"/>
      <c r="G3" s="1"/>
      <c r="H3" s="410" t="s">
        <v>315</v>
      </c>
      <c r="I3" s="410"/>
      <c r="J3" s="4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 x14ac:dyDescent="0.25">
      <c r="A10" s="183" t="s">
        <v>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 x14ac:dyDescent="0.25">
      <c r="A11" s="186" t="s">
        <v>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 x14ac:dyDescent="0.3">
      <c r="A12" s="186" t="s">
        <v>362</v>
      </c>
      <c r="B12" s="405" t="s">
        <v>361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 x14ac:dyDescent="0.3">
      <c r="A13" s="186" t="s">
        <v>5</v>
      </c>
      <c r="B13" s="405" t="s">
        <v>359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 x14ac:dyDescent="0.25">
      <c r="A14" s="186" t="s">
        <v>6</v>
      </c>
      <c r="B14" s="184" t="s">
        <v>356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 x14ac:dyDescent="0.25">
      <c r="A15" s="186" t="s">
        <v>7</v>
      </c>
      <c r="B15" s="184" t="s">
        <v>357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6" customFormat="1" ht="15.6" x14ac:dyDescent="0.3">
      <c r="A18" s="284"/>
      <c r="B18" s="411" t="s">
        <v>280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285"/>
      <c r="P18" s="286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</row>
    <row r="19" spans="1:31" s="276" customFormat="1" ht="15.6" x14ac:dyDescent="0.3">
      <c r="A19" s="284"/>
      <c r="B19" s="411" t="s">
        <v>321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285"/>
      <c r="P19" s="286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</row>
    <row r="20" spans="1:31" s="276" customFormat="1" ht="15.6" x14ac:dyDescent="0.3">
      <c r="A20" s="284"/>
      <c r="B20" s="412" t="s">
        <v>360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285"/>
      <c r="P20" s="286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</row>
    <row r="21" spans="1:31" s="276" customFormat="1" ht="15.6" x14ac:dyDescent="0.3">
      <c r="A21" s="284"/>
      <c r="B21" s="3"/>
      <c r="C21" s="1"/>
      <c r="D21" s="287"/>
      <c r="E21" s="287"/>
      <c r="F21" s="287"/>
      <c r="G21" s="287"/>
      <c r="H21" s="287"/>
      <c r="I21" s="287"/>
      <c r="J21" s="288"/>
      <c r="K21" s="287"/>
      <c r="L21" s="288"/>
      <c r="M21" s="287"/>
      <c r="N21" s="288"/>
      <c r="O21" s="285"/>
      <c r="P21" s="286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</row>
    <row r="22" spans="1:31" s="276" customFormat="1" thickBot="1" x14ac:dyDescent="0.35">
      <c r="D22" s="289"/>
      <c r="E22" s="289"/>
      <c r="F22" s="289"/>
      <c r="G22" s="289"/>
      <c r="H22" s="289"/>
      <c r="I22" s="289"/>
      <c r="J22" s="290"/>
      <c r="K22" s="289"/>
      <c r="L22" s="290"/>
      <c r="M22" s="289"/>
      <c r="N22" s="290"/>
      <c r="O22" s="289"/>
      <c r="P22" s="290"/>
    </row>
    <row r="23" spans="1:31" s="276" customFormat="1" ht="30" customHeight="1" thickBot="1" x14ac:dyDescent="0.3">
      <c r="A23" s="413"/>
      <c r="B23" s="416" t="s">
        <v>281</v>
      </c>
      <c r="C23" s="417"/>
      <c r="D23" s="420" t="s">
        <v>282</v>
      </c>
      <c r="E23" s="421"/>
      <c r="F23" s="421"/>
      <c r="G23" s="421"/>
      <c r="H23" s="421"/>
      <c r="I23" s="421"/>
      <c r="J23" s="422"/>
      <c r="K23" s="416" t="s">
        <v>320</v>
      </c>
      <c r="L23" s="417"/>
      <c r="M23" s="416" t="s">
        <v>322</v>
      </c>
      <c r="N23" s="417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</row>
    <row r="24" spans="1:31" s="276" customFormat="1" ht="135.6" customHeight="1" thickBot="1" x14ac:dyDescent="0.3">
      <c r="A24" s="414"/>
      <c r="B24" s="418"/>
      <c r="C24" s="419"/>
      <c r="D24" s="399" t="s">
        <v>318</v>
      </c>
      <c r="E24" s="400" t="s">
        <v>319</v>
      </c>
      <c r="F24" s="400" t="s">
        <v>283</v>
      </c>
      <c r="G24" s="400" t="s">
        <v>284</v>
      </c>
      <c r="H24" s="400" t="s">
        <v>8</v>
      </c>
      <c r="I24" s="423" t="s">
        <v>285</v>
      </c>
      <c r="J24" s="424"/>
      <c r="K24" s="418"/>
      <c r="L24" s="419"/>
      <c r="M24" s="418"/>
      <c r="N24" s="419"/>
      <c r="Q24" s="292"/>
    </row>
    <row r="25" spans="1:31" s="276" customFormat="1" ht="29.4" thickBot="1" x14ac:dyDescent="0.3">
      <c r="A25" s="415"/>
      <c r="B25" s="393" t="s">
        <v>277</v>
      </c>
      <c r="C25" s="394" t="s">
        <v>286</v>
      </c>
      <c r="D25" s="393" t="s">
        <v>286</v>
      </c>
      <c r="E25" s="395" t="s">
        <v>286</v>
      </c>
      <c r="F25" s="395" t="s">
        <v>286</v>
      </c>
      <c r="G25" s="395" t="s">
        <v>286</v>
      </c>
      <c r="H25" s="395" t="s">
        <v>286</v>
      </c>
      <c r="I25" s="395" t="s">
        <v>277</v>
      </c>
      <c r="J25" s="396" t="s">
        <v>287</v>
      </c>
      <c r="K25" s="393" t="s">
        <v>277</v>
      </c>
      <c r="L25" s="394" t="s">
        <v>286</v>
      </c>
      <c r="M25" s="397" t="s">
        <v>277</v>
      </c>
      <c r="N25" s="398" t="s">
        <v>286</v>
      </c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</row>
    <row r="26" spans="1:31" s="276" customFormat="1" ht="30" customHeight="1" thickBot="1" x14ac:dyDescent="0.3">
      <c r="A26" s="329" t="s">
        <v>288</v>
      </c>
      <c r="B26" s="332" t="s">
        <v>289</v>
      </c>
      <c r="C26" s="331" t="s">
        <v>290</v>
      </c>
      <c r="D26" s="332" t="s">
        <v>291</v>
      </c>
      <c r="E26" s="330" t="s">
        <v>292</v>
      </c>
      <c r="F26" s="330" t="s">
        <v>293</v>
      </c>
      <c r="G26" s="330" t="s">
        <v>294</v>
      </c>
      <c r="H26" s="330" t="s">
        <v>295</v>
      </c>
      <c r="I26" s="330" t="s">
        <v>296</v>
      </c>
      <c r="J26" s="331" t="s">
        <v>297</v>
      </c>
      <c r="K26" s="332" t="s">
        <v>298</v>
      </c>
      <c r="L26" s="331" t="s">
        <v>299</v>
      </c>
      <c r="M26" s="332" t="s">
        <v>300</v>
      </c>
      <c r="N26" s="331" t="s">
        <v>301</v>
      </c>
      <c r="O26" s="294"/>
      <c r="P26" s="294"/>
      <c r="Q26" s="295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</row>
    <row r="27" spans="1:31" s="276" customFormat="1" ht="30" customHeight="1" x14ac:dyDescent="0.25">
      <c r="A27" s="312" t="s">
        <v>302</v>
      </c>
      <c r="B27" s="339">
        <f>C27/N27</f>
        <v>1</v>
      </c>
      <c r="C27" s="340">
        <v>569310</v>
      </c>
      <c r="D27" s="345">
        <v>0</v>
      </c>
      <c r="E27" s="327">
        <v>0</v>
      </c>
      <c r="F27" s="327">
        <v>0</v>
      </c>
      <c r="G27" s="327">
        <v>0</v>
      </c>
      <c r="H27" s="327">
        <v>0</v>
      </c>
      <c r="I27" s="328">
        <f>J27/N27</f>
        <v>0</v>
      </c>
      <c r="J27" s="340">
        <f>D27+E27+F27+G27+H27</f>
        <v>0</v>
      </c>
      <c r="K27" s="339">
        <f>L27/N27</f>
        <v>0</v>
      </c>
      <c r="L27" s="340">
        <f>'Кошторис  витрат'!S183</f>
        <v>0</v>
      </c>
      <c r="M27" s="333">
        <v>1</v>
      </c>
      <c r="N27" s="334">
        <f>C27+J27+L27</f>
        <v>569310</v>
      </c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</row>
    <row r="28" spans="1:31" s="276" customFormat="1" ht="30" customHeight="1" x14ac:dyDescent="0.25">
      <c r="A28" s="313" t="s">
        <v>303</v>
      </c>
      <c r="B28" s="341">
        <f>C28/N28</f>
        <v>1</v>
      </c>
      <c r="C28" s="350">
        <v>569137.19999999995</v>
      </c>
      <c r="D28" s="346">
        <v>0</v>
      </c>
      <c r="E28" s="303">
        <v>0</v>
      </c>
      <c r="F28" s="303">
        <v>0</v>
      </c>
      <c r="G28" s="303">
        <v>0</v>
      </c>
      <c r="H28" s="303">
        <v>0</v>
      </c>
      <c r="I28" s="302">
        <f>J28/N28</f>
        <v>0</v>
      </c>
      <c r="J28" s="342">
        <f>D28+E28+F28+G28+H28</f>
        <v>0</v>
      </c>
      <c r="K28" s="341">
        <f>L28/N28</f>
        <v>0</v>
      </c>
      <c r="L28" s="342">
        <f>'Кошторис  витрат'!V183</f>
        <v>0</v>
      </c>
      <c r="M28" s="335">
        <v>1</v>
      </c>
      <c r="N28" s="336">
        <f>C28+J28+L28</f>
        <v>569137.19999999995</v>
      </c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</row>
    <row r="29" spans="1:31" s="276" customFormat="1" ht="30" customHeight="1" thickBot="1" x14ac:dyDescent="0.3">
      <c r="A29" s="314" t="s">
        <v>304</v>
      </c>
      <c r="B29" s="343">
        <f>C29/N29</f>
        <v>1</v>
      </c>
      <c r="C29" s="344">
        <v>426983</v>
      </c>
      <c r="D29" s="347">
        <v>0</v>
      </c>
      <c r="E29" s="348">
        <v>0</v>
      </c>
      <c r="F29" s="348">
        <v>0</v>
      </c>
      <c r="G29" s="348">
        <v>0</v>
      </c>
      <c r="H29" s="348">
        <v>0</v>
      </c>
      <c r="I29" s="349">
        <f>J29/N29</f>
        <v>0</v>
      </c>
      <c r="J29" s="344">
        <f t="shared" ref="J29" si="0">D29+E29+F29+G29+H29</f>
        <v>0</v>
      </c>
      <c r="K29" s="343">
        <f>L29/N29</f>
        <v>0</v>
      </c>
      <c r="L29" s="344">
        <v>0</v>
      </c>
      <c r="M29" s="337">
        <f>(N29*M28)/N28</f>
        <v>0.75022859162957545</v>
      </c>
      <c r="N29" s="338">
        <f>C29+J29+L29</f>
        <v>426983</v>
      </c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</row>
    <row r="30" spans="1:31" s="276" customFormat="1" ht="30" customHeight="1" thickBot="1" x14ac:dyDescent="0.3">
      <c r="A30" s="315" t="s">
        <v>305</v>
      </c>
      <c r="B30" s="304">
        <f>B28-B29</f>
        <v>0</v>
      </c>
      <c r="C30" s="305">
        <f t="shared" ref="C30:H30" si="1">C28-C29</f>
        <v>142154.19999999995</v>
      </c>
      <c r="D30" s="306">
        <f t="shared" si="1"/>
        <v>0</v>
      </c>
      <c r="E30" s="307">
        <f t="shared" si="1"/>
        <v>0</v>
      </c>
      <c r="F30" s="307">
        <f t="shared" si="1"/>
        <v>0</v>
      </c>
      <c r="G30" s="307">
        <f t="shared" si="1"/>
        <v>0</v>
      </c>
      <c r="H30" s="307">
        <f t="shared" si="1"/>
        <v>0</v>
      </c>
      <c r="I30" s="308">
        <f t="shared" ref="I30:N30" si="2">I28-I29</f>
        <v>0</v>
      </c>
      <c r="J30" s="305">
        <f t="shared" si="2"/>
        <v>0</v>
      </c>
      <c r="K30" s="309">
        <f t="shared" si="2"/>
        <v>0</v>
      </c>
      <c r="L30" s="305">
        <f t="shared" si="2"/>
        <v>0</v>
      </c>
      <c r="M30" s="310">
        <f t="shared" si="2"/>
        <v>0.24977140837042455</v>
      </c>
      <c r="N30" s="311">
        <f t="shared" si="2"/>
        <v>142154.19999999995</v>
      </c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6" customFormat="1" ht="15.75" customHeight="1" x14ac:dyDescent="0.3">
      <c r="A32" s="296"/>
      <c r="B32" s="296" t="s">
        <v>306</v>
      </c>
      <c r="C32" s="406"/>
      <c r="D32" s="407"/>
      <c r="E32" s="407"/>
      <c r="F32" s="296"/>
      <c r="G32" s="297"/>
      <c r="H32" s="297"/>
      <c r="I32" s="298"/>
      <c r="J32" s="406"/>
      <c r="K32" s="407"/>
      <c r="L32" s="407"/>
      <c r="M32" s="407"/>
      <c r="N32" s="407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</row>
    <row r="33" spans="1:26" s="276" customFormat="1" ht="15.75" customHeight="1" x14ac:dyDescent="0.3">
      <c r="D33" s="299" t="s">
        <v>307</v>
      </c>
      <c r="F33" s="300"/>
      <c r="G33" s="408" t="s">
        <v>308</v>
      </c>
      <c r="H33" s="409"/>
      <c r="I33" s="289"/>
      <c r="J33" s="408" t="s">
        <v>309</v>
      </c>
      <c r="K33" s="409"/>
      <c r="L33" s="409"/>
      <c r="M33" s="409"/>
      <c r="N33" s="409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7"/>
  <sheetViews>
    <sheetView tabSelected="1" zoomScale="70" zoomScaleNormal="70" workbookViewId="0">
      <pane ySplit="10" topLeftCell="A180" activePane="bottomLeft" state="frozen"/>
      <selection pane="bottomLeft" activeCell="X185" sqref="X185"/>
    </sheetView>
  </sheetViews>
  <sheetFormatPr defaultColWidth="12.59765625" defaultRowHeight="15" customHeight="1" outlineLevelCol="1" x14ac:dyDescent="0.25"/>
  <cols>
    <col min="1" max="1" width="10.59765625" customWidth="1"/>
    <col min="2" max="2" width="6.59765625" customWidth="1"/>
    <col min="3" max="3" width="44.09765625" customWidth="1"/>
    <col min="4" max="4" width="13.09765625" customWidth="1"/>
    <col min="5" max="5" width="10.8984375" customWidth="1"/>
    <col min="6" max="6" width="14.8984375" customWidth="1"/>
    <col min="7" max="7" width="16.09765625" customWidth="1"/>
    <col min="8" max="8" width="10.8984375" style="272" customWidth="1"/>
    <col min="9" max="9" width="14.8984375" style="272" customWidth="1"/>
    <col min="10" max="10" width="16.09765625" style="272" customWidth="1"/>
    <col min="11" max="11" width="6.59765625" customWidth="1" outlineLevel="1"/>
    <col min="12" max="12" width="14.8984375" hidden="1" customWidth="1" outlineLevel="1"/>
    <col min="13" max="13" width="16.09765625" hidden="1" customWidth="1" outlineLevel="1"/>
    <col min="14" max="14" width="10.8984375" style="272" hidden="1" customWidth="1" outlineLevel="1"/>
    <col min="15" max="15" width="14.8984375" style="272" hidden="1" customWidth="1" outlineLevel="1"/>
    <col min="16" max="16" width="16.09765625" style="272" hidden="1" customWidth="1" outlineLevel="1"/>
    <col min="17" max="17" width="9.765625E-2" customWidth="1" outlineLevel="1"/>
    <col min="18" max="18" width="14.8984375" hidden="1" customWidth="1" outlineLevel="1"/>
    <col min="19" max="19" width="16.09765625" hidden="1" customWidth="1" outlineLevel="1"/>
    <col min="20" max="20" width="10.8984375" style="272" hidden="1" customWidth="1" outlineLevel="1"/>
    <col min="21" max="21" width="14.8984375" style="272" hidden="1" customWidth="1" outlineLevel="1"/>
    <col min="22" max="22" width="16.09765625" style="272" hidden="1" customWidth="1" outlineLevel="1"/>
    <col min="23" max="23" width="12.59765625" style="272" customWidth="1" collapsed="1"/>
    <col min="24" max="25" width="12.59765625" style="272" customWidth="1"/>
    <col min="26" max="26" width="13.59765625" style="272" customWidth="1"/>
    <col min="27" max="27" width="19.09765625" style="263" hidden="1" customWidth="1"/>
    <col min="28" max="28" width="16" style="272" customWidth="1"/>
    <col min="29" max="33" width="5.8984375" customWidth="1"/>
  </cols>
  <sheetData>
    <row r="1" spans="1:33" ht="15.6" x14ac:dyDescent="0.3">
      <c r="A1" s="425" t="s">
        <v>316</v>
      </c>
      <c r="B1" s="409"/>
      <c r="C1" s="409"/>
      <c r="D1" s="409"/>
      <c r="E1" s="40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2"/>
      <c r="AB1" s="1"/>
      <c r="AC1" s="1"/>
      <c r="AD1" s="1"/>
      <c r="AE1" s="1"/>
      <c r="AF1" s="1"/>
      <c r="AG1" s="1"/>
    </row>
    <row r="2" spans="1:33" s="185" customFormat="1" ht="19.5" customHeight="1" x14ac:dyDescent="0.3">
      <c r="A2" s="187" t="str">
        <f>Фінансування!A12</f>
        <v xml:space="preserve">Назва Грантоотримувача: </v>
      </c>
      <c r="B2" s="188"/>
      <c r="C2" s="405" t="s">
        <v>358</v>
      </c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243"/>
      <c r="AB2" s="192"/>
      <c r="AC2" s="192"/>
      <c r="AD2" s="192"/>
      <c r="AE2" s="192"/>
      <c r="AF2" s="192"/>
      <c r="AG2" s="192"/>
    </row>
    <row r="3" spans="1:33" s="185" customFormat="1" ht="19.5" customHeight="1" x14ac:dyDescent="0.3">
      <c r="A3" s="193" t="str">
        <f>Фінансування!A13</f>
        <v>Назва проєкту:</v>
      </c>
      <c r="B3" s="188"/>
      <c r="C3" s="405" t="s">
        <v>359</v>
      </c>
      <c r="D3" s="189"/>
      <c r="E3" s="190"/>
      <c r="F3" s="190"/>
      <c r="G3" s="190"/>
      <c r="H3" s="190"/>
      <c r="I3" s="190"/>
      <c r="J3" s="190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243"/>
      <c r="AB3" s="192"/>
      <c r="AC3" s="192"/>
      <c r="AD3" s="192"/>
      <c r="AE3" s="192"/>
      <c r="AF3" s="192"/>
      <c r="AG3" s="192"/>
    </row>
    <row r="4" spans="1:33" s="185" customFormat="1" ht="19.5" customHeight="1" x14ac:dyDescent="0.25">
      <c r="A4" s="193" t="str">
        <f>Фінансування!A14</f>
        <v>Дата початку проєкту:</v>
      </c>
      <c r="B4" s="192"/>
      <c r="C4" s="192" t="s">
        <v>356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44"/>
      <c r="AB4" s="192"/>
      <c r="AC4" s="192"/>
      <c r="AD4" s="192"/>
      <c r="AE4" s="192"/>
      <c r="AF4" s="192"/>
      <c r="AG4" s="192"/>
    </row>
    <row r="5" spans="1:33" s="185" customFormat="1" ht="19.5" customHeight="1" x14ac:dyDescent="0.25">
      <c r="A5" s="193" t="str">
        <f>Фінансування!A15</f>
        <v>Дата завершення проєкту:</v>
      </c>
      <c r="B5" s="192"/>
      <c r="C5" s="192" t="s">
        <v>357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44"/>
      <c r="AB5" s="192"/>
      <c r="AC5" s="192"/>
      <c r="AD5" s="192"/>
      <c r="AE5" s="192"/>
      <c r="AF5" s="192"/>
      <c r="AG5" s="192"/>
    </row>
    <row r="6" spans="1:33" ht="14.4" thickBot="1" x14ac:dyDescent="0.3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5"/>
      <c r="AB6" s="1"/>
      <c r="AC6" s="1"/>
      <c r="AD6" s="1"/>
      <c r="AE6" s="1"/>
      <c r="AF6" s="1"/>
      <c r="AG6" s="1"/>
    </row>
    <row r="7" spans="1:33" ht="26.25" customHeight="1" thickBot="1" x14ac:dyDescent="0.3">
      <c r="A7" s="426" t="s">
        <v>272</v>
      </c>
      <c r="B7" s="429" t="s">
        <v>12</v>
      </c>
      <c r="C7" s="432" t="s">
        <v>13</v>
      </c>
      <c r="D7" s="435" t="s">
        <v>14</v>
      </c>
      <c r="E7" s="454" t="s">
        <v>15</v>
      </c>
      <c r="F7" s="455"/>
      <c r="G7" s="455"/>
      <c r="H7" s="455"/>
      <c r="I7" s="455"/>
      <c r="J7" s="456"/>
      <c r="K7" s="454" t="s">
        <v>258</v>
      </c>
      <c r="L7" s="455"/>
      <c r="M7" s="455"/>
      <c r="N7" s="455"/>
      <c r="O7" s="455"/>
      <c r="P7" s="456"/>
      <c r="Q7" s="454" t="s">
        <v>259</v>
      </c>
      <c r="R7" s="455"/>
      <c r="S7" s="455"/>
      <c r="T7" s="455"/>
      <c r="U7" s="455"/>
      <c r="V7" s="456"/>
      <c r="W7" s="462" t="s">
        <v>274</v>
      </c>
      <c r="X7" s="463"/>
      <c r="Y7" s="463"/>
      <c r="Z7" s="464"/>
      <c r="AA7" s="459" t="s">
        <v>317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427"/>
      <c r="B8" s="430"/>
      <c r="C8" s="433"/>
      <c r="D8" s="436"/>
      <c r="E8" s="457" t="s">
        <v>16</v>
      </c>
      <c r="F8" s="443"/>
      <c r="G8" s="458"/>
      <c r="H8" s="457" t="s">
        <v>273</v>
      </c>
      <c r="I8" s="443"/>
      <c r="J8" s="458"/>
      <c r="K8" s="457" t="s">
        <v>16</v>
      </c>
      <c r="L8" s="443"/>
      <c r="M8" s="458"/>
      <c r="N8" s="457" t="s">
        <v>273</v>
      </c>
      <c r="O8" s="443"/>
      <c r="P8" s="458"/>
      <c r="Q8" s="457" t="s">
        <v>16</v>
      </c>
      <c r="R8" s="443"/>
      <c r="S8" s="458"/>
      <c r="T8" s="457" t="s">
        <v>273</v>
      </c>
      <c r="U8" s="443"/>
      <c r="V8" s="458"/>
      <c r="W8" s="465" t="s">
        <v>278</v>
      </c>
      <c r="X8" s="465" t="s">
        <v>279</v>
      </c>
      <c r="Y8" s="462" t="s">
        <v>275</v>
      </c>
      <c r="Z8" s="464"/>
      <c r="AA8" s="460"/>
      <c r="AB8" s="1"/>
      <c r="AC8" s="1"/>
      <c r="AD8" s="1"/>
      <c r="AE8" s="1"/>
      <c r="AF8" s="1"/>
      <c r="AG8" s="1"/>
    </row>
    <row r="9" spans="1:33" ht="30" customHeight="1" thickBot="1" x14ac:dyDescent="0.3">
      <c r="A9" s="428"/>
      <c r="B9" s="431"/>
      <c r="C9" s="434"/>
      <c r="D9" s="437"/>
      <c r="E9" s="24" t="s">
        <v>17</v>
      </c>
      <c r="F9" s="25" t="s">
        <v>18</v>
      </c>
      <c r="G9" s="239" t="s">
        <v>270</v>
      </c>
      <c r="H9" s="24" t="s">
        <v>17</v>
      </c>
      <c r="I9" s="25" t="s">
        <v>18</v>
      </c>
      <c r="J9" s="301" t="s">
        <v>314</v>
      </c>
      <c r="K9" s="24" t="s">
        <v>17</v>
      </c>
      <c r="L9" s="25" t="s">
        <v>19</v>
      </c>
      <c r="M9" s="301" t="s">
        <v>310</v>
      </c>
      <c r="N9" s="24" t="s">
        <v>17</v>
      </c>
      <c r="O9" s="25" t="s">
        <v>19</v>
      </c>
      <c r="P9" s="301" t="s">
        <v>311</v>
      </c>
      <c r="Q9" s="24" t="s">
        <v>17</v>
      </c>
      <c r="R9" s="25" t="s">
        <v>19</v>
      </c>
      <c r="S9" s="301" t="s">
        <v>312</v>
      </c>
      <c r="T9" s="24" t="s">
        <v>17</v>
      </c>
      <c r="U9" s="25" t="s">
        <v>19</v>
      </c>
      <c r="V9" s="301" t="s">
        <v>313</v>
      </c>
      <c r="W9" s="466"/>
      <c r="X9" s="466"/>
      <c r="Y9" s="273" t="s">
        <v>276</v>
      </c>
      <c r="Z9" s="274" t="s">
        <v>277</v>
      </c>
      <c r="AA9" s="461"/>
      <c r="AB9" s="1"/>
      <c r="AC9" s="1"/>
      <c r="AD9" s="1"/>
      <c r="AE9" s="1"/>
      <c r="AF9" s="1"/>
      <c r="AG9" s="1"/>
    </row>
    <row r="10" spans="1:33" ht="24.75" customHeight="1" thickBot="1" x14ac:dyDescent="0.3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6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29" t="s">
        <v>323</v>
      </c>
      <c r="B11" s="30"/>
      <c r="C11" s="31" t="s">
        <v>20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7"/>
      <c r="AB11" s="35"/>
      <c r="AC11" s="35"/>
      <c r="AD11" s="35"/>
      <c r="AE11" s="35"/>
      <c r="AF11" s="35"/>
      <c r="AG11" s="35"/>
    </row>
    <row r="12" spans="1:33" ht="30" customHeight="1" thickBot="1" x14ac:dyDescent="0.3">
      <c r="A12" s="36" t="s">
        <v>21</v>
      </c>
      <c r="B12" s="37">
        <v>1</v>
      </c>
      <c r="C12" s="196" t="s">
        <v>266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8"/>
      <c r="AB12" s="4"/>
      <c r="AC12" s="5"/>
      <c r="AD12" s="5"/>
      <c r="AE12" s="5"/>
      <c r="AF12" s="5"/>
      <c r="AG12" s="5"/>
    </row>
    <row r="13" spans="1:33" ht="30" customHeight="1" x14ac:dyDescent="0.25">
      <c r="A13" s="41" t="s">
        <v>22</v>
      </c>
      <c r="B13" s="42" t="s">
        <v>23</v>
      </c>
      <c r="C13" s="197" t="s">
        <v>267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77" t="e">
        <f>Y13/W13</f>
        <v>#DIV/0!</v>
      </c>
      <c r="AA13" s="249"/>
      <c r="AB13" s="49"/>
      <c r="AC13" s="49"/>
      <c r="AD13" s="49"/>
      <c r="AE13" s="49"/>
      <c r="AF13" s="49"/>
      <c r="AG13" s="49"/>
    </row>
    <row r="14" spans="1:33" ht="30" customHeight="1" x14ac:dyDescent="0.25">
      <c r="A14" s="50" t="s">
        <v>24</v>
      </c>
      <c r="B14" s="51" t="s">
        <v>25</v>
      </c>
      <c r="C14" s="52" t="s">
        <v>26</v>
      </c>
      <c r="D14" s="53" t="s">
        <v>27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75">
        <f t="shared" ref="X14:X34" si="6">J14+P14+V14</f>
        <v>0</v>
      </c>
      <c r="Y14" s="275">
        <f t="shared" ref="Y14:Y79" si="7">W14-X14</f>
        <v>0</v>
      </c>
      <c r="Z14" s="283" t="e">
        <f>Y14/W14</f>
        <v>#DIV/0!</v>
      </c>
      <c r="AA14" s="241"/>
      <c r="AB14" s="58"/>
      <c r="AC14" s="59"/>
      <c r="AD14" s="59"/>
      <c r="AE14" s="59"/>
      <c r="AF14" s="59"/>
      <c r="AG14" s="59"/>
    </row>
    <row r="15" spans="1:33" ht="30" customHeight="1" x14ac:dyDescent="0.25">
      <c r="A15" s="50" t="s">
        <v>24</v>
      </c>
      <c r="B15" s="51" t="s">
        <v>28</v>
      </c>
      <c r="C15" s="52" t="s">
        <v>26</v>
      </c>
      <c r="D15" s="53" t="s">
        <v>27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4" si="8">G15+M15+S15</f>
        <v>0</v>
      </c>
      <c r="X15" s="275">
        <f t="shared" si="6"/>
        <v>0</v>
      </c>
      <c r="Y15" s="275">
        <f t="shared" si="7"/>
        <v>0</v>
      </c>
      <c r="Z15" s="283" t="e">
        <f t="shared" ref="Z15:Z34" si="9">Y15/W15</f>
        <v>#DIV/0!</v>
      </c>
      <c r="AA15" s="241"/>
      <c r="AB15" s="59"/>
      <c r="AC15" s="59"/>
      <c r="AD15" s="59"/>
      <c r="AE15" s="59"/>
      <c r="AF15" s="59"/>
      <c r="AG15" s="59"/>
    </row>
    <row r="16" spans="1:33" ht="30" customHeight="1" thickBot="1" x14ac:dyDescent="0.3">
      <c r="A16" s="60" t="s">
        <v>24</v>
      </c>
      <c r="B16" s="61" t="s">
        <v>29</v>
      </c>
      <c r="C16" s="52" t="s">
        <v>26</v>
      </c>
      <c r="D16" s="62" t="s">
        <v>27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75">
        <f t="shared" si="6"/>
        <v>0</v>
      </c>
      <c r="Y16" s="275">
        <f t="shared" si="7"/>
        <v>0</v>
      </c>
      <c r="Z16" s="283" t="e">
        <f t="shared" si="9"/>
        <v>#DIV/0!</v>
      </c>
      <c r="AA16" s="250"/>
      <c r="AB16" s="59"/>
      <c r="AC16" s="59"/>
      <c r="AD16" s="59"/>
      <c r="AE16" s="59"/>
      <c r="AF16" s="59"/>
      <c r="AG16" s="59"/>
    </row>
    <row r="17" spans="1:33" ht="30" customHeight="1" x14ac:dyDescent="0.25">
      <c r="A17" s="41" t="s">
        <v>22</v>
      </c>
      <c r="B17" s="42" t="s">
        <v>30</v>
      </c>
      <c r="C17" s="67" t="s">
        <v>31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23">
        <f>SUM(X18:X20)</f>
        <v>0</v>
      </c>
      <c r="Y17" s="323">
        <f t="shared" si="7"/>
        <v>0</v>
      </c>
      <c r="Z17" s="323" t="e">
        <f>Y17/W17</f>
        <v>#DIV/0!</v>
      </c>
      <c r="AA17" s="251"/>
      <c r="AB17" s="49"/>
      <c r="AC17" s="49"/>
      <c r="AD17" s="49"/>
      <c r="AE17" s="49"/>
      <c r="AF17" s="49"/>
      <c r="AG17" s="49"/>
    </row>
    <row r="18" spans="1:33" ht="30" customHeight="1" x14ac:dyDescent="0.25">
      <c r="A18" s="50" t="s">
        <v>24</v>
      </c>
      <c r="B18" s="51" t="s">
        <v>32</v>
      </c>
      <c r="C18" s="52" t="s">
        <v>26</v>
      </c>
      <c r="D18" s="53" t="s">
        <v>27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75">
        <f t="shared" si="6"/>
        <v>0</v>
      </c>
      <c r="Y18" s="275">
        <f t="shared" si="7"/>
        <v>0</v>
      </c>
      <c r="Z18" s="283" t="e">
        <f t="shared" si="9"/>
        <v>#DIV/0!</v>
      </c>
      <c r="AA18" s="241"/>
      <c r="AB18" s="59"/>
      <c r="AC18" s="59"/>
      <c r="AD18" s="59"/>
      <c r="AE18" s="59"/>
      <c r="AF18" s="59"/>
      <c r="AG18" s="59"/>
    </row>
    <row r="19" spans="1:33" ht="30" customHeight="1" x14ac:dyDescent="0.25">
      <c r="A19" s="50" t="s">
        <v>24</v>
      </c>
      <c r="B19" s="51" t="s">
        <v>33</v>
      </c>
      <c r="C19" s="52" t="s">
        <v>26</v>
      </c>
      <c r="D19" s="53" t="s">
        <v>27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75">
        <f t="shared" si="6"/>
        <v>0</v>
      </c>
      <c r="Y19" s="275">
        <f t="shared" si="7"/>
        <v>0</v>
      </c>
      <c r="Z19" s="283" t="e">
        <f t="shared" si="9"/>
        <v>#DIV/0!</v>
      </c>
      <c r="AA19" s="241"/>
      <c r="AB19" s="59"/>
      <c r="AC19" s="59"/>
      <c r="AD19" s="59"/>
      <c r="AE19" s="59"/>
      <c r="AF19" s="59"/>
      <c r="AG19" s="59"/>
    </row>
    <row r="20" spans="1:33" ht="30" customHeight="1" thickBot="1" x14ac:dyDescent="0.3">
      <c r="A20" s="73" t="s">
        <v>24</v>
      </c>
      <c r="B20" s="61" t="s">
        <v>34</v>
      </c>
      <c r="C20" s="52" t="s">
        <v>26</v>
      </c>
      <c r="D20" s="74" t="s">
        <v>27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75">
        <f t="shared" si="6"/>
        <v>0</v>
      </c>
      <c r="Y20" s="275">
        <f t="shared" si="7"/>
        <v>0</v>
      </c>
      <c r="Z20" s="283" t="e">
        <f t="shared" si="9"/>
        <v>#DIV/0!</v>
      </c>
      <c r="AA20" s="252"/>
      <c r="AB20" s="59"/>
      <c r="AC20" s="59"/>
      <c r="AD20" s="59"/>
      <c r="AE20" s="59"/>
      <c r="AF20" s="59"/>
      <c r="AG20" s="59"/>
    </row>
    <row r="21" spans="1:33" ht="30" customHeight="1" x14ac:dyDescent="0.25">
      <c r="A21" s="41" t="s">
        <v>22</v>
      </c>
      <c r="B21" s="42" t="s">
        <v>35</v>
      </c>
      <c r="C21" s="78" t="s">
        <v>36</v>
      </c>
      <c r="D21" s="68"/>
      <c r="E21" s="69">
        <f>SUM(E22:E26)</f>
        <v>22.5</v>
      </c>
      <c r="F21" s="70"/>
      <c r="G21" s="71">
        <f>SUM(G22:G26)</f>
        <v>265500</v>
      </c>
      <c r="H21" s="69">
        <f>SUM(H22:H26)</f>
        <v>22.5</v>
      </c>
      <c r="I21" s="70"/>
      <c r="J21" s="71">
        <f>SUM(J22:J26)</f>
        <v>265500</v>
      </c>
      <c r="K21" s="69">
        <f>SUM(K22:K26)</f>
        <v>0</v>
      </c>
      <c r="L21" s="70"/>
      <c r="M21" s="71">
        <f>SUM(M22:M26)</f>
        <v>0</v>
      </c>
      <c r="N21" s="69">
        <f>SUM(N22:N26)</f>
        <v>0</v>
      </c>
      <c r="O21" s="70"/>
      <c r="P21" s="71">
        <f>SUM(P22:P26)</f>
        <v>0</v>
      </c>
      <c r="Q21" s="69">
        <f>SUM(Q22:Q26)</f>
        <v>0</v>
      </c>
      <c r="R21" s="70"/>
      <c r="S21" s="71">
        <f>SUM(S22:S26)</f>
        <v>0</v>
      </c>
      <c r="T21" s="69">
        <f>SUM(T22:T26)</f>
        <v>0</v>
      </c>
      <c r="U21" s="70"/>
      <c r="V21" s="71">
        <f>SUM(V22:V26)</f>
        <v>0</v>
      </c>
      <c r="W21" s="71">
        <f>SUM(W22:W26)</f>
        <v>265500</v>
      </c>
      <c r="X21" s="71">
        <f>SUM(X22:X26)</f>
        <v>265500</v>
      </c>
      <c r="Y21" s="48">
        <f t="shared" si="7"/>
        <v>0</v>
      </c>
      <c r="Z21" s="277">
        <f>Y21/W21</f>
        <v>0</v>
      </c>
      <c r="AA21" s="251"/>
      <c r="AB21" s="49"/>
      <c r="AC21" s="49"/>
      <c r="AD21" s="49"/>
      <c r="AE21" s="49"/>
      <c r="AF21" s="49"/>
      <c r="AG21" s="49"/>
    </row>
    <row r="22" spans="1:33" s="178" customFormat="1" ht="30" customHeight="1" x14ac:dyDescent="0.25">
      <c r="A22" s="50" t="s">
        <v>24</v>
      </c>
      <c r="B22" s="51" t="s">
        <v>37</v>
      </c>
      <c r="C22" s="52" t="s">
        <v>326</v>
      </c>
      <c r="D22" s="264" t="s">
        <v>27</v>
      </c>
      <c r="E22" s="54">
        <v>4.5</v>
      </c>
      <c r="F22" s="55">
        <v>13000</v>
      </c>
      <c r="G22" s="56">
        <f t="shared" ref="G22:G26" si="16">E22*F22</f>
        <v>58500</v>
      </c>
      <c r="H22" s="54">
        <v>4.5</v>
      </c>
      <c r="I22" s="55">
        <v>13000</v>
      </c>
      <c r="J22" s="56">
        <f t="shared" ref="J22:J26" si="17">H22*I22</f>
        <v>58500</v>
      </c>
      <c r="K22" s="54">
        <v>0</v>
      </c>
      <c r="L22" s="55"/>
      <c r="M22" s="56">
        <f t="shared" ref="M22:M26" si="18">K22*L22</f>
        <v>0</v>
      </c>
      <c r="N22" s="54"/>
      <c r="O22" s="55"/>
      <c r="P22" s="56">
        <f t="shared" ref="P22:P26" si="19">N22*O22</f>
        <v>0</v>
      </c>
      <c r="Q22" s="54"/>
      <c r="R22" s="55"/>
      <c r="S22" s="56">
        <f t="shared" ref="S22:S26" si="20">Q22*R22</f>
        <v>0</v>
      </c>
      <c r="T22" s="54"/>
      <c r="U22" s="55"/>
      <c r="V22" s="56">
        <f t="shared" ref="V22:V26" si="21">T22*U22</f>
        <v>0</v>
      </c>
      <c r="W22" s="57">
        <f t="shared" si="8"/>
        <v>58500</v>
      </c>
      <c r="X22" s="275">
        <v>58500</v>
      </c>
      <c r="Y22" s="275">
        <f t="shared" si="7"/>
        <v>0</v>
      </c>
      <c r="Z22" s="283">
        <f t="shared" si="9"/>
        <v>0</v>
      </c>
      <c r="AA22" s="241"/>
      <c r="AB22" s="59"/>
      <c r="AC22" s="59"/>
      <c r="AD22" s="59"/>
      <c r="AE22" s="59"/>
      <c r="AF22" s="59"/>
      <c r="AG22" s="59"/>
    </row>
    <row r="23" spans="1:33" ht="30" customHeight="1" x14ac:dyDescent="0.25">
      <c r="A23" s="50" t="s">
        <v>24</v>
      </c>
      <c r="B23" s="51" t="s">
        <v>39</v>
      </c>
      <c r="C23" s="52" t="s">
        <v>325</v>
      </c>
      <c r="D23" s="264" t="s">
        <v>27</v>
      </c>
      <c r="E23" s="54">
        <v>4.5</v>
      </c>
      <c r="F23" s="55">
        <v>13000</v>
      </c>
      <c r="G23" s="56">
        <f t="shared" si="16"/>
        <v>58500</v>
      </c>
      <c r="H23" s="54">
        <v>4.5</v>
      </c>
      <c r="I23" s="55">
        <v>13000</v>
      </c>
      <c r="J23" s="56">
        <f t="shared" si="17"/>
        <v>58500</v>
      </c>
      <c r="K23" s="54">
        <v>0</v>
      </c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58500</v>
      </c>
      <c r="X23" s="275">
        <v>58500</v>
      </c>
      <c r="Y23" s="275">
        <f t="shared" si="7"/>
        <v>0</v>
      </c>
      <c r="Z23" s="283">
        <f t="shared" si="9"/>
        <v>0</v>
      </c>
      <c r="AA23" s="241"/>
      <c r="AB23" s="59"/>
      <c r="AC23" s="59"/>
      <c r="AD23" s="59"/>
      <c r="AE23" s="59"/>
      <c r="AF23" s="59"/>
      <c r="AG23" s="59"/>
    </row>
    <row r="24" spans="1:33" s="401" customFormat="1" ht="30" customHeight="1" x14ac:dyDescent="0.25">
      <c r="A24" s="60"/>
      <c r="B24" s="61" t="s">
        <v>40</v>
      </c>
      <c r="C24" s="52" t="s">
        <v>324</v>
      </c>
      <c r="D24" s="264" t="s">
        <v>27</v>
      </c>
      <c r="E24" s="63">
        <v>4.5</v>
      </c>
      <c r="F24" s="64">
        <v>11000</v>
      </c>
      <c r="G24" s="65">
        <v>49500</v>
      </c>
      <c r="H24" s="63">
        <v>4.5</v>
      </c>
      <c r="I24" s="64">
        <v>11000</v>
      </c>
      <c r="J24" s="65">
        <v>49500</v>
      </c>
      <c r="K24" s="63">
        <v>0</v>
      </c>
      <c r="L24" s="64"/>
      <c r="M24" s="65">
        <v>0</v>
      </c>
      <c r="N24" s="63"/>
      <c r="O24" s="64"/>
      <c r="P24" s="65"/>
      <c r="Q24" s="63"/>
      <c r="R24" s="64"/>
      <c r="S24" s="65"/>
      <c r="T24" s="63"/>
      <c r="U24" s="64"/>
      <c r="V24" s="65"/>
      <c r="W24" s="66">
        <v>49500</v>
      </c>
      <c r="X24" s="358">
        <v>49500</v>
      </c>
      <c r="Y24" s="358">
        <v>0</v>
      </c>
      <c r="Z24" s="359">
        <v>0.33329999999999999</v>
      </c>
      <c r="AA24" s="250"/>
      <c r="AB24" s="59"/>
      <c r="AC24" s="59"/>
      <c r="AD24" s="59"/>
      <c r="AE24" s="59"/>
      <c r="AF24" s="59"/>
      <c r="AG24" s="59"/>
    </row>
    <row r="25" spans="1:33" s="401" customFormat="1" ht="30" customHeight="1" x14ac:dyDescent="0.25">
      <c r="A25" s="60"/>
      <c r="B25" s="61" t="s">
        <v>327</v>
      </c>
      <c r="C25" s="52" t="s">
        <v>328</v>
      </c>
      <c r="D25" s="62" t="s">
        <v>27</v>
      </c>
      <c r="E25" s="63">
        <v>4.5</v>
      </c>
      <c r="F25" s="64">
        <v>11000</v>
      </c>
      <c r="G25" s="65">
        <v>49500</v>
      </c>
      <c r="H25" s="63">
        <v>4.5</v>
      </c>
      <c r="I25" s="64">
        <v>11000</v>
      </c>
      <c r="J25" s="65">
        <v>49500</v>
      </c>
      <c r="K25" s="63">
        <v>0</v>
      </c>
      <c r="L25" s="64"/>
      <c r="M25" s="65">
        <v>0</v>
      </c>
      <c r="N25" s="63"/>
      <c r="O25" s="64"/>
      <c r="P25" s="65"/>
      <c r="Q25" s="63"/>
      <c r="R25" s="64"/>
      <c r="S25" s="65"/>
      <c r="T25" s="63"/>
      <c r="U25" s="64"/>
      <c r="V25" s="65"/>
      <c r="W25" s="66">
        <v>49500</v>
      </c>
      <c r="X25" s="358">
        <v>49500</v>
      </c>
      <c r="Y25" s="358">
        <v>0</v>
      </c>
      <c r="Z25" s="359">
        <v>0.33329999999999999</v>
      </c>
      <c r="AA25" s="250"/>
      <c r="AB25" s="59"/>
      <c r="AC25" s="59"/>
      <c r="AD25" s="59"/>
      <c r="AE25" s="59"/>
      <c r="AF25" s="59"/>
      <c r="AG25" s="59"/>
    </row>
    <row r="26" spans="1:33" ht="30" customHeight="1" thickBot="1" x14ac:dyDescent="0.3">
      <c r="A26" s="60" t="s">
        <v>24</v>
      </c>
      <c r="B26" s="79" t="s">
        <v>329</v>
      </c>
      <c r="C26" s="52" t="s">
        <v>330</v>
      </c>
      <c r="D26" s="265" t="s">
        <v>27</v>
      </c>
      <c r="E26" s="63">
        <v>4.5</v>
      </c>
      <c r="F26" s="64">
        <v>11000</v>
      </c>
      <c r="G26" s="65">
        <f t="shared" si="16"/>
        <v>49500</v>
      </c>
      <c r="H26" s="63">
        <v>4.5</v>
      </c>
      <c r="I26" s="64">
        <v>11000</v>
      </c>
      <c r="J26" s="65">
        <f t="shared" si="17"/>
        <v>49500</v>
      </c>
      <c r="K26" s="75">
        <v>0</v>
      </c>
      <c r="L26" s="76"/>
      <c r="M26" s="77">
        <f t="shared" si="18"/>
        <v>0</v>
      </c>
      <c r="N26" s="75"/>
      <c r="O26" s="76"/>
      <c r="P26" s="77">
        <f t="shared" si="19"/>
        <v>0</v>
      </c>
      <c r="Q26" s="75"/>
      <c r="R26" s="76"/>
      <c r="S26" s="77">
        <f t="shared" si="20"/>
        <v>0</v>
      </c>
      <c r="T26" s="75"/>
      <c r="U26" s="76"/>
      <c r="V26" s="77">
        <f t="shared" si="21"/>
        <v>0</v>
      </c>
      <c r="W26" s="66">
        <f t="shared" si="8"/>
        <v>49500</v>
      </c>
      <c r="X26" s="275">
        <v>49500</v>
      </c>
      <c r="Y26" s="275">
        <v>0</v>
      </c>
      <c r="Z26" s="283">
        <f t="shared" si="9"/>
        <v>0</v>
      </c>
      <c r="AA26" s="252"/>
      <c r="AB26" s="59"/>
      <c r="AC26" s="59"/>
      <c r="AD26" s="59"/>
      <c r="AE26" s="59"/>
      <c r="AF26" s="59"/>
      <c r="AG26" s="59"/>
    </row>
    <row r="27" spans="1:33" ht="30" customHeight="1" x14ac:dyDescent="0.25">
      <c r="A27" s="41" t="s">
        <v>21</v>
      </c>
      <c r="B27" s="80" t="s">
        <v>41</v>
      </c>
      <c r="C27" s="67" t="s">
        <v>42</v>
      </c>
      <c r="D27" s="68"/>
      <c r="E27" s="69">
        <f>SUM(E28:E30)</f>
        <v>265500</v>
      </c>
      <c r="F27" s="70"/>
      <c r="G27" s="71">
        <f>SUM(G28:G30)</f>
        <v>58410</v>
      </c>
      <c r="H27" s="69">
        <f>SUM(H28:H30)</f>
        <v>265500</v>
      </c>
      <c r="I27" s="70"/>
      <c r="J27" s="71">
        <v>58410</v>
      </c>
      <c r="K27" s="69">
        <f>SUM(K28:K30)</f>
        <v>0</v>
      </c>
      <c r="L27" s="70"/>
      <c r="M27" s="71">
        <f>SUM(M28:M30)</f>
        <v>0</v>
      </c>
      <c r="N27" s="69">
        <f>SUM(N28:N30)</f>
        <v>0</v>
      </c>
      <c r="O27" s="70"/>
      <c r="P27" s="71">
        <f>SUM(P28:P30)</f>
        <v>0</v>
      </c>
      <c r="Q27" s="69">
        <f>SUM(Q28:Q30)</f>
        <v>0</v>
      </c>
      <c r="R27" s="70"/>
      <c r="S27" s="71">
        <f>SUM(S28:S30)</f>
        <v>0</v>
      </c>
      <c r="T27" s="69">
        <f>SUM(T28:T30)</f>
        <v>0</v>
      </c>
      <c r="U27" s="70"/>
      <c r="V27" s="71">
        <f>SUM(V28:V30)</f>
        <v>0</v>
      </c>
      <c r="W27" s="71">
        <f>SUM(W28:W30)</f>
        <v>58410</v>
      </c>
      <c r="X27" s="71">
        <v>58410</v>
      </c>
      <c r="Y27" s="48">
        <v>0</v>
      </c>
      <c r="Z27" s="277">
        <f>Y27/W27</f>
        <v>0</v>
      </c>
      <c r="AA27" s="251"/>
      <c r="AB27" s="5"/>
      <c r="AC27" s="5"/>
      <c r="AD27" s="5"/>
      <c r="AE27" s="5"/>
      <c r="AF27" s="5"/>
      <c r="AG27" s="5"/>
    </row>
    <row r="28" spans="1:33" ht="30" customHeight="1" x14ac:dyDescent="0.25">
      <c r="A28" s="81" t="s">
        <v>24</v>
      </c>
      <c r="B28" s="82" t="s">
        <v>43</v>
      </c>
      <c r="C28" s="52" t="s">
        <v>44</v>
      </c>
      <c r="D28" s="83"/>
      <c r="E28" s="84">
        <f>G13</f>
        <v>0</v>
      </c>
      <c r="F28" s="85">
        <v>0.22</v>
      </c>
      <c r="G28" s="86">
        <f t="shared" ref="G28:G30" si="22">E28*F28</f>
        <v>0</v>
      </c>
      <c r="H28" s="84">
        <f>J13</f>
        <v>0</v>
      </c>
      <c r="I28" s="85">
        <v>0.22</v>
      </c>
      <c r="J28" s="86">
        <f t="shared" ref="J28:J30" si="23">H28*I28</f>
        <v>0</v>
      </c>
      <c r="K28" s="84">
        <f>M13</f>
        <v>0</v>
      </c>
      <c r="L28" s="85"/>
      <c r="M28" s="86">
        <f t="shared" ref="M28:M30" si="24">K28*L28</f>
        <v>0</v>
      </c>
      <c r="N28" s="84">
        <f>P13</f>
        <v>0</v>
      </c>
      <c r="O28" s="85">
        <v>0</v>
      </c>
      <c r="P28" s="86">
        <f t="shared" ref="P28:P30" si="25">N28*O28</f>
        <v>0</v>
      </c>
      <c r="Q28" s="84">
        <f>S13</f>
        <v>0</v>
      </c>
      <c r="R28" s="85"/>
      <c r="S28" s="86">
        <f t="shared" ref="S28:S30" si="26">Q28*R28</f>
        <v>0</v>
      </c>
      <c r="T28" s="84">
        <f>V13</f>
        <v>0</v>
      </c>
      <c r="U28" s="85"/>
      <c r="V28" s="86">
        <f t="shared" ref="V28:V30" si="27">T28*U28</f>
        <v>0</v>
      </c>
      <c r="W28" s="87">
        <f>G28+M28+S28</f>
        <v>0</v>
      </c>
      <c r="X28" s="275">
        <f>J28+P28+V28</f>
        <v>0</v>
      </c>
      <c r="Y28" s="275">
        <f t="shared" si="7"/>
        <v>0</v>
      </c>
      <c r="Z28" s="283" t="e">
        <f t="shared" si="9"/>
        <v>#DIV/0!</v>
      </c>
      <c r="AA28" s="253"/>
      <c r="AB28" s="58"/>
      <c r="AC28" s="59"/>
      <c r="AD28" s="59"/>
      <c r="AE28" s="59"/>
      <c r="AF28" s="59"/>
      <c r="AG28" s="59"/>
    </row>
    <row r="29" spans="1:33" ht="30" customHeight="1" x14ac:dyDescent="0.25">
      <c r="A29" s="50" t="s">
        <v>24</v>
      </c>
      <c r="B29" s="51" t="s">
        <v>45</v>
      </c>
      <c r="C29" s="52" t="s">
        <v>46</v>
      </c>
      <c r="D29" s="53"/>
      <c r="E29" s="54">
        <f>G17</f>
        <v>0</v>
      </c>
      <c r="F29" s="55">
        <v>0.22</v>
      </c>
      <c r="G29" s="56">
        <f t="shared" si="22"/>
        <v>0</v>
      </c>
      <c r="H29" s="54">
        <f>J17</f>
        <v>0</v>
      </c>
      <c r="I29" s="55">
        <v>0.22</v>
      </c>
      <c r="J29" s="56">
        <f t="shared" si="23"/>
        <v>0</v>
      </c>
      <c r="K29" s="54">
        <f>M17</f>
        <v>0</v>
      </c>
      <c r="L29" s="55"/>
      <c r="M29" s="56">
        <f t="shared" si="24"/>
        <v>0</v>
      </c>
      <c r="N29" s="54">
        <f>P17</f>
        <v>0</v>
      </c>
      <c r="O29" s="55">
        <v>0.22</v>
      </c>
      <c r="P29" s="56">
        <f t="shared" si="25"/>
        <v>0</v>
      </c>
      <c r="Q29" s="54">
        <f>S17</f>
        <v>0</v>
      </c>
      <c r="R29" s="55"/>
      <c r="S29" s="56">
        <f t="shared" si="26"/>
        <v>0</v>
      </c>
      <c r="T29" s="54">
        <f>V17</f>
        <v>0</v>
      </c>
      <c r="U29" s="55"/>
      <c r="V29" s="56">
        <f t="shared" si="27"/>
        <v>0</v>
      </c>
      <c r="W29" s="57">
        <f t="shared" si="8"/>
        <v>0</v>
      </c>
      <c r="X29" s="275">
        <f t="shared" si="6"/>
        <v>0</v>
      </c>
      <c r="Y29" s="275">
        <f t="shared" si="7"/>
        <v>0</v>
      </c>
      <c r="Z29" s="283" t="e">
        <f t="shared" si="9"/>
        <v>#DIV/0!</v>
      </c>
      <c r="AA29" s="241"/>
      <c r="AB29" s="59"/>
      <c r="AC29" s="59"/>
      <c r="AD29" s="59"/>
      <c r="AE29" s="59"/>
      <c r="AF29" s="59"/>
      <c r="AG29" s="59"/>
    </row>
    <row r="30" spans="1:33" ht="30" customHeight="1" thickBot="1" x14ac:dyDescent="0.3">
      <c r="A30" s="60" t="s">
        <v>24</v>
      </c>
      <c r="B30" s="79" t="s">
        <v>47</v>
      </c>
      <c r="C30" s="88" t="s">
        <v>36</v>
      </c>
      <c r="D30" s="62"/>
      <c r="E30" s="63">
        <f>G21</f>
        <v>265500</v>
      </c>
      <c r="F30" s="64">
        <v>0.22</v>
      </c>
      <c r="G30" s="65">
        <f t="shared" si="22"/>
        <v>58410</v>
      </c>
      <c r="H30" s="63">
        <f>J21</f>
        <v>265500</v>
      </c>
      <c r="I30" s="64">
        <v>0.22</v>
      </c>
      <c r="J30" s="65">
        <f t="shared" si="23"/>
        <v>58410</v>
      </c>
      <c r="K30" s="63">
        <f>M21</f>
        <v>0</v>
      </c>
      <c r="L30" s="64"/>
      <c r="M30" s="65">
        <f t="shared" si="24"/>
        <v>0</v>
      </c>
      <c r="N30" s="63">
        <f>P21</f>
        <v>0</v>
      </c>
      <c r="O30" s="64"/>
      <c r="P30" s="65">
        <f t="shared" si="25"/>
        <v>0</v>
      </c>
      <c r="Q30" s="63">
        <f>S21</f>
        <v>0</v>
      </c>
      <c r="R30" s="64"/>
      <c r="S30" s="65">
        <f t="shared" si="26"/>
        <v>0</v>
      </c>
      <c r="T30" s="63">
        <f>V21</f>
        <v>0</v>
      </c>
      <c r="U30" s="64"/>
      <c r="V30" s="65">
        <f t="shared" si="27"/>
        <v>0</v>
      </c>
      <c r="W30" s="66">
        <f t="shared" si="8"/>
        <v>58410</v>
      </c>
      <c r="X30" s="275">
        <f t="shared" si="6"/>
        <v>58410</v>
      </c>
      <c r="Y30" s="275">
        <f t="shared" si="7"/>
        <v>0</v>
      </c>
      <c r="Z30" s="283">
        <f t="shared" si="9"/>
        <v>0</v>
      </c>
      <c r="AA30" s="250"/>
      <c r="AB30" s="59"/>
      <c r="AC30" s="59"/>
      <c r="AD30" s="59"/>
      <c r="AE30" s="59"/>
      <c r="AF30" s="59"/>
      <c r="AG30" s="59"/>
    </row>
    <row r="31" spans="1:33" ht="30" customHeight="1" x14ac:dyDescent="0.25">
      <c r="A31" s="41" t="s">
        <v>22</v>
      </c>
      <c r="B31" s="80" t="s">
        <v>48</v>
      </c>
      <c r="C31" s="67" t="s">
        <v>49</v>
      </c>
      <c r="D31" s="68"/>
      <c r="E31" s="69">
        <f>SUM(E32:E34)</f>
        <v>0</v>
      </c>
      <c r="F31" s="70"/>
      <c r="G31" s="71">
        <f>SUM(G32:G34)</f>
        <v>0</v>
      </c>
      <c r="H31" s="69">
        <f>SUM(H32:H34)</f>
        <v>0</v>
      </c>
      <c r="I31" s="70"/>
      <c r="J31" s="71">
        <f>SUM(J32:J34)</f>
        <v>0</v>
      </c>
      <c r="K31" s="69">
        <f>SUM(K32:K34)</f>
        <v>0</v>
      </c>
      <c r="L31" s="70"/>
      <c r="M31" s="71">
        <f>SUM(M32:M34)</f>
        <v>0</v>
      </c>
      <c r="N31" s="69">
        <f>SUM(N32:N34)</f>
        <v>0</v>
      </c>
      <c r="O31" s="70"/>
      <c r="P31" s="71">
        <f>SUM(P32:P34)</f>
        <v>0</v>
      </c>
      <c r="Q31" s="69">
        <f>SUM(Q32:Q34)</f>
        <v>0</v>
      </c>
      <c r="R31" s="70"/>
      <c r="S31" s="71">
        <f>SUM(S32:S34)</f>
        <v>0</v>
      </c>
      <c r="T31" s="69">
        <f>SUM(T32:T34)</f>
        <v>0</v>
      </c>
      <c r="U31" s="70"/>
      <c r="V31" s="71">
        <f>SUM(V32:V34)</f>
        <v>0</v>
      </c>
      <c r="W31" s="71">
        <f>SUM(W32:W34)</f>
        <v>0</v>
      </c>
      <c r="X31" s="71">
        <f>SUM(X32:X34)</f>
        <v>0</v>
      </c>
      <c r="Y31" s="71">
        <f t="shared" si="7"/>
        <v>0</v>
      </c>
      <c r="Z31" s="71" t="e">
        <f>Y31/W31</f>
        <v>#DIV/0!</v>
      </c>
      <c r="AA31" s="251"/>
      <c r="AB31" s="5"/>
      <c r="AC31" s="5"/>
      <c r="AD31" s="5"/>
      <c r="AE31" s="5"/>
      <c r="AF31" s="5"/>
      <c r="AG31" s="5"/>
    </row>
    <row r="32" spans="1:33" ht="30" customHeight="1" x14ac:dyDescent="0.25">
      <c r="A32" s="50" t="s">
        <v>24</v>
      </c>
      <c r="B32" s="82" t="s">
        <v>50</v>
      </c>
      <c r="C32" s="52" t="s">
        <v>38</v>
      </c>
      <c r="D32" s="264" t="s">
        <v>27</v>
      </c>
      <c r="E32" s="54"/>
      <c r="F32" s="55"/>
      <c r="G32" s="56">
        <f t="shared" ref="G32:G34" si="28">E32*F32</f>
        <v>0</v>
      </c>
      <c r="H32" s="54"/>
      <c r="I32" s="55"/>
      <c r="J32" s="56">
        <f t="shared" ref="J32:J34" si="29">H32*I32</f>
        <v>0</v>
      </c>
      <c r="K32" s="54"/>
      <c r="L32" s="55"/>
      <c r="M32" s="56">
        <f t="shared" ref="M32:M33" si="30">K32*L32</f>
        <v>0</v>
      </c>
      <c r="N32" s="54"/>
      <c r="O32" s="55"/>
      <c r="P32" s="56">
        <f t="shared" ref="P32:P34" si="31">N32*O32</f>
        <v>0</v>
      </c>
      <c r="Q32" s="54"/>
      <c r="R32" s="55"/>
      <c r="S32" s="56">
        <f t="shared" ref="S32:S34" si="32">Q32*R32</f>
        <v>0</v>
      </c>
      <c r="T32" s="54"/>
      <c r="U32" s="55"/>
      <c r="V32" s="56">
        <f t="shared" ref="V32:V34" si="33">T32*U32</f>
        <v>0</v>
      </c>
      <c r="W32" s="57">
        <f>G32+M32+S32</f>
        <v>0</v>
      </c>
      <c r="X32" s="275">
        <f>J32+P32+V32</f>
        <v>0</v>
      </c>
      <c r="Y32" s="275">
        <f>W32-X32</f>
        <v>0</v>
      </c>
      <c r="Z32" s="283" t="e">
        <f t="shared" si="9"/>
        <v>#DIV/0!</v>
      </c>
      <c r="AA32" s="241"/>
      <c r="AB32" s="5"/>
      <c r="AC32" s="5"/>
      <c r="AD32" s="5"/>
      <c r="AE32" s="5"/>
      <c r="AF32" s="5"/>
      <c r="AG32" s="5"/>
    </row>
    <row r="33" spans="1:33" ht="30" customHeight="1" x14ac:dyDescent="0.25">
      <c r="A33" s="50" t="s">
        <v>24</v>
      </c>
      <c r="B33" s="51" t="s">
        <v>51</v>
      </c>
      <c r="C33" s="52" t="s">
        <v>38</v>
      </c>
      <c r="D33" s="264" t="s">
        <v>27</v>
      </c>
      <c r="E33" s="54"/>
      <c r="F33" s="55"/>
      <c r="G33" s="56">
        <f t="shared" si="28"/>
        <v>0</v>
      </c>
      <c r="H33" s="54"/>
      <c r="I33" s="55"/>
      <c r="J33" s="56">
        <f t="shared" si="29"/>
        <v>0</v>
      </c>
      <c r="K33" s="54"/>
      <c r="L33" s="55"/>
      <c r="M33" s="56">
        <f t="shared" si="30"/>
        <v>0</v>
      </c>
      <c r="N33" s="54"/>
      <c r="O33" s="55"/>
      <c r="P33" s="56">
        <f t="shared" si="31"/>
        <v>0</v>
      </c>
      <c r="Q33" s="54"/>
      <c r="R33" s="55"/>
      <c r="S33" s="56">
        <f t="shared" si="32"/>
        <v>0</v>
      </c>
      <c r="T33" s="54"/>
      <c r="U33" s="55"/>
      <c r="V33" s="56">
        <f t="shared" si="33"/>
        <v>0</v>
      </c>
      <c r="W33" s="57">
        <f t="shared" si="8"/>
        <v>0</v>
      </c>
      <c r="X33" s="275">
        <f t="shared" si="6"/>
        <v>0</v>
      </c>
      <c r="Y33" s="275">
        <f t="shared" si="7"/>
        <v>0</v>
      </c>
      <c r="Z33" s="283" t="e">
        <f t="shared" si="9"/>
        <v>#DIV/0!</v>
      </c>
      <c r="AA33" s="241"/>
      <c r="AB33" s="5"/>
      <c r="AC33" s="5"/>
      <c r="AD33" s="5"/>
      <c r="AE33" s="5"/>
      <c r="AF33" s="5"/>
      <c r="AG33" s="5"/>
    </row>
    <row r="34" spans="1:33" ht="30" customHeight="1" thickBot="1" x14ac:dyDescent="0.3">
      <c r="A34" s="60" t="s">
        <v>24</v>
      </c>
      <c r="B34" s="61" t="s">
        <v>52</v>
      </c>
      <c r="C34" s="214" t="s">
        <v>38</v>
      </c>
      <c r="D34" s="265" t="s">
        <v>27</v>
      </c>
      <c r="E34" s="63"/>
      <c r="F34" s="64"/>
      <c r="G34" s="65">
        <f t="shared" si="28"/>
        <v>0</v>
      </c>
      <c r="H34" s="63"/>
      <c r="I34" s="64"/>
      <c r="J34" s="65">
        <f t="shared" si="29"/>
        <v>0</v>
      </c>
      <c r="K34" s="75"/>
      <c r="L34" s="76"/>
      <c r="M34" s="77">
        <f>O2837*L34</f>
        <v>0</v>
      </c>
      <c r="N34" s="75"/>
      <c r="O34" s="76"/>
      <c r="P34" s="77">
        <f t="shared" si="31"/>
        <v>0</v>
      </c>
      <c r="Q34" s="75"/>
      <c r="R34" s="76"/>
      <c r="S34" s="77">
        <f t="shared" si="32"/>
        <v>0</v>
      </c>
      <c r="T34" s="75"/>
      <c r="U34" s="76"/>
      <c r="V34" s="77">
        <f t="shared" si="33"/>
        <v>0</v>
      </c>
      <c r="W34" s="66">
        <f t="shared" si="8"/>
        <v>0</v>
      </c>
      <c r="X34" s="275">
        <f t="shared" si="6"/>
        <v>0</v>
      </c>
      <c r="Y34" s="279">
        <f t="shared" si="7"/>
        <v>0</v>
      </c>
      <c r="Z34" s="283" t="e">
        <f t="shared" si="9"/>
        <v>#DIV/0!</v>
      </c>
      <c r="AA34" s="252"/>
      <c r="AB34" s="5"/>
      <c r="AC34" s="5"/>
      <c r="AD34" s="5"/>
      <c r="AE34" s="5"/>
      <c r="AF34" s="5"/>
      <c r="AG34" s="5"/>
    </row>
    <row r="35" spans="1:33" ht="30" customHeight="1" thickBot="1" x14ac:dyDescent="0.3">
      <c r="A35" s="219" t="s">
        <v>53</v>
      </c>
      <c r="B35" s="220"/>
      <c r="C35" s="221"/>
      <c r="D35" s="222"/>
      <c r="E35" s="266"/>
      <c r="F35" s="223"/>
      <c r="G35" s="89">
        <f>G13+G17+G21+G27+G31</f>
        <v>323910</v>
      </c>
      <c r="H35" s="266"/>
      <c r="I35" s="223"/>
      <c r="J35" s="89">
        <f>J13+J17+J21+J27+J31</f>
        <v>323910</v>
      </c>
      <c r="K35" s="266"/>
      <c r="L35" s="115"/>
      <c r="M35" s="89">
        <f>M13+M17+M21+M27+M31</f>
        <v>0</v>
      </c>
      <c r="N35" s="266"/>
      <c r="O35" s="115"/>
      <c r="P35" s="89">
        <f>P13+P17+P21+P27+P31</f>
        <v>0</v>
      </c>
      <c r="Q35" s="266"/>
      <c r="R35" s="115"/>
      <c r="S35" s="89">
        <f>S13+S17+S21+S27+S31</f>
        <v>0</v>
      </c>
      <c r="T35" s="266"/>
      <c r="U35" s="115"/>
      <c r="V35" s="89">
        <f>V13+V17+V21+V27+V31</f>
        <v>0</v>
      </c>
      <c r="W35" s="89">
        <f>W13+W17+W21+W27+W31</f>
        <v>323910</v>
      </c>
      <c r="X35" s="316">
        <f>X13+X17+X21+X27+X31</f>
        <v>323910</v>
      </c>
      <c r="Y35" s="318">
        <f t="shared" si="7"/>
        <v>0</v>
      </c>
      <c r="Z35" s="317">
        <f>Y35/W35</f>
        <v>0</v>
      </c>
      <c r="AA35" s="254"/>
      <c r="AB35" s="4"/>
      <c r="AC35" s="5"/>
      <c r="AD35" s="5"/>
      <c r="AE35" s="5"/>
      <c r="AF35" s="5"/>
      <c r="AG35" s="5"/>
    </row>
    <row r="36" spans="1:33" ht="30" customHeight="1" thickBot="1" x14ac:dyDescent="0.3">
      <c r="A36" s="215" t="s">
        <v>21</v>
      </c>
      <c r="B36" s="121">
        <v>2</v>
      </c>
      <c r="C36" s="216" t="s">
        <v>54</v>
      </c>
      <c r="D36" s="217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40"/>
      <c r="Y36" s="321"/>
      <c r="Z36" s="40"/>
      <c r="AA36" s="248"/>
      <c r="AB36" s="5"/>
      <c r="AC36" s="5"/>
      <c r="AD36" s="5"/>
      <c r="AE36" s="5"/>
      <c r="AF36" s="5"/>
      <c r="AG36" s="5"/>
    </row>
    <row r="37" spans="1:33" ht="30" customHeight="1" x14ac:dyDescent="0.25">
      <c r="A37" s="41" t="s">
        <v>22</v>
      </c>
      <c r="B37" s="80" t="s">
        <v>55</v>
      </c>
      <c r="C37" s="43" t="s">
        <v>56</v>
      </c>
      <c r="D37" s="44"/>
      <c r="E37" s="45">
        <f>SUM(E38:E40)</f>
        <v>0</v>
      </c>
      <c r="F37" s="46"/>
      <c r="G37" s="47">
        <f>SUM(G38:G40)</f>
        <v>0</v>
      </c>
      <c r="H37" s="45">
        <f>SUM(H38:H40)</f>
        <v>0</v>
      </c>
      <c r="I37" s="46"/>
      <c r="J37" s="47">
        <f>SUM(J38:J40)</f>
        <v>0</v>
      </c>
      <c r="K37" s="45">
        <f>SUM(K38:K40)</f>
        <v>0</v>
      </c>
      <c r="L37" s="46"/>
      <c r="M37" s="47">
        <f>SUM(M38:M40)</f>
        <v>0</v>
      </c>
      <c r="N37" s="45">
        <f>SUM(N38:N40)</f>
        <v>0</v>
      </c>
      <c r="O37" s="46"/>
      <c r="P37" s="47">
        <f>SUM(P38:P40)</f>
        <v>0</v>
      </c>
      <c r="Q37" s="45">
        <f>SUM(Q38:Q40)</f>
        <v>0</v>
      </c>
      <c r="R37" s="46"/>
      <c r="S37" s="47">
        <f>SUM(S38:S40)</f>
        <v>0</v>
      </c>
      <c r="T37" s="45">
        <f>SUM(T38:T40)</f>
        <v>0</v>
      </c>
      <c r="U37" s="46"/>
      <c r="V37" s="47">
        <f>SUM(V38:V40)</f>
        <v>0</v>
      </c>
      <c r="W37" s="47">
        <f>SUM(W38:W40)</f>
        <v>0</v>
      </c>
      <c r="X37" s="319">
        <f>SUM(X38:X40)</f>
        <v>0</v>
      </c>
      <c r="Y37" s="322">
        <f t="shared" si="7"/>
        <v>0</v>
      </c>
      <c r="Z37" s="320" t="e">
        <f>Y37/W37</f>
        <v>#DIV/0!</v>
      </c>
      <c r="AA37" s="249"/>
      <c r="AB37" s="95"/>
      <c r="AC37" s="49"/>
      <c r="AD37" s="49"/>
      <c r="AE37" s="49"/>
      <c r="AF37" s="49"/>
      <c r="AG37" s="49"/>
    </row>
    <row r="38" spans="1:33" ht="30" customHeight="1" x14ac:dyDescent="0.25">
      <c r="A38" s="50" t="s">
        <v>24</v>
      </c>
      <c r="B38" s="51" t="s">
        <v>57</v>
      </c>
      <c r="C38" s="52" t="s">
        <v>58</v>
      </c>
      <c r="D38" s="53" t="s">
        <v>59</v>
      </c>
      <c r="E38" s="54"/>
      <c r="F38" s="55"/>
      <c r="G38" s="56">
        <f t="shared" ref="G38:G40" si="34">E38*F38</f>
        <v>0</v>
      </c>
      <c r="H38" s="54"/>
      <c r="I38" s="55"/>
      <c r="J38" s="56">
        <f t="shared" ref="J38:J40" si="35">H38*I38</f>
        <v>0</v>
      </c>
      <c r="K38" s="54"/>
      <c r="L38" s="55"/>
      <c r="M38" s="56">
        <f t="shared" ref="M38:M40" si="36">K38*L38</f>
        <v>0</v>
      </c>
      <c r="N38" s="54"/>
      <c r="O38" s="55"/>
      <c r="P38" s="56">
        <f t="shared" ref="P38:P40" si="37">N38*O38</f>
        <v>0</v>
      </c>
      <c r="Q38" s="54"/>
      <c r="R38" s="55"/>
      <c r="S38" s="56">
        <f t="shared" ref="S38:S40" si="38">Q38*R38</f>
        <v>0</v>
      </c>
      <c r="T38" s="54"/>
      <c r="U38" s="55"/>
      <c r="V38" s="56">
        <f t="shared" ref="V38:V40" si="39">T38*U38</f>
        <v>0</v>
      </c>
      <c r="W38" s="57">
        <f>G38+M38+S38</f>
        <v>0</v>
      </c>
      <c r="X38" s="275">
        <f>J38+P38+V38</f>
        <v>0</v>
      </c>
      <c r="Y38" s="275">
        <f t="shared" si="7"/>
        <v>0</v>
      </c>
      <c r="Z38" s="283" t="e">
        <f t="shared" ref="Z38:Z48" si="40">Y38/W38</f>
        <v>#DIV/0!</v>
      </c>
      <c r="AA38" s="241"/>
      <c r="AB38" s="59"/>
      <c r="AC38" s="59"/>
      <c r="AD38" s="59"/>
      <c r="AE38" s="59"/>
      <c r="AF38" s="59"/>
      <c r="AG38" s="59"/>
    </row>
    <row r="39" spans="1:33" ht="30" customHeight="1" x14ac:dyDescent="0.25">
      <c r="A39" s="50" t="s">
        <v>24</v>
      </c>
      <c r="B39" s="51" t="s">
        <v>60</v>
      </c>
      <c r="C39" s="52" t="s">
        <v>58</v>
      </c>
      <c r="D39" s="53" t="s">
        <v>59</v>
      </c>
      <c r="E39" s="54"/>
      <c r="F39" s="55"/>
      <c r="G39" s="56">
        <f t="shared" si="34"/>
        <v>0</v>
      </c>
      <c r="H39" s="54"/>
      <c r="I39" s="55"/>
      <c r="J39" s="56">
        <f t="shared" si="35"/>
        <v>0</v>
      </c>
      <c r="K39" s="54"/>
      <c r="L39" s="55"/>
      <c r="M39" s="56">
        <f t="shared" si="36"/>
        <v>0</v>
      </c>
      <c r="N39" s="54"/>
      <c r="O39" s="55"/>
      <c r="P39" s="56">
        <f t="shared" si="37"/>
        <v>0</v>
      </c>
      <c r="Q39" s="54"/>
      <c r="R39" s="55"/>
      <c r="S39" s="56">
        <f t="shared" si="38"/>
        <v>0</v>
      </c>
      <c r="T39" s="54"/>
      <c r="U39" s="55"/>
      <c r="V39" s="56">
        <f t="shared" si="39"/>
        <v>0</v>
      </c>
      <c r="W39" s="57">
        <f t="shared" ref="W39:W44" si="41">G39+M39+S39</f>
        <v>0</v>
      </c>
      <c r="X39" s="275">
        <f t="shared" ref="X39:X48" si="42">J39+P39+V39</f>
        <v>0</v>
      </c>
      <c r="Y39" s="275">
        <f t="shared" si="7"/>
        <v>0</v>
      </c>
      <c r="Z39" s="283" t="e">
        <f t="shared" si="40"/>
        <v>#DIV/0!</v>
      </c>
      <c r="AA39" s="241"/>
      <c r="AB39" s="59"/>
      <c r="AC39" s="59"/>
      <c r="AD39" s="59"/>
      <c r="AE39" s="59"/>
      <c r="AF39" s="59"/>
      <c r="AG39" s="59"/>
    </row>
    <row r="40" spans="1:33" ht="30" customHeight="1" thickBot="1" x14ac:dyDescent="0.3">
      <c r="A40" s="73" t="s">
        <v>24</v>
      </c>
      <c r="B40" s="79" t="s">
        <v>61</v>
      </c>
      <c r="C40" s="52" t="s">
        <v>58</v>
      </c>
      <c r="D40" s="74" t="s">
        <v>59</v>
      </c>
      <c r="E40" s="75"/>
      <c r="F40" s="76"/>
      <c r="G40" s="77">
        <f t="shared" si="34"/>
        <v>0</v>
      </c>
      <c r="H40" s="75"/>
      <c r="I40" s="76"/>
      <c r="J40" s="77">
        <f t="shared" si="35"/>
        <v>0</v>
      </c>
      <c r="K40" s="75"/>
      <c r="L40" s="76"/>
      <c r="M40" s="77">
        <f t="shared" si="36"/>
        <v>0</v>
      </c>
      <c r="N40" s="75"/>
      <c r="O40" s="76"/>
      <c r="P40" s="77">
        <f t="shared" si="37"/>
        <v>0</v>
      </c>
      <c r="Q40" s="75"/>
      <c r="R40" s="76"/>
      <c r="S40" s="77">
        <f t="shared" si="38"/>
        <v>0</v>
      </c>
      <c r="T40" s="75"/>
      <c r="U40" s="76"/>
      <c r="V40" s="77">
        <f t="shared" si="39"/>
        <v>0</v>
      </c>
      <c r="W40" s="66">
        <f t="shared" si="41"/>
        <v>0</v>
      </c>
      <c r="X40" s="275">
        <f t="shared" si="42"/>
        <v>0</v>
      </c>
      <c r="Y40" s="275">
        <f t="shared" si="7"/>
        <v>0</v>
      </c>
      <c r="Z40" s="283" t="e">
        <f t="shared" si="40"/>
        <v>#DIV/0!</v>
      </c>
      <c r="AA40" s="252"/>
      <c r="AB40" s="59"/>
      <c r="AC40" s="59"/>
      <c r="AD40" s="59"/>
      <c r="AE40" s="59"/>
      <c r="AF40" s="59"/>
      <c r="AG40" s="59"/>
    </row>
    <row r="41" spans="1:33" ht="30" customHeight="1" x14ac:dyDescent="0.25">
      <c r="A41" s="41" t="s">
        <v>22</v>
      </c>
      <c r="B41" s="80" t="s">
        <v>62</v>
      </c>
      <c r="C41" s="78" t="s">
        <v>63</v>
      </c>
      <c r="D41" s="68"/>
      <c r="E41" s="69">
        <f>SUM(E42:E44)</f>
        <v>0</v>
      </c>
      <c r="F41" s="70"/>
      <c r="G41" s="71">
        <f>SUM(G42:G44)</f>
        <v>0</v>
      </c>
      <c r="H41" s="69">
        <f>SUM(H42:H44)</f>
        <v>0</v>
      </c>
      <c r="I41" s="70"/>
      <c r="J41" s="71">
        <f>SUM(J42:J44)</f>
        <v>0</v>
      </c>
      <c r="K41" s="69">
        <f>SUM(K42:K44)</f>
        <v>0</v>
      </c>
      <c r="L41" s="70"/>
      <c r="M41" s="71">
        <f>SUM(M42:M44)</f>
        <v>0</v>
      </c>
      <c r="N41" s="69">
        <f>SUM(N42:N44)</f>
        <v>0</v>
      </c>
      <c r="O41" s="70"/>
      <c r="P41" s="71">
        <f>SUM(P42:P44)</f>
        <v>0</v>
      </c>
      <c r="Q41" s="69">
        <f>SUM(Q42:Q44)</f>
        <v>0</v>
      </c>
      <c r="R41" s="70"/>
      <c r="S41" s="71">
        <f>SUM(S42:S44)</f>
        <v>0</v>
      </c>
      <c r="T41" s="69">
        <f>SUM(T42:T44)</f>
        <v>0</v>
      </c>
      <c r="U41" s="70"/>
      <c r="V41" s="71">
        <f>SUM(V42:V44)</f>
        <v>0</v>
      </c>
      <c r="W41" s="71">
        <f>SUM(W42:W44)</f>
        <v>0</v>
      </c>
      <c r="X41" s="71">
        <f>SUM(X42:X44)</f>
        <v>0</v>
      </c>
      <c r="Y41" s="324">
        <f t="shared" si="7"/>
        <v>0</v>
      </c>
      <c r="Z41" s="324" t="e">
        <f>Y41/W41</f>
        <v>#DIV/0!</v>
      </c>
      <c r="AA41" s="251"/>
      <c r="AB41" s="49"/>
      <c r="AC41" s="49"/>
      <c r="AD41" s="49"/>
      <c r="AE41" s="49"/>
      <c r="AF41" s="49"/>
      <c r="AG41" s="49"/>
    </row>
    <row r="42" spans="1:33" ht="30" customHeight="1" x14ac:dyDescent="0.25">
      <c r="A42" s="50" t="s">
        <v>24</v>
      </c>
      <c r="B42" s="51" t="s">
        <v>64</v>
      </c>
      <c r="C42" s="52" t="s">
        <v>65</v>
      </c>
      <c r="D42" s="53" t="s">
        <v>66</v>
      </c>
      <c r="E42" s="54"/>
      <c r="F42" s="55"/>
      <c r="G42" s="56">
        <f t="shared" ref="G42:G44" si="43">E42*F42</f>
        <v>0</v>
      </c>
      <c r="H42" s="54"/>
      <c r="I42" s="55"/>
      <c r="J42" s="56">
        <f t="shared" ref="J42:J44" si="44">H42*I42</f>
        <v>0</v>
      </c>
      <c r="K42" s="54"/>
      <c r="L42" s="55"/>
      <c r="M42" s="56">
        <f t="shared" ref="M42:M44" si="45">K42*L42</f>
        <v>0</v>
      </c>
      <c r="N42" s="54"/>
      <c r="O42" s="55"/>
      <c r="P42" s="56">
        <f t="shared" ref="P42:P44" si="46">N42*O42</f>
        <v>0</v>
      </c>
      <c r="Q42" s="54"/>
      <c r="R42" s="55"/>
      <c r="S42" s="56">
        <f t="shared" ref="S42:S44" si="47">Q42*R42</f>
        <v>0</v>
      </c>
      <c r="T42" s="54"/>
      <c r="U42" s="55"/>
      <c r="V42" s="56">
        <f t="shared" ref="V42:V44" si="48">T42*U42</f>
        <v>0</v>
      </c>
      <c r="W42" s="57">
        <f t="shared" si="41"/>
        <v>0</v>
      </c>
      <c r="X42" s="275">
        <f t="shared" si="42"/>
        <v>0</v>
      </c>
      <c r="Y42" s="275">
        <f t="shared" si="7"/>
        <v>0</v>
      </c>
      <c r="Z42" s="283" t="e">
        <f t="shared" si="40"/>
        <v>#DIV/0!</v>
      </c>
      <c r="AA42" s="241"/>
      <c r="AB42" s="59"/>
      <c r="AC42" s="59"/>
      <c r="AD42" s="59"/>
      <c r="AE42" s="59"/>
      <c r="AF42" s="59"/>
      <c r="AG42" s="59"/>
    </row>
    <row r="43" spans="1:33" ht="30" customHeight="1" x14ac:dyDescent="0.25">
      <c r="A43" s="50" t="s">
        <v>24</v>
      </c>
      <c r="B43" s="51" t="s">
        <v>67</v>
      </c>
      <c r="C43" s="96" t="s">
        <v>65</v>
      </c>
      <c r="D43" s="53" t="s">
        <v>66</v>
      </c>
      <c r="E43" s="54"/>
      <c r="F43" s="55"/>
      <c r="G43" s="56">
        <f t="shared" si="43"/>
        <v>0</v>
      </c>
      <c r="H43" s="54"/>
      <c r="I43" s="55"/>
      <c r="J43" s="56">
        <f t="shared" si="44"/>
        <v>0</v>
      </c>
      <c r="K43" s="54"/>
      <c r="L43" s="55"/>
      <c r="M43" s="56">
        <f t="shared" si="45"/>
        <v>0</v>
      </c>
      <c r="N43" s="54"/>
      <c r="O43" s="55"/>
      <c r="P43" s="56">
        <f t="shared" si="46"/>
        <v>0</v>
      </c>
      <c r="Q43" s="54"/>
      <c r="R43" s="55"/>
      <c r="S43" s="56">
        <f t="shared" si="47"/>
        <v>0</v>
      </c>
      <c r="T43" s="54"/>
      <c r="U43" s="55"/>
      <c r="V43" s="56">
        <f t="shared" si="48"/>
        <v>0</v>
      </c>
      <c r="W43" s="57">
        <f t="shared" si="41"/>
        <v>0</v>
      </c>
      <c r="X43" s="275">
        <f t="shared" si="42"/>
        <v>0</v>
      </c>
      <c r="Y43" s="275">
        <f t="shared" si="7"/>
        <v>0</v>
      </c>
      <c r="Z43" s="283" t="e">
        <f t="shared" si="40"/>
        <v>#DIV/0!</v>
      </c>
      <c r="AA43" s="241"/>
      <c r="AB43" s="59"/>
      <c r="AC43" s="59"/>
      <c r="AD43" s="59"/>
      <c r="AE43" s="59"/>
      <c r="AF43" s="59"/>
      <c r="AG43" s="59"/>
    </row>
    <row r="44" spans="1:33" ht="30" customHeight="1" thickBot="1" x14ac:dyDescent="0.3">
      <c r="A44" s="73" t="s">
        <v>24</v>
      </c>
      <c r="B44" s="79" t="s">
        <v>68</v>
      </c>
      <c r="C44" s="97" t="s">
        <v>65</v>
      </c>
      <c r="D44" s="74" t="s">
        <v>66</v>
      </c>
      <c r="E44" s="75"/>
      <c r="F44" s="76"/>
      <c r="G44" s="77">
        <f t="shared" si="43"/>
        <v>0</v>
      </c>
      <c r="H44" s="75"/>
      <c r="I44" s="76"/>
      <c r="J44" s="77">
        <f t="shared" si="44"/>
        <v>0</v>
      </c>
      <c r="K44" s="75"/>
      <c r="L44" s="76"/>
      <c r="M44" s="77">
        <f t="shared" si="45"/>
        <v>0</v>
      </c>
      <c r="N44" s="75"/>
      <c r="O44" s="76"/>
      <c r="P44" s="77">
        <f t="shared" si="46"/>
        <v>0</v>
      </c>
      <c r="Q44" s="75"/>
      <c r="R44" s="76"/>
      <c r="S44" s="77">
        <f t="shared" si="47"/>
        <v>0</v>
      </c>
      <c r="T44" s="75"/>
      <c r="U44" s="76"/>
      <c r="V44" s="77">
        <f t="shared" si="48"/>
        <v>0</v>
      </c>
      <c r="W44" s="66">
        <f t="shared" si="41"/>
        <v>0</v>
      </c>
      <c r="X44" s="275">
        <f t="shared" si="42"/>
        <v>0</v>
      </c>
      <c r="Y44" s="275">
        <f t="shared" si="7"/>
        <v>0</v>
      </c>
      <c r="Z44" s="283" t="e">
        <f t="shared" si="40"/>
        <v>#DIV/0!</v>
      </c>
      <c r="AA44" s="252"/>
      <c r="AB44" s="59"/>
      <c r="AC44" s="59"/>
      <c r="AD44" s="59"/>
      <c r="AE44" s="59"/>
      <c r="AF44" s="59"/>
      <c r="AG44" s="59"/>
    </row>
    <row r="45" spans="1:33" ht="30" customHeight="1" x14ac:dyDescent="0.25">
      <c r="A45" s="41" t="s">
        <v>22</v>
      </c>
      <c r="B45" s="80" t="s">
        <v>69</v>
      </c>
      <c r="C45" s="78" t="s">
        <v>70</v>
      </c>
      <c r="D45" s="68"/>
      <c r="E45" s="69">
        <f>SUM(E46:E48)</f>
        <v>0</v>
      </c>
      <c r="F45" s="70"/>
      <c r="G45" s="71">
        <f>SUM(G46:G48)</f>
        <v>0</v>
      </c>
      <c r="H45" s="69">
        <f>SUM(H46:H48)</f>
        <v>0</v>
      </c>
      <c r="I45" s="70"/>
      <c r="J45" s="71">
        <f>SUM(J46:J48)</f>
        <v>0</v>
      </c>
      <c r="K45" s="69">
        <f>SUM(K46:K48)</f>
        <v>0</v>
      </c>
      <c r="L45" s="70"/>
      <c r="M45" s="71">
        <f>SUM(M46:M48)</f>
        <v>0</v>
      </c>
      <c r="N45" s="69">
        <f>SUM(N46:N48)</f>
        <v>0</v>
      </c>
      <c r="O45" s="70"/>
      <c r="P45" s="71">
        <f>SUM(P46:P48)</f>
        <v>0</v>
      </c>
      <c r="Q45" s="69">
        <f>SUM(Q46:Q48)</f>
        <v>0</v>
      </c>
      <c r="R45" s="70"/>
      <c r="S45" s="71">
        <f>SUM(S46:S48)</f>
        <v>0</v>
      </c>
      <c r="T45" s="69">
        <f>SUM(T46:T48)</f>
        <v>0</v>
      </c>
      <c r="U45" s="70"/>
      <c r="V45" s="71">
        <f>SUM(V46:V48)</f>
        <v>0</v>
      </c>
      <c r="W45" s="71">
        <f>SUM(W46:W48)</f>
        <v>0</v>
      </c>
      <c r="X45" s="71">
        <f>SUM(X46:X48)</f>
        <v>0</v>
      </c>
      <c r="Y45" s="70">
        <f t="shared" si="7"/>
        <v>0</v>
      </c>
      <c r="Z45" s="70" t="e">
        <f>Y45/W45</f>
        <v>#DIV/0!</v>
      </c>
      <c r="AA45" s="251"/>
      <c r="AB45" s="49"/>
      <c r="AC45" s="49"/>
      <c r="AD45" s="49"/>
      <c r="AE45" s="49"/>
      <c r="AF45" s="49"/>
      <c r="AG45" s="49"/>
    </row>
    <row r="46" spans="1:33" ht="30" customHeight="1" x14ac:dyDescent="0.25">
      <c r="A46" s="50" t="s">
        <v>24</v>
      </c>
      <c r="B46" s="51" t="s">
        <v>71</v>
      </c>
      <c r="C46" s="52" t="s">
        <v>72</v>
      </c>
      <c r="D46" s="53" t="s">
        <v>66</v>
      </c>
      <c r="E46" s="54"/>
      <c r="F46" s="55"/>
      <c r="G46" s="56">
        <f t="shared" ref="G46:G48" si="49">E46*F46</f>
        <v>0</v>
      </c>
      <c r="H46" s="54"/>
      <c r="I46" s="55"/>
      <c r="J46" s="56">
        <f t="shared" ref="J46:J48" si="50">H46*I46</f>
        <v>0</v>
      </c>
      <c r="K46" s="54"/>
      <c r="L46" s="55"/>
      <c r="M46" s="56">
        <f t="shared" ref="M46:M48" si="51">K46*L46</f>
        <v>0</v>
      </c>
      <c r="N46" s="54"/>
      <c r="O46" s="55"/>
      <c r="P46" s="56">
        <f t="shared" ref="P46:P48" si="52">N46*O46</f>
        <v>0</v>
      </c>
      <c r="Q46" s="54"/>
      <c r="R46" s="55"/>
      <c r="S46" s="56">
        <f t="shared" ref="S46:S48" si="53">Q46*R46</f>
        <v>0</v>
      </c>
      <c r="T46" s="54"/>
      <c r="U46" s="55"/>
      <c r="V46" s="56">
        <f t="shared" ref="V46:V48" si="54">T46*U46</f>
        <v>0</v>
      </c>
      <c r="W46" s="57">
        <f>G46+M46+S46</f>
        <v>0</v>
      </c>
      <c r="X46" s="275">
        <f t="shared" si="42"/>
        <v>0</v>
      </c>
      <c r="Y46" s="275">
        <f t="shared" si="7"/>
        <v>0</v>
      </c>
      <c r="Z46" s="283" t="e">
        <f t="shared" si="40"/>
        <v>#DIV/0!</v>
      </c>
      <c r="AA46" s="241"/>
      <c r="AB46" s="58"/>
      <c r="AC46" s="59"/>
      <c r="AD46" s="59"/>
      <c r="AE46" s="59"/>
      <c r="AF46" s="59"/>
      <c r="AG46" s="59"/>
    </row>
    <row r="47" spans="1:33" ht="30" customHeight="1" x14ac:dyDescent="0.25">
      <c r="A47" s="50" t="s">
        <v>24</v>
      </c>
      <c r="B47" s="51" t="s">
        <v>73</v>
      </c>
      <c r="C47" s="52" t="s">
        <v>74</v>
      </c>
      <c r="D47" s="53" t="s">
        <v>66</v>
      </c>
      <c r="E47" s="54"/>
      <c r="F47" s="55"/>
      <c r="G47" s="56">
        <f t="shared" si="49"/>
        <v>0</v>
      </c>
      <c r="H47" s="54"/>
      <c r="I47" s="55"/>
      <c r="J47" s="56">
        <f t="shared" si="50"/>
        <v>0</v>
      </c>
      <c r="K47" s="54"/>
      <c r="L47" s="55"/>
      <c r="M47" s="56">
        <f t="shared" si="51"/>
        <v>0</v>
      </c>
      <c r="N47" s="54"/>
      <c r="O47" s="55"/>
      <c r="P47" s="56">
        <f t="shared" si="52"/>
        <v>0</v>
      </c>
      <c r="Q47" s="54"/>
      <c r="R47" s="55"/>
      <c r="S47" s="56">
        <f t="shared" si="53"/>
        <v>0</v>
      </c>
      <c r="T47" s="54"/>
      <c r="U47" s="55"/>
      <c r="V47" s="56">
        <f t="shared" si="54"/>
        <v>0</v>
      </c>
      <c r="W47" s="57">
        <f>G47+M47+S47</f>
        <v>0</v>
      </c>
      <c r="X47" s="275">
        <f t="shared" si="42"/>
        <v>0</v>
      </c>
      <c r="Y47" s="275">
        <f t="shared" si="7"/>
        <v>0</v>
      </c>
      <c r="Z47" s="283" t="e">
        <f t="shared" si="40"/>
        <v>#DIV/0!</v>
      </c>
      <c r="AA47" s="241"/>
      <c r="AB47" s="59"/>
      <c r="AC47" s="59"/>
      <c r="AD47" s="59"/>
      <c r="AE47" s="59"/>
      <c r="AF47" s="59"/>
      <c r="AG47" s="59"/>
    </row>
    <row r="48" spans="1:33" ht="30" customHeight="1" thickBot="1" x14ac:dyDescent="0.3">
      <c r="A48" s="60" t="s">
        <v>24</v>
      </c>
      <c r="B48" s="61" t="s">
        <v>75</v>
      </c>
      <c r="C48" s="214" t="s">
        <v>72</v>
      </c>
      <c r="D48" s="62" t="s">
        <v>66</v>
      </c>
      <c r="E48" s="75"/>
      <c r="F48" s="76"/>
      <c r="G48" s="77">
        <f t="shared" si="49"/>
        <v>0</v>
      </c>
      <c r="H48" s="75"/>
      <c r="I48" s="76"/>
      <c r="J48" s="77">
        <f t="shared" si="50"/>
        <v>0</v>
      </c>
      <c r="K48" s="75"/>
      <c r="L48" s="76"/>
      <c r="M48" s="77">
        <f t="shared" si="51"/>
        <v>0</v>
      </c>
      <c r="N48" s="75"/>
      <c r="O48" s="76"/>
      <c r="P48" s="77">
        <f t="shared" si="52"/>
        <v>0</v>
      </c>
      <c r="Q48" s="75"/>
      <c r="R48" s="76"/>
      <c r="S48" s="77">
        <f t="shared" si="53"/>
        <v>0</v>
      </c>
      <c r="T48" s="75"/>
      <c r="U48" s="76"/>
      <c r="V48" s="77">
        <f t="shared" si="54"/>
        <v>0</v>
      </c>
      <c r="W48" s="66">
        <f>G48+M48+S48</f>
        <v>0</v>
      </c>
      <c r="X48" s="275">
        <f t="shared" si="42"/>
        <v>0</v>
      </c>
      <c r="Y48" s="275">
        <f t="shared" si="7"/>
        <v>0</v>
      </c>
      <c r="Z48" s="283" t="e">
        <f t="shared" si="40"/>
        <v>#DIV/0!</v>
      </c>
      <c r="AA48" s="252"/>
      <c r="AB48" s="59"/>
      <c r="AC48" s="59"/>
      <c r="AD48" s="59"/>
      <c r="AE48" s="59"/>
      <c r="AF48" s="59"/>
      <c r="AG48" s="59"/>
    </row>
    <row r="49" spans="1:33" ht="30" customHeight="1" thickBot="1" x14ac:dyDescent="0.3">
      <c r="A49" s="224" t="s">
        <v>256</v>
      </c>
      <c r="B49" s="220"/>
      <c r="C49" s="221"/>
      <c r="D49" s="222"/>
      <c r="E49" s="115">
        <f>E45+E41+E37</f>
        <v>0</v>
      </c>
      <c r="F49" s="90"/>
      <c r="G49" s="89">
        <f>G45+G41+G37</f>
        <v>0</v>
      </c>
      <c r="H49" s="115">
        <f>H45+H41+H37</f>
        <v>0</v>
      </c>
      <c r="I49" s="90"/>
      <c r="J49" s="89">
        <f>J45+J41+J37</f>
        <v>0</v>
      </c>
      <c r="K49" s="91">
        <f>K45+K41+K37</f>
        <v>0</v>
      </c>
      <c r="L49" s="90"/>
      <c r="M49" s="89">
        <f>M45+M41+M37</f>
        <v>0</v>
      </c>
      <c r="N49" s="91">
        <f>N45+N41+N37</f>
        <v>0</v>
      </c>
      <c r="O49" s="90"/>
      <c r="P49" s="89">
        <f>P45+P41+P37</f>
        <v>0</v>
      </c>
      <c r="Q49" s="91">
        <f>Q45+Q41+Q37</f>
        <v>0</v>
      </c>
      <c r="R49" s="90"/>
      <c r="S49" s="89">
        <f>S45+S41+S37</f>
        <v>0</v>
      </c>
      <c r="T49" s="91">
        <f>T45+T41+T37</f>
        <v>0</v>
      </c>
      <c r="U49" s="90"/>
      <c r="V49" s="89">
        <f>V45+V41+V37</f>
        <v>0</v>
      </c>
      <c r="W49" s="98">
        <f>W45+W41+W37</f>
        <v>0</v>
      </c>
      <c r="X49" s="98">
        <f>X45+X41+X37</f>
        <v>0</v>
      </c>
      <c r="Y49" s="98">
        <f t="shared" si="7"/>
        <v>0</v>
      </c>
      <c r="Z49" s="98" t="e">
        <f>Y49/W49</f>
        <v>#DIV/0!</v>
      </c>
      <c r="AA49" s="254"/>
      <c r="AB49" s="5"/>
      <c r="AC49" s="5"/>
      <c r="AD49" s="5"/>
      <c r="AE49" s="5"/>
      <c r="AF49" s="5"/>
      <c r="AG49" s="5"/>
    </row>
    <row r="50" spans="1:33" ht="30" customHeight="1" thickBot="1" x14ac:dyDescent="0.3">
      <c r="A50" s="215" t="s">
        <v>21</v>
      </c>
      <c r="B50" s="121">
        <v>3</v>
      </c>
      <c r="C50" s="216" t="s">
        <v>76</v>
      </c>
      <c r="D50" s="217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  <c r="X50" s="40"/>
      <c r="Y50" s="40"/>
      <c r="Z50" s="40"/>
      <c r="AA50" s="248"/>
      <c r="AB50" s="5"/>
      <c r="AC50" s="5"/>
      <c r="AD50" s="5"/>
      <c r="AE50" s="5"/>
      <c r="AF50" s="5"/>
      <c r="AG50" s="5"/>
    </row>
    <row r="51" spans="1:33" ht="45" customHeight="1" x14ac:dyDescent="0.25">
      <c r="A51" s="41" t="s">
        <v>22</v>
      </c>
      <c r="B51" s="80" t="s">
        <v>77</v>
      </c>
      <c r="C51" s="43" t="s">
        <v>78</v>
      </c>
      <c r="D51" s="44"/>
      <c r="E51" s="45">
        <f>SUM(E52:E54)</f>
        <v>0</v>
      </c>
      <c r="F51" s="46"/>
      <c r="G51" s="47">
        <f>SUM(G52:G54)</f>
        <v>0</v>
      </c>
      <c r="H51" s="45">
        <f>SUM(H52:H54)</f>
        <v>0</v>
      </c>
      <c r="I51" s="46"/>
      <c r="J51" s="47">
        <f>SUM(J52:J54)</f>
        <v>0</v>
      </c>
      <c r="K51" s="45">
        <f t="shared" ref="K51" si="55">SUM(K52:K54)</f>
        <v>0</v>
      </c>
      <c r="L51" s="46"/>
      <c r="M51" s="47">
        <f>SUM(M52:M54)</f>
        <v>0</v>
      </c>
      <c r="N51" s="45">
        <f t="shared" ref="N51" si="56">SUM(N52:N54)</f>
        <v>0</v>
      </c>
      <c r="O51" s="46"/>
      <c r="P51" s="47">
        <f>SUM(P52:P54)</f>
        <v>0</v>
      </c>
      <c r="Q51" s="45">
        <f t="shared" ref="Q51" si="57">SUM(Q52:Q54)</f>
        <v>0</v>
      </c>
      <c r="R51" s="46"/>
      <c r="S51" s="47">
        <f>SUM(S52:S54)</f>
        <v>0</v>
      </c>
      <c r="T51" s="45">
        <f t="shared" ref="T51" si="58">SUM(T52:T54)</f>
        <v>0</v>
      </c>
      <c r="U51" s="46"/>
      <c r="V51" s="47">
        <f>SUM(V52:V54)</f>
        <v>0</v>
      </c>
      <c r="W51" s="47">
        <f>SUM(W52:W54)</f>
        <v>0</v>
      </c>
      <c r="X51" s="47">
        <f>SUM(X52:X54)</f>
        <v>0</v>
      </c>
      <c r="Y51" s="48">
        <f t="shared" si="7"/>
        <v>0</v>
      </c>
      <c r="Z51" s="277" t="e">
        <f>Y51/W51</f>
        <v>#DIV/0!</v>
      </c>
      <c r="AA51" s="249"/>
      <c r="AB51" s="49"/>
      <c r="AC51" s="49"/>
      <c r="AD51" s="49"/>
      <c r="AE51" s="49"/>
      <c r="AF51" s="49"/>
      <c r="AG51" s="49"/>
    </row>
    <row r="52" spans="1:33" ht="30" customHeight="1" x14ac:dyDescent="0.25">
      <c r="A52" s="50" t="s">
        <v>24</v>
      </c>
      <c r="B52" s="51" t="s">
        <v>79</v>
      </c>
      <c r="C52" s="96" t="s">
        <v>80</v>
      </c>
      <c r="D52" s="53" t="s">
        <v>59</v>
      </c>
      <c r="E52" s="54"/>
      <c r="F52" s="55"/>
      <c r="G52" s="56">
        <f t="shared" ref="G52:G54" si="59">E52*F52</f>
        <v>0</v>
      </c>
      <c r="H52" s="54"/>
      <c r="I52" s="55"/>
      <c r="J52" s="56">
        <f t="shared" ref="J52:J54" si="60">H52*I52</f>
        <v>0</v>
      </c>
      <c r="K52" s="54"/>
      <c r="L52" s="55"/>
      <c r="M52" s="56">
        <f t="shared" ref="M52:M54" si="61">K52*L52</f>
        <v>0</v>
      </c>
      <c r="N52" s="54"/>
      <c r="O52" s="55"/>
      <c r="P52" s="56">
        <f t="shared" ref="P52:P54" si="62">N52*O52</f>
        <v>0</v>
      </c>
      <c r="Q52" s="54"/>
      <c r="R52" s="55"/>
      <c r="S52" s="56">
        <f t="shared" ref="S52:S54" si="63">Q52*R52</f>
        <v>0</v>
      </c>
      <c r="T52" s="54"/>
      <c r="U52" s="55"/>
      <c r="V52" s="56">
        <f t="shared" ref="V52:V54" si="64">T52*U52</f>
        <v>0</v>
      </c>
      <c r="W52" s="57">
        <f>G52+M52+S52</f>
        <v>0</v>
      </c>
      <c r="X52" s="275">
        <f t="shared" ref="X52:X57" si="65">J52+P52+V52</f>
        <v>0</v>
      </c>
      <c r="Y52" s="275">
        <f t="shared" si="7"/>
        <v>0</v>
      </c>
      <c r="Z52" s="283" t="e">
        <f t="shared" ref="Z52:Z57" si="66">Y52/W52</f>
        <v>#DIV/0!</v>
      </c>
      <c r="AA52" s="241"/>
      <c r="AB52" s="59"/>
      <c r="AC52" s="59"/>
      <c r="AD52" s="59"/>
      <c r="AE52" s="59"/>
      <c r="AF52" s="59"/>
      <c r="AG52" s="59"/>
    </row>
    <row r="53" spans="1:33" ht="30" customHeight="1" x14ac:dyDescent="0.25">
      <c r="A53" s="50" t="s">
        <v>24</v>
      </c>
      <c r="B53" s="51" t="s">
        <v>81</v>
      </c>
      <c r="C53" s="182" t="s">
        <v>82</v>
      </c>
      <c r="D53" s="53" t="s">
        <v>59</v>
      </c>
      <c r="E53" s="54"/>
      <c r="F53" s="55"/>
      <c r="G53" s="56">
        <f t="shared" si="59"/>
        <v>0</v>
      </c>
      <c r="H53" s="54"/>
      <c r="I53" s="55"/>
      <c r="J53" s="56">
        <f t="shared" si="60"/>
        <v>0</v>
      </c>
      <c r="K53" s="54"/>
      <c r="L53" s="55"/>
      <c r="M53" s="56">
        <f t="shared" si="61"/>
        <v>0</v>
      </c>
      <c r="N53" s="54"/>
      <c r="O53" s="55"/>
      <c r="P53" s="56">
        <f t="shared" si="62"/>
        <v>0</v>
      </c>
      <c r="Q53" s="54"/>
      <c r="R53" s="55"/>
      <c r="S53" s="56">
        <f t="shared" si="63"/>
        <v>0</v>
      </c>
      <c r="T53" s="54"/>
      <c r="U53" s="55"/>
      <c r="V53" s="56">
        <f t="shared" si="64"/>
        <v>0</v>
      </c>
      <c r="W53" s="57">
        <f>G53+M53+S53</f>
        <v>0</v>
      </c>
      <c r="X53" s="275">
        <f t="shared" si="65"/>
        <v>0</v>
      </c>
      <c r="Y53" s="275">
        <f t="shared" si="7"/>
        <v>0</v>
      </c>
      <c r="Z53" s="283" t="e">
        <f t="shared" si="66"/>
        <v>#DIV/0!</v>
      </c>
      <c r="AA53" s="241"/>
      <c r="AB53" s="59"/>
      <c r="AC53" s="59"/>
      <c r="AD53" s="59"/>
      <c r="AE53" s="59"/>
      <c r="AF53" s="59"/>
      <c r="AG53" s="59"/>
    </row>
    <row r="54" spans="1:33" ht="30" customHeight="1" thickBot="1" x14ac:dyDescent="0.3">
      <c r="A54" s="60" t="s">
        <v>24</v>
      </c>
      <c r="B54" s="61" t="s">
        <v>83</v>
      </c>
      <c r="C54" s="88" t="s">
        <v>84</v>
      </c>
      <c r="D54" s="62" t="s">
        <v>59</v>
      </c>
      <c r="E54" s="63"/>
      <c r="F54" s="64"/>
      <c r="G54" s="65">
        <f t="shared" si="59"/>
        <v>0</v>
      </c>
      <c r="H54" s="63"/>
      <c r="I54" s="64"/>
      <c r="J54" s="65">
        <f t="shared" si="60"/>
        <v>0</v>
      </c>
      <c r="K54" s="63"/>
      <c r="L54" s="64"/>
      <c r="M54" s="65">
        <f t="shared" si="61"/>
        <v>0</v>
      </c>
      <c r="N54" s="63"/>
      <c r="O54" s="64"/>
      <c r="P54" s="65">
        <f t="shared" si="62"/>
        <v>0</v>
      </c>
      <c r="Q54" s="63"/>
      <c r="R54" s="64"/>
      <c r="S54" s="65">
        <f t="shared" si="63"/>
        <v>0</v>
      </c>
      <c r="T54" s="63"/>
      <c r="U54" s="64"/>
      <c r="V54" s="65">
        <f t="shared" si="64"/>
        <v>0</v>
      </c>
      <c r="W54" s="66">
        <f>G54+M54+S54</f>
        <v>0</v>
      </c>
      <c r="X54" s="275">
        <f t="shared" si="65"/>
        <v>0</v>
      </c>
      <c r="Y54" s="275">
        <f t="shared" si="7"/>
        <v>0</v>
      </c>
      <c r="Z54" s="283" t="e">
        <f t="shared" si="66"/>
        <v>#DIV/0!</v>
      </c>
      <c r="AA54" s="250"/>
      <c r="AB54" s="59"/>
      <c r="AC54" s="59"/>
      <c r="AD54" s="59"/>
      <c r="AE54" s="59"/>
      <c r="AF54" s="59"/>
      <c r="AG54" s="59"/>
    </row>
    <row r="55" spans="1:33" ht="47.25" customHeight="1" x14ac:dyDescent="0.25">
      <c r="A55" s="41" t="s">
        <v>22</v>
      </c>
      <c r="B55" s="80" t="s">
        <v>85</v>
      </c>
      <c r="C55" s="67" t="s">
        <v>86</v>
      </c>
      <c r="D55" s="68"/>
      <c r="E55" s="69"/>
      <c r="F55" s="70"/>
      <c r="G55" s="71"/>
      <c r="H55" s="69"/>
      <c r="I55" s="70"/>
      <c r="J55" s="71"/>
      <c r="K55" s="69">
        <f>SUM(K56:K57)</f>
        <v>0</v>
      </c>
      <c r="L55" s="70"/>
      <c r="M55" s="71">
        <f>SUM(M56:M57)</f>
        <v>0</v>
      </c>
      <c r="N55" s="69">
        <f>SUM(N56:N57)</f>
        <v>0</v>
      </c>
      <c r="O55" s="70"/>
      <c r="P55" s="71">
        <f>SUM(P56:P57)</f>
        <v>0</v>
      </c>
      <c r="Q55" s="69">
        <f>SUM(Q56:Q57)</f>
        <v>0</v>
      </c>
      <c r="R55" s="70"/>
      <c r="S55" s="71">
        <f>SUM(S56:S57)</f>
        <v>0</v>
      </c>
      <c r="T55" s="69">
        <f>SUM(T56:T57)</f>
        <v>0</v>
      </c>
      <c r="U55" s="70"/>
      <c r="V55" s="71">
        <f>SUM(V56:V57)</f>
        <v>0</v>
      </c>
      <c r="W55" s="71">
        <f>SUM(W56:W57)</f>
        <v>0</v>
      </c>
      <c r="X55" s="71">
        <f>SUM(X56:X57)</f>
        <v>0</v>
      </c>
      <c r="Y55" s="71">
        <f t="shared" si="7"/>
        <v>0</v>
      </c>
      <c r="Z55" s="71" t="e">
        <f>Y55/W55</f>
        <v>#DIV/0!</v>
      </c>
      <c r="AA55" s="251"/>
      <c r="AB55" s="49"/>
      <c r="AC55" s="49"/>
      <c r="AD55" s="49"/>
      <c r="AE55" s="49"/>
      <c r="AF55" s="49"/>
      <c r="AG55" s="49"/>
    </row>
    <row r="56" spans="1:33" ht="30" customHeight="1" x14ac:dyDescent="0.25">
      <c r="A56" s="50" t="s">
        <v>24</v>
      </c>
      <c r="B56" s="51" t="s">
        <v>87</v>
      </c>
      <c r="C56" s="96" t="s">
        <v>88</v>
      </c>
      <c r="D56" s="53" t="s">
        <v>89</v>
      </c>
      <c r="E56" s="445" t="s">
        <v>90</v>
      </c>
      <c r="F56" s="446"/>
      <c r="G56" s="447"/>
      <c r="H56" s="445" t="s">
        <v>90</v>
      </c>
      <c r="I56" s="446"/>
      <c r="J56" s="447"/>
      <c r="K56" s="54"/>
      <c r="L56" s="55"/>
      <c r="M56" s="56">
        <f t="shared" ref="M56:M57" si="67">K56*L56</f>
        <v>0</v>
      </c>
      <c r="N56" s="54"/>
      <c r="O56" s="55"/>
      <c r="P56" s="56">
        <f t="shared" ref="P56:P57" si="68">N56*O56</f>
        <v>0</v>
      </c>
      <c r="Q56" s="54"/>
      <c r="R56" s="55"/>
      <c r="S56" s="56">
        <f t="shared" ref="S56:S57" si="69">Q56*R56</f>
        <v>0</v>
      </c>
      <c r="T56" s="54"/>
      <c r="U56" s="55"/>
      <c r="V56" s="56">
        <f t="shared" ref="V56:V57" si="70">T56*U56</f>
        <v>0</v>
      </c>
      <c r="W56" s="66">
        <f>G56+M56+S56</f>
        <v>0</v>
      </c>
      <c r="X56" s="275">
        <f t="shared" si="65"/>
        <v>0</v>
      </c>
      <c r="Y56" s="275">
        <f t="shared" si="7"/>
        <v>0</v>
      </c>
      <c r="Z56" s="283" t="e">
        <f t="shared" si="66"/>
        <v>#DIV/0!</v>
      </c>
      <c r="AA56" s="241"/>
      <c r="AB56" s="59"/>
      <c r="AC56" s="59"/>
      <c r="AD56" s="59"/>
      <c r="AE56" s="59"/>
      <c r="AF56" s="59"/>
      <c r="AG56" s="59"/>
    </row>
    <row r="57" spans="1:33" ht="30" customHeight="1" thickBot="1" x14ac:dyDescent="0.3">
      <c r="A57" s="60" t="s">
        <v>24</v>
      </c>
      <c r="B57" s="61" t="s">
        <v>91</v>
      </c>
      <c r="C57" s="88" t="s">
        <v>92</v>
      </c>
      <c r="D57" s="62" t="s">
        <v>89</v>
      </c>
      <c r="E57" s="448"/>
      <c r="F57" s="449"/>
      <c r="G57" s="450"/>
      <c r="H57" s="448"/>
      <c r="I57" s="449"/>
      <c r="J57" s="450"/>
      <c r="K57" s="75"/>
      <c r="L57" s="76"/>
      <c r="M57" s="77">
        <f t="shared" si="67"/>
        <v>0</v>
      </c>
      <c r="N57" s="75"/>
      <c r="O57" s="76"/>
      <c r="P57" s="77">
        <f t="shared" si="68"/>
        <v>0</v>
      </c>
      <c r="Q57" s="75"/>
      <c r="R57" s="76"/>
      <c r="S57" s="77">
        <f t="shared" si="69"/>
        <v>0</v>
      </c>
      <c r="T57" s="75"/>
      <c r="U57" s="76"/>
      <c r="V57" s="77">
        <f t="shared" si="70"/>
        <v>0</v>
      </c>
      <c r="W57" s="66">
        <f>G57+M57+S57</f>
        <v>0</v>
      </c>
      <c r="X57" s="275">
        <f t="shared" si="65"/>
        <v>0</v>
      </c>
      <c r="Y57" s="279">
        <f t="shared" si="7"/>
        <v>0</v>
      </c>
      <c r="Z57" s="283" t="e">
        <f t="shared" si="66"/>
        <v>#DIV/0!</v>
      </c>
      <c r="AA57" s="252"/>
      <c r="AB57" s="59"/>
      <c r="AC57" s="59"/>
      <c r="AD57" s="59"/>
      <c r="AE57" s="59"/>
      <c r="AF57" s="59"/>
      <c r="AG57" s="59"/>
    </row>
    <row r="58" spans="1:33" ht="30" customHeight="1" thickBot="1" x14ac:dyDescent="0.3">
      <c r="A58" s="219" t="s">
        <v>93</v>
      </c>
      <c r="B58" s="220"/>
      <c r="C58" s="221"/>
      <c r="D58" s="222"/>
      <c r="E58" s="115">
        <f>E51</f>
        <v>0</v>
      </c>
      <c r="F58" s="90"/>
      <c r="G58" s="89">
        <f>G51</f>
        <v>0</v>
      </c>
      <c r="H58" s="115">
        <f>H51</f>
        <v>0</v>
      </c>
      <c r="I58" s="90"/>
      <c r="J58" s="89">
        <f>J51</f>
        <v>0</v>
      </c>
      <c r="K58" s="91">
        <f>K55+K51</f>
        <v>0</v>
      </c>
      <c r="L58" s="90"/>
      <c r="M58" s="89">
        <f>M55+M51</f>
        <v>0</v>
      </c>
      <c r="N58" s="91">
        <f>N55+N51</f>
        <v>0</v>
      </c>
      <c r="O58" s="90"/>
      <c r="P58" s="89">
        <f>P55+P51</f>
        <v>0</v>
      </c>
      <c r="Q58" s="91">
        <f>Q55+Q51</f>
        <v>0</v>
      </c>
      <c r="R58" s="90"/>
      <c r="S58" s="89">
        <f>S55+S51</f>
        <v>0</v>
      </c>
      <c r="T58" s="91">
        <f>T55+T51</f>
        <v>0</v>
      </c>
      <c r="U58" s="90"/>
      <c r="V58" s="89">
        <f>V55+V51</f>
        <v>0</v>
      </c>
      <c r="W58" s="98">
        <f>W55+W51</f>
        <v>0</v>
      </c>
      <c r="X58" s="98">
        <f>X55+X51</f>
        <v>0</v>
      </c>
      <c r="Y58" s="98">
        <f t="shared" si="7"/>
        <v>0</v>
      </c>
      <c r="Z58" s="98" t="e">
        <f>Y58/W58</f>
        <v>#DIV/0!</v>
      </c>
      <c r="AA58" s="254"/>
      <c r="AB58" s="59"/>
      <c r="AC58" s="59"/>
      <c r="AD58" s="59"/>
      <c r="AE58" s="5"/>
      <c r="AF58" s="5"/>
      <c r="AG58" s="5"/>
    </row>
    <row r="59" spans="1:33" ht="30" customHeight="1" thickBot="1" x14ac:dyDescent="0.3">
      <c r="A59" s="215" t="s">
        <v>21</v>
      </c>
      <c r="B59" s="121">
        <v>4</v>
      </c>
      <c r="C59" s="216" t="s">
        <v>94</v>
      </c>
      <c r="D59" s="217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40"/>
      <c r="X59" s="40"/>
      <c r="Y59" s="325"/>
      <c r="Z59" s="40"/>
      <c r="AA59" s="248"/>
      <c r="AB59" s="5"/>
      <c r="AC59" s="5"/>
      <c r="AD59" s="5"/>
      <c r="AE59" s="5"/>
      <c r="AF59" s="5"/>
      <c r="AG59" s="5"/>
    </row>
    <row r="60" spans="1:33" ht="30" customHeight="1" x14ac:dyDescent="0.25">
      <c r="A60" s="41" t="s">
        <v>22</v>
      </c>
      <c r="B60" s="80" t="s">
        <v>95</v>
      </c>
      <c r="C60" s="99" t="s">
        <v>96</v>
      </c>
      <c r="D60" s="44"/>
      <c r="E60" s="45">
        <f>SUM(E61:E63)</f>
        <v>2</v>
      </c>
      <c r="F60" s="46"/>
      <c r="G60" s="47">
        <f>SUM(G61:G63)</f>
        <v>8520</v>
      </c>
      <c r="H60" s="45">
        <f>SUM(H61:H63)</f>
        <v>2</v>
      </c>
      <c r="I60" s="46"/>
      <c r="J60" s="47">
        <f>SUM(J61:J63)</f>
        <v>8520</v>
      </c>
      <c r="K60" s="45">
        <f>SUM(K61:K63)</f>
        <v>0</v>
      </c>
      <c r="L60" s="46"/>
      <c r="M60" s="47">
        <f>SUM(M61:M63)</f>
        <v>0</v>
      </c>
      <c r="N60" s="45">
        <f>SUM(N61:N63)</f>
        <v>0</v>
      </c>
      <c r="O60" s="46"/>
      <c r="P60" s="47">
        <f>SUM(P61:P63)</f>
        <v>0</v>
      </c>
      <c r="Q60" s="45">
        <f>SUM(Q61:Q63)</f>
        <v>0</v>
      </c>
      <c r="R60" s="46"/>
      <c r="S60" s="47">
        <f>SUM(S61:S63)</f>
        <v>0</v>
      </c>
      <c r="T60" s="45">
        <f>SUM(T61:T63)</f>
        <v>0</v>
      </c>
      <c r="U60" s="46"/>
      <c r="V60" s="47">
        <f>SUM(V61:V63)</f>
        <v>0</v>
      </c>
      <c r="W60" s="47">
        <f>SUM(W61:W63)</f>
        <v>8520</v>
      </c>
      <c r="X60" s="47">
        <f>SUM(X61:X63)</f>
        <v>8520</v>
      </c>
      <c r="Y60" s="326">
        <f t="shared" si="7"/>
        <v>0</v>
      </c>
      <c r="Z60" s="277">
        <f>Y60/W60</f>
        <v>0</v>
      </c>
      <c r="AA60" s="249"/>
      <c r="AB60" s="49"/>
      <c r="AC60" s="49"/>
      <c r="AD60" s="49"/>
      <c r="AE60" s="49"/>
      <c r="AF60" s="49"/>
      <c r="AG60" s="49"/>
    </row>
    <row r="61" spans="1:33" ht="53.25" customHeight="1" x14ac:dyDescent="0.25">
      <c r="A61" s="50" t="s">
        <v>24</v>
      </c>
      <c r="B61" s="51" t="s">
        <v>97</v>
      </c>
      <c r="C61" s="96" t="s">
        <v>331</v>
      </c>
      <c r="D61" s="100" t="s">
        <v>217</v>
      </c>
      <c r="E61" s="101">
        <v>1</v>
      </c>
      <c r="F61" s="102">
        <v>6300</v>
      </c>
      <c r="G61" s="103">
        <f>E61*F61</f>
        <v>6300</v>
      </c>
      <c r="H61" s="101">
        <v>1</v>
      </c>
      <c r="I61" s="102">
        <v>6300</v>
      </c>
      <c r="J61" s="103">
        <f t="shared" ref="J61:J63" si="71">H61*I61</f>
        <v>6300</v>
      </c>
      <c r="K61" s="54"/>
      <c r="L61" s="102"/>
      <c r="M61" s="56">
        <f t="shared" ref="M61:M63" si="72">K61*L61</f>
        <v>0</v>
      </c>
      <c r="N61" s="54"/>
      <c r="O61" s="102"/>
      <c r="P61" s="56">
        <f t="shared" ref="P61:P63" si="73">N61*O61</f>
        <v>0</v>
      </c>
      <c r="Q61" s="54"/>
      <c r="R61" s="102"/>
      <c r="S61" s="56">
        <f t="shared" ref="S61:S63" si="74">Q61*R61</f>
        <v>0</v>
      </c>
      <c r="T61" s="54"/>
      <c r="U61" s="102"/>
      <c r="V61" s="56">
        <f t="shared" ref="V61:V63" si="75">T61*U61</f>
        <v>0</v>
      </c>
      <c r="W61" s="57">
        <f t="shared" ref="W61:W79" si="76">G61+M61+S61</f>
        <v>6300</v>
      </c>
      <c r="X61" s="275">
        <f t="shared" ref="X61:X79" si="77">J61+P61+V61</f>
        <v>6300</v>
      </c>
      <c r="Y61" s="275">
        <f t="shared" si="7"/>
        <v>0</v>
      </c>
      <c r="Z61" s="283">
        <f t="shared" ref="Z61:Z79" si="78">Y61/W61</f>
        <v>0</v>
      </c>
      <c r="AA61" s="241"/>
      <c r="AB61" s="59"/>
      <c r="AC61" s="59"/>
      <c r="AD61" s="59"/>
      <c r="AE61" s="59"/>
      <c r="AF61" s="59"/>
      <c r="AG61" s="59"/>
    </row>
    <row r="62" spans="1:33" ht="30" customHeight="1" x14ac:dyDescent="0.25">
      <c r="A62" s="50" t="s">
        <v>24</v>
      </c>
      <c r="B62" s="51" t="s">
        <v>100</v>
      </c>
      <c r="C62" s="96" t="s">
        <v>332</v>
      </c>
      <c r="D62" s="100" t="s">
        <v>217</v>
      </c>
      <c r="E62" s="101">
        <v>1</v>
      </c>
      <c r="F62" s="102">
        <v>2220</v>
      </c>
      <c r="G62" s="103">
        <f t="shared" ref="G62:G63" si="79">E62*F62</f>
        <v>2220</v>
      </c>
      <c r="H62" s="101">
        <v>1</v>
      </c>
      <c r="I62" s="102">
        <v>2220</v>
      </c>
      <c r="J62" s="103">
        <f t="shared" si="71"/>
        <v>2220</v>
      </c>
      <c r="K62" s="54"/>
      <c r="L62" s="102"/>
      <c r="M62" s="56">
        <f t="shared" si="72"/>
        <v>0</v>
      </c>
      <c r="N62" s="54"/>
      <c r="O62" s="102"/>
      <c r="P62" s="56">
        <f t="shared" si="73"/>
        <v>0</v>
      </c>
      <c r="Q62" s="54"/>
      <c r="R62" s="102"/>
      <c r="S62" s="56">
        <f t="shared" si="74"/>
        <v>0</v>
      </c>
      <c r="T62" s="54"/>
      <c r="U62" s="102"/>
      <c r="V62" s="56">
        <f t="shared" si="75"/>
        <v>0</v>
      </c>
      <c r="W62" s="57">
        <f t="shared" si="76"/>
        <v>2220</v>
      </c>
      <c r="X62" s="275">
        <f t="shared" si="77"/>
        <v>2220</v>
      </c>
      <c r="Y62" s="275">
        <f t="shared" si="7"/>
        <v>0</v>
      </c>
      <c r="Z62" s="283">
        <f t="shared" si="78"/>
        <v>0</v>
      </c>
      <c r="AA62" s="241"/>
      <c r="AB62" s="59"/>
      <c r="AC62" s="59"/>
      <c r="AD62" s="59"/>
      <c r="AE62" s="59"/>
      <c r="AF62" s="59"/>
      <c r="AG62" s="59"/>
    </row>
    <row r="63" spans="1:33" ht="30" customHeight="1" thickBot="1" x14ac:dyDescent="0.3">
      <c r="A63" s="73" t="s">
        <v>24</v>
      </c>
      <c r="B63" s="61" t="s">
        <v>101</v>
      </c>
      <c r="C63" s="88" t="s">
        <v>98</v>
      </c>
      <c r="D63" s="100" t="s">
        <v>99</v>
      </c>
      <c r="E63" s="104"/>
      <c r="F63" s="105"/>
      <c r="G63" s="106">
        <f t="shared" si="79"/>
        <v>0</v>
      </c>
      <c r="H63" s="104"/>
      <c r="I63" s="105"/>
      <c r="J63" s="106">
        <f t="shared" si="71"/>
        <v>0</v>
      </c>
      <c r="K63" s="63"/>
      <c r="L63" s="105"/>
      <c r="M63" s="65">
        <f t="shared" si="72"/>
        <v>0</v>
      </c>
      <c r="N63" s="63"/>
      <c r="O63" s="105"/>
      <c r="P63" s="65">
        <f t="shared" si="73"/>
        <v>0</v>
      </c>
      <c r="Q63" s="63"/>
      <c r="R63" s="105"/>
      <c r="S63" s="65">
        <f t="shared" si="74"/>
        <v>0</v>
      </c>
      <c r="T63" s="63"/>
      <c r="U63" s="105"/>
      <c r="V63" s="65">
        <f t="shared" si="75"/>
        <v>0</v>
      </c>
      <c r="W63" s="66">
        <f t="shared" si="76"/>
        <v>0</v>
      </c>
      <c r="X63" s="275">
        <f t="shared" si="77"/>
        <v>0</v>
      </c>
      <c r="Y63" s="275">
        <f t="shared" si="7"/>
        <v>0</v>
      </c>
      <c r="Z63" s="283" t="e">
        <f t="shared" si="78"/>
        <v>#DIV/0!</v>
      </c>
      <c r="AA63" s="250"/>
      <c r="AB63" s="59"/>
      <c r="AC63" s="59"/>
      <c r="AD63" s="59"/>
      <c r="AE63" s="59"/>
      <c r="AF63" s="59"/>
      <c r="AG63" s="59"/>
    </row>
    <row r="64" spans="1:33" ht="30" customHeight="1" x14ac:dyDescent="0.25">
      <c r="A64" s="41" t="s">
        <v>22</v>
      </c>
      <c r="B64" s="80" t="s">
        <v>102</v>
      </c>
      <c r="C64" s="78" t="s">
        <v>103</v>
      </c>
      <c r="D64" s="68"/>
      <c r="E64" s="69">
        <f>SUM(E65:E67)</f>
        <v>0</v>
      </c>
      <c r="F64" s="70"/>
      <c r="G64" s="71">
        <f>SUM(G65:G67)</f>
        <v>0</v>
      </c>
      <c r="H64" s="69">
        <f>SUM(H65:H67)</f>
        <v>0</v>
      </c>
      <c r="I64" s="70"/>
      <c r="J64" s="71">
        <f>SUM(J65:J67)</f>
        <v>0</v>
      </c>
      <c r="K64" s="69">
        <f>SUM(K65:K67)</f>
        <v>0</v>
      </c>
      <c r="L64" s="70"/>
      <c r="M64" s="71">
        <f>SUM(M65:M67)</f>
        <v>0</v>
      </c>
      <c r="N64" s="69">
        <f>SUM(N65:N67)</f>
        <v>0</v>
      </c>
      <c r="O64" s="70"/>
      <c r="P64" s="71">
        <f>SUM(P65:P67)</f>
        <v>0</v>
      </c>
      <c r="Q64" s="69">
        <f>SUM(Q65:Q67)</f>
        <v>0</v>
      </c>
      <c r="R64" s="70"/>
      <c r="S64" s="71">
        <f>SUM(S65:S67)</f>
        <v>0</v>
      </c>
      <c r="T64" s="69">
        <f>SUM(T65:T67)</f>
        <v>0</v>
      </c>
      <c r="U64" s="70"/>
      <c r="V64" s="71">
        <f>SUM(V65:V67)</f>
        <v>0</v>
      </c>
      <c r="W64" s="71">
        <f>SUM(W65:W67)</f>
        <v>0</v>
      </c>
      <c r="X64" s="71">
        <f>SUM(X65:X67)</f>
        <v>0</v>
      </c>
      <c r="Y64" s="71">
        <f t="shared" si="7"/>
        <v>0</v>
      </c>
      <c r="Z64" s="71" t="e">
        <f>Y64/W64</f>
        <v>#DIV/0!</v>
      </c>
      <c r="AA64" s="251"/>
      <c r="AB64" s="49"/>
      <c r="AC64" s="49"/>
      <c r="AD64" s="49"/>
      <c r="AE64" s="49"/>
      <c r="AF64" s="49"/>
      <c r="AG64" s="49"/>
    </row>
    <row r="65" spans="1:33" ht="30" customHeight="1" x14ac:dyDescent="0.25">
      <c r="A65" s="50" t="s">
        <v>24</v>
      </c>
      <c r="B65" s="51" t="s">
        <v>104</v>
      </c>
      <c r="C65" s="107" t="s">
        <v>105</v>
      </c>
      <c r="D65" s="238" t="s">
        <v>269</v>
      </c>
      <c r="E65" s="54"/>
      <c r="F65" s="55"/>
      <c r="G65" s="56">
        <f t="shared" ref="G65:G67" si="80">E65*F65</f>
        <v>0</v>
      </c>
      <c r="H65" s="54"/>
      <c r="I65" s="55"/>
      <c r="J65" s="56">
        <f t="shared" ref="J65:J67" si="81">H65*I65</f>
        <v>0</v>
      </c>
      <c r="K65" s="54"/>
      <c r="L65" s="55"/>
      <c r="M65" s="56">
        <f t="shared" ref="M65:M67" si="82">K65*L65</f>
        <v>0</v>
      </c>
      <c r="N65" s="54"/>
      <c r="O65" s="55"/>
      <c r="P65" s="56">
        <f t="shared" ref="P65:P67" si="83">N65*O65</f>
        <v>0</v>
      </c>
      <c r="Q65" s="54"/>
      <c r="R65" s="55"/>
      <c r="S65" s="56">
        <f t="shared" ref="S65:S67" si="84">Q65*R65</f>
        <v>0</v>
      </c>
      <c r="T65" s="54"/>
      <c r="U65" s="55"/>
      <c r="V65" s="56">
        <f t="shared" ref="V65:V67" si="85">T65*U65</f>
        <v>0</v>
      </c>
      <c r="W65" s="57">
        <f t="shared" si="76"/>
        <v>0</v>
      </c>
      <c r="X65" s="275">
        <f t="shared" si="77"/>
        <v>0</v>
      </c>
      <c r="Y65" s="275">
        <f t="shared" si="7"/>
        <v>0</v>
      </c>
      <c r="Z65" s="283" t="e">
        <f t="shared" si="78"/>
        <v>#DIV/0!</v>
      </c>
      <c r="AA65" s="241"/>
      <c r="AB65" s="59"/>
      <c r="AC65" s="59"/>
      <c r="AD65" s="59"/>
      <c r="AE65" s="59"/>
      <c r="AF65" s="59"/>
      <c r="AG65" s="59"/>
    </row>
    <row r="66" spans="1:33" ht="30" customHeight="1" x14ac:dyDescent="0.25">
      <c r="A66" s="50" t="s">
        <v>24</v>
      </c>
      <c r="B66" s="51" t="s">
        <v>106</v>
      </c>
      <c r="C66" s="107" t="s">
        <v>80</v>
      </c>
      <c r="D66" s="238" t="s">
        <v>269</v>
      </c>
      <c r="E66" s="54"/>
      <c r="F66" s="55"/>
      <c r="G66" s="56">
        <f t="shared" si="80"/>
        <v>0</v>
      </c>
      <c r="H66" s="54"/>
      <c r="I66" s="55"/>
      <c r="J66" s="56">
        <f t="shared" si="81"/>
        <v>0</v>
      </c>
      <c r="K66" s="54"/>
      <c r="L66" s="55"/>
      <c r="M66" s="56">
        <f t="shared" si="82"/>
        <v>0</v>
      </c>
      <c r="N66" s="54"/>
      <c r="O66" s="55"/>
      <c r="P66" s="56">
        <f t="shared" si="83"/>
        <v>0</v>
      </c>
      <c r="Q66" s="54"/>
      <c r="R66" s="55"/>
      <c r="S66" s="56">
        <f t="shared" si="84"/>
        <v>0</v>
      </c>
      <c r="T66" s="54"/>
      <c r="U66" s="55"/>
      <c r="V66" s="56">
        <f t="shared" si="85"/>
        <v>0</v>
      </c>
      <c r="W66" s="57">
        <f t="shared" si="76"/>
        <v>0</v>
      </c>
      <c r="X66" s="275">
        <f t="shared" si="77"/>
        <v>0</v>
      </c>
      <c r="Y66" s="275">
        <f t="shared" si="7"/>
        <v>0</v>
      </c>
      <c r="Z66" s="283" t="e">
        <f t="shared" si="78"/>
        <v>#DIV/0!</v>
      </c>
      <c r="AA66" s="241"/>
      <c r="AB66" s="59"/>
      <c r="AC66" s="59"/>
      <c r="AD66" s="59"/>
      <c r="AE66" s="59"/>
      <c r="AF66" s="59"/>
      <c r="AG66" s="59"/>
    </row>
    <row r="67" spans="1:33" ht="30" customHeight="1" thickBot="1" x14ac:dyDescent="0.3">
      <c r="A67" s="60" t="s">
        <v>24</v>
      </c>
      <c r="B67" s="79" t="s">
        <v>107</v>
      </c>
      <c r="C67" s="109" t="s">
        <v>82</v>
      </c>
      <c r="D67" s="238" t="s">
        <v>269</v>
      </c>
      <c r="E67" s="63"/>
      <c r="F67" s="64"/>
      <c r="G67" s="65">
        <f t="shared" si="80"/>
        <v>0</v>
      </c>
      <c r="H67" s="63"/>
      <c r="I67" s="64"/>
      <c r="J67" s="65">
        <f t="shared" si="81"/>
        <v>0</v>
      </c>
      <c r="K67" s="63"/>
      <c r="L67" s="64"/>
      <c r="M67" s="65">
        <f t="shared" si="82"/>
        <v>0</v>
      </c>
      <c r="N67" s="63"/>
      <c r="O67" s="64"/>
      <c r="P67" s="65">
        <f t="shared" si="83"/>
        <v>0</v>
      </c>
      <c r="Q67" s="63"/>
      <c r="R67" s="64"/>
      <c r="S67" s="65">
        <f t="shared" si="84"/>
        <v>0</v>
      </c>
      <c r="T67" s="63"/>
      <c r="U67" s="64"/>
      <c r="V67" s="65">
        <f t="shared" si="85"/>
        <v>0</v>
      </c>
      <c r="W67" s="66">
        <f t="shared" si="76"/>
        <v>0</v>
      </c>
      <c r="X67" s="275">
        <f t="shared" si="77"/>
        <v>0</v>
      </c>
      <c r="Y67" s="275">
        <f t="shared" si="7"/>
        <v>0</v>
      </c>
      <c r="Z67" s="283" t="e">
        <f t="shared" si="78"/>
        <v>#DIV/0!</v>
      </c>
      <c r="AA67" s="250"/>
      <c r="AB67" s="59"/>
      <c r="AC67" s="59"/>
      <c r="AD67" s="59"/>
      <c r="AE67" s="59"/>
      <c r="AF67" s="59"/>
      <c r="AG67" s="59"/>
    </row>
    <row r="68" spans="1:33" ht="30" customHeight="1" x14ac:dyDescent="0.25">
      <c r="A68" s="41" t="s">
        <v>22</v>
      </c>
      <c r="B68" s="80" t="s">
        <v>108</v>
      </c>
      <c r="C68" s="78" t="s">
        <v>109</v>
      </c>
      <c r="D68" s="68"/>
      <c r="E68" s="69">
        <f>SUM(E69:E71)</f>
        <v>0</v>
      </c>
      <c r="F68" s="70"/>
      <c r="G68" s="71">
        <f>SUM(G69:G71)</f>
        <v>0</v>
      </c>
      <c r="H68" s="69">
        <f>SUM(H69:H71)</f>
        <v>0</v>
      </c>
      <c r="I68" s="70"/>
      <c r="J68" s="71">
        <f>SUM(J69:J71)</f>
        <v>0</v>
      </c>
      <c r="K68" s="69">
        <f>SUM(K69:K71)</f>
        <v>0</v>
      </c>
      <c r="L68" s="70"/>
      <c r="M68" s="71">
        <f>SUM(M69:M71)</f>
        <v>0</v>
      </c>
      <c r="N68" s="69">
        <f>SUM(N69:N71)</f>
        <v>0</v>
      </c>
      <c r="O68" s="70"/>
      <c r="P68" s="71">
        <f>SUM(P69:P71)</f>
        <v>0</v>
      </c>
      <c r="Q68" s="69">
        <f>SUM(Q69:Q71)</f>
        <v>0</v>
      </c>
      <c r="R68" s="70"/>
      <c r="S68" s="71">
        <f>SUM(S69:S71)</f>
        <v>0</v>
      </c>
      <c r="T68" s="69">
        <f>SUM(T69:T71)</f>
        <v>0</v>
      </c>
      <c r="U68" s="70"/>
      <c r="V68" s="71">
        <f>SUM(V69:V71)</f>
        <v>0</v>
      </c>
      <c r="W68" s="71">
        <f>SUM(W69:W71)</f>
        <v>0</v>
      </c>
      <c r="X68" s="71">
        <f>SUM(X69:X71)</f>
        <v>0</v>
      </c>
      <c r="Y68" s="71">
        <f t="shared" si="7"/>
        <v>0</v>
      </c>
      <c r="Z68" s="71" t="e">
        <f>Y68/W68</f>
        <v>#DIV/0!</v>
      </c>
      <c r="AA68" s="251"/>
      <c r="AB68" s="49"/>
      <c r="AC68" s="49"/>
      <c r="AD68" s="49"/>
      <c r="AE68" s="49"/>
      <c r="AF68" s="49"/>
      <c r="AG68" s="49"/>
    </row>
    <row r="69" spans="1:33" ht="30" customHeight="1" x14ac:dyDescent="0.25">
      <c r="A69" s="50" t="s">
        <v>24</v>
      </c>
      <c r="B69" s="51" t="s">
        <v>110</v>
      </c>
      <c r="C69" s="107" t="s">
        <v>111</v>
      </c>
      <c r="D69" s="108" t="s">
        <v>112</v>
      </c>
      <c r="E69" s="54"/>
      <c r="F69" s="55"/>
      <c r="G69" s="56">
        <f t="shared" ref="G69:G71" si="86">E69*F69</f>
        <v>0</v>
      </c>
      <c r="H69" s="54"/>
      <c r="I69" s="55"/>
      <c r="J69" s="56">
        <f t="shared" ref="J69:J71" si="87">H69*I69</f>
        <v>0</v>
      </c>
      <c r="K69" s="54"/>
      <c r="L69" s="55"/>
      <c r="M69" s="56">
        <f t="shared" ref="M69:M71" si="88">K69*L69</f>
        <v>0</v>
      </c>
      <c r="N69" s="54"/>
      <c r="O69" s="55"/>
      <c r="P69" s="56">
        <f t="shared" ref="P69:P71" si="89">N69*O69</f>
        <v>0</v>
      </c>
      <c r="Q69" s="54"/>
      <c r="R69" s="55"/>
      <c r="S69" s="56">
        <f t="shared" ref="S69:S71" si="90">Q69*R69</f>
        <v>0</v>
      </c>
      <c r="T69" s="54"/>
      <c r="U69" s="55"/>
      <c r="V69" s="56">
        <f t="shared" ref="V69:V71" si="91">T69*U69</f>
        <v>0</v>
      </c>
      <c r="W69" s="57">
        <f t="shared" si="76"/>
        <v>0</v>
      </c>
      <c r="X69" s="275">
        <f t="shared" si="77"/>
        <v>0</v>
      </c>
      <c r="Y69" s="275">
        <f t="shared" si="7"/>
        <v>0</v>
      </c>
      <c r="Z69" s="283" t="e">
        <f t="shared" si="78"/>
        <v>#DIV/0!</v>
      </c>
      <c r="AA69" s="241"/>
      <c r="AB69" s="59"/>
      <c r="AC69" s="59"/>
      <c r="AD69" s="59"/>
      <c r="AE69" s="59"/>
      <c r="AF69" s="59"/>
      <c r="AG69" s="59"/>
    </row>
    <row r="70" spans="1:33" ht="30" customHeight="1" x14ac:dyDescent="0.25">
      <c r="A70" s="50" t="s">
        <v>24</v>
      </c>
      <c r="B70" s="51" t="s">
        <v>113</v>
      </c>
      <c r="C70" s="107" t="s">
        <v>114</v>
      </c>
      <c r="D70" s="108" t="s">
        <v>112</v>
      </c>
      <c r="E70" s="54"/>
      <c r="F70" s="55"/>
      <c r="G70" s="56">
        <f t="shared" si="86"/>
        <v>0</v>
      </c>
      <c r="H70" s="54"/>
      <c r="I70" s="55"/>
      <c r="J70" s="56">
        <f t="shared" si="87"/>
        <v>0</v>
      </c>
      <c r="K70" s="54"/>
      <c r="L70" s="55"/>
      <c r="M70" s="56">
        <f t="shared" si="88"/>
        <v>0</v>
      </c>
      <c r="N70" s="54"/>
      <c r="O70" s="55"/>
      <c r="P70" s="56">
        <f t="shared" si="89"/>
        <v>0</v>
      </c>
      <c r="Q70" s="54"/>
      <c r="R70" s="55"/>
      <c r="S70" s="56">
        <f t="shared" si="90"/>
        <v>0</v>
      </c>
      <c r="T70" s="54"/>
      <c r="U70" s="55"/>
      <c r="V70" s="56">
        <f t="shared" si="91"/>
        <v>0</v>
      </c>
      <c r="W70" s="57">
        <f t="shared" si="76"/>
        <v>0</v>
      </c>
      <c r="X70" s="275">
        <f t="shared" si="77"/>
        <v>0</v>
      </c>
      <c r="Y70" s="275">
        <f t="shared" si="7"/>
        <v>0</v>
      </c>
      <c r="Z70" s="283" t="e">
        <f t="shared" si="78"/>
        <v>#DIV/0!</v>
      </c>
      <c r="AA70" s="241"/>
      <c r="AB70" s="59"/>
      <c r="AC70" s="59"/>
      <c r="AD70" s="59"/>
      <c r="AE70" s="59"/>
      <c r="AF70" s="59"/>
      <c r="AG70" s="59"/>
    </row>
    <row r="71" spans="1:33" ht="30" customHeight="1" thickBot="1" x14ac:dyDescent="0.3">
      <c r="A71" s="60" t="s">
        <v>24</v>
      </c>
      <c r="B71" s="79" t="s">
        <v>115</v>
      </c>
      <c r="C71" s="109" t="s">
        <v>116</v>
      </c>
      <c r="D71" s="110" t="s">
        <v>112</v>
      </c>
      <c r="E71" s="63"/>
      <c r="F71" s="64"/>
      <c r="G71" s="65">
        <f t="shared" si="86"/>
        <v>0</v>
      </c>
      <c r="H71" s="63"/>
      <c r="I71" s="64"/>
      <c r="J71" s="65">
        <f t="shared" si="87"/>
        <v>0</v>
      </c>
      <c r="K71" s="63"/>
      <c r="L71" s="64"/>
      <c r="M71" s="65">
        <f t="shared" si="88"/>
        <v>0</v>
      </c>
      <c r="N71" s="63"/>
      <c r="O71" s="64"/>
      <c r="P71" s="65">
        <f t="shared" si="89"/>
        <v>0</v>
      </c>
      <c r="Q71" s="63"/>
      <c r="R71" s="64"/>
      <c r="S71" s="65">
        <f t="shared" si="90"/>
        <v>0</v>
      </c>
      <c r="T71" s="63"/>
      <c r="U71" s="64"/>
      <c r="V71" s="65">
        <f t="shared" si="91"/>
        <v>0</v>
      </c>
      <c r="W71" s="66">
        <f t="shared" si="76"/>
        <v>0</v>
      </c>
      <c r="X71" s="275">
        <f t="shared" si="77"/>
        <v>0</v>
      </c>
      <c r="Y71" s="275">
        <f t="shared" si="7"/>
        <v>0</v>
      </c>
      <c r="Z71" s="283" t="e">
        <f t="shared" si="78"/>
        <v>#DIV/0!</v>
      </c>
      <c r="AA71" s="250"/>
      <c r="AB71" s="59"/>
      <c r="AC71" s="59"/>
      <c r="AD71" s="59"/>
      <c r="AE71" s="59"/>
      <c r="AF71" s="59"/>
      <c r="AG71" s="59"/>
    </row>
    <row r="72" spans="1:33" ht="30" customHeight="1" x14ac:dyDescent="0.25">
      <c r="A72" s="41" t="s">
        <v>22</v>
      </c>
      <c r="B72" s="80" t="s">
        <v>117</v>
      </c>
      <c r="C72" s="78" t="s">
        <v>118</v>
      </c>
      <c r="D72" s="68"/>
      <c r="E72" s="69">
        <f>SUM(E73:E75)</f>
        <v>0</v>
      </c>
      <c r="F72" s="70"/>
      <c r="G72" s="71">
        <f>SUM(G73:G75)</f>
        <v>0</v>
      </c>
      <c r="H72" s="69">
        <f>SUM(H73:H75)</f>
        <v>0</v>
      </c>
      <c r="I72" s="70"/>
      <c r="J72" s="71">
        <f>SUM(J73:J75)</f>
        <v>0</v>
      </c>
      <c r="K72" s="69">
        <f>SUM(K73:K75)</f>
        <v>0</v>
      </c>
      <c r="L72" s="70"/>
      <c r="M72" s="71">
        <f>SUM(M73:M75)</f>
        <v>0</v>
      </c>
      <c r="N72" s="69">
        <f>SUM(N73:N75)</f>
        <v>0</v>
      </c>
      <c r="O72" s="70"/>
      <c r="P72" s="71">
        <f>SUM(P73:P75)</f>
        <v>0</v>
      </c>
      <c r="Q72" s="69">
        <f>SUM(Q73:Q75)</f>
        <v>0</v>
      </c>
      <c r="R72" s="70"/>
      <c r="S72" s="71">
        <f>SUM(S73:S75)</f>
        <v>0</v>
      </c>
      <c r="T72" s="69">
        <f>SUM(T73:T75)</f>
        <v>0</v>
      </c>
      <c r="U72" s="70"/>
      <c r="V72" s="71">
        <f>SUM(V73:V75)</f>
        <v>0</v>
      </c>
      <c r="W72" s="71">
        <f>SUM(W73:W75)</f>
        <v>0</v>
      </c>
      <c r="X72" s="71">
        <f>SUM(X73:X75)</f>
        <v>0</v>
      </c>
      <c r="Y72" s="71">
        <f t="shared" si="7"/>
        <v>0</v>
      </c>
      <c r="Z72" s="71" t="e">
        <f>Y72/W72</f>
        <v>#DIV/0!</v>
      </c>
      <c r="AA72" s="251"/>
      <c r="AB72" s="49"/>
      <c r="AC72" s="49"/>
      <c r="AD72" s="49"/>
      <c r="AE72" s="49"/>
      <c r="AF72" s="49"/>
      <c r="AG72" s="49"/>
    </row>
    <row r="73" spans="1:33" ht="30" customHeight="1" x14ac:dyDescent="0.25">
      <c r="A73" s="50" t="s">
        <v>24</v>
      </c>
      <c r="B73" s="51" t="s">
        <v>119</v>
      </c>
      <c r="C73" s="96" t="s">
        <v>120</v>
      </c>
      <c r="D73" s="108" t="s">
        <v>59</v>
      </c>
      <c r="E73" s="54"/>
      <c r="F73" s="55"/>
      <c r="G73" s="56">
        <f t="shared" ref="G73:G75" si="92">E73*F73</f>
        <v>0</v>
      </c>
      <c r="H73" s="54"/>
      <c r="I73" s="55"/>
      <c r="J73" s="56">
        <f t="shared" ref="J73:J75" si="93">H73*I73</f>
        <v>0</v>
      </c>
      <c r="K73" s="54"/>
      <c r="L73" s="55"/>
      <c r="M73" s="56">
        <f t="shared" ref="M73:M75" si="94">K73*L73</f>
        <v>0</v>
      </c>
      <c r="N73" s="54"/>
      <c r="O73" s="55"/>
      <c r="P73" s="56">
        <f t="shared" ref="P73:P75" si="95">N73*O73</f>
        <v>0</v>
      </c>
      <c r="Q73" s="54"/>
      <c r="R73" s="55"/>
      <c r="S73" s="56">
        <f t="shared" ref="S73:S75" si="96">Q73*R73</f>
        <v>0</v>
      </c>
      <c r="T73" s="54"/>
      <c r="U73" s="55"/>
      <c r="V73" s="56">
        <f t="shared" ref="V73:V75" si="97">T73*U73</f>
        <v>0</v>
      </c>
      <c r="W73" s="57">
        <f t="shared" si="76"/>
        <v>0</v>
      </c>
      <c r="X73" s="275">
        <f t="shared" si="77"/>
        <v>0</v>
      </c>
      <c r="Y73" s="275">
        <f t="shared" si="7"/>
        <v>0</v>
      </c>
      <c r="Z73" s="283" t="e">
        <f t="shared" si="78"/>
        <v>#DIV/0!</v>
      </c>
      <c r="AA73" s="241"/>
      <c r="AB73" s="59"/>
      <c r="AC73" s="59"/>
      <c r="AD73" s="59"/>
      <c r="AE73" s="59"/>
      <c r="AF73" s="59"/>
      <c r="AG73" s="59"/>
    </row>
    <row r="74" spans="1:33" ht="30" customHeight="1" x14ac:dyDescent="0.25">
      <c r="A74" s="50" t="s">
        <v>24</v>
      </c>
      <c r="B74" s="51" t="s">
        <v>121</v>
      </c>
      <c r="C74" s="96" t="s">
        <v>120</v>
      </c>
      <c r="D74" s="108" t="s">
        <v>59</v>
      </c>
      <c r="E74" s="54"/>
      <c r="F74" s="55"/>
      <c r="G74" s="56">
        <f t="shared" si="92"/>
        <v>0</v>
      </c>
      <c r="H74" s="54"/>
      <c r="I74" s="55"/>
      <c r="J74" s="56">
        <f t="shared" si="93"/>
        <v>0</v>
      </c>
      <c r="K74" s="54"/>
      <c r="L74" s="55"/>
      <c r="M74" s="56">
        <f t="shared" si="94"/>
        <v>0</v>
      </c>
      <c r="N74" s="54"/>
      <c r="O74" s="55"/>
      <c r="P74" s="56">
        <f t="shared" si="95"/>
        <v>0</v>
      </c>
      <c r="Q74" s="54"/>
      <c r="R74" s="55"/>
      <c r="S74" s="56">
        <f t="shared" si="96"/>
        <v>0</v>
      </c>
      <c r="T74" s="54"/>
      <c r="U74" s="55"/>
      <c r="V74" s="56">
        <f t="shared" si="97"/>
        <v>0</v>
      </c>
      <c r="W74" s="57">
        <f t="shared" si="76"/>
        <v>0</v>
      </c>
      <c r="X74" s="275">
        <f t="shared" si="77"/>
        <v>0</v>
      </c>
      <c r="Y74" s="275">
        <f t="shared" si="7"/>
        <v>0</v>
      </c>
      <c r="Z74" s="283" t="e">
        <f t="shared" si="78"/>
        <v>#DIV/0!</v>
      </c>
      <c r="AA74" s="241"/>
      <c r="AB74" s="59"/>
      <c r="AC74" s="59"/>
      <c r="AD74" s="59"/>
      <c r="AE74" s="59"/>
      <c r="AF74" s="59"/>
      <c r="AG74" s="59"/>
    </row>
    <row r="75" spans="1:33" ht="30" customHeight="1" thickBot="1" x14ac:dyDescent="0.3">
      <c r="A75" s="60" t="s">
        <v>24</v>
      </c>
      <c r="B75" s="61" t="s">
        <v>122</v>
      </c>
      <c r="C75" s="88" t="s">
        <v>120</v>
      </c>
      <c r="D75" s="110" t="s">
        <v>59</v>
      </c>
      <c r="E75" s="63"/>
      <c r="F75" s="64"/>
      <c r="G75" s="65">
        <f t="shared" si="92"/>
        <v>0</v>
      </c>
      <c r="H75" s="63"/>
      <c r="I75" s="64"/>
      <c r="J75" s="65">
        <f t="shared" si="93"/>
        <v>0</v>
      </c>
      <c r="K75" s="63"/>
      <c r="L75" s="64"/>
      <c r="M75" s="65">
        <f t="shared" si="94"/>
        <v>0</v>
      </c>
      <c r="N75" s="63"/>
      <c r="O75" s="64"/>
      <c r="P75" s="65">
        <f t="shared" si="95"/>
        <v>0</v>
      </c>
      <c r="Q75" s="63"/>
      <c r="R75" s="64"/>
      <c r="S75" s="65">
        <f t="shared" si="96"/>
        <v>0</v>
      </c>
      <c r="T75" s="63"/>
      <c r="U75" s="64"/>
      <c r="V75" s="65">
        <f t="shared" si="97"/>
        <v>0</v>
      </c>
      <c r="W75" s="66">
        <f t="shared" si="76"/>
        <v>0</v>
      </c>
      <c r="X75" s="275">
        <f t="shared" si="77"/>
        <v>0</v>
      </c>
      <c r="Y75" s="275">
        <f t="shared" si="7"/>
        <v>0</v>
      </c>
      <c r="Z75" s="283" t="e">
        <f t="shared" si="78"/>
        <v>#DIV/0!</v>
      </c>
      <c r="AA75" s="250"/>
      <c r="AB75" s="59"/>
      <c r="AC75" s="59"/>
      <c r="AD75" s="59"/>
      <c r="AE75" s="59"/>
      <c r="AF75" s="59"/>
      <c r="AG75" s="59"/>
    </row>
    <row r="76" spans="1:33" ht="30" customHeight="1" x14ac:dyDescent="0.25">
      <c r="A76" s="41" t="s">
        <v>22</v>
      </c>
      <c r="B76" s="80" t="s">
        <v>123</v>
      </c>
      <c r="C76" s="78" t="s">
        <v>124</v>
      </c>
      <c r="D76" s="68"/>
      <c r="E76" s="69">
        <f>SUM(E77:E79)</f>
        <v>0</v>
      </c>
      <c r="F76" s="70"/>
      <c r="G76" s="71">
        <f>SUM(G77:G79)</f>
        <v>0</v>
      </c>
      <c r="H76" s="69">
        <f>SUM(H77:H79)</f>
        <v>0</v>
      </c>
      <c r="I76" s="70"/>
      <c r="J76" s="71">
        <f>SUM(J77:J79)</f>
        <v>0</v>
      </c>
      <c r="K76" s="69">
        <f>SUM(K77:K79)</f>
        <v>0</v>
      </c>
      <c r="L76" s="70"/>
      <c r="M76" s="71">
        <f>SUM(M77:M79)</f>
        <v>0</v>
      </c>
      <c r="N76" s="69">
        <f>SUM(N77:N79)</f>
        <v>0</v>
      </c>
      <c r="O76" s="70"/>
      <c r="P76" s="71">
        <f>SUM(P77:P79)</f>
        <v>0</v>
      </c>
      <c r="Q76" s="69">
        <f>SUM(Q77:Q79)</f>
        <v>0</v>
      </c>
      <c r="R76" s="70"/>
      <c r="S76" s="71">
        <f>SUM(S77:S79)</f>
        <v>0</v>
      </c>
      <c r="T76" s="69">
        <f>SUM(T77:T79)</f>
        <v>0</v>
      </c>
      <c r="U76" s="70"/>
      <c r="V76" s="71">
        <f>SUM(V77:V79)</f>
        <v>0</v>
      </c>
      <c r="W76" s="71">
        <f>SUM(W77:W79)</f>
        <v>0</v>
      </c>
      <c r="X76" s="71">
        <f>SUM(X77:X79)</f>
        <v>0</v>
      </c>
      <c r="Y76" s="71">
        <f t="shared" si="7"/>
        <v>0</v>
      </c>
      <c r="Z76" s="71" t="e">
        <f>Y76/W76</f>
        <v>#DIV/0!</v>
      </c>
      <c r="AA76" s="251"/>
      <c r="AB76" s="49"/>
      <c r="AC76" s="49"/>
      <c r="AD76" s="49"/>
      <c r="AE76" s="49"/>
      <c r="AF76" s="49"/>
      <c r="AG76" s="49"/>
    </row>
    <row r="77" spans="1:33" ht="30" customHeight="1" x14ac:dyDescent="0.25">
      <c r="A77" s="50" t="s">
        <v>24</v>
      </c>
      <c r="B77" s="51" t="s">
        <v>125</v>
      </c>
      <c r="C77" s="96" t="s">
        <v>120</v>
      </c>
      <c r="D77" s="108" t="s">
        <v>59</v>
      </c>
      <c r="E77" s="54"/>
      <c r="F77" s="55"/>
      <c r="G77" s="56">
        <f t="shared" ref="G77:G79" si="98">E77*F77</f>
        <v>0</v>
      </c>
      <c r="H77" s="54"/>
      <c r="I77" s="55"/>
      <c r="J77" s="56">
        <f t="shared" ref="J77:J79" si="99">H77*I77</f>
        <v>0</v>
      </c>
      <c r="K77" s="54"/>
      <c r="L77" s="55"/>
      <c r="M77" s="56">
        <f t="shared" ref="M77:M79" si="100">K77*L77</f>
        <v>0</v>
      </c>
      <c r="N77" s="54"/>
      <c r="O77" s="55"/>
      <c r="P77" s="56">
        <f t="shared" ref="P77:P79" si="101">N77*O77</f>
        <v>0</v>
      </c>
      <c r="Q77" s="54"/>
      <c r="R77" s="55"/>
      <c r="S77" s="56">
        <f t="shared" ref="S77:S79" si="102">Q77*R77</f>
        <v>0</v>
      </c>
      <c r="T77" s="54"/>
      <c r="U77" s="55"/>
      <c r="V77" s="56">
        <f t="shared" ref="V77:V79" si="103">T77*U77</f>
        <v>0</v>
      </c>
      <c r="W77" s="57">
        <f t="shared" si="76"/>
        <v>0</v>
      </c>
      <c r="X77" s="275">
        <f t="shared" si="77"/>
        <v>0</v>
      </c>
      <c r="Y77" s="275">
        <f t="shared" si="7"/>
        <v>0</v>
      </c>
      <c r="Z77" s="283" t="e">
        <f t="shared" si="78"/>
        <v>#DIV/0!</v>
      </c>
      <c r="AA77" s="241"/>
      <c r="AB77" s="59"/>
      <c r="AC77" s="59"/>
      <c r="AD77" s="59"/>
      <c r="AE77" s="59"/>
      <c r="AF77" s="59"/>
      <c r="AG77" s="59"/>
    </row>
    <row r="78" spans="1:33" ht="30" customHeight="1" x14ac:dyDescent="0.25">
      <c r="A78" s="50" t="s">
        <v>24</v>
      </c>
      <c r="B78" s="51" t="s">
        <v>126</v>
      </c>
      <c r="C78" s="96" t="s">
        <v>120</v>
      </c>
      <c r="D78" s="108" t="s">
        <v>59</v>
      </c>
      <c r="E78" s="54"/>
      <c r="F78" s="55"/>
      <c r="G78" s="56">
        <f t="shared" si="98"/>
        <v>0</v>
      </c>
      <c r="H78" s="54"/>
      <c r="I78" s="55"/>
      <c r="J78" s="56">
        <f t="shared" si="99"/>
        <v>0</v>
      </c>
      <c r="K78" s="54"/>
      <c r="L78" s="55"/>
      <c r="M78" s="56">
        <f t="shared" si="100"/>
        <v>0</v>
      </c>
      <c r="N78" s="54"/>
      <c r="O78" s="55"/>
      <c r="P78" s="56">
        <f t="shared" si="101"/>
        <v>0</v>
      </c>
      <c r="Q78" s="54"/>
      <c r="R78" s="55"/>
      <c r="S78" s="56">
        <f t="shared" si="102"/>
        <v>0</v>
      </c>
      <c r="T78" s="54"/>
      <c r="U78" s="55"/>
      <c r="V78" s="56">
        <f t="shared" si="103"/>
        <v>0</v>
      </c>
      <c r="W78" s="57">
        <f t="shared" si="76"/>
        <v>0</v>
      </c>
      <c r="X78" s="275">
        <f t="shared" si="77"/>
        <v>0</v>
      </c>
      <c r="Y78" s="275">
        <f t="shared" si="7"/>
        <v>0</v>
      </c>
      <c r="Z78" s="283" t="e">
        <f t="shared" si="78"/>
        <v>#DIV/0!</v>
      </c>
      <c r="AA78" s="241"/>
      <c r="AB78" s="59"/>
      <c r="AC78" s="59"/>
      <c r="AD78" s="59"/>
      <c r="AE78" s="59"/>
      <c r="AF78" s="59"/>
      <c r="AG78" s="59"/>
    </row>
    <row r="79" spans="1:33" ht="30" customHeight="1" thickBot="1" x14ac:dyDescent="0.3">
      <c r="A79" s="60" t="s">
        <v>24</v>
      </c>
      <c r="B79" s="79" t="s">
        <v>127</v>
      </c>
      <c r="C79" s="88" t="s">
        <v>120</v>
      </c>
      <c r="D79" s="110" t="s">
        <v>59</v>
      </c>
      <c r="E79" s="63"/>
      <c r="F79" s="64"/>
      <c r="G79" s="65">
        <f t="shared" si="98"/>
        <v>0</v>
      </c>
      <c r="H79" s="63"/>
      <c r="I79" s="64"/>
      <c r="J79" s="65">
        <f t="shared" si="99"/>
        <v>0</v>
      </c>
      <c r="K79" s="63"/>
      <c r="L79" s="64"/>
      <c r="M79" s="65">
        <f t="shared" si="100"/>
        <v>0</v>
      </c>
      <c r="N79" s="63"/>
      <c r="O79" s="64"/>
      <c r="P79" s="65">
        <f t="shared" si="101"/>
        <v>0</v>
      </c>
      <c r="Q79" s="63"/>
      <c r="R79" s="64"/>
      <c r="S79" s="65">
        <f t="shared" si="102"/>
        <v>0</v>
      </c>
      <c r="T79" s="63"/>
      <c r="U79" s="64"/>
      <c r="V79" s="65">
        <f t="shared" si="103"/>
        <v>0</v>
      </c>
      <c r="W79" s="66">
        <f t="shared" si="76"/>
        <v>0</v>
      </c>
      <c r="X79" s="275">
        <f t="shared" si="77"/>
        <v>0</v>
      </c>
      <c r="Y79" s="279">
        <f t="shared" si="7"/>
        <v>0</v>
      </c>
      <c r="Z79" s="283" t="e">
        <f t="shared" si="78"/>
        <v>#DIV/0!</v>
      </c>
      <c r="AA79" s="250"/>
      <c r="AB79" s="59"/>
      <c r="AC79" s="59"/>
      <c r="AD79" s="59"/>
      <c r="AE79" s="59"/>
      <c r="AF79" s="59"/>
      <c r="AG79" s="59"/>
    </row>
    <row r="80" spans="1:33" ht="30" customHeight="1" thickBot="1" x14ac:dyDescent="0.3">
      <c r="A80" s="111" t="s">
        <v>128</v>
      </c>
      <c r="B80" s="112"/>
      <c r="C80" s="113"/>
      <c r="D80" s="114"/>
      <c r="E80" s="115">
        <f>E76+E72+E68+E64+E60</f>
        <v>2</v>
      </c>
      <c r="F80" s="90"/>
      <c r="G80" s="89">
        <f>G76+G72+G68+G64+G60</f>
        <v>8520</v>
      </c>
      <c r="H80" s="115">
        <f>H76+H72+H68+H64+H60</f>
        <v>2</v>
      </c>
      <c r="I80" s="90"/>
      <c r="J80" s="89">
        <f>J76+J72+J68+J64+J60</f>
        <v>8520</v>
      </c>
      <c r="K80" s="91">
        <f t="shared" ref="K80" si="104">K76+K72+K68+K64+K60</f>
        <v>0</v>
      </c>
      <c r="L80" s="90"/>
      <c r="M80" s="89">
        <f>M76+M72+M68+M64+M60</f>
        <v>0</v>
      </c>
      <c r="N80" s="91">
        <f t="shared" ref="N80" si="105">N76+N72+N68+N64+N60</f>
        <v>0</v>
      </c>
      <c r="O80" s="90"/>
      <c r="P80" s="89">
        <f>P76+P72+P68+P64+P60</f>
        <v>0</v>
      </c>
      <c r="Q80" s="91">
        <f t="shared" ref="Q80" si="106">Q76+Q72+Q68+Q64+Q60</f>
        <v>0</v>
      </c>
      <c r="R80" s="90"/>
      <c r="S80" s="89">
        <f>S76+S72+S68+S64+S60</f>
        <v>0</v>
      </c>
      <c r="T80" s="91">
        <f t="shared" ref="T80" si="107">T76+T72+T68+T64+T60</f>
        <v>0</v>
      </c>
      <c r="U80" s="90"/>
      <c r="V80" s="89">
        <f>V76+V72+V68+V64+V60</f>
        <v>0</v>
      </c>
      <c r="W80" s="98">
        <f>W76+W72+W68+W64+W60</f>
        <v>8520</v>
      </c>
      <c r="X80" s="278">
        <f>X76+X72+X68+X64+X60</f>
        <v>8520</v>
      </c>
      <c r="Y80" s="280">
        <f t="shared" ref="Y80:Y144" si="108">W80-X80</f>
        <v>0</v>
      </c>
      <c r="Z80" s="280">
        <f>Y80/W80</f>
        <v>0</v>
      </c>
      <c r="AA80" s="254"/>
      <c r="AB80" s="5"/>
      <c r="AC80" s="5"/>
      <c r="AD80" s="5"/>
      <c r="AE80" s="5"/>
      <c r="AF80" s="5"/>
      <c r="AG80" s="5"/>
    </row>
    <row r="81" spans="1:33" s="178" customFormat="1" ht="30" customHeight="1" thickBot="1" x14ac:dyDescent="0.3">
      <c r="A81" s="92" t="s">
        <v>21</v>
      </c>
      <c r="B81" s="93">
        <v>5</v>
      </c>
      <c r="C81" s="198" t="s">
        <v>260</v>
      </c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0"/>
      <c r="Y81" s="281"/>
      <c r="Z81" s="40"/>
      <c r="AA81" s="248"/>
      <c r="AB81" s="5"/>
      <c r="AC81" s="5"/>
      <c r="AD81" s="5"/>
      <c r="AE81" s="5"/>
      <c r="AF81" s="5"/>
      <c r="AG81" s="5"/>
    </row>
    <row r="82" spans="1:33" ht="30" customHeight="1" x14ac:dyDescent="0.25">
      <c r="A82" s="41" t="s">
        <v>22</v>
      </c>
      <c r="B82" s="80" t="s">
        <v>129</v>
      </c>
      <c r="C82" s="67" t="s">
        <v>130</v>
      </c>
      <c r="D82" s="68"/>
      <c r="E82" s="69">
        <f>SUM(E83:E85)</f>
        <v>7</v>
      </c>
      <c r="F82" s="70"/>
      <c r="G82" s="71">
        <f>SUM(G83:G85)</f>
        <v>12600</v>
      </c>
      <c r="H82" s="69">
        <f>SUM(H83:H85)</f>
        <v>7</v>
      </c>
      <c r="I82" s="70"/>
      <c r="J82" s="71">
        <f>SUM(J83:J85)</f>
        <v>12600</v>
      </c>
      <c r="K82" s="69">
        <f>SUM(K83:K85)</f>
        <v>0</v>
      </c>
      <c r="L82" s="70"/>
      <c r="M82" s="71">
        <f>SUM(M83:M85)</f>
        <v>0</v>
      </c>
      <c r="N82" s="69">
        <f>SUM(N83:N85)</f>
        <v>0</v>
      </c>
      <c r="O82" s="70"/>
      <c r="P82" s="71">
        <f>SUM(P83:P85)</f>
        <v>0</v>
      </c>
      <c r="Q82" s="69">
        <f>SUM(Q83:Q85)</f>
        <v>0</v>
      </c>
      <c r="R82" s="70"/>
      <c r="S82" s="71">
        <f>SUM(S83:S85)</f>
        <v>0</v>
      </c>
      <c r="T82" s="69">
        <f>SUM(T83:T85)</f>
        <v>0</v>
      </c>
      <c r="U82" s="70"/>
      <c r="V82" s="71">
        <f>SUM(V83:V85)</f>
        <v>0</v>
      </c>
      <c r="W82" s="72">
        <f>SUM(W83:W85)</f>
        <v>12600</v>
      </c>
      <c r="X82" s="72">
        <f>SUM(X83:X85)</f>
        <v>12600</v>
      </c>
      <c r="Y82" s="72">
        <f t="shared" si="108"/>
        <v>0</v>
      </c>
      <c r="Z82" s="277">
        <f>Y82/W82</f>
        <v>0</v>
      </c>
      <c r="AA82" s="251"/>
      <c r="AB82" s="59"/>
      <c r="AC82" s="59"/>
      <c r="AD82" s="59"/>
      <c r="AE82" s="59"/>
      <c r="AF82" s="59"/>
      <c r="AG82" s="59"/>
    </row>
    <row r="83" spans="1:33" ht="30" customHeight="1" x14ac:dyDescent="0.25">
      <c r="A83" s="50" t="s">
        <v>24</v>
      </c>
      <c r="B83" s="51" t="s">
        <v>131</v>
      </c>
      <c r="C83" s="117" t="s">
        <v>333</v>
      </c>
      <c r="D83" s="108" t="s">
        <v>334</v>
      </c>
      <c r="E83" s="54">
        <v>7</v>
      </c>
      <c r="F83" s="55">
        <v>1800</v>
      </c>
      <c r="G83" s="56">
        <f t="shared" ref="G83:G85" si="109">E83*F83</f>
        <v>12600</v>
      </c>
      <c r="H83" s="54">
        <v>7</v>
      </c>
      <c r="I83" s="55">
        <v>1800</v>
      </c>
      <c r="J83" s="56">
        <f>H83*I83</f>
        <v>12600</v>
      </c>
      <c r="K83" s="54"/>
      <c r="L83" s="55"/>
      <c r="M83" s="56">
        <f t="shared" ref="M83:M85" si="110">K83*L83</f>
        <v>0</v>
      </c>
      <c r="N83" s="54"/>
      <c r="O83" s="55"/>
      <c r="P83" s="56">
        <f t="shared" ref="P83:P85" si="111">N83*O83</f>
        <v>0</v>
      </c>
      <c r="Q83" s="54"/>
      <c r="R83" s="55"/>
      <c r="S83" s="56">
        <f t="shared" ref="S83:S85" si="112">Q83*R83</f>
        <v>0</v>
      </c>
      <c r="T83" s="54"/>
      <c r="U83" s="55"/>
      <c r="V83" s="56">
        <f t="shared" ref="V83:V85" si="113">T83*U83</f>
        <v>0</v>
      </c>
      <c r="W83" s="57">
        <f>G83+M83+S83</f>
        <v>12600</v>
      </c>
      <c r="X83" s="275">
        <f t="shared" ref="X83:X93" si="114">J83+P83+V83</f>
        <v>12600</v>
      </c>
      <c r="Y83" s="275">
        <f t="shared" si="108"/>
        <v>0</v>
      </c>
      <c r="Z83" s="283">
        <f t="shared" ref="Z83:Z93" si="115">Y83/W83</f>
        <v>0</v>
      </c>
      <c r="AA83" s="241"/>
      <c r="AB83" s="59"/>
      <c r="AC83" s="59"/>
      <c r="AD83" s="59"/>
      <c r="AE83" s="59"/>
      <c r="AF83" s="59"/>
      <c r="AG83" s="59"/>
    </row>
    <row r="84" spans="1:33" ht="30" customHeight="1" x14ac:dyDescent="0.25">
      <c r="A84" s="50" t="s">
        <v>24</v>
      </c>
      <c r="B84" s="51" t="s">
        <v>134</v>
      </c>
      <c r="C84" s="117" t="s">
        <v>132</v>
      </c>
      <c r="D84" s="108" t="s">
        <v>133</v>
      </c>
      <c r="E84" s="54"/>
      <c r="F84" s="55"/>
      <c r="G84" s="56">
        <f t="shared" si="109"/>
        <v>0</v>
      </c>
      <c r="H84" s="54"/>
      <c r="I84" s="55"/>
      <c r="J84" s="56">
        <f t="shared" ref="J84:J85" si="116">H84*I84</f>
        <v>0</v>
      </c>
      <c r="K84" s="54"/>
      <c r="L84" s="55"/>
      <c r="M84" s="56">
        <f t="shared" si="110"/>
        <v>0</v>
      </c>
      <c r="N84" s="54"/>
      <c r="O84" s="55"/>
      <c r="P84" s="56">
        <f t="shared" si="111"/>
        <v>0</v>
      </c>
      <c r="Q84" s="54"/>
      <c r="R84" s="55"/>
      <c r="S84" s="56">
        <f t="shared" si="112"/>
        <v>0</v>
      </c>
      <c r="T84" s="54"/>
      <c r="U84" s="55"/>
      <c r="V84" s="56">
        <f t="shared" si="113"/>
        <v>0</v>
      </c>
      <c r="W84" s="57">
        <f>G84+M84+S84</f>
        <v>0</v>
      </c>
      <c r="X84" s="275">
        <f t="shared" si="114"/>
        <v>0</v>
      </c>
      <c r="Y84" s="275">
        <f t="shared" si="108"/>
        <v>0</v>
      </c>
      <c r="Z84" s="283" t="e">
        <f t="shared" si="115"/>
        <v>#DIV/0!</v>
      </c>
      <c r="AA84" s="241"/>
      <c r="AB84" s="59"/>
      <c r="AC84" s="59"/>
      <c r="AD84" s="59"/>
      <c r="AE84" s="59"/>
      <c r="AF84" s="59"/>
      <c r="AG84" s="59"/>
    </row>
    <row r="85" spans="1:33" ht="30" customHeight="1" thickBot="1" x14ac:dyDescent="0.3">
      <c r="A85" s="60" t="s">
        <v>24</v>
      </c>
      <c r="B85" s="61" t="s">
        <v>135</v>
      </c>
      <c r="C85" s="117" t="s">
        <v>132</v>
      </c>
      <c r="D85" s="110" t="s">
        <v>133</v>
      </c>
      <c r="E85" s="63"/>
      <c r="F85" s="64"/>
      <c r="G85" s="65">
        <f t="shared" si="109"/>
        <v>0</v>
      </c>
      <c r="H85" s="63"/>
      <c r="I85" s="64"/>
      <c r="J85" s="65">
        <f t="shared" si="116"/>
        <v>0</v>
      </c>
      <c r="K85" s="63"/>
      <c r="L85" s="64"/>
      <c r="M85" s="65">
        <f t="shared" si="110"/>
        <v>0</v>
      </c>
      <c r="N85" s="63"/>
      <c r="O85" s="64"/>
      <c r="P85" s="65">
        <f t="shared" si="111"/>
        <v>0</v>
      </c>
      <c r="Q85" s="63"/>
      <c r="R85" s="64"/>
      <c r="S85" s="65">
        <f t="shared" si="112"/>
        <v>0</v>
      </c>
      <c r="T85" s="63"/>
      <c r="U85" s="64"/>
      <c r="V85" s="65">
        <f t="shared" si="113"/>
        <v>0</v>
      </c>
      <c r="W85" s="66">
        <f>G85+M85+S85</f>
        <v>0</v>
      </c>
      <c r="X85" s="275">
        <f t="shared" si="114"/>
        <v>0</v>
      </c>
      <c r="Y85" s="275">
        <f t="shared" si="108"/>
        <v>0</v>
      </c>
      <c r="Z85" s="283" t="e">
        <f t="shared" si="115"/>
        <v>#DIV/0!</v>
      </c>
      <c r="AA85" s="250"/>
      <c r="AB85" s="59"/>
      <c r="AC85" s="59"/>
      <c r="AD85" s="59"/>
      <c r="AE85" s="59"/>
      <c r="AF85" s="59"/>
      <c r="AG85" s="59"/>
    </row>
    <row r="86" spans="1:33" ht="30" customHeight="1" thickBot="1" x14ac:dyDescent="0.3">
      <c r="A86" s="41" t="s">
        <v>22</v>
      </c>
      <c r="B86" s="80" t="s">
        <v>136</v>
      </c>
      <c r="C86" s="67" t="s">
        <v>137</v>
      </c>
      <c r="D86" s="269"/>
      <c r="E86" s="268">
        <f>SUM(E87:E89)</f>
        <v>0</v>
      </c>
      <c r="F86" s="70"/>
      <c r="G86" s="71">
        <f>SUM(G87:G89)</f>
        <v>0</v>
      </c>
      <c r="H86" s="268">
        <f>SUM(H87:H89)</f>
        <v>0</v>
      </c>
      <c r="I86" s="70"/>
      <c r="J86" s="71">
        <f>SUM(J87:J89)</f>
        <v>0</v>
      </c>
      <c r="K86" s="268">
        <f>SUM(K87:K89)</f>
        <v>0</v>
      </c>
      <c r="L86" s="70"/>
      <c r="M86" s="71">
        <f>SUM(M87:M89)</f>
        <v>0</v>
      </c>
      <c r="N86" s="268">
        <f>SUM(N87:N89)</f>
        <v>0</v>
      </c>
      <c r="O86" s="70"/>
      <c r="P86" s="71">
        <f>SUM(P87:P89)</f>
        <v>0</v>
      </c>
      <c r="Q86" s="268">
        <f>SUM(Q87:Q89)</f>
        <v>0</v>
      </c>
      <c r="R86" s="70"/>
      <c r="S86" s="71">
        <f>SUM(S87:S89)</f>
        <v>0</v>
      </c>
      <c r="T86" s="268">
        <f>SUM(T87:T89)</f>
        <v>0</v>
      </c>
      <c r="U86" s="70"/>
      <c r="V86" s="71">
        <f>SUM(V87:V89)</f>
        <v>0</v>
      </c>
      <c r="W86" s="72">
        <f>SUM(W87:W89)</f>
        <v>0</v>
      </c>
      <c r="X86" s="72">
        <f>SUM(X87:X89)</f>
        <v>0</v>
      </c>
      <c r="Y86" s="72">
        <f t="shared" si="108"/>
        <v>0</v>
      </c>
      <c r="Z86" s="72" t="e">
        <f>Y86/W86</f>
        <v>#DIV/0!</v>
      </c>
      <c r="AA86" s="251"/>
      <c r="AB86" s="59"/>
      <c r="AC86" s="59"/>
      <c r="AD86" s="59"/>
      <c r="AE86" s="59"/>
      <c r="AF86" s="59"/>
      <c r="AG86" s="59"/>
    </row>
    <row r="87" spans="1:33" s="178" customFormat="1" ht="30" customHeight="1" x14ac:dyDescent="0.25">
      <c r="A87" s="50" t="s">
        <v>24</v>
      </c>
      <c r="B87" s="51" t="s">
        <v>138</v>
      </c>
      <c r="C87" s="117" t="s">
        <v>139</v>
      </c>
      <c r="D87" s="267" t="s">
        <v>59</v>
      </c>
      <c r="E87" s="54"/>
      <c r="F87" s="55"/>
      <c r="G87" s="56">
        <f t="shared" ref="G87:G89" si="117">E87*F87</f>
        <v>0</v>
      </c>
      <c r="H87" s="54"/>
      <c r="I87" s="55"/>
      <c r="J87" s="56">
        <f t="shared" ref="J87:J89" si="118">H87*I87</f>
        <v>0</v>
      </c>
      <c r="K87" s="54"/>
      <c r="L87" s="55"/>
      <c r="M87" s="56">
        <f t="shared" ref="M87:M89" si="119">K87*L87</f>
        <v>0</v>
      </c>
      <c r="N87" s="54"/>
      <c r="O87" s="55"/>
      <c r="P87" s="56">
        <f t="shared" ref="P87:P89" si="120">N87*O87</f>
        <v>0</v>
      </c>
      <c r="Q87" s="54"/>
      <c r="R87" s="55"/>
      <c r="S87" s="56">
        <f t="shared" ref="S87:S89" si="121">Q87*R87</f>
        <v>0</v>
      </c>
      <c r="T87" s="54"/>
      <c r="U87" s="55"/>
      <c r="V87" s="56">
        <f t="shared" ref="V87:V89" si="122">T87*U87</f>
        <v>0</v>
      </c>
      <c r="W87" s="57">
        <f>G87+M87+S87</f>
        <v>0</v>
      </c>
      <c r="X87" s="275">
        <f t="shared" si="114"/>
        <v>0</v>
      </c>
      <c r="Y87" s="275">
        <f t="shared" si="108"/>
        <v>0</v>
      </c>
      <c r="Z87" s="283" t="e">
        <f t="shared" si="115"/>
        <v>#DIV/0!</v>
      </c>
      <c r="AA87" s="241"/>
      <c r="AB87" s="59"/>
      <c r="AC87" s="59"/>
      <c r="AD87" s="59"/>
      <c r="AE87" s="59"/>
      <c r="AF87" s="59"/>
      <c r="AG87" s="59"/>
    </row>
    <row r="88" spans="1:33" s="178" customFormat="1" ht="30" customHeight="1" x14ac:dyDescent="0.25">
      <c r="A88" s="50" t="s">
        <v>24</v>
      </c>
      <c r="B88" s="51" t="s">
        <v>140</v>
      </c>
      <c r="C88" s="96" t="s">
        <v>139</v>
      </c>
      <c r="D88" s="108" t="s">
        <v>59</v>
      </c>
      <c r="E88" s="54"/>
      <c r="F88" s="55"/>
      <c r="G88" s="56">
        <f t="shared" si="117"/>
        <v>0</v>
      </c>
      <c r="H88" s="54"/>
      <c r="I88" s="55"/>
      <c r="J88" s="56">
        <f t="shared" si="118"/>
        <v>0</v>
      </c>
      <c r="K88" s="54"/>
      <c r="L88" s="55"/>
      <c r="M88" s="56">
        <f t="shared" si="119"/>
        <v>0</v>
      </c>
      <c r="N88" s="54"/>
      <c r="O88" s="55"/>
      <c r="P88" s="56">
        <f t="shared" si="120"/>
        <v>0</v>
      </c>
      <c r="Q88" s="54"/>
      <c r="R88" s="55"/>
      <c r="S88" s="56">
        <f t="shared" si="121"/>
        <v>0</v>
      </c>
      <c r="T88" s="54"/>
      <c r="U88" s="55"/>
      <c r="V88" s="56">
        <f t="shared" si="122"/>
        <v>0</v>
      </c>
      <c r="W88" s="57">
        <f>G88+M88+S88</f>
        <v>0</v>
      </c>
      <c r="X88" s="275">
        <f t="shared" si="114"/>
        <v>0</v>
      </c>
      <c r="Y88" s="275">
        <f t="shared" si="108"/>
        <v>0</v>
      </c>
      <c r="Z88" s="283" t="e">
        <f t="shared" si="115"/>
        <v>#DIV/0!</v>
      </c>
      <c r="AA88" s="241"/>
      <c r="AB88" s="59"/>
      <c r="AC88" s="59"/>
      <c r="AD88" s="59"/>
      <c r="AE88" s="59"/>
      <c r="AF88" s="59"/>
      <c r="AG88" s="59"/>
    </row>
    <row r="89" spans="1:33" s="178" customFormat="1" ht="30" customHeight="1" thickBot="1" x14ac:dyDescent="0.3">
      <c r="A89" s="60" t="s">
        <v>24</v>
      </c>
      <c r="B89" s="61" t="s">
        <v>141</v>
      </c>
      <c r="C89" s="88" t="s">
        <v>139</v>
      </c>
      <c r="D89" s="110" t="s">
        <v>59</v>
      </c>
      <c r="E89" s="63"/>
      <c r="F89" s="64"/>
      <c r="G89" s="65">
        <f t="shared" si="117"/>
        <v>0</v>
      </c>
      <c r="H89" s="63"/>
      <c r="I89" s="64"/>
      <c r="J89" s="65">
        <f t="shared" si="118"/>
        <v>0</v>
      </c>
      <c r="K89" s="63"/>
      <c r="L89" s="64"/>
      <c r="M89" s="65">
        <f t="shared" si="119"/>
        <v>0</v>
      </c>
      <c r="N89" s="63"/>
      <c r="O89" s="64"/>
      <c r="P89" s="65">
        <f t="shared" si="120"/>
        <v>0</v>
      </c>
      <c r="Q89" s="63"/>
      <c r="R89" s="64"/>
      <c r="S89" s="65">
        <f t="shared" si="121"/>
        <v>0</v>
      </c>
      <c r="T89" s="63"/>
      <c r="U89" s="64"/>
      <c r="V89" s="65">
        <f t="shared" si="122"/>
        <v>0</v>
      </c>
      <c r="W89" s="66">
        <f>G89+M89+S89</f>
        <v>0</v>
      </c>
      <c r="X89" s="275">
        <f t="shared" si="114"/>
        <v>0</v>
      </c>
      <c r="Y89" s="275">
        <f t="shared" si="108"/>
        <v>0</v>
      </c>
      <c r="Z89" s="283" t="e">
        <f t="shared" si="115"/>
        <v>#DIV/0!</v>
      </c>
      <c r="AA89" s="250"/>
      <c r="AB89" s="59"/>
      <c r="AC89" s="59"/>
      <c r="AD89" s="59"/>
      <c r="AE89" s="59"/>
      <c r="AF89" s="59"/>
      <c r="AG89" s="59"/>
    </row>
    <row r="90" spans="1:33" ht="30" customHeight="1" x14ac:dyDescent="0.25">
      <c r="A90" s="199" t="s">
        <v>22</v>
      </c>
      <c r="B90" s="200" t="s">
        <v>142</v>
      </c>
      <c r="C90" s="205" t="s">
        <v>143</v>
      </c>
      <c r="D90" s="203"/>
      <c r="E90" s="268">
        <f>SUM(E91:E93)</f>
        <v>0</v>
      </c>
      <c r="F90" s="70"/>
      <c r="G90" s="71">
        <f>SUM(G91:G93)</f>
        <v>0</v>
      </c>
      <c r="H90" s="268">
        <f>SUM(H91:H93)</f>
        <v>0</v>
      </c>
      <c r="I90" s="70"/>
      <c r="J90" s="71">
        <f>SUM(J91:J93)</f>
        <v>0</v>
      </c>
      <c r="K90" s="268">
        <f>SUM(K91:K93)</f>
        <v>0</v>
      </c>
      <c r="L90" s="70"/>
      <c r="M90" s="71">
        <f>SUM(M91:M93)</f>
        <v>0</v>
      </c>
      <c r="N90" s="268">
        <f>SUM(N91:N93)</f>
        <v>0</v>
      </c>
      <c r="O90" s="70"/>
      <c r="P90" s="71">
        <f>SUM(P91:P93)</f>
        <v>0</v>
      </c>
      <c r="Q90" s="268">
        <f>SUM(Q91:Q93)</f>
        <v>0</v>
      </c>
      <c r="R90" s="70"/>
      <c r="S90" s="71">
        <f>SUM(S91:S93)</f>
        <v>0</v>
      </c>
      <c r="T90" s="268">
        <f>SUM(T91:T93)</f>
        <v>0</v>
      </c>
      <c r="U90" s="70"/>
      <c r="V90" s="71">
        <f>SUM(V91:V93)</f>
        <v>0</v>
      </c>
      <c r="W90" s="72">
        <f>SUM(W91:W93)</f>
        <v>0</v>
      </c>
      <c r="X90" s="72">
        <f>SUM(X91:X93)</f>
        <v>0</v>
      </c>
      <c r="Y90" s="72">
        <f t="shared" si="108"/>
        <v>0</v>
      </c>
      <c r="Z90" s="72" t="e">
        <f>Y90/W90</f>
        <v>#DIV/0!</v>
      </c>
      <c r="AA90" s="251"/>
      <c r="AB90" s="59"/>
      <c r="AC90" s="59"/>
      <c r="AD90" s="59"/>
      <c r="AE90" s="59"/>
      <c r="AF90" s="59"/>
      <c r="AG90" s="59"/>
    </row>
    <row r="91" spans="1:33" ht="30" customHeight="1" x14ac:dyDescent="0.25">
      <c r="A91" s="50" t="s">
        <v>24</v>
      </c>
      <c r="B91" s="201" t="s">
        <v>144</v>
      </c>
      <c r="C91" s="206" t="s">
        <v>65</v>
      </c>
      <c r="D91" s="204" t="s">
        <v>66</v>
      </c>
      <c r="E91" s="54"/>
      <c r="F91" s="55"/>
      <c r="G91" s="56">
        <f t="shared" ref="G91:G93" si="123">E91*F91</f>
        <v>0</v>
      </c>
      <c r="H91" s="54"/>
      <c r="I91" s="55"/>
      <c r="J91" s="56">
        <f t="shared" ref="J91:J93" si="124">H91*I91</f>
        <v>0</v>
      </c>
      <c r="K91" s="54"/>
      <c r="L91" s="55"/>
      <c r="M91" s="56">
        <f>K91*L91</f>
        <v>0</v>
      </c>
      <c r="N91" s="54"/>
      <c r="O91" s="55"/>
      <c r="P91" s="56">
        <f>N91*O91</f>
        <v>0</v>
      </c>
      <c r="Q91" s="54"/>
      <c r="R91" s="55"/>
      <c r="S91" s="56">
        <f t="shared" ref="S91:S93" si="125">Q91*R91</f>
        <v>0</v>
      </c>
      <c r="T91" s="54"/>
      <c r="U91" s="55"/>
      <c r="V91" s="56">
        <f t="shared" ref="V91:V93" si="126">T91*U91</f>
        <v>0</v>
      </c>
      <c r="W91" s="57">
        <f>G91+M91+S91</f>
        <v>0</v>
      </c>
      <c r="X91" s="275">
        <f t="shared" si="114"/>
        <v>0</v>
      </c>
      <c r="Y91" s="275">
        <f t="shared" si="108"/>
        <v>0</v>
      </c>
      <c r="Z91" s="283" t="e">
        <f t="shared" si="115"/>
        <v>#DIV/0!</v>
      </c>
      <c r="AA91" s="241"/>
      <c r="AB91" s="58"/>
      <c r="AC91" s="59"/>
      <c r="AD91" s="59"/>
      <c r="AE91" s="59"/>
      <c r="AF91" s="59"/>
      <c r="AG91" s="59"/>
    </row>
    <row r="92" spans="1:33" ht="30" customHeight="1" x14ac:dyDescent="0.25">
      <c r="A92" s="50" t="s">
        <v>24</v>
      </c>
      <c r="B92" s="201" t="s">
        <v>145</v>
      </c>
      <c r="C92" s="206" t="s">
        <v>65</v>
      </c>
      <c r="D92" s="204" t="s">
        <v>66</v>
      </c>
      <c r="E92" s="54"/>
      <c r="F92" s="55"/>
      <c r="G92" s="56">
        <f t="shared" si="123"/>
        <v>0</v>
      </c>
      <c r="H92" s="54"/>
      <c r="I92" s="55"/>
      <c r="J92" s="56">
        <f t="shared" si="124"/>
        <v>0</v>
      </c>
      <c r="K92" s="54"/>
      <c r="L92" s="55"/>
      <c r="M92" s="56">
        <f t="shared" ref="M92:M93" si="127">K92*L92</f>
        <v>0</v>
      </c>
      <c r="N92" s="54"/>
      <c r="O92" s="55"/>
      <c r="P92" s="56">
        <f t="shared" ref="P92:P93" si="128">N92*O92</f>
        <v>0</v>
      </c>
      <c r="Q92" s="54"/>
      <c r="R92" s="55"/>
      <c r="S92" s="56">
        <f t="shared" si="125"/>
        <v>0</v>
      </c>
      <c r="T92" s="54"/>
      <c r="U92" s="55"/>
      <c r="V92" s="56">
        <f t="shared" si="126"/>
        <v>0</v>
      </c>
      <c r="W92" s="57">
        <f>G92+M92+S92</f>
        <v>0</v>
      </c>
      <c r="X92" s="275">
        <f t="shared" si="114"/>
        <v>0</v>
      </c>
      <c r="Y92" s="275">
        <f t="shared" si="108"/>
        <v>0</v>
      </c>
      <c r="Z92" s="283" t="e">
        <f t="shared" si="115"/>
        <v>#DIV/0!</v>
      </c>
      <c r="AA92" s="241"/>
      <c r="AB92" s="59"/>
      <c r="AC92" s="59"/>
      <c r="AD92" s="59"/>
      <c r="AE92" s="59"/>
      <c r="AF92" s="59"/>
      <c r="AG92" s="59"/>
    </row>
    <row r="93" spans="1:33" ht="30" customHeight="1" thickBot="1" x14ac:dyDescent="0.3">
      <c r="A93" s="60" t="s">
        <v>24</v>
      </c>
      <c r="B93" s="225" t="s">
        <v>146</v>
      </c>
      <c r="C93" s="226" t="s">
        <v>65</v>
      </c>
      <c r="D93" s="204" t="s">
        <v>66</v>
      </c>
      <c r="E93" s="75"/>
      <c r="F93" s="76"/>
      <c r="G93" s="77">
        <f t="shared" si="123"/>
        <v>0</v>
      </c>
      <c r="H93" s="75"/>
      <c r="I93" s="76"/>
      <c r="J93" s="77">
        <f t="shared" si="124"/>
        <v>0</v>
      </c>
      <c r="K93" s="75"/>
      <c r="L93" s="76"/>
      <c r="M93" s="77">
        <f t="shared" si="127"/>
        <v>0</v>
      </c>
      <c r="N93" s="75"/>
      <c r="O93" s="76"/>
      <c r="P93" s="77">
        <f t="shared" si="128"/>
        <v>0</v>
      </c>
      <c r="Q93" s="75"/>
      <c r="R93" s="76"/>
      <c r="S93" s="77">
        <f t="shared" si="125"/>
        <v>0</v>
      </c>
      <c r="T93" s="75"/>
      <c r="U93" s="76"/>
      <c r="V93" s="77">
        <f t="shared" si="126"/>
        <v>0</v>
      </c>
      <c r="W93" s="66">
        <f>G93+M93+S93</f>
        <v>0</v>
      </c>
      <c r="X93" s="275">
        <f t="shared" si="114"/>
        <v>0</v>
      </c>
      <c r="Y93" s="275">
        <f t="shared" si="108"/>
        <v>0</v>
      </c>
      <c r="Z93" s="283" t="e">
        <f t="shared" si="115"/>
        <v>#DIV/0!</v>
      </c>
      <c r="AA93" s="252"/>
      <c r="AB93" s="59"/>
      <c r="AC93" s="59"/>
      <c r="AD93" s="59"/>
      <c r="AE93" s="59"/>
      <c r="AF93" s="59"/>
      <c r="AG93" s="59"/>
    </row>
    <row r="94" spans="1:33" ht="39.75" customHeight="1" thickBot="1" x14ac:dyDescent="0.3">
      <c r="A94" s="451" t="s">
        <v>268</v>
      </c>
      <c r="B94" s="452"/>
      <c r="C94" s="452"/>
      <c r="D94" s="453"/>
      <c r="E94" s="90"/>
      <c r="F94" s="90"/>
      <c r="G94" s="89">
        <f>G82+G86+G90</f>
        <v>12600</v>
      </c>
      <c r="H94" s="90"/>
      <c r="I94" s="90"/>
      <c r="J94" s="89">
        <f>J82+J86+J90</f>
        <v>12600</v>
      </c>
      <c r="K94" s="90"/>
      <c r="L94" s="90"/>
      <c r="M94" s="89">
        <f>M82+M86+M90</f>
        <v>0</v>
      </c>
      <c r="N94" s="90"/>
      <c r="O94" s="90"/>
      <c r="P94" s="89">
        <f>P82+P86+P90</f>
        <v>0</v>
      </c>
      <c r="Q94" s="90"/>
      <c r="R94" s="90"/>
      <c r="S94" s="89">
        <f>S82+S86+S90</f>
        <v>0</v>
      </c>
      <c r="T94" s="90"/>
      <c r="U94" s="90"/>
      <c r="V94" s="89">
        <f>V82+V86+V90</f>
        <v>0</v>
      </c>
      <c r="W94" s="98">
        <f>W82+W86+W90</f>
        <v>12600</v>
      </c>
      <c r="X94" s="98">
        <f>X82+X86+X90</f>
        <v>12600</v>
      </c>
      <c r="Y94" s="98">
        <f t="shared" si="108"/>
        <v>0</v>
      </c>
      <c r="Z94" s="98">
        <f>Y94/W94</f>
        <v>0</v>
      </c>
      <c r="AA94" s="254"/>
      <c r="AC94" s="5"/>
      <c r="AD94" s="5"/>
      <c r="AE94" s="5"/>
      <c r="AF94" s="5"/>
      <c r="AG94" s="5"/>
    </row>
    <row r="95" spans="1:33" ht="30" customHeight="1" thickBot="1" x14ac:dyDescent="0.3">
      <c r="A95" s="120" t="s">
        <v>21</v>
      </c>
      <c r="B95" s="121">
        <v>6</v>
      </c>
      <c r="C95" s="122" t="s">
        <v>147</v>
      </c>
      <c r="D95" s="11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40"/>
      <c r="X95" s="40"/>
      <c r="Y95" s="281"/>
      <c r="Z95" s="40"/>
      <c r="AA95" s="248"/>
      <c r="AB95" s="5"/>
      <c r="AC95" s="5"/>
      <c r="AD95" s="5"/>
      <c r="AE95" s="5"/>
      <c r="AF95" s="5"/>
      <c r="AG95" s="5"/>
    </row>
    <row r="96" spans="1:33" ht="30" customHeight="1" x14ac:dyDescent="0.25">
      <c r="A96" s="41" t="s">
        <v>22</v>
      </c>
      <c r="B96" s="80" t="s">
        <v>148</v>
      </c>
      <c r="C96" s="123" t="s">
        <v>149</v>
      </c>
      <c r="D96" s="44"/>
      <c r="E96" s="45">
        <f>SUM(E97:E100)</f>
        <v>114</v>
      </c>
      <c r="F96" s="46"/>
      <c r="G96" s="47">
        <f>SUM(G97:G100)</f>
        <v>15880</v>
      </c>
      <c r="H96" s="45">
        <f>SUM(H97:H100)</f>
        <v>94</v>
      </c>
      <c r="I96" s="46"/>
      <c r="J96" s="47">
        <f>SUM(J97:J100)</f>
        <v>15707.2</v>
      </c>
      <c r="K96" s="45">
        <f>SUM(K97:K100)</f>
        <v>0</v>
      </c>
      <c r="L96" s="46"/>
      <c r="M96" s="47">
        <f>SUM(M97:M100)</f>
        <v>0</v>
      </c>
      <c r="N96" s="45">
        <f>SUM(N97:N100)</f>
        <v>0</v>
      </c>
      <c r="O96" s="46"/>
      <c r="P96" s="47">
        <f>SUM(P97:P100)</f>
        <v>0</v>
      </c>
      <c r="Q96" s="45">
        <f>SUM(Q97:Q100)</f>
        <v>0</v>
      </c>
      <c r="R96" s="46"/>
      <c r="S96" s="47">
        <f>SUM(S97:S100)</f>
        <v>0</v>
      </c>
      <c r="T96" s="45">
        <f>SUM(T97:T100)</f>
        <v>0</v>
      </c>
      <c r="U96" s="46"/>
      <c r="V96" s="47">
        <f>SUM(V97:V100)</f>
        <v>0</v>
      </c>
      <c r="W96" s="47">
        <f>SUM(W97:W100)</f>
        <v>15880</v>
      </c>
      <c r="X96" s="47">
        <f>SUM(X97:X100)</f>
        <v>15707.2</v>
      </c>
      <c r="Y96" s="47">
        <f t="shared" si="108"/>
        <v>172.79999999999927</v>
      </c>
      <c r="Z96" s="277">
        <f>Y96/W96</f>
        <v>1.0881612090680054E-2</v>
      </c>
      <c r="AA96" s="249"/>
      <c r="AB96" s="49"/>
      <c r="AC96" s="49"/>
      <c r="AD96" s="49"/>
      <c r="AE96" s="49"/>
      <c r="AF96" s="49"/>
      <c r="AG96" s="49"/>
    </row>
    <row r="97" spans="1:33" ht="30" customHeight="1" x14ac:dyDescent="0.25">
      <c r="A97" s="50" t="s">
        <v>24</v>
      </c>
      <c r="B97" s="51" t="s">
        <v>150</v>
      </c>
      <c r="C97" s="96" t="s">
        <v>335</v>
      </c>
      <c r="D97" s="53" t="s">
        <v>336</v>
      </c>
      <c r="E97" s="54">
        <v>100</v>
      </c>
      <c r="F97" s="55">
        <v>25</v>
      </c>
      <c r="G97" s="56">
        <f t="shared" ref="G97:G100" si="129">E97*F97</f>
        <v>2500</v>
      </c>
      <c r="H97" s="54">
        <v>80</v>
      </c>
      <c r="I97" s="55">
        <v>29.09</v>
      </c>
      <c r="J97" s="56">
        <f t="shared" ref="J97:J100" si="130">H97*I97</f>
        <v>2327.1999999999998</v>
      </c>
      <c r="K97" s="54"/>
      <c r="L97" s="55"/>
      <c r="M97" s="56">
        <f t="shared" ref="M97:M100" si="131">K97*L97</f>
        <v>0</v>
      </c>
      <c r="N97" s="54"/>
      <c r="O97" s="55"/>
      <c r="P97" s="56">
        <f t="shared" ref="P97:P100" si="132">N97*O97</f>
        <v>0</v>
      </c>
      <c r="Q97" s="54"/>
      <c r="R97" s="55"/>
      <c r="S97" s="56">
        <f t="shared" ref="S97:S100" si="133">Q97*R97</f>
        <v>0</v>
      </c>
      <c r="T97" s="54"/>
      <c r="U97" s="55"/>
      <c r="V97" s="56">
        <f t="shared" ref="V97:V100" si="134">T97*U97</f>
        <v>0</v>
      </c>
      <c r="W97" s="57">
        <f t="shared" ref="W97:W104" si="135">G97+M97+S97</f>
        <v>2500</v>
      </c>
      <c r="X97" s="275">
        <f t="shared" ref="X97:X108" si="136">J97+P97+V97</f>
        <v>2327.1999999999998</v>
      </c>
      <c r="Y97" s="275">
        <f t="shared" si="108"/>
        <v>172.80000000000018</v>
      </c>
      <c r="Z97" s="283">
        <f t="shared" ref="Z97:Z108" si="137">Y97/W97</f>
        <v>6.912000000000007E-2</v>
      </c>
      <c r="AA97" s="241"/>
      <c r="AB97" s="59"/>
      <c r="AC97" s="59"/>
      <c r="AD97" s="59"/>
      <c r="AE97" s="59"/>
      <c r="AF97" s="59"/>
      <c r="AG97" s="59"/>
    </row>
    <row r="98" spans="1:33" ht="30" customHeight="1" x14ac:dyDescent="0.25">
      <c r="A98" s="50" t="s">
        <v>24</v>
      </c>
      <c r="B98" s="51" t="s">
        <v>152</v>
      </c>
      <c r="C98" s="96" t="s">
        <v>337</v>
      </c>
      <c r="D98" s="53" t="s">
        <v>59</v>
      </c>
      <c r="E98" s="54">
        <v>12</v>
      </c>
      <c r="F98" s="55">
        <v>422.58</v>
      </c>
      <c r="G98" s="56">
        <f t="shared" si="129"/>
        <v>5070.96</v>
      </c>
      <c r="H98" s="54">
        <v>12</v>
      </c>
      <c r="I98" s="55">
        <v>422.58</v>
      </c>
      <c r="J98" s="56">
        <f t="shared" si="130"/>
        <v>5070.96</v>
      </c>
      <c r="K98" s="54"/>
      <c r="L98" s="55"/>
      <c r="M98" s="56">
        <f t="shared" si="131"/>
        <v>0</v>
      </c>
      <c r="N98" s="54"/>
      <c r="O98" s="55"/>
      <c r="P98" s="56">
        <f t="shared" si="132"/>
        <v>0</v>
      </c>
      <c r="Q98" s="54"/>
      <c r="R98" s="55"/>
      <c r="S98" s="56">
        <f t="shared" si="133"/>
        <v>0</v>
      </c>
      <c r="T98" s="54"/>
      <c r="U98" s="55"/>
      <c r="V98" s="56">
        <f t="shared" si="134"/>
        <v>0</v>
      </c>
      <c r="W98" s="57">
        <f t="shared" si="135"/>
        <v>5070.96</v>
      </c>
      <c r="X98" s="275">
        <f t="shared" si="136"/>
        <v>5070.96</v>
      </c>
      <c r="Y98" s="275">
        <f t="shared" si="108"/>
        <v>0</v>
      </c>
      <c r="Z98" s="283">
        <f t="shared" si="137"/>
        <v>0</v>
      </c>
      <c r="AA98" s="241"/>
      <c r="AB98" s="59"/>
      <c r="AC98" s="59"/>
      <c r="AD98" s="59"/>
      <c r="AE98" s="59"/>
      <c r="AF98" s="59"/>
      <c r="AG98" s="59"/>
    </row>
    <row r="99" spans="1:33" s="402" customFormat="1" ht="30" customHeight="1" x14ac:dyDescent="0.25">
      <c r="A99" s="60" t="s">
        <v>24</v>
      </c>
      <c r="B99" s="61" t="s">
        <v>153</v>
      </c>
      <c r="C99" s="88" t="s">
        <v>338</v>
      </c>
      <c r="D99" s="62" t="s">
        <v>59</v>
      </c>
      <c r="E99" s="63">
        <v>1</v>
      </c>
      <c r="F99" s="64">
        <v>5400</v>
      </c>
      <c r="G99" s="65">
        <v>5400</v>
      </c>
      <c r="H99" s="63">
        <v>1</v>
      </c>
      <c r="I99" s="64">
        <v>5400</v>
      </c>
      <c r="J99" s="65">
        <v>5400</v>
      </c>
      <c r="K99" s="63"/>
      <c r="L99" s="64"/>
      <c r="M99" s="65"/>
      <c r="N99" s="63"/>
      <c r="O99" s="64"/>
      <c r="P99" s="65"/>
      <c r="Q99" s="63"/>
      <c r="R99" s="64"/>
      <c r="S99" s="65"/>
      <c r="T99" s="63"/>
      <c r="U99" s="64"/>
      <c r="V99" s="65"/>
      <c r="W99" s="66">
        <v>5400</v>
      </c>
      <c r="X99" s="358">
        <v>5400</v>
      </c>
      <c r="Y99" s="358"/>
      <c r="Z99" s="359"/>
      <c r="AA99" s="250"/>
      <c r="AB99" s="59"/>
      <c r="AC99" s="59"/>
      <c r="AD99" s="59"/>
      <c r="AE99" s="59"/>
      <c r="AF99" s="59"/>
      <c r="AG99" s="59"/>
    </row>
    <row r="100" spans="1:33" ht="30" customHeight="1" thickBot="1" x14ac:dyDescent="0.3">
      <c r="A100" s="60" t="s">
        <v>24</v>
      </c>
      <c r="B100" s="61" t="s">
        <v>339</v>
      </c>
      <c r="C100" s="88" t="s">
        <v>340</v>
      </c>
      <c r="D100" s="62" t="s">
        <v>59</v>
      </c>
      <c r="E100" s="63">
        <v>1</v>
      </c>
      <c r="F100" s="64">
        <v>2909.04</v>
      </c>
      <c r="G100" s="65">
        <f t="shared" si="129"/>
        <v>2909.04</v>
      </c>
      <c r="H100" s="63">
        <v>1</v>
      </c>
      <c r="I100" s="64">
        <v>2909.04</v>
      </c>
      <c r="J100" s="65">
        <f t="shared" si="130"/>
        <v>2909.04</v>
      </c>
      <c r="K100" s="63"/>
      <c r="L100" s="64"/>
      <c r="M100" s="65">
        <f t="shared" si="131"/>
        <v>0</v>
      </c>
      <c r="N100" s="63"/>
      <c r="O100" s="64"/>
      <c r="P100" s="65">
        <f t="shared" si="132"/>
        <v>0</v>
      </c>
      <c r="Q100" s="63"/>
      <c r="R100" s="64"/>
      <c r="S100" s="65">
        <f t="shared" si="133"/>
        <v>0</v>
      </c>
      <c r="T100" s="63"/>
      <c r="U100" s="64"/>
      <c r="V100" s="65">
        <f t="shared" si="134"/>
        <v>0</v>
      </c>
      <c r="W100" s="66">
        <f t="shared" si="135"/>
        <v>2909.04</v>
      </c>
      <c r="X100" s="275">
        <f t="shared" si="136"/>
        <v>2909.04</v>
      </c>
      <c r="Y100" s="275">
        <f t="shared" si="108"/>
        <v>0</v>
      </c>
      <c r="Z100" s="283">
        <f t="shared" si="137"/>
        <v>0</v>
      </c>
      <c r="AA100" s="250"/>
      <c r="AB100" s="59"/>
      <c r="AC100" s="59"/>
      <c r="AD100" s="59"/>
      <c r="AE100" s="59"/>
      <c r="AF100" s="59"/>
      <c r="AG100" s="59"/>
    </row>
    <row r="101" spans="1:33" ht="30" customHeight="1" x14ac:dyDescent="0.25">
      <c r="A101" s="41" t="s">
        <v>21</v>
      </c>
      <c r="B101" s="80" t="s">
        <v>154</v>
      </c>
      <c r="C101" s="124" t="s">
        <v>155</v>
      </c>
      <c r="D101" s="68"/>
      <c r="E101" s="69">
        <f>SUM(E102:E104)</f>
        <v>0</v>
      </c>
      <c r="F101" s="70"/>
      <c r="G101" s="71">
        <f>SUM(G102:G104)</f>
        <v>0</v>
      </c>
      <c r="H101" s="69">
        <f>SUM(H102:H104)</f>
        <v>0</v>
      </c>
      <c r="I101" s="70"/>
      <c r="J101" s="71">
        <f>SUM(J102:J104)</f>
        <v>0</v>
      </c>
      <c r="K101" s="69">
        <f>SUM(K102:K104)</f>
        <v>0</v>
      </c>
      <c r="L101" s="70"/>
      <c r="M101" s="71">
        <f>SUM(M102:M104)</f>
        <v>0</v>
      </c>
      <c r="N101" s="69">
        <f>SUM(N102:N104)</f>
        <v>0</v>
      </c>
      <c r="O101" s="70"/>
      <c r="P101" s="71">
        <f>SUM(P102:P104)</f>
        <v>0</v>
      </c>
      <c r="Q101" s="69">
        <f>SUM(Q102:Q104)</f>
        <v>0</v>
      </c>
      <c r="R101" s="70"/>
      <c r="S101" s="71">
        <f>SUM(S102:S104)</f>
        <v>0</v>
      </c>
      <c r="T101" s="69">
        <f>SUM(T102:T104)</f>
        <v>0</v>
      </c>
      <c r="U101" s="70"/>
      <c r="V101" s="71">
        <f>SUM(V102:V104)</f>
        <v>0</v>
      </c>
      <c r="W101" s="71">
        <f>SUM(W102:W104)</f>
        <v>0</v>
      </c>
      <c r="X101" s="71">
        <f>SUM(X102:X104)</f>
        <v>0</v>
      </c>
      <c r="Y101" s="71">
        <f t="shared" si="108"/>
        <v>0</v>
      </c>
      <c r="Z101" s="71" t="e">
        <f>Y101/W101</f>
        <v>#DIV/0!</v>
      </c>
      <c r="AA101" s="251"/>
      <c r="AB101" s="49"/>
      <c r="AC101" s="49"/>
      <c r="AD101" s="49"/>
      <c r="AE101" s="49"/>
      <c r="AF101" s="49"/>
      <c r="AG101" s="49"/>
    </row>
    <row r="102" spans="1:33" ht="30" customHeight="1" x14ac:dyDescent="0.25">
      <c r="A102" s="50" t="s">
        <v>24</v>
      </c>
      <c r="B102" s="51" t="s">
        <v>156</v>
      </c>
      <c r="C102" s="96" t="s">
        <v>151</v>
      </c>
      <c r="D102" s="53" t="s">
        <v>59</v>
      </c>
      <c r="E102" s="54"/>
      <c r="F102" s="55"/>
      <c r="G102" s="56">
        <f t="shared" ref="G102:G104" si="138">E102*F102</f>
        <v>0</v>
      </c>
      <c r="H102" s="54"/>
      <c r="I102" s="55"/>
      <c r="J102" s="56">
        <f t="shared" ref="J102:J104" si="139">H102*I102</f>
        <v>0</v>
      </c>
      <c r="K102" s="54"/>
      <c r="L102" s="55"/>
      <c r="M102" s="56">
        <f t="shared" ref="M102:M104" si="140">K102*L102</f>
        <v>0</v>
      </c>
      <c r="N102" s="54"/>
      <c r="O102" s="55"/>
      <c r="P102" s="56">
        <f t="shared" ref="P102:P104" si="141">N102*O102</f>
        <v>0</v>
      </c>
      <c r="Q102" s="54"/>
      <c r="R102" s="55"/>
      <c r="S102" s="56">
        <f t="shared" ref="S102:S104" si="142">Q102*R102</f>
        <v>0</v>
      </c>
      <c r="T102" s="54"/>
      <c r="U102" s="55"/>
      <c r="V102" s="56">
        <f t="shared" ref="V102:V104" si="143">T102*U102</f>
        <v>0</v>
      </c>
      <c r="W102" s="57">
        <f t="shared" si="135"/>
        <v>0</v>
      </c>
      <c r="X102" s="275">
        <f t="shared" si="136"/>
        <v>0</v>
      </c>
      <c r="Y102" s="275">
        <f t="shared" si="108"/>
        <v>0</v>
      </c>
      <c r="Z102" s="283" t="e">
        <f t="shared" si="137"/>
        <v>#DIV/0!</v>
      </c>
      <c r="AA102" s="241"/>
      <c r="AB102" s="59"/>
      <c r="AC102" s="59"/>
      <c r="AD102" s="59"/>
      <c r="AE102" s="59"/>
      <c r="AF102" s="59"/>
      <c r="AG102" s="59"/>
    </row>
    <row r="103" spans="1:33" ht="30" customHeight="1" x14ac:dyDescent="0.25">
      <c r="A103" s="50" t="s">
        <v>24</v>
      </c>
      <c r="B103" s="51" t="s">
        <v>157</v>
      </c>
      <c r="C103" s="96" t="s">
        <v>151</v>
      </c>
      <c r="D103" s="53" t="s">
        <v>59</v>
      </c>
      <c r="E103" s="54"/>
      <c r="F103" s="55"/>
      <c r="G103" s="56">
        <f t="shared" si="138"/>
        <v>0</v>
      </c>
      <c r="H103" s="54"/>
      <c r="I103" s="55"/>
      <c r="J103" s="56">
        <f t="shared" si="139"/>
        <v>0</v>
      </c>
      <c r="K103" s="54"/>
      <c r="L103" s="55"/>
      <c r="M103" s="56">
        <f t="shared" si="140"/>
        <v>0</v>
      </c>
      <c r="N103" s="54"/>
      <c r="O103" s="55"/>
      <c r="P103" s="56">
        <f t="shared" si="141"/>
        <v>0</v>
      </c>
      <c r="Q103" s="54"/>
      <c r="R103" s="55"/>
      <c r="S103" s="56">
        <f t="shared" si="142"/>
        <v>0</v>
      </c>
      <c r="T103" s="54"/>
      <c r="U103" s="55"/>
      <c r="V103" s="56">
        <f t="shared" si="143"/>
        <v>0</v>
      </c>
      <c r="W103" s="57">
        <f t="shared" si="135"/>
        <v>0</v>
      </c>
      <c r="X103" s="275">
        <f t="shared" si="136"/>
        <v>0</v>
      </c>
      <c r="Y103" s="275">
        <f t="shared" si="108"/>
        <v>0</v>
      </c>
      <c r="Z103" s="283" t="e">
        <f t="shared" si="137"/>
        <v>#DIV/0!</v>
      </c>
      <c r="AA103" s="241"/>
      <c r="AB103" s="59"/>
      <c r="AC103" s="59"/>
      <c r="AD103" s="59"/>
      <c r="AE103" s="59"/>
      <c r="AF103" s="59"/>
      <c r="AG103" s="59"/>
    </row>
    <row r="104" spans="1:33" ht="30" customHeight="1" thickBot="1" x14ac:dyDescent="0.3">
      <c r="A104" s="60" t="s">
        <v>24</v>
      </c>
      <c r="B104" s="61" t="s">
        <v>158</v>
      </c>
      <c r="C104" s="88" t="s">
        <v>151</v>
      </c>
      <c r="D104" s="62" t="s">
        <v>59</v>
      </c>
      <c r="E104" s="63"/>
      <c r="F104" s="64"/>
      <c r="G104" s="65">
        <f t="shared" si="138"/>
        <v>0</v>
      </c>
      <c r="H104" s="63"/>
      <c r="I104" s="64"/>
      <c r="J104" s="65">
        <f t="shared" si="139"/>
        <v>0</v>
      </c>
      <c r="K104" s="63"/>
      <c r="L104" s="64"/>
      <c r="M104" s="65">
        <f t="shared" si="140"/>
        <v>0</v>
      </c>
      <c r="N104" s="63"/>
      <c r="O104" s="64"/>
      <c r="P104" s="65">
        <f t="shared" si="141"/>
        <v>0</v>
      </c>
      <c r="Q104" s="63"/>
      <c r="R104" s="64"/>
      <c r="S104" s="65">
        <f t="shared" si="142"/>
        <v>0</v>
      </c>
      <c r="T104" s="63"/>
      <c r="U104" s="64"/>
      <c r="V104" s="65">
        <f t="shared" si="143"/>
        <v>0</v>
      </c>
      <c r="W104" s="66">
        <f t="shared" si="135"/>
        <v>0</v>
      </c>
      <c r="X104" s="275">
        <f t="shared" si="136"/>
        <v>0</v>
      </c>
      <c r="Y104" s="275">
        <f t="shared" si="108"/>
        <v>0</v>
      </c>
      <c r="Z104" s="283" t="e">
        <f t="shared" si="137"/>
        <v>#DIV/0!</v>
      </c>
      <c r="AA104" s="250"/>
      <c r="AB104" s="59"/>
      <c r="AC104" s="59"/>
      <c r="AD104" s="59"/>
      <c r="AE104" s="59"/>
      <c r="AF104" s="59"/>
      <c r="AG104" s="59"/>
    </row>
    <row r="105" spans="1:33" ht="30" customHeight="1" x14ac:dyDescent="0.25">
      <c r="A105" s="41" t="s">
        <v>21</v>
      </c>
      <c r="B105" s="80" t="s">
        <v>159</v>
      </c>
      <c r="C105" s="124" t="s">
        <v>160</v>
      </c>
      <c r="D105" s="68"/>
      <c r="E105" s="69">
        <f>SUM(E106:E108)</f>
        <v>0</v>
      </c>
      <c r="F105" s="70"/>
      <c r="G105" s="71">
        <f>SUM(G106:G108)</f>
        <v>0</v>
      </c>
      <c r="H105" s="69">
        <f>SUM(H106:H108)</f>
        <v>0</v>
      </c>
      <c r="I105" s="70"/>
      <c r="J105" s="71">
        <f>SUM(J106:J108)</f>
        <v>0</v>
      </c>
      <c r="K105" s="69">
        <f>SUM(K106:K108)</f>
        <v>0</v>
      </c>
      <c r="L105" s="70"/>
      <c r="M105" s="71">
        <f>SUM(M106:M108)</f>
        <v>0</v>
      </c>
      <c r="N105" s="69">
        <f>SUM(N106:N108)</f>
        <v>0</v>
      </c>
      <c r="O105" s="70"/>
      <c r="P105" s="71">
        <f>SUM(P106:P108)</f>
        <v>0</v>
      </c>
      <c r="Q105" s="69">
        <f>SUM(Q106:Q108)</f>
        <v>0</v>
      </c>
      <c r="R105" s="70"/>
      <c r="S105" s="71">
        <f>SUM(S106:S108)</f>
        <v>0</v>
      </c>
      <c r="T105" s="69">
        <f>SUM(T106:T108)</f>
        <v>0</v>
      </c>
      <c r="U105" s="70"/>
      <c r="V105" s="71">
        <f>SUM(V106:V108)</f>
        <v>0</v>
      </c>
      <c r="W105" s="71">
        <f>SUM(W106:W108)</f>
        <v>0</v>
      </c>
      <c r="X105" s="71">
        <f>SUM(X106:X108)</f>
        <v>0</v>
      </c>
      <c r="Y105" s="71">
        <f t="shared" si="108"/>
        <v>0</v>
      </c>
      <c r="Z105" s="71" t="e">
        <f>Y105/W105</f>
        <v>#DIV/0!</v>
      </c>
      <c r="AA105" s="251"/>
      <c r="AB105" s="49"/>
      <c r="AC105" s="49"/>
      <c r="AD105" s="49"/>
      <c r="AE105" s="49"/>
      <c r="AF105" s="49"/>
      <c r="AG105" s="49"/>
    </row>
    <row r="106" spans="1:33" ht="30" customHeight="1" x14ac:dyDescent="0.25">
      <c r="A106" s="50" t="s">
        <v>24</v>
      </c>
      <c r="B106" s="51" t="s">
        <v>161</v>
      </c>
      <c r="C106" s="96" t="s">
        <v>151</v>
      </c>
      <c r="D106" s="53" t="s">
        <v>59</v>
      </c>
      <c r="E106" s="54"/>
      <c r="F106" s="55"/>
      <c r="G106" s="56">
        <f t="shared" ref="G106:G108" si="144">E106*F106</f>
        <v>0</v>
      </c>
      <c r="H106" s="54"/>
      <c r="I106" s="55"/>
      <c r="J106" s="56">
        <f t="shared" ref="J106:J108" si="145">H106*I106</f>
        <v>0</v>
      </c>
      <c r="K106" s="54"/>
      <c r="L106" s="55"/>
      <c r="M106" s="56">
        <f t="shared" ref="M106:M108" si="146">K106*L106</f>
        <v>0</v>
      </c>
      <c r="N106" s="54"/>
      <c r="O106" s="55"/>
      <c r="P106" s="56">
        <f t="shared" ref="P106:P108" si="147">N106*O106</f>
        <v>0</v>
      </c>
      <c r="Q106" s="54"/>
      <c r="R106" s="55"/>
      <c r="S106" s="56">
        <f t="shared" ref="S106:S108" si="148">Q106*R106</f>
        <v>0</v>
      </c>
      <c r="T106" s="54"/>
      <c r="U106" s="55"/>
      <c r="V106" s="56">
        <f t="shared" ref="V106:V108" si="149">T106*U106</f>
        <v>0</v>
      </c>
      <c r="W106" s="57">
        <f>G106+M106+S106</f>
        <v>0</v>
      </c>
      <c r="X106" s="275">
        <f t="shared" si="136"/>
        <v>0</v>
      </c>
      <c r="Y106" s="275">
        <f t="shared" si="108"/>
        <v>0</v>
      </c>
      <c r="Z106" s="283" t="e">
        <f t="shared" si="137"/>
        <v>#DIV/0!</v>
      </c>
      <c r="AA106" s="241"/>
      <c r="AB106" s="59"/>
      <c r="AC106" s="59"/>
      <c r="AD106" s="59"/>
      <c r="AE106" s="59"/>
      <c r="AF106" s="59"/>
      <c r="AG106" s="59"/>
    </row>
    <row r="107" spans="1:33" ht="30" customHeight="1" x14ac:dyDescent="0.25">
      <c r="A107" s="50" t="s">
        <v>24</v>
      </c>
      <c r="B107" s="51" t="s">
        <v>162</v>
      </c>
      <c r="C107" s="96" t="s">
        <v>151</v>
      </c>
      <c r="D107" s="53" t="s">
        <v>59</v>
      </c>
      <c r="E107" s="54"/>
      <c r="F107" s="55"/>
      <c r="G107" s="56">
        <f t="shared" si="144"/>
        <v>0</v>
      </c>
      <c r="H107" s="54"/>
      <c r="I107" s="55"/>
      <c r="J107" s="56">
        <f t="shared" si="145"/>
        <v>0</v>
      </c>
      <c r="K107" s="54"/>
      <c r="L107" s="55"/>
      <c r="M107" s="56">
        <f t="shared" si="146"/>
        <v>0</v>
      </c>
      <c r="N107" s="54"/>
      <c r="O107" s="55"/>
      <c r="P107" s="56">
        <f t="shared" si="147"/>
        <v>0</v>
      </c>
      <c r="Q107" s="54"/>
      <c r="R107" s="55"/>
      <c r="S107" s="56">
        <f t="shared" si="148"/>
        <v>0</v>
      </c>
      <c r="T107" s="54"/>
      <c r="U107" s="55"/>
      <c r="V107" s="56">
        <f t="shared" si="149"/>
        <v>0</v>
      </c>
      <c r="W107" s="57">
        <f>G107+M107+S107</f>
        <v>0</v>
      </c>
      <c r="X107" s="275">
        <f t="shared" si="136"/>
        <v>0</v>
      </c>
      <c r="Y107" s="275">
        <f t="shared" si="108"/>
        <v>0</v>
      </c>
      <c r="Z107" s="283" t="e">
        <f t="shared" si="137"/>
        <v>#DIV/0!</v>
      </c>
      <c r="AA107" s="241"/>
      <c r="AB107" s="59"/>
      <c r="AC107" s="59"/>
      <c r="AD107" s="59"/>
      <c r="AE107" s="59"/>
      <c r="AF107" s="59"/>
      <c r="AG107" s="59"/>
    </row>
    <row r="108" spans="1:33" ht="30" customHeight="1" thickBot="1" x14ac:dyDescent="0.3">
      <c r="A108" s="60" t="s">
        <v>24</v>
      </c>
      <c r="B108" s="61" t="s">
        <v>163</v>
      </c>
      <c r="C108" s="88" t="s">
        <v>151</v>
      </c>
      <c r="D108" s="62" t="s">
        <v>59</v>
      </c>
      <c r="E108" s="75"/>
      <c r="F108" s="76"/>
      <c r="G108" s="77">
        <f t="shared" si="144"/>
        <v>0</v>
      </c>
      <c r="H108" s="75"/>
      <c r="I108" s="76"/>
      <c r="J108" s="77">
        <f t="shared" si="145"/>
        <v>0</v>
      </c>
      <c r="K108" s="75"/>
      <c r="L108" s="76"/>
      <c r="M108" s="77">
        <f t="shared" si="146"/>
        <v>0</v>
      </c>
      <c r="N108" s="75"/>
      <c r="O108" s="76"/>
      <c r="P108" s="77">
        <f t="shared" si="147"/>
        <v>0</v>
      </c>
      <c r="Q108" s="75"/>
      <c r="R108" s="76"/>
      <c r="S108" s="77">
        <f t="shared" si="148"/>
        <v>0</v>
      </c>
      <c r="T108" s="75"/>
      <c r="U108" s="76"/>
      <c r="V108" s="77">
        <f t="shared" si="149"/>
        <v>0</v>
      </c>
      <c r="W108" s="66">
        <f>G108+M108+S108</f>
        <v>0</v>
      </c>
      <c r="X108" s="279">
        <f t="shared" si="136"/>
        <v>0</v>
      </c>
      <c r="Y108" s="279">
        <f t="shared" si="108"/>
        <v>0</v>
      </c>
      <c r="Z108" s="365" t="e">
        <f t="shared" si="137"/>
        <v>#DIV/0!</v>
      </c>
      <c r="AA108" s="250"/>
      <c r="AB108" s="59"/>
      <c r="AC108" s="59"/>
      <c r="AD108" s="59"/>
      <c r="AE108" s="59"/>
      <c r="AF108" s="59"/>
      <c r="AG108" s="59"/>
    </row>
    <row r="109" spans="1:33" ht="30" customHeight="1" thickBot="1" x14ac:dyDescent="0.3">
      <c r="A109" s="111" t="s">
        <v>164</v>
      </c>
      <c r="B109" s="112"/>
      <c r="C109" s="113"/>
      <c r="D109" s="114"/>
      <c r="E109" s="115">
        <f>E105+E101+E96</f>
        <v>114</v>
      </c>
      <c r="F109" s="90"/>
      <c r="G109" s="89">
        <f>G105+G101+G96</f>
        <v>15880</v>
      </c>
      <c r="H109" s="115">
        <f>H105+H101+H96</f>
        <v>94</v>
      </c>
      <c r="I109" s="90"/>
      <c r="J109" s="89">
        <f>J105+J101+J96</f>
        <v>15707.2</v>
      </c>
      <c r="K109" s="91">
        <f>K105+K101+K96</f>
        <v>0</v>
      </c>
      <c r="L109" s="90"/>
      <c r="M109" s="89">
        <f>M105+M101+M96</f>
        <v>0</v>
      </c>
      <c r="N109" s="91">
        <f>N105+N101+N96</f>
        <v>0</v>
      </c>
      <c r="O109" s="90"/>
      <c r="P109" s="89">
        <f>P105+P101+P96</f>
        <v>0</v>
      </c>
      <c r="Q109" s="91">
        <f>Q105+Q101+Q96</f>
        <v>0</v>
      </c>
      <c r="R109" s="90"/>
      <c r="S109" s="89">
        <f>S105+S101+S96</f>
        <v>0</v>
      </c>
      <c r="T109" s="91">
        <f>T105+T101+T96</f>
        <v>0</v>
      </c>
      <c r="U109" s="90"/>
      <c r="V109" s="316">
        <f>V105+V101+V96</f>
        <v>0</v>
      </c>
      <c r="W109" s="368">
        <f>W105+W101+W96</f>
        <v>15880</v>
      </c>
      <c r="X109" s="369">
        <f>X105+X101+X96</f>
        <v>15707.2</v>
      </c>
      <c r="Y109" s="369">
        <f t="shared" si="108"/>
        <v>172.79999999999927</v>
      </c>
      <c r="Z109" s="369">
        <f>Y109/W109</f>
        <v>1.0881612090680054E-2</v>
      </c>
      <c r="AA109" s="370"/>
      <c r="AB109" s="5"/>
      <c r="AC109" s="5"/>
      <c r="AD109" s="5"/>
      <c r="AE109" s="5"/>
      <c r="AF109" s="5"/>
      <c r="AG109" s="5"/>
    </row>
    <row r="110" spans="1:33" ht="30" customHeight="1" thickBot="1" x14ac:dyDescent="0.3">
      <c r="A110" s="120" t="s">
        <v>21</v>
      </c>
      <c r="B110" s="93">
        <v>7</v>
      </c>
      <c r="C110" s="122" t="s">
        <v>165</v>
      </c>
      <c r="D110" s="11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66"/>
      <c r="X110" s="366"/>
      <c r="Y110" s="325"/>
      <c r="Z110" s="366"/>
      <c r="AA110" s="367"/>
      <c r="AB110" s="5"/>
      <c r="AC110" s="5"/>
      <c r="AD110" s="5"/>
      <c r="AE110" s="5"/>
      <c r="AF110" s="5"/>
      <c r="AG110" s="5"/>
    </row>
    <row r="111" spans="1:33" ht="30" customHeight="1" x14ac:dyDescent="0.25">
      <c r="A111" s="50" t="s">
        <v>24</v>
      </c>
      <c r="B111" s="51" t="s">
        <v>166</v>
      </c>
      <c r="C111" s="96" t="s">
        <v>167</v>
      </c>
      <c r="D111" s="53" t="s">
        <v>59</v>
      </c>
      <c r="E111" s="54"/>
      <c r="F111" s="55"/>
      <c r="G111" s="56">
        <f t="shared" ref="G111:G121" si="150">E111*F111</f>
        <v>0</v>
      </c>
      <c r="H111" s="54"/>
      <c r="I111" s="55"/>
      <c r="J111" s="56">
        <f t="shared" ref="J111:J121" si="151">H111*I111</f>
        <v>0</v>
      </c>
      <c r="K111" s="54"/>
      <c r="L111" s="55"/>
      <c r="M111" s="56">
        <f t="shared" ref="M111:M121" si="152">K111*L111</f>
        <v>0</v>
      </c>
      <c r="N111" s="54"/>
      <c r="O111" s="55"/>
      <c r="P111" s="56">
        <f t="shared" ref="P111:P121" si="153">N111*O111</f>
        <v>0</v>
      </c>
      <c r="Q111" s="54"/>
      <c r="R111" s="55"/>
      <c r="S111" s="56">
        <f t="shared" ref="S111:S121" si="154">Q111*R111</f>
        <v>0</v>
      </c>
      <c r="T111" s="54"/>
      <c r="U111" s="55"/>
      <c r="V111" s="352">
        <f t="shared" ref="V111:V121" si="155">T111*U111</f>
        <v>0</v>
      </c>
      <c r="W111" s="376">
        <f t="shared" ref="W111:W121" si="156">G111+M111+S111</f>
        <v>0</v>
      </c>
      <c r="X111" s="377">
        <f t="shared" ref="X111:X121" si="157">J111+P111+V111</f>
        <v>0</v>
      </c>
      <c r="Y111" s="377">
        <f t="shared" si="108"/>
        <v>0</v>
      </c>
      <c r="Z111" s="378" t="e">
        <f t="shared" ref="Z111:Z121" si="158">Y111/W111</f>
        <v>#DIV/0!</v>
      </c>
      <c r="AA111" s="379"/>
      <c r="AB111" s="59"/>
      <c r="AC111" s="59"/>
      <c r="AD111" s="59"/>
      <c r="AE111" s="59"/>
      <c r="AF111" s="59"/>
      <c r="AG111" s="59"/>
    </row>
    <row r="112" spans="1:33" ht="30" customHeight="1" x14ac:dyDescent="0.25">
      <c r="A112" s="50" t="s">
        <v>24</v>
      </c>
      <c r="B112" s="51" t="s">
        <v>168</v>
      </c>
      <c r="C112" s="96" t="s">
        <v>169</v>
      </c>
      <c r="D112" s="53" t="s">
        <v>59</v>
      </c>
      <c r="E112" s="54"/>
      <c r="F112" s="55"/>
      <c r="G112" s="56">
        <f t="shared" si="150"/>
        <v>0</v>
      </c>
      <c r="H112" s="54"/>
      <c r="I112" s="55"/>
      <c r="J112" s="56">
        <f t="shared" si="151"/>
        <v>0</v>
      </c>
      <c r="K112" s="54"/>
      <c r="L112" s="55"/>
      <c r="M112" s="56">
        <f t="shared" si="152"/>
        <v>0</v>
      </c>
      <c r="N112" s="54"/>
      <c r="O112" s="55"/>
      <c r="P112" s="56">
        <f t="shared" si="153"/>
        <v>0</v>
      </c>
      <c r="Q112" s="54"/>
      <c r="R112" s="55"/>
      <c r="S112" s="56">
        <f t="shared" si="154"/>
        <v>0</v>
      </c>
      <c r="T112" s="54"/>
      <c r="U112" s="55"/>
      <c r="V112" s="352">
        <f t="shared" si="155"/>
        <v>0</v>
      </c>
      <c r="W112" s="357">
        <f t="shared" si="156"/>
        <v>0</v>
      </c>
      <c r="X112" s="358">
        <f t="shared" si="157"/>
        <v>0</v>
      </c>
      <c r="Y112" s="358">
        <f t="shared" si="108"/>
        <v>0</v>
      </c>
      <c r="Z112" s="359" t="e">
        <f t="shared" si="158"/>
        <v>#DIV/0!</v>
      </c>
      <c r="AA112" s="360"/>
      <c r="AB112" s="59"/>
      <c r="AC112" s="59"/>
      <c r="AD112" s="59"/>
      <c r="AE112" s="59"/>
      <c r="AF112" s="59"/>
      <c r="AG112" s="59"/>
    </row>
    <row r="113" spans="1:33" ht="30" customHeight="1" x14ac:dyDescent="0.25">
      <c r="A113" s="50" t="s">
        <v>24</v>
      </c>
      <c r="B113" s="51" t="s">
        <v>170</v>
      </c>
      <c r="C113" s="96" t="s">
        <v>171</v>
      </c>
      <c r="D113" s="53" t="s">
        <v>59</v>
      </c>
      <c r="E113" s="54"/>
      <c r="F113" s="55"/>
      <c r="G113" s="56">
        <f t="shared" si="150"/>
        <v>0</v>
      </c>
      <c r="H113" s="54"/>
      <c r="I113" s="55"/>
      <c r="J113" s="56">
        <f t="shared" si="151"/>
        <v>0</v>
      </c>
      <c r="K113" s="54"/>
      <c r="L113" s="55"/>
      <c r="M113" s="56">
        <f t="shared" si="152"/>
        <v>0</v>
      </c>
      <c r="N113" s="54"/>
      <c r="O113" s="55"/>
      <c r="P113" s="56">
        <f t="shared" si="153"/>
        <v>0</v>
      </c>
      <c r="Q113" s="54"/>
      <c r="R113" s="55"/>
      <c r="S113" s="56">
        <f t="shared" si="154"/>
        <v>0</v>
      </c>
      <c r="T113" s="54"/>
      <c r="U113" s="55"/>
      <c r="V113" s="352">
        <f t="shared" si="155"/>
        <v>0</v>
      </c>
      <c r="W113" s="357">
        <f t="shared" si="156"/>
        <v>0</v>
      </c>
      <c r="X113" s="358">
        <f t="shared" si="157"/>
        <v>0</v>
      </c>
      <c r="Y113" s="358">
        <f t="shared" si="108"/>
        <v>0</v>
      </c>
      <c r="Z113" s="359" t="e">
        <f t="shared" si="158"/>
        <v>#DIV/0!</v>
      </c>
      <c r="AA113" s="360"/>
      <c r="AB113" s="59"/>
      <c r="AC113" s="59"/>
      <c r="AD113" s="59"/>
      <c r="AE113" s="59"/>
      <c r="AF113" s="59"/>
      <c r="AG113" s="59"/>
    </row>
    <row r="114" spans="1:33" ht="30" customHeight="1" x14ac:dyDescent="0.25">
      <c r="A114" s="50" t="s">
        <v>24</v>
      </c>
      <c r="B114" s="51" t="s">
        <v>172</v>
      </c>
      <c r="C114" s="96" t="s">
        <v>173</v>
      </c>
      <c r="D114" s="53" t="s">
        <v>59</v>
      </c>
      <c r="E114" s="54"/>
      <c r="F114" s="55"/>
      <c r="G114" s="56">
        <f t="shared" si="150"/>
        <v>0</v>
      </c>
      <c r="H114" s="54"/>
      <c r="I114" s="55"/>
      <c r="J114" s="56">
        <f t="shared" si="151"/>
        <v>0</v>
      </c>
      <c r="K114" s="54"/>
      <c r="L114" s="55"/>
      <c r="M114" s="56">
        <f t="shared" si="152"/>
        <v>0</v>
      </c>
      <c r="N114" s="54"/>
      <c r="O114" s="55"/>
      <c r="P114" s="56">
        <f t="shared" si="153"/>
        <v>0</v>
      </c>
      <c r="Q114" s="54"/>
      <c r="R114" s="55"/>
      <c r="S114" s="56">
        <f t="shared" si="154"/>
        <v>0</v>
      </c>
      <c r="T114" s="54"/>
      <c r="U114" s="55"/>
      <c r="V114" s="352">
        <f t="shared" si="155"/>
        <v>0</v>
      </c>
      <c r="W114" s="357">
        <f t="shared" si="156"/>
        <v>0</v>
      </c>
      <c r="X114" s="358">
        <f t="shared" si="157"/>
        <v>0</v>
      </c>
      <c r="Y114" s="358">
        <f t="shared" si="108"/>
        <v>0</v>
      </c>
      <c r="Z114" s="359" t="e">
        <f t="shared" si="158"/>
        <v>#DIV/0!</v>
      </c>
      <c r="AA114" s="360"/>
      <c r="AB114" s="59"/>
      <c r="AC114" s="59"/>
      <c r="AD114" s="59"/>
      <c r="AE114" s="59"/>
      <c r="AF114" s="59"/>
      <c r="AG114" s="59"/>
    </row>
    <row r="115" spans="1:33" ht="30" customHeight="1" x14ac:dyDescent="0.25">
      <c r="A115" s="50" t="s">
        <v>24</v>
      </c>
      <c r="B115" s="51" t="s">
        <v>174</v>
      </c>
      <c r="C115" s="96" t="s">
        <v>175</v>
      </c>
      <c r="D115" s="53" t="s">
        <v>59</v>
      </c>
      <c r="E115" s="54"/>
      <c r="F115" s="55"/>
      <c r="G115" s="56">
        <f t="shared" si="150"/>
        <v>0</v>
      </c>
      <c r="H115" s="54"/>
      <c r="I115" s="55"/>
      <c r="J115" s="56">
        <f t="shared" si="151"/>
        <v>0</v>
      </c>
      <c r="K115" s="54"/>
      <c r="L115" s="55"/>
      <c r="M115" s="56">
        <f t="shared" si="152"/>
        <v>0</v>
      </c>
      <c r="N115" s="54"/>
      <c r="O115" s="55"/>
      <c r="P115" s="56">
        <f t="shared" si="153"/>
        <v>0</v>
      </c>
      <c r="Q115" s="54"/>
      <c r="R115" s="55"/>
      <c r="S115" s="56">
        <f t="shared" si="154"/>
        <v>0</v>
      </c>
      <c r="T115" s="54"/>
      <c r="U115" s="55"/>
      <c r="V115" s="352">
        <f t="shared" si="155"/>
        <v>0</v>
      </c>
      <c r="W115" s="357">
        <f t="shared" si="156"/>
        <v>0</v>
      </c>
      <c r="X115" s="358">
        <f t="shared" si="157"/>
        <v>0</v>
      </c>
      <c r="Y115" s="358">
        <f t="shared" si="108"/>
        <v>0</v>
      </c>
      <c r="Z115" s="359" t="e">
        <f t="shared" si="158"/>
        <v>#DIV/0!</v>
      </c>
      <c r="AA115" s="360"/>
      <c r="AB115" s="59"/>
      <c r="AC115" s="59"/>
      <c r="AD115" s="59"/>
      <c r="AE115" s="59"/>
      <c r="AF115" s="59"/>
      <c r="AG115" s="59"/>
    </row>
    <row r="116" spans="1:33" ht="30" customHeight="1" x14ac:dyDescent="0.25">
      <c r="A116" s="50" t="s">
        <v>24</v>
      </c>
      <c r="B116" s="51" t="s">
        <v>176</v>
      </c>
      <c r="C116" s="96" t="s">
        <v>177</v>
      </c>
      <c r="D116" s="53" t="s">
        <v>59</v>
      </c>
      <c r="E116" s="54"/>
      <c r="F116" s="55"/>
      <c r="G116" s="56">
        <f t="shared" si="150"/>
        <v>0</v>
      </c>
      <c r="H116" s="54"/>
      <c r="I116" s="55"/>
      <c r="J116" s="56">
        <f t="shared" si="151"/>
        <v>0</v>
      </c>
      <c r="K116" s="54"/>
      <c r="L116" s="55"/>
      <c r="M116" s="56">
        <f t="shared" si="152"/>
        <v>0</v>
      </c>
      <c r="N116" s="54"/>
      <c r="O116" s="55"/>
      <c r="P116" s="56">
        <f t="shared" si="153"/>
        <v>0</v>
      </c>
      <c r="Q116" s="54"/>
      <c r="R116" s="55"/>
      <c r="S116" s="56">
        <f t="shared" si="154"/>
        <v>0</v>
      </c>
      <c r="T116" s="54"/>
      <c r="U116" s="55"/>
      <c r="V116" s="352">
        <f t="shared" si="155"/>
        <v>0</v>
      </c>
      <c r="W116" s="357">
        <f t="shared" si="156"/>
        <v>0</v>
      </c>
      <c r="X116" s="358">
        <f t="shared" si="157"/>
        <v>0</v>
      </c>
      <c r="Y116" s="358">
        <f t="shared" si="108"/>
        <v>0</v>
      </c>
      <c r="Z116" s="359" t="e">
        <f t="shared" si="158"/>
        <v>#DIV/0!</v>
      </c>
      <c r="AA116" s="360"/>
      <c r="AB116" s="59"/>
      <c r="AC116" s="59"/>
      <c r="AD116" s="59"/>
      <c r="AE116" s="59"/>
      <c r="AF116" s="59"/>
      <c r="AG116" s="59"/>
    </row>
    <row r="117" spans="1:33" ht="30" customHeight="1" x14ac:dyDescent="0.25">
      <c r="A117" s="50" t="s">
        <v>24</v>
      </c>
      <c r="B117" s="51" t="s">
        <v>178</v>
      </c>
      <c r="C117" s="96" t="s">
        <v>179</v>
      </c>
      <c r="D117" s="53" t="s">
        <v>59</v>
      </c>
      <c r="E117" s="54"/>
      <c r="F117" s="55"/>
      <c r="G117" s="56">
        <f t="shared" si="150"/>
        <v>0</v>
      </c>
      <c r="H117" s="54"/>
      <c r="I117" s="55"/>
      <c r="J117" s="56">
        <f t="shared" si="151"/>
        <v>0</v>
      </c>
      <c r="K117" s="54"/>
      <c r="L117" s="55"/>
      <c r="M117" s="56">
        <f t="shared" si="152"/>
        <v>0</v>
      </c>
      <c r="N117" s="54"/>
      <c r="O117" s="55"/>
      <c r="P117" s="56">
        <f t="shared" si="153"/>
        <v>0</v>
      </c>
      <c r="Q117" s="54"/>
      <c r="R117" s="55"/>
      <c r="S117" s="56">
        <f t="shared" si="154"/>
        <v>0</v>
      </c>
      <c r="T117" s="54"/>
      <c r="U117" s="55"/>
      <c r="V117" s="352">
        <f t="shared" si="155"/>
        <v>0</v>
      </c>
      <c r="W117" s="357">
        <f t="shared" si="156"/>
        <v>0</v>
      </c>
      <c r="X117" s="358">
        <f t="shared" si="157"/>
        <v>0</v>
      </c>
      <c r="Y117" s="358">
        <f t="shared" si="108"/>
        <v>0</v>
      </c>
      <c r="Z117" s="359" t="e">
        <f t="shared" si="158"/>
        <v>#DIV/0!</v>
      </c>
      <c r="AA117" s="360"/>
      <c r="AB117" s="59"/>
      <c r="AC117" s="59"/>
      <c r="AD117" s="59"/>
      <c r="AE117" s="59"/>
      <c r="AF117" s="59"/>
      <c r="AG117" s="59"/>
    </row>
    <row r="118" spans="1:33" ht="30" customHeight="1" x14ac:dyDescent="0.25">
      <c r="A118" s="50" t="s">
        <v>24</v>
      </c>
      <c r="B118" s="51" t="s">
        <v>180</v>
      </c>
      <c r="C118" s="96" t="s">
        <v>181</v>
      </c>
      <c r="D118" s="53" t="s">
        <v>59</v>
      </c>
      <c r="E118" s="54"/>
      <c r="F118" s="55"/>
      <c r="G118" s="56">
        <f t="shared" si="150"/>
        <v>0</v>
      </c>
      <c r="H118" s="54"/>
      <c r="I118" s="55"/>
      <c r="J118" s="56">
        <f t="shared" si="151"/>
        <v>0</v>
      </c>
      <c r="K118" s="54"/>
      <c r="L118" s="55"/>
      <c r="M118" s="56">
        <f t="shared" si="152"/>
        <v>0</v>
      </c>
      <c r="N118" s="54"/>
      <c r="O118" s="55"/>
      <c r="P118" s="56">
        <f t="shared" si="153"/>
        <v>0</v>
      </c>
      <c r="Q118" s="54"/>
      <c r="R118" s="55"/>
      <c r="S118" s="56">
        <f t="shared" si="154"/>
        <v>0</v>
      </c>
      <c r="T118" s="54"/>
      <c r="U118" s="55"/>
      <c r="V118" s="352">
        <f t="shared" si="155"/>
        <v>0</v>
      </c>
      <c r="W118" s="357">
        <f t="shared" si="156"/>
        <v>0</v>
      </c>
      <c r="X118" s="358">
        <f t="shared" si="157"/>
        <v>0</v>
      </c>
      <c r="Y118" s="358">
        <f t="shared" si="108"/>
        <v>0</v>
      </c>
      <c r="Z118" s="359" t="e">
        <f t="shared" si="158"/>
        <v>#DIV/0!</v>
      </c>
      <c r="AA118" s="360"/>
      <c r="AB118" s="59"/>
      <c r="AC118" s="59"/>
      <c r="AD118" s="59"/>
      <c r="AE118" s="59"/>
      <c r="AF118" s="59"/>
      <c r="AG118" s="59"/>
    </row>
    <row r="119" spans="1:33" ht="30" customHeight="1" x14ac:dyDescent="0.25">
      <c r="A119" s="60" t="s">
        <v>24</v>
      </c>
      <c r="B119" s="51" t="s">
        <v>182</v>
      </c>
      <c r="C119" s="88" t="s">
        <v>183</v>
      </c>
      <c r="D119" s="53" t="s">
        <v>59</v>
      </c>
      <c r="E119" s="63"/>
      <c r="F119" s="64"/>
      <c r="G119" s="56">
        <f t="shared" si="150"/>
        <v>0</v>
      </c>
      <c r="H119" s="63"/>
      <c r="I119" s="64"/>
      <c r="J119" s="56">
        <f t="shared" si="151"/>
        <v>0</v>
      </c>
      <c r="K119" s="54"/>
      <c r="L119" s="55"/>
      <c r="M119" s="56">
        <f t="shared" si="152"/>
        <v>0</v>
      </c>
      <c r="N119" s="54"/>
      <c r="O119" s="55"/>
      <c r="P119" s="56">
        <f t="shared" si="153"/>
        <v>0</v>
      </c>
      <c r="Q119" s="54"/>
      <c r="R119" s="55"/>
      <c r="S119" s="56">
        <f t="shared" si="154"/>
        <v>0</v>
      </c>
      <c r="T119" s="54"/>
      <c r="U119" s="55"/>
      <c r="V119" s="352">
        <f t="shared" si="155"/>
        <v>0</v>
      </c>
      <c r="W119" s="357">
        <f t="shared" si="156"/>
        <v>0</v>
      </c>
      <c r="X119" s="358">
        <f t="shared" si="157"/>
        <v>0</v>
      </c>
      <c r="Y119" s="358">
        <f t="shared" si="108"/>
        <v>0</v>
      </c>
      <c r="Z119" s="359" t="e">
        <f t="shared" si="158"/>
        <v>#DIV/0!</v>
      </c>
      <c r="AA119" s="380"/>
      <c r="AB119" s="59"/>
      <c r="AC119" s="59"/>
      <c r="AD119" s="59"/>
      <c r="AE119" s="59"/>
      <c r="AF119" s="59"/>
      <c r="AG119" s="59"/>
    </row>
    <row r="120" spans="1:33" ht="30" customHeight="1" x14ac:dyDescent="0.25">
      <c r="A120" s="60" t="s">
        <v>24</v>
      </c>
      <c r="B120" s="51" t="s">
        <v>184</v>
      </c>
      <c r="C120" s="88" t="s">
        <v>185</v>
      </c>
      <c r="D120" s="62" t="s">
        <v>59</v>
      </c>
      <c r="E120" s="54"/>
      <c r="F120" s="55"/>
      <c r="G120" s="56">
        <f t="shared" si="150"/>
        <v>0</v>
      </c>
      <c r="H120" s="54"/>
      <c r="I120" s="55"/>
      <c r="J120" s="56">
        <f t="shared" si="151"/>
        <v>0</v>
      </c>
      <c r="K120" s="54"/>
      <c r="L120" s="55"/>
      <c r="M120" s="56">
        <f t="shared" si="152"/>
        <v>0</v>
      </c>
      <c r="N120" s="54"/>
      <c r="O120" s="55"/>
      <c r="P120" s="56">
        <f t="shared" si="153"/>
        <v>0</v>
      </c>
      <c r="Q120" s="54"/>
      <c r="R120" s="55"/>
      <c r="S120" s="56">
        <f t="shared" si="154"/>
        <v>0</v>
      </c>
      <c r="T120" s="54"/>
      <c r="U120" s="55"/>
      <c r="V120" s="352">
        <f t="shared" si="155"/>
        <v>0</v>
      </c>
      <c r="W120" s="357">
        <f t="shared" si="156"/>
        <v>0</v>
      </c>
      <c r="X120" s="358">
        <f t="shared" si="157"/>
        <v>0</v>
      </c>
      <c r="Y120" s="358">
        <f t="shared" si="108"/>
        <v>0</v>
      </c>
      <c r="Z120" s="359" t="e">
        <f t="shared" si="158"/>
        <v>#DIV/0!</v>
      </c>
      <c r="AA120" s="360"/>
      <c r="AB120" s="59"/>
      <c r="AC120" s="59"/>
      <c r="AD120" s="59"/>
      <c r="AE120" s="59"/>
      <c r="AF120" s="59"/>
      <c r="AG120" s="59"/>
    </row>
    <row r="121" spans="1:33" ht="30" customHeight="1" thickBot="1" x14ac:dyDescent="0.3">
      <c r="A121" s="60" t="s">
        <v>24</v>
      </c>
      <c r="B121" s="51" t="s">
        <v>186</v>
      </c>
      <c r="C121" s="240" t="s">
        <v>257</v>
      </c>
      <c r="D121" s="62"/>
      <c r="E121" s="63"/>
      <c r="F121" s="64">
        <v>0.22</v>
      </c>
      <c r="G121" s="65">
        <f t="shared" si="150"/>
        <v>0</v>
      </c>
      <c r="H121" s="63"/>
      <c r="I121" s="64">
        <v>0.22</v>
      </c>
      <c r="J121" s="65">
        <f t="shared" si="151"/>
        <v>0</v>
      </c>
      <c r="K121" s="63"/>
      <c r="L121" s="64">
        <v>0.22</v>
      </c>
      <c r="M121" s="65">
        <f t="shared" si="152"/>
        <v>0</v>
      </c>
      <c r="N121" s="63"/>
      <c r="O121" s="64">
        <v>0.22</v>
      </c>
      <c r="P121" s="65">
        <f t="shared" si="153"/>
        <v>0</v>
      </c>
      <c r="Q121" s="63"/>
      <c r="R121" s="64">
        <v>0.22</v>
      </c>
      <c r="S121" s="65">
        <f t="shared" si="154"/>
        <v>0</v>
      </c>
      <c r="T121" s="63"/>
      <c r="U121" s="64">
        <v>0.22</v>
      </c>
      <c r="V121" s="375">
        <f t="shared" si="155"/>
        <v>0</v>
      </c>
      <c r="W121" s="361">
        <f t="shared" si="156"/>
        <v>0</v>
      </c>
      <c r="X121" s="362">
        <f t="shared" si="157"/>
        <v>0</v>
      </c>
      <c r="Y121" s="362">
        <f t="shared" si="108"/>
        <v>0</v>
      </c>
      <c r="Z121" s="363" t="e">
        <f t="shared" si="158"/>
        <v>#DIV/0!</v>
      </c>
      <c r="AA121" s="364"/>
      <c r="AB121" s="5"/>
      <c r="AC121" s="5"/>
      <c r="AD121" s="5"/>
      <c r="AE121" s="5"/>
      <c r="AF121" s="5"/>
      <c r="AG121" s="5"/>
    </row>
    <row r="122" spans="1:33" ht="30" customHeight="1" thickBot="1" x14ac:dyDescent="0.3">
      <c r="A122" s="111" t="s">
        <v>187</v>
      </c>
      <c r="B122" s="112"/>
      <c r="C122" s="113"/>
      <c r="D122" s="114"/>
      <c r="E122" s="115">
        <f>SUM(E111:E120)</f>
        <v>0</v>
      </c>
      <c r="F122" s="90"/>
      <c r="G122" s="89">
        <f>SUM(G111:G121)</f>
        <v>0</v>
      </c>
      <c r="H122" s="115">
        <f>SUM(H111:H120)</f>
        <v>0</v>
      </c>
      <c r="I122" s="90"/>
      <c r="J122" s="89">
        <f>SUM(J111:J121)</f>
        <v>0</v>
      </c>
      <c r="K122" s="91">
        <f>SUM(K111:K120)</f>
        <v>0</v>
      </c>
      <c r="L122" s="90"/>
      <c r="M122" s="89">
        <f>SUM(M111:M121)</f>
        <v>0</v>
      </c>
      <c r="N122" s="91">
        <f>SUM(N111:N120)</f>
        <v>0</v>
      </c>
      <c r="O122" s="90"/>
      <c r="P122" s="89">
        <f>SUM(P111:P121)</f>
        <v>0</v>
      </c>
      <c r="Q122" s="91">
        <f>SUM(Q111:Q120)</f>
        <v>0</v>
      </c>
      <c r="R122" s="90"/>
      <c r="S122" s="89">
        <f>SUM(S111:S121)</f>
        <v>0</v>
      </c>
      <c r="T122" s="91">
        <f>SUM(T111:T120)</f>
        <v>0</v>
      </c>
      <c r="U122" s="90"/>
      <c r="V122" s="316">
        <f>SUM(V111:V121)</f>
        <v>0</v>
      </c>
      <c r="W122" s="368">
        <f>SUM(W111:W121)</f>
        <v>0</v>
      </c>
      <c r="X122" s="369">
        <f>SUM(X111:X121)</f>
        <v>0</v>
      </c>
      <c r="Y122" s="369">
        <f t="shared" si="108"/>
        <v>0</v>
      </c>
      <c r="Z122" s="369" t="e">
        <f>Y122/W122</f>
        <v>#DIV/0!</v>
      </c>
      <c r="AA122" s="370"/>
      <c r="AB122" s="5"/>
      <c r="AC122" s="5"/>
      <c r="AD122" s="5"/>
      <c r="AE122" s="5"/>
      <c r="AF122" s="5"/>
      <c r="AG122" s="5"/>
    </row>
    <row r="123" spans="1:33" ht="30" customHeight="1" thickBot="1" x14ac:dyDescent="0.3">
      <c r="A123" s="120" t="s">
        <v>21</v>
      </c>
      <c r="B123" s="93">
        <v>8</v>
      </c>
      <c r="C123" s="126" t="s">
        <v>188</v>
      </c>
      <c r="D123" s="11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66"/>
      <c r="X123" s="366"/>
      <c r="Y123" s="325"/>
      <c r="Z123" s="366"/>
      <c r="AA123" s="367"/>
      <c r="AB123" s="49"/>
      <c r="AC123" s="49"/>
      <c r="AD123" s="49"/>
      <c r="AE123" s="49"/>
      <c r="AF123" s="49"/>
      <c r="AG123" s="49"/>
    </row>
    <row r="124" spans="1:33" ht="30" customHeight="1" x14ac:dyDescent="0.25">
      <c r="A124" s="118" t="s">
        <v>24</v>
      </c>
      <c r="B124" s="119" t="s">
        <v>189</v>
      </c>
      <c r="C124" s="127" t="s">
        <v>190</v>
      </c>
      <c r="D124" s="53" t="s">
        <v>191</v>
      </c>
      <c r="E124" s="54"/>
      <c r="F124" s="55"/>
      <c r="G124" s="56">
        <f t="shared" ref="G124:G129" si="159">E124*F124</f>
        <v>0</v>
      </c>
      <c r="H124" s="54"/>
      <c r="I124" s="55"/>
      <c r="J124" s="56">
        <f t="shared" ref="J124:J129" si="160">H124*I124</f>
        <v>0</v>
      </c>
      <c r="K124" s="54"/>
      <c r="L124" s="55"/>
      <c r="M124" s="56">
        <f t="shared" ref="M124:M129" si="161">K124*L124</f>
        <v>0</v>
      </c>
      <c r="N124" s="54"/>
      <c r="O124" s="55"/>
      <c r="P124" s="56">
        <f t="shared" ref="P124:P129" si="162">N124*O124</f>
        <v>0</v>
      </c>
      <c r="Q124" s="54"/>
      <c r="R124" s="55"/>
      <c r="S124" s="56">
        <f t="shared" ref="S124:S129" si="163">Q124*R124</f>
        <v>0</v>
      </c>
      <c r="T124" s="54"/>
      <c r="U124" s="55"/>
      <c r="V124" s="352">
        <f t="shared" ref="V124:V129" si="164">T124*U124</f>
        <v>0</v>
      </c>
      <c r="W124" s="376">
        <f t="shared" ref="W124:W129" si="165">G124+M124+S124</f>
        <v>0</v>
      </c>
      <c r="X124" s="377">
        <f t="shared" ref="X124:X129" si="166">J124+P124+V124</f>
        <v>0</v>
      </c>
      <c r="Y124" s="377">
        <f t="shared" si="108"/>
        <v>0</v>
      </c>
      <c r="Z124" s="378" t="e">
        <f t="shared" ref="Z124:Z129" si="167">Y124/W124</f>
        <v>#DIV/0!</v>
      </c>
      <c r="AA124" s="379"/>
      <c r="AB124" s="59"/>
      <c r="AC124" s="59"/>
      <c r="AD124" s="59"/>
      <c r="AE124" s="59"/>
      <c r="AF124" s="59"/>
      <c r="AG124" s="59"/>
    </row>
    <row r="125" spans="1:33" ht="30" customHeight="1" x14ac:dyDescent="0.25">
      <c r="A125" s="118" t="s">
        <v>24</v>
      </c>
      <c r="B125" s="119" t="s">
        <v>192</v>
      </c>
      <c r="C125" s="127" t="s">
        <v>193</v>
      </c>
      <c r="D125" s="53" t="s">
        <v>191</v>
      </c>
      <c r="E125" s="54"/>
      <c r="F125" s="55"/>
      <c r="G125" s="56">
        <f t="shared" si="159"/>
        <v>0</v>
      </c>
      <c r="H125" s="54"/>
      <c r="I125" s="55"/>
      <c r="J125" s="56">
        <f t="shared" si="160"/>
        <v>0</v>
      </c>
      <c r="K125" s="54"/>
      <c r="L125" s="55"/>
      <c r="M125" s="56">
        <f t="shared" si="161"/>
        <v>0</v>
      </c>
      <c r="N125" s="54"/>
      <c r="O125" s="55"/>
      <c r="P125" s="56">
        <f t="shared" si="162"/>
        <v>0</v>
      </c>
      <c r="Q125" s="54"/>
      <c r="R125" s="55"/>
      <c r="S125" s="56">
        <f t="shared" si="163"/>
        <v>0</v>
      </c>
      <c r="T125" s="54"/>
      <c r="U125" s="55"/>
      <c r="V125" s="352">
        <f t="shared" si="164"/>
        <v>0</v>
      </c>
      <c r="W125" s="357">
        <f t="shared" si="165"/>
        <v>0</v>
      </c>
      <c r="X125" s="358">
        <f t="shared" si="166"/>
        <v>0</v>
      </c>
      <c r="Y125" s="358">
        <f t="shared" si="108"/>
        <v>0</v>
      </c>
      <c r="Z125" s="359" t="e">
        <f t="shared" si="167"/>
        <v>#DIV/0!</v>
      </c>
      <c r="AA125" s="360"/>
      <c r="AB125" s="59"/>
      <c r="AC125" s="59"/>
      <c r="AD125" s="59"/>
      <c r="AE125" s="59"/>
      <c r="AF125" s="59"/>
      <c r="AG125" s="59"/>
    </row>
    <row r="126" spans="1:33" ht="30" customHeight="1" x14ac:dyDescent="0.25">
      <c r="A126" s="118" t="s">
        <v>24</v>
      </c>
      <c r="B126" s="119" t="s">
        <v>194</v>
      </c>
      <c r="C126" s="179" t="s">
        <v>195</v>
      </c>
      <c r="D126" s="53" t="s">
        <v>196</v>
      </c>
      <c r="E126" s="128"/>
      <c r="F126" s="129"/>
      <c r="G126" s="56">
        <f t="shared" si="159"/>
        <v>0</v>
      </c>
      <c r="H126" s="128"/>
      <c r="I126" s="129"/>
      <c r="J126" s="56">
        <f t="shared" si="160"/>
        <v>0</v>
      </c>
      <c r="K126" s="54"/>
      <c r="L126" s="55"/>
      <c r="M126" s="56">
        <f t="shared" si="161"/>
        <v>0</v>
      </c>
      <c r="N126" s="54"/>
      <c r="O126" s="55"/>
      <c r="P126" s="56">
        <f t="shared" si="162"/>
        <v>0</v>
      </c>
      <c r="Q126" s="54"/>
      <c r="R126" s="55"/>
      <c r="S126" s="56">
        <f t="shared" si="163"/>
        <v>0</v>
      </c>
      <c r="T126" s="54"/>
      <c r="U126" s="55"/>
      <c r="V126" s="352">
        <f t="shared" si="164"/>
        <v>0</v>
      </c>
      <c r="W126" s="381">
        <f t="shared" si="165"/>
        <v>0</v>
      </c>
      <c r="X126" s="358">
        <f t="shared" si="166"/>
        <v>0</v>
      </c>
      <c r="Y126" s="358">
        <f t="shared" si="108"/>
        <v>0</v>
      </c>
      <c r="Z126" s="359" t="e">
        <f t="shared" si="167"/>
        <v>#DIV/0!</v>
      </c>
      <c r="AA126" s="360"/>
      <c r="AB126" s="59"/>
      <c r="AC126" s="59"/>
      <c r="AD126" s="59"/>
      <c r="AE126" s="59"/>
      <c r="AF126" s="59"/>
      <c r="AG126" s="59"/>
    </row>
    <row r="127" spans="1:33" ht="30" customHeight="1" x14ac:dyDescent="0.25">
      <c r="A127" s="118" t="s">
        <v>24</v>
      </c>
      <c r="B127" s="119" t="s">
        <v>197</v>
      </c>
      <c r="C127" s="179" t="s">
        <v>265</v>
      </c>
      <c r="D127" s="53" t="s">
        <v>196</v>
      </c>
      <c r="E127" s="54"/>
      <c r="F127" s="55"/>
      <c r="G127" s="56">
        <f t="shared" si="159"/>
        <v>0</v>
      </c>
      <c r="H127" s="54"/>
      <c r="I127" s="55"/>
      <c r="J127" s="56">
        <f t="shared" si="160"/>
        <v>0</v>
      </c>
      <c r="K127" s="128"/>
      <c r="L127" s="129"/>
      <c r="M127" s="56">
        <f t="shared" si="161"/>
        <v>0</v>
      </c>
      <c r="N127" s="128"/>
      <c r="O127" s="129"/>
      <c r="P127" s="56">
        <f t="shared" si="162"/>
        <v>0</v>
      </c>
      <c r="Q127" s="128"/>
      <c r="R127" s="129"/>
      <c r="S127" s="56">
        <f t="shared" si="163"/>
        <v>0</v>
      </c>
      <c r="T127" s="128"/>
      <c r="U127" s="129"/>
      <c r="V127" s="352">
        <f t="shared" si="164"/>
        <v>0</v>
      </c>
      <c r="W127" s="381">
        <f t="shared" si="165"/>
        <v>0</v>
      </c>
      <c r="X127" s="358">
        <f t="shared" si="166"/>
        <v>0</v>
      </c>
      <c r="Y127" s="358">
        <f t="shared" si="108"/>
        <v>0</v>
      </c>
      <c r="Z127" s="359" t="e">
        <f t="shared" si="167"/>
        <v>#DIV/0!</v>
      </c>
      <c r="AA127" s="360"/>
      <c r="AB127" s="59"/>
      <c r="AC127" s="59"/>
      <c r="AD127" s="59"/>
      <c r="AE127" s="59"/>
      <c r="AF127" s="59"/>
      <c r="AG127" s="59"/>
    </row>
    <row r="128" spans="1:33" ht="30" customHeight="1" x14ac:dyDescent="0.25">
      <c r="A128" s="118" t="s">
        <v>24</v>
      </c>
      <c r="B128" s="119" t="s">
        <v>198</v>
      </c>
      <c r="C128" s="127" t="s">
        <v>199</v>
      </c>
      <c r="D128" s="53" t="s">
        <v>196</v>
      </c>
      <c r="E128" s="54"/>
      <c r="F128" s="55"/>
      <c r="G128" s="56">
        <f t="shared" si="159"/>
        <v>0</v>
      </c>
      <c r="H128" s="54"/>
      <c r="I128" s="55"/>
      <c r="J128" s="56">
        <f t="shared" si="160"/>
        <v>0</v>
      </c>
      <c r="K128" s="54"/>
      <c r="L128" s="55"/>
      <c r="M128" s="56">
        <f t="shared" si="161"/>
        <v>0</v>
      </c>
      <c r="N128" s="54"/>
      <c r="O128" s="55"/>
      <c r="P128" s="56">
        <f t="shared" si="162"/>
        <v>0</v>
      </c>
      <c r="Q128" s="54"/>
      <c r="R128" s="55"/>
      <c r="S128" s="56">
        <f t="shared" si="163"/>
        <v>0</v>
      </c>
      <c r="T128" s="54"/>
      <c r="U128" s="55"/>
      <c r="V128" s="352">
        <f t="shared" si="164"/>
        <v>0</v>
      </c>
      <c r="W128" s="357">
        <f t="shared" si="165"/>
        <v>0</v>
      </c>
      <c r="X128" s="358">
        <f t="shared" si="166"/>
        <v>0</v>
      </c>
      <c r="Y128" s="358">
        <f t="shared" si="108"/>
        <v>0</v>
      </c>
      <c r="Z128" s="359" t="e">
        <f t="shared" si="167"/>
        <v>#DIV/0!</v>
      </c>
      <c r="AA128" s="360"/>
      <c r="AB128" s="59"/>
      <c r="AC128" s="59"/>
      <c r="AD128" s="59"/>
      <c r="AE128" s="59"/>
      <c r="AF128" s="59"/>
      <c r="AG128" s="59"/>
    </row>
    <row r="129" spans="1:33" ht="30" customHeight="1" thickBot="1" x14ac:dyDescent="0.3">
      <c r="A129" s="151" t="s">
        <v>24</v>
      </c>
      <c r="B129" s="152" t="s">
        <v>200</v>
      </c>
      <c r="C129" s="227" t="s">
        <v>201</v>
      </c>
      <c r="D129" s="62"/>
      <c r="E129" s="63"/>
      <c r="F129" s="64">
        <v>0.22</v>
      </c>
      <c r="G129" s="65">
        <f t="shared" si="159"/>
        <v>0</v>
      </c>
      <c r="H129" s="63"/>
      <c r="I129" s="64">
        <v>0.22</v>
      </c>
      <c r="J129" s="65">
        <f t="shared" si="160"/>
        <v>0</v>
      </c>
      <c r="K129" s="63"/>
      <c r="L129" s="64">
        <v>0.22</v>
      </c>
      <c r="M129" s="65">
        <f t="shared" si="161"/>
        <v>0</v>
      </c>
      <c r="N129" s="63"/>
      <c r="O129" s="64">
        <v>0.22</v>
      </c>
      <c r="P129" s="65">
        <f t="shared" si="162"/>
        <v>0</v>
      </c>
      <c r="Q129" s="63"/>
      <c r="R129" s="64">
        <v>0.22</v>
      </c>
      <c r="S129" s="65">
        <f t="shared" si="163"/>
        <v>0</v>
      </c>
      <c r="T129" s="63"/>
      <c r="U129" s="64">
        <v>0.22</v>
      </c>
      <c r="V129" s="375">
        <f t="shared" si="164"/>
        <v>0</v>
      </c>
      <c r="W129" s="361">
        <f t="shared" si="165"/>
        <v>0</v>
      </c>
      <c r="X129" s="362">
        <f t="shared" si="166"/>
        <v>0</v>
      </c>
      <c r="Y129" s="362">
        <f t="shared" si="108"/>
        <v>0</v>
      </c>
      <c r="Z129" s="363" t="e">
        <f t="shared" si="167"/>
        <v>#DIV/0!</v>
      </c>
      <c r="AA129" s="364"/>
      <c r="AB129" s="5"/>
      <c r="AC129" s="5"/>
      <c r="AD129" s="5"/>
      <c r="AE129" s="5"/>
      <c r="AF129" s="5"/>
      <c r="AG129" s="5"/>
    </row>
    <row r="130" spans="1:33" ht="30" customHeight="1" thickBot="1" x14ac:dyDescent="0.3">
      <c r="A130" s="219" t="s">
        <v>202</v>
      </c>
      <c r="B130" s="220"/>
      <c r="C130" s="221"/>
      <c r="D130" s="222"/>
      <c r="E130" s="115">
        <f>SUM(E124:E128)</f>
        <v>0</v>
      </c>
      <c r="F130" s="90"/>
      <c r="G130" s="115">
        <f>SUM(G124:G129)</f>
        <v>0</v>
      </c>
      <c r="H130" s="115">
        <f>SUM(H124:H128)</f>
        <v>0</v>
      </c>
      <c r="I130" s="90"/>
      <c r="J130" s="115">
        <f>SUM(J124:J129)</f>
        <v>0</v>
      </c>
      <c r="K130" s="115">
        <f>SUM(K124:K128)</f>
        <v>0</v>
      </c>
      <c r="L130" s="90"/>
      <c r="M130" s="115">
        <f>SUM(M124:M129)</f>
        <v>0</v>
      </c>
      <c r="N130" s="115">
        <f>SUM(N124:N128)</f>
        <v>0</v>
      </c>
      <c r="O130" s="90"/>
      <c r="P130" s="115">
        <f>SUM(P124:P129)</f>
        <v>0</v>
      </c>
      <c r="Q130" s="115">
        <f>SUM(Q124:Q128)</f>
        <v>0</v>
      </c>
      <c r="R130" s="90"/>
      <c r="S130" s="115">
        <f>SUM(S124:S129)</f>
        <v>0</v>
      </c>
      <c r="T130" s="115">
        <f>SUM(T124:T128)</f>
        <v>0</v>
      </c>
      <c r="U130" s="90"/>
      <c r="V130" s="374">
        <f>SUM(V124:V129)</f>
        <v>0</v>
      </c>
      <c r="W130" s="368">
        <f>SUM(W124:W129)</f>
        <v>0</v>
      </c>
      <c r="X130" s="369">
        <f>SUM(X124:X129)</f>
        <v>0</v>
      </c>
      <c r="Y130" s="369">
        <f t="shared" si="108"/>
        <v>0</v>
      </c>
      <c r="Z130" s="369" t="e">
        <f>Y130/W130</f>
        <v>#DIV/0!</v>
      </c>
      <c r="AA130" s="370"/>
      <c r="AB130" s="5"/>
      <c r="AC130" s="5"/>
      <c r="AD130" s="5"/>
      <c r="AE130" s="5"/>
      <c r="AF130" s="5"/>
      <c r="AG130" s="5"/>
    </row>
    <row r="131" spans="1:33" ht="30" customHeight="1" thickBot="1" x14ac:dyDescent="0.3">
      <c r="A131" s="215" t="s">
        <v>21</v>
      </c>
      <c r="B131" s="121">
        <v>9</v>
      </c>
      <c r="C131" s="216" t="s">
        <v>203</v>
      </c>
      <c r="D131" s="217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71"/>
      <c r="X131" s="371"/>
      <c r="Y131" s="372"/>
      <c r="Z131" s="371"/>
      <c r="AA131" s="373"/>
      <c r="AB131" s="5"/>
      <c r="AC131" s="5"/>
      <c r="AD131" s="5"/>
      <c r="AE131" s="5"/>
      <c r="AF131" s="5"/>
      <c r="AG131" s="5"/>
    </row>
    <row r="132" spans="1:33" ht="55.5" customHeight="1" x14ac:dyDescent="0.25">
      <c r="A132" s="130" t="s">
        <v>24</v>
      </c>
      <c r="B132" s="131">
        <v>43839</v>
      </c>
      <c r="C132" s="403" t="s">
        <v>341</v>
      </c>
      <c r="D132" s="132" t="s">
        <v>342</v>
      </c>
      <c r="E132" s="133">
        <v>5</v>
      </c>
      <c r="F132" s="134">
        <v>1500</v>
      </c>
      <c r="G132" s="135">
        <f t="shared" ref="G132:G137" si="168">E132*F132</f>
        <v>7500</v>
      </c>
      <c r="H132" s="133">
        <v>5</v>
      </c>
      <c r="I132" s="134">
        <v>1500</v>
      </c>
      <c r="J132" s="135">
        <f t="shared" ref="J132:J137" si="169">H132*I132</f>
        <v>7500</v>
      </c>
      <c r="K132" s="136"/>
      <c r="L132" s="134"/>
      <c r="M132" s="135">
        <f t="shared" ref="M132:M137" si="170">K132*L132</f>
        <v>0</v>
      </c>
      <c r="N132" s="136"/>
      <c r="O132" s="134"/>
      <c r="P132" s="135">
        <f t="shared" ref="P132:P137" si="171">N132*O132</f>
        <v>0</v>
      </c>
      <c r="Q132" s="136"/>
      <c r="R132" s="134"/>
      <c r="S132" s="135">
        <f t="shared" ref="S132:S137" si="172">Q132*R132</f>
        <v>0</v>
      </c>
      <c r="T132" s="136"/>
      <c r="U132" s="134"/>
      <c r="V132" s="135">
        <f t="shared" ref="V132:V137" si="173">T132*U132</f>
        <v>0</v>
      </c>
      <c r="W132" s="137">
        <f t="shared" ref="W132:W137" si="174">G132+M132+S132</f>
        <v>7500</v>
      </c>
      <c r="X132" s="275">
        <f t="shared" ref="X132:X137" si="175">J132+P132+V132</f>
        <v>7500</v>
      </c>
      <c r="Y132" s="275">
        <f t="shared" si="108"/>
        <v>0</v>
      </c>
      <c r="Z132" s="283">
        <f t="shared" ref="Z132:Z137" si="176">Y132/W132</f>
        <v>0</v>
      </c>
      <c r="AA132" s="255"/>
      <c r="AB132" s="58"/>
      <c r="AC132" s="59"/>
      <c r="AD132" s="59"/>
      <c r="AE132" s="59"/>
      <c r="AF132" s="59"/>
      <c r="AG132" s="59"/>
    </row>
    <row r="133" spans="1:33" ht="30" customHeight="1" x14ac:dyDescent="0.25">
      <c r="A133" s="50" t="s">
        <v>24</v>
      </c>
      <c r="B133" s="138">
        <v>43870</v>
      </c>
      <c r="C133" s="96" t="s">
        <v>343</v>
      </c>
      <c r="D133" s="139" t="s">
        <v>342</v>
      </c>
      <c r="E133" s="140">
        <v>7</v>
      </c>
      <c r="F133" s="55">
        <v>3500</v>
      </c>
      <c r="G133" s="56">
        <f t="shared" si="168"/>
        <v>24500</v>
      </c>
      <c r="H133" s="140">
        <v>7</v>
      </c>
      <c r="I133" s="55">
        <v>3500</v>
      </c>
      <c r="J133" s="56">
        <f t="shared" si="169"/>
        <v>24500</v>
      </c>
      <c r="K133" s="54"/>
      <c r="L133" s="55"/>
      <c r="M133" s="56">
        <f t="shared" si="170"/>
        <v>0</v>
      </c>
      <c r="N133" s="54"/>
      <c r="O133" s="55"/>
      <c r="P133" s="56">
        <f t="shared" si="171"/>
        <v>0</v>
      </c>
      <c r="Q133" s="54"/>
      <c r="R133" s="55"/>
      <c r="S133" s="56">
        <f t="shared" si="172"/>
        <v>0</v>
      </c>
      <c r="T133" s="54"/>
      <c r="U133" s="55"/>
      <c r="V133" s="56">
        <f t="shared" si="173"/>
        <v>0</v>
      </c>
      <c r="W133" s="57">
        <f t="shared" si="174"/>
        <v>24500</v>
      </c>
      <c r="X133" s="275">
        <v>24500</v>
      </c>
      <c r="Y133" s="275">
        <f t="shared" si="108"/>
        <v>0</v>
      </c>
      <c r="Z133" s="283">
        <f t="shared" si="176"/>
        <v>0</v>
      </c>
      <c r="AA133" s="241"/>
      <c r="AB133" s="59"/>
      <c r="AC133" s="59"/>
      <c r="AD133" s="59"/>
      <c r="AE133" s="59"/>
      <c r="AF133" s="59"/>
      <c r="AG133" s="59"/>
    </row>
    <row r="134" spans="1:33" ht="30" customHeight="1" x14ac:dyDescent="0.25">
      <c r="A134" s="50" t="s">
        <v>24</v>
      </c>
      <c r="B134" s="138">
        <v>43899</v>
      </c>
      <c r="C134" s="182" t="s">
        <v>264</v>
      </c>
      <c r="D134" s="139"/>
      <c r="E134" s="140"/>
      <c r="F134" s="55"/>
      <c r="G134" s="56">
        <f t="shared" si="168"/>
        <v>0</v>
      </c>
      <c r="H134" s="140"/>
      <c r="I134" s="55"/>
      <c r="J134" s="56">
        <f t="shared" si="169"/>
        <v>0</v>
      </c>
      <c r="K134" s="54"/>
      <c r="L134" s="55"/>
      <c r="M134" s="56">
        <f t="shared" si="170"/>
        <v>0</v>
      </c>
      <c r="N134" s="54"/>
      <c r="O134" s="55"/>
      <c r="P134" s="56">
        <f t="shared" si="171"/>
        <v>0</v>
      </c>
      <c r="Q134" s="54"/>
      <c r="R134" s="55"/>
      <c r="S134" s="56">
        <f t="shared" si="172"/>
        <v>0</v>
      </c>
      <c r="T134" s="54"/>
      <c r="U134" s="55"/>
      <c r="V134" s="56">
        <f t="shared" si="173"/>
        <v>0</v>
      </c>
      <c r="W134" s="57">
        <f t="shared" si="174"/>
        <v>0</v>
      </c>
      <c r="X134" s="275">
        <f t="shared" si="175"/>
        <v>0</v>
      </c>
      <c r="Y134" s="275">
        <f t="shared" si="108"/>
        <v>0</v>
      </c>
      <c r="Z134" s="283" t="e">
        <f t="shared" si="176"/>
        <v>#DIV/0!</v>
      </c>
      <c r="AA134" s="241"/>
      <c r="AB134" s="59"/>
      <c r="AC134" s="59"/>
      <c r="AD134" s="59"/>
      <c r="AE134" s="59"/>
      <c r="AF134" s="59"/>
      <c r="AG134" s="59"/>
    </row>
    <row r="135" spans="1:33" ht="30" customHeight="1" x14ac:dyDescent="0.25">
      <c r="A135" s="50" t="s">
        <v>24</v>
      </c>
      <c r="B135" s="138">
        <v>43930</v>
      </c>
      <c r="C135" s="96" t="s">
        <v>204</v>
      </c>
      <c r="D135" s="139"/>
      <c r="E135" s="140"/>
      <c r="F135" s="55"/>
      <c r="G135" s="56">
        <f t="shared" si="168"/>
        <v>0</v>
      </c>
      <c r="H135" s="140"/>
      <c r="I135" s="55"/>
      <c r="J135" s="56">
        <f t="shared" si="169"/>
        <v>0</v>
      </c>
      <c r="K135" s="54"/>
      <c r="L135" s="55"/>
      <c r="M135" s="56">
        <f t="shared" si="170"/>
        <v>0</v>
      </c>
      <c r="N135" s="54"/>
      <c r="O135" s="55"/>
      <c r="P135" s="56">
        <f t="shared" si="171"/>
        <v>0</v>
      </c>
      <c r="Q135" s="54"/>
      <c r="R135" s="55"/>
      <c r="S135" s="56">
        <f t="shared" si="172"/>
        <v>0</v>
      </c>
      <c r="T135" s="54"/>
      <c r="U135" s="55"/>
      <c r="V135" s="56">
        <f t="shared" si="173"/>
        <v>0</v>
      </c>
      <c r="W135" s="57">
        <f t="shared" si="174"/>
        <v>0</v>
      </c>
      <c r="X135" s="275">
        <f t="shared" si="175"/>
        <v>0</v>
      </c>
      <c r="Y135" s="275">
        <f t="shared" si="108"/>
        <v>0</v>
      </c>
      <c r="Z135" s="283" t="e">
        <f t="shared" si="176"/>
        <v>#DIV/0!</v>
      </c>
      <c r="AA135" s="241"/>
      <c r="AB135" s="59"/>
      <c r="AC135" s="59"/>
      <c r="AD135" s="59"/>
      <c r="AE135" s="59"/>
      <c r="AF135" s="59"/>
      <c r="AG135" s="59"/>
    </row>
    <row r="136" spans="1:33" ht="30" customHeight="1" x14ac:dyDescent="0.25">
      <c r="A136" s="60" t="s">
        <v>24</v>
      </c>
      <c r="B136" s="138">
        <v>43960</v>
      </c>
      <c r="C136" s="88" t="s">
        <v>205</v>
      </c>
      <c r="D136" s="141"/>
      <c r="E136" s="142"/>
      <c r="F136" s="64"/>
      <c r="G136" s="65">
        <f t="shared" si="168"/>
        <v>0</v>
      </c>
      <c r="H136" s="142"/>
      <c r="I136" s="64"/>
      <c r="J136" s="65">
        <f t="shared" si="169"/>
        <v>0</v>
      </c>
      <c r="K136" s="63"/>
      <c r="L136" s="64"/>
      <c r="M136" s="65">
        <f t="shared" si="170"/>
        <v>0</v>
      </c>
      <c r="N136" s="63"/>
      <c r="O136" s="64"/>
      <c r="P136" s="65">
        <f t="shared" si="171"/>
        <v>0</v>
      </c>
      <c r="Q136" s="63"/>
      <c r="R136" s="64"/>
      <c r="S136" s="65">
        <f t="shared" si="172"/>
        <v>0</v>
      </c>
      <c r="T136" s="63"/>
      <c r="U136" s="64"/>
      <c r="V136" s="65">
        <f t="shared" si="173"/>
        <v>0</v>
      </c>
      <c r="W136" s="66">
        <f t="shared" si="174"/>
        <v>0</v>
      </c>
      <c r="X136" s="275">
        <f t="shared" si="175"/>
        <v>0</v>
      </c>
      <c r="Y136" s="275">
        <f t="shared" si="108"/>
        <v>0</v>
      </c>
      <c r="Z136" s="283" t="e">
        <f t="shared" si="176"/>
        <v>#DIV/0!</v>
      </c>
      <c r="AA136" s="250"/>
      <c r="AB136" s="59"/>
      <c r="AC136" s="59"/>
      <c r="AD136" s="59"/>
      <c r="AE136" s="59"/>
      <c r="AF136" s="59"/>
      <c r="AG136" s="59"/>
    </row>
    <row r="137" spans="1:33" ht="30" customHeight="1" thickBot="1" x14ac:dyDescent="0.3">
      <c r="A137" s="60" t="s">
        <v>24</v>
      </c>
      <c r="B137" s="138">
        <v>43991</v>
      </c>
      <c r="C137" s="125" t="s">
        <v>206</v>
      </c>
      <c r="D137" s="74"/>
      <c r="E137" s="63"/>
      <c r="F137" s="64">
        <v>0.22</v>
      </c>
      <c r="G137" s="65">
        <f t="shared" si="168"/>
        <v>0</v>
      </c>
      <c r="H137" s="63"/>
      <c r="I137" s="64">
        <v>0.22</v>
      </c>
      <c r="J137" s="65">
        <f t="shared" si="169"/>
        <v>0</v>
      </c>
      <c r="K137" s="63"/>
      <c r="L137" s="64">
        <v>0.22</v>
      </c>
      <c r="M137" s="65">
        <f t="shared" si="170"/>
        <v>0</v>
      </c>
      <c r="N137" s="63"/>
      <c r="O137" s="64">
        <v>0.22</v>
      </c>
      <c r="P137" s="65">
        <f t="shared" si="171"/>
        <v>0</v>
      </c>
      <c r="Q137" s="63"/>
      <c r="R137" s="64">
        <v>0.22</v>
      </c>
      <c r="S137" s="65">
        <f t="shared" si="172"/>
        <v>0</v>
      </c>
      <c r="T137" s="63"/>
      <c r="U137" s="64">
        <v>0.22</v>
      </c>
      <c r="V137" s="65">
        <f t="shared" si="173"/>
        <v>0</v>
      </c>
      <c r="W137" s="66">
        <f t="shared" si="174"/>
        <v>0</v>
      </c>
      <c r="X137" s="279">
        <f t="shared" si="175"/>
        <v>0</v>
      </c>
      <c r="Y137" s="279">
        <f t="shared" si="108"/>
        <v>0</v>
      </c>
      <c r="Z137" s="365" t="e">
        <f t="shared" si="176"/>
        <v>#DIV/0!</v>
      </c>
      <c r="AA137" s="250"/>
      <c r="AB137" s="5"/>
      <c r="AC137" s="5"/>
      <c r="AD137" s="5"/>
      <c r="AE137" s="5"/>
      <c r="AF137" s="5"/>
      <c r="AG137" s="5"/>
    </row>
    <row r="138" spans="1:33" ht="30" customHeight="1" thickBot="1" x14ac:dyDescent="0.3">
      <c r="A138" s="111" t="s">
        <v>207</v>
      </c>
      <c r="B138" s="112"/>
      <c r="C138" s="113"/>
      <c r="D138" s="114"/>
      <c r="E138" s="115">
        <f>SUM(E132:E136)</f>
        <v>12</v>
      </c>
      <c r="F138" s="90"/>
      <c r="G138" s="89">
        <f>SUM(G132:G137)</f>
        <v>32000</v>
      </c>
      <c r="H138" s="115">
        <f>SUM(H132:H136)</f>
        <v>12</v>
      </c>
      <c r="I138" s="90"/>
      <c r="J138" s="89">
        <f>SUM(J132:J137)</f>
        <v>32000</v>
      </c>
      <c r="K138" s="91">
        <f>SUM(K132:K136)</f>
        <v>0</v>
      </c>
      <c r="L138" s="90"/>
      <c r="M138" s="89">
        <f>SUM(M132:M137)</f>
        <v>0</v>
      </c>
      <c r="N138" s="91">
        <f>SUM(N132:N136)</f>
        <v>0</v>
      </c>
      <c r="O138" s="90"/>
      <c r="P138" s="89">
        <f>SUM(P132:P137)</f>
        <v>0</v>
      </c>
      <c r="Q138" s="91">
        <f>SUM(Q132:Q136)</f>
        <v>0</v>
      </c>
      <c r="R138" s="90"/>
      <c r="S138" s="89">
        <f>SUM(S132:S137)</f>
        <v>0</v>
      </c>
      <c r="T138" s="91">
        <f>SUM(T132:T136)</f>
        <v>0</v>
      </c>
      <c r="U138" s="90"/>
      <c r="V138" s="316">
        <f>SUM(V132:V137)</f>
        <v>0</v>
      </c>
      <c r="W138" s="368">
        <f>SUM(W132:W137)</f>
        <v>32000</v>
      </c>
      <c r="X138" s="369">
        <f>SUM(X132:X137)</f>
        <v>32000</v>
      </c>
      <c r="Y138" s="369">
        <f t="shared" si="108"/>
        <v>0</v>
      </c>
      <c r="Z138" s="369">
        <f>Y138/W138</f>
        <v>0</v>
      </c>
      <c r="AA138" s="370"/>
      <c r="AB138" s="5"/>
      <c r="AC138" s="5"/>
      <c r="AD138" s="5"/>
      <c r="AE138" s="5"/>
      <c r="AF138" s="5"/>
      <c r="AG138" s="5"/>
    </row>
    <row r="139" spans="1:33" ht="30" customHeight="1" thickBot="1" x14ac:dyDescent="0.3">
      <c r="A139" s="120" t="s">
        <v>21</v>
      </c>
      <c r="B139" s="93">
        <v>10</v>
      </c>
      <c r="C139" s="126" t="s">
        <v>208</v>
      </c>
      <c r="D139" s="11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66"/>
      <c r="X139" s="366"/>
      <c r="Y139" s="325"/>
      <c r="Z139" s="366"/>
      <c r="AA139" s="367"/>
      <c r="AB139" s="5"/>
      <c r="AC139" s="5"/>
      <c r="AD139" s="5"/>
      <c r="AE139" s="5"/>
      <c r="AF139" s="5"/>
      <c r="AG139" s="5"/>
    </row>
    <row r="140" spans="1:33" ht="30" customHeight="1" x14ac:dyDescent="0.25">
      <c r="A140" s="50" t="s">
        <v>24</v>
      </c>
      <c r="B140" s="138">
        <v>43840</v>
      </c>
      <c r="C140" s="143" t="s">
        <v>209</v>
      </c>
      <c r="D140" s="132"/>
      <c r="E140" s="144"/>
      <c r="F140" s="85"/>
      <c r="G140" s="86">
        <f t="shared" ref="G140:G144" si="177">E140*F140</f>
        <v>0</v>
      </c>
      <c r="H140" s="144"/>
      <c r="I140" s="85"/>
      <c r="J140" s="86">
        <f t="shared" ref="J140:J144" si="178">H140*I140</f>
        <v>0</v>
      </c>
      <c r="K140" s="84"/>
      <c r="L140" s="85"/>
      <c r="M140" s="86">
        <f t="shared" ref="M140:M144" si="179">K140*L140</f>
        <v>0</v>
      </c>
      <c r="N140" s="84"/>
      <c r="O140" s="85"/>
      <c r="P140" s="86">
        <f t="shared" ref="P140:P144" si="180">N140*O140</f>
        <v>0</v>
      </c>
      <c r="Q140" s="84"/>
      <c r="R140" s="85"/>
      <c r="S140" s="86">
        <f t="shared" ref="S140:S144" si="181">Q140*R140</f>
        <v>0</v>
      </c>
      <c r="T140" s="84"/>
      <c r="U140" s="85"/>
      <c r="V140" s="382">
        <f t="shared" ref="V140:V144" si="182">T140*U140</f>
        <v>0</v>
      </c>
      <c r="W140" s="383">
        <f>G140+M140+S140</f>
        <v>0</v>
      </c>
      <c r="X140" s="377">
        <f t="shared" ref="X140:X144" si="183">J140+P140+V140</f>
        <v>0</v>
      </c>
      <c r="Y140" s="377">
        <f t="shared" si="108"/>
        <v>0</v>
      </c>
      <c r="Z140" s="378" t="e">
        <f t="shared" ref="Z140:Z144" si="184">Y140/W140</f>
        <v>#DIV/0!</v>
      </c>
      <c r="AA140" s="384"/>
      <c r="AB140" s="59"/>
      <c r="AC140" s="59"/>
      <c r="AD140" s="59"/>
      <c r="AE140" s="59"/>
      <c r="AF140" s="59"/>
      <c r="AG140" s="59"/>
    </row>
    <row r="141" spans="1:33" ht="30" customHeight="1" x14ac:dyDescent="0.25">
      <c r="A141" s="50" t="s">
        <v>24</v>
      </c>
      <c r="B141" s="138">
        <v>43871</v>
      </c>
      <c r="C141" s="143" t="s">
        <v>209</v>
      </c>
      <c r="D141" s="139"/>
      <c r="E141" s="140"/>
      <c r="F141" s="55"/>
      <c r="G141" s="56">
        <f t="shared" si="177"/>
        <v>0</v>
      </c>
      <c r="H141" s="140"/>
      <c r="I141" s="55"/>
      <c r="J141" s="56">
        <f t="shared" si="178"/>
        <v>0</v>
      </c>
      <c r="K141" s="54"/>
      <c r="L141" s="55"/>
      <c r="M141" s="56">
        <f t="shared" si="179"/>
        <v>0</v>
      </c>
      <c r="N141" s="54"/>
      <c r="O141" s="55"/>
      <c r="P141" s="56">
        <f t="shared" si="180"/>
        <v>0</v>
      </c>
      <c r="Q141" s="54"/>
      <c r="R141" s="55"/>
      <c r="S141" s="56">
        <f t="shared" si="181"/>
        <v>0</v>
      </c>
      <c r="T141" s="54"/>
      <c r="U141" s="55"/>
      <c r="V141" s="352">
        <f t="shared" si="182"/>
        <v>0</v>
      </c>
      <c r="W141" s="357">
        <f>G141+M141+S141</f>
        <v>0</v>
      </c>
      <c r="X141" s="358">
        <f t="shared" si="183"/>
        <v>0</v>
      </c>
      <c r="Y141" s="358">
        <f t="shared" si="108"/>
        <v>0</v>
      </c>
      <c r="Z141" s="359" t="e">
        <f t="shared" si="184"/>
        <v>#DIV/0!</v>
      </c>
      <c r="AA141" s="360"/>
      <c r="AB141" s="59"/>
      <c r="AC141" s="59"/>
      <c r="AD141" s="59"/>
      <c r="AE141" s="59"/>
      <c r="AF141" s="59"/>
      <c r="AG141" s="59"/>
    </row>
    <row r="142" spans="1:33" ht="30" customHeight="1" x14ac:dyDescent="0.25">
      <c r="A142" s="50" t="s">
        <v>24</v>
      </c>
      <c r="B142" s="138">
        <v>43900</v>
      </c>
      <c r="C142" s="180" t="s">
        <v>209</v>
      </c>
      <c r="D142" s="139"/>
      <c r="E142" s="140"/>
      <c r="F142" s="55"/>
      <c r="G142" s="56">
        <f t="shared" si="177"/>
        <v>0</v>
      </c>
      <c r="H142" s="140"/>
      <c r="I142" s="55"/>
      <c r="J142" s="56">
        <f t="shared" si="178"/>
        <v>0</v>
      </c>
      <c r="K142" s="54"/>
      <c r="L142" s="55"/>
      <c r="M142" s="56">
        <f t="shared" si="179"/>
        <v>0</v>
      </c>
      <c r="N142" s="54"/>
      <c r="O142" s="55"/>
      <c r="P142" s="56">
        <f t="shared" si="180"/>
        <v>0</v>
      </c>
      <c r="Q142" s="54"/>
      <c r="R142" s="55"/>
      <c r="S142" s="56">
        <f t="shared" si="181"/>
        <v>0</v>
      </c>
      <c r="T142" s="54"/>
      <c r="U142" s="55"/>
      <c r="V142" s="352">
        <f t="shared" si="182"/>
        <v>0</v>
      </c>
      <c r="W142" s="357">
        <f>G142+M142+S142</f>
        <v>0</v>
      </c>
      <c r="X142" s="358">
        <f t="shared" si="183"/>
        <v>0</v>
      </c>
      <c r="Y142" s="358">
        <f t="shared" si="108"/>
        <v>0</v>
      </c>
      <c r="Z142" s="359" t="e">
        <f t="shared" si="184"/>
        <v>#DIV/0!</v>
      </c>
      <c r="AA142" s="360"/>
      <c r="AB142" s="59"/>
      <c r="AC142" s="59"/>
      <c r="AD142" s="59"/>
      <c r="AE142" s="59"/>
      <c r="AF142" s="59"/>
      <c r="AG142" s="59"/>
    </row>
    <row r="143" spans="1:33" ht="30" customHeight="1" x14ac:dyDescent="0.25">
      <c r="A143" s="60" t="s">
        <v>24</v>
      </c>
      <c r="B143" s="145">
        <v>43931</v>
      </c>
      <c r="C143" s="181" t="s">
        <v>263</v>
      </c>
      <c r="D143" s="141" t="s">
        <v>27</v>
      </c>
      <c r="E143" s="142"/>
      <c r="F143" s="64"/>
      <c r="G143" s="56">
        <f t="shared" si="177"/>
        <v>0</v>
      </c>
      <c r="H143" s="142"/>
      <c r="I143" s="64"/>
      <c r="J143" s="56">
        <f t="shared" si="178"/>
        <v>0</v>
      </c>
      <c r="K143" s="63"/>
      <c r="L143" s="64"/>
      <c r="M143" s="65">
        <f t="shared" si="179"/>
        <v>0</v>
      </c>
      <c r="N143" s="63"/>
      <c r="O143" s="64"/>
      <c r="P143" s="65">
        <f t="shared" si="180"/>
        <v>0</v>
      </c>
      <c r="Q143" s="63"/>
      <c r="R143" s="64"/>
      <c r="S143" s="65">
        <f t="shared" si="181"/>
        <v>0</v>
      </c>
      <c r="T143" s="63"/>
      <c r="U143" s="64"/>
      <c r="V143" s="375">
        <f t="shared" si="182"/>
        <v>0</v>
      </c>
      <c r="W143" s="385">
        <f>G143+M143+S143</f>
        <v>0</v>
      </c>
      <c r="X143" s="358">
        <f t="shared" si="183"/>
        <v>0</v>
      </c>
      <c r="Y143" s="358">
        <f t="shared" si="108"/>
        <v>0</v>
      </c>
      <c r="Z143" s="359" t="e">
        <f t="shared" si="184"/>
        <v>#DIV/0!</v>
      </c>
      <c r="AA143" s="386"/>
      <c r="AB143" s="59"/>
      <c r="AC143" s="59"/>
      <c r="AD143" s="59"/>
      <c r="AE143" s="59"/>
      <c r="AF143" s="59"/>
      <c r="AG143" s="59"/>
    </row>
    <row r="144" spans="1:33" ht="30" customHeight="1" thickBot="1" x14ac:dyDescent="0.3">
      <c r="A144" s="60" t="s">
        <v>24</v>
      </c>
      <c r="B144" s="146">
        <v>43961</v>
      </c>
      <c r="C144" s="125" t="s">
        <v>210</v>
      </c>
      <c r="D144" s="147"/>
      <c r="E144" s="63"/>
      <c r="F144" s="64">
        <v>0.22</v>
      </c>
      <c r="G144" s="65">
        <f t="shared" si="177"/>
        <v>0</v>
      </c>
      <c r="H144" s="63"/>
      <c r="I144" s="64">
        <v>0.22</v>
      </c>
      <c r="J144" s="65">
        <f t="shared" si="178"/>
        <v>0</v>
      </c>
      <c r="K144" s="63"/>
      <c r="L144" s="64">
        <v>0.22</v>
      </c>
      <c r="M144" s="65">
        <f t="shared" si="179"/>
        <v>0</v>
      </c>
      <c r="N144" s="63"/>
      <c r="O144" s="64">
        <v>0.22</v>
      </c>
      <c r="P144" s="65">
        <f t="shared" si="180"/>
        <v>0</v>
      </c>
      <c r="Q144" s="63"/>
      <c r="R144" s="64">
        <v>0.22</v>
      </c>
      <c r="S144" s="65">
        <f t="shared" si="181"/>
        <v>0</v>
      </c>
      <c r="T144" s="63"/>
      <c r="U144" s="64">
        <v>0.22</v>
      </c>
      <c r="V144" s="375">
        <f t="shared" si="182"/>
        <v>0</v>
      </c>
      <c r="W144" s="361">
        <f>G144+M144+S144</f>
        <v>0</v>
      </c>
      <c r="X144" s="362">
        <f t="shared" si="183"/>
        <v>0</v>
      </c>
      <c r="Y144" s="362">
        <f t="shared" si="108"/>
        <v>0</v>
      </c>
      <c r="Z144" s="363" t="e">
        <f t="shared" si="184"/>
        <v>#DIV/0!</v>
      </c>
      <c r="AA144" s="387"/>
      <c r="AB144" s="5"/>
      <c r="AC144" s="5"/>
      <c r="AD144" s="5"/>
      <c r="AE144" s="5"/>
      <c r="AF144" s="5"/>
      <c r="AG144" s="5"/>
    </row>
    <row r="145" spans="1:33" ht="30" customHeight="1" thickBot="1" x14ac:dyDescent="0.3">
      <c r="A145" s="111" t="s">
        <v>211</v>
      </c>
      <c r="B145" s="112"/>
      <c r="C145" s="113"/>
      <c r="D145" s="114"/>
      <c r="E145" s="115">
        <f>SUM(E140:E143)</f>
        <v>0</v>
      </c>
      <c r="F145" s="90"/>
      <c r="G145" s="89">
        <f>SUM(G140:G144)</f>
        <v>0</v>
      </c>
      <c r="H145" s="115">
        <f>SUM(H140:H143)</f>
        <v>0</v>
      </c>
      <c r="I145" s="90"/>
      <c r="J145" s="89">
        <f>SUM(J140:J144)</f>
        <v>0</v>
      </c>
      <c r="K145" s="91">
        <f>SUM(K140:K143)</f>
        <v>0</v>
      </c>
      <c r="L145" s="90"/>
      <c r="M145" s="89">
        <f>SUM(M140:M144)</f>
        <v>0</v>
      </c>
      <c r="N145" s="91">
        <f>SUM(N140:N143)</f>
        <v>0</v>
      </c>
      <c r="O145" s="90"/>
      <c r="P145" s="89">
        <f>SUM(P140:P144)</f>
        <v>0</v>
      </c>
      <c r="Q145" s="91">
        <f>SUM(Q140:Q143)</f>
        <v>0</v>
      </c>
      <c r="R145" s="90"/>
      <c r="S145" s="89">
        <f>SUM(S140:S144)</f>
        <v>0</v>
      </c>
      <c r="T145" s="91">
        <f>SUM(T140:T143)</f>
        <v>0</v>
      </c>
      <c r="U145" s="90"/>
      <c r="V145" s="316">
        <f>SUM(V140:V144)</f>
        <v>0</v>
      </c>
      <c r="W145" s="368">
        <f>SUM(W140:W144)</f>
        <v>0</v>
      </c>
      <c r="X145" s="369">
        <f>SUM(X140:X144)</f>
        <v>0</v>
      </c>
      <c r="Y145" s="369">
        <f t="shared" ref="Y145:Y182" si="185">W145-X145</f>
        <v>0</v>
      </c>
      <c r="Z145" s="369" t="e">
        <f>Y145/W145</f>
        <v>#DIV/0!</v>
      </c>
      <c r="AA145" s="370"/>
      <c r="AB145" s="5"/>
      <c r="AC145" s="5"/>
      <c r="AD145" s="5"/>
      <c r="AE145" s="5"/>
      <c r="AF145" s="5"/>
      <c r="AG145" s="5"/>
    </row>
    <row r="146" spans="1:33" ht="30" customHeight="1" thickBot="1" x14ac:dyDescent="0.3">
      <c r="A146" s="120" t="s">
        <v>21</v>
      </c>
      <c r="B146" s="93">
        <v>11</v>
      </c>
      <c r="C146" s="122" t="s">
        <v>212</v>
      </c>
      <c r="D146" s="11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66"/>
      <c r="X146" s="366"/>
      <c r="Y146" s="325"/>
      <c r="Z146" s="366"/>
      <c r="AA146" s="367"/>
      <c r="AB146" s="5"/>
      <c r="AC146" s="5"/>
      <c r="AD146" s="5"/>
      <c r="AE146" s="5"/>
      <c r="AF146" s="5"/>
      <c r="AG146" s="5"/>
    </row>
    <row r="147" spans="1:33" ht="30" customHeight="1" x14ac:dyDescent="0.25">
      <c r="A147" s="148" t="s">
        <v>24</v>
      </c>
      <c r="B147" s="138">
        <v>43841</v>
      </c>
      <c r="C147" s="143" t="s">
        <v>213</v>
      </c>
      <c r="D147" s="83" t="s">
        <v>59</v>
      </c>
      <c r="E147" s="84"/>
      <c r="F147" s="85"/>
      <c r="G147" s="86">
        <f t="shared" ref="G147" si="186">E147*F147</f>
        <v>0</v>
      </c>
      <c r="H147" s="84"/>
      <c r="I147" s="85"/>
      <c r="J147" s="86">
        <f t="shared" ref="J147" si="187">H147*I147</f>
        <v>0</v>
      </c>
      <c r="K147" s="84"/>
      <c r="L147" s="85"/>
      <c r="M147" s="86">
        <f t="shared" ref="M147" si="188">K147*L147</f>
        <v>0</v>
      </c>
      <c r="N147" s="84"/>
      <c r="O147" s="85"/>
      <c r="P147" s="86">
        <f t="shared" ref="P147" si="189">N147*O147</f>
        <v>0</v>
      </c>
      <c r="Q147" s="84"/>
      <c r="R147" s="85"/>
      <c r="S147" s="86">
        <f t="shared" ref="S147" si="190">Q147*R147</f>
        <v>0</v>
      </c>
      <c r="T147" s="84"/>
      <c r="U147" s="85"/>
      <c r="V147" s="382">
        <f t="shared" ref="V147" si="191">T147*U147</f>
        <v>0</v>
      </c>
      <c r="W147" s="383">
        <f>G147+M147+S147</f>
        <v>0</v>
      </c>
      <c r="X147" s="377">
        <f t="shared" ref="X147:X148" si="192">J147+P147+V147</f>
        <v>0</v>
      </c>
      <c r="Y147" s="377">
        <f t="shared" si="185"/>
        <v>0</v>
      </c>
      <c r="Z147" s="378" t="e">
        <f t="shared" ref="Z147:Z148" si="193">Y147/W147</f>
        <v>#DIV/0!</v>
      </c>
      <c r="AA147" s="384"/>
      <c r="AB147" s="59"/>
      <c r="AC147" s="59"/>
      <c r="AD147" s="59"/>
      <c r="AE147" s="59"/>
      <c r="AF147" s="59"/>
      <c r="AG147" s="59"/>
    </row>
    <row r="148" spans="1:33" ht="30" customHeight="1" thickBot="1" x14ac:dyDescent="0.3">
      <c r="A148" s="149" t="s">
        <v>24</v>
      </c>
      <c r="B148" s="138">
        <v>43872</v>
      </c>
      <c r="C148" s="88" t="s">
        <v>213</v>
      </c>
      <c r="D148" s="62" t="s">
        <v>59</v>
      </c>
      <c r="E148" s="63"/>
      <c r="F148" s="64"/>
      <c r="G148" s="56">
        <f>E148*F148</f>
        <v>0</v>
      </c>
      <c r="H148" s="63"/>
      <c r="I148" s="64"/>
      <c r="J148" s="56">
        <f>H148*I148</f>
        <v>0</v>
      </c>
      <c r="K148" s="63"/>
      <c r="L148" s="64"/>
      <c r="M148" s="65">
        <f>K148*L148</f>
        <v>0</v>
      </c>
      <c r="N148" s="63"/>
      <c r="O148" s="64"/>
      <c r="P148" s="65">
        <f>N148*O148</f>
        <v>0</v>
      </c>
      <c r="Q148" s="63"/>
      <c r="R148" s="64"/>
      <c r="S148" s="65">
        <f>Q148*R148</f>
        <v>0</v>
      </c>
      <c r="T148" s="63"/>
      <c r="U148" s="64"/>
      <c r="V148" s="375">
        <f>T148*U148</f>
        <v>0</v>
      </c>
      <c r="W148" s="388">
        <f>G148+M148+S148</f>
        <v>0</v>
      </c>
      <c r="X148" s="362">
        <f t="shared" si="192"/>
        <v>0</v>
      </c>
      <c r="Y148" s="362">
        <f t="shared" si="185"/>
        <v>0</v>
      </c>
      <c r="Z148" s="363" t="e">
        <f t="shared" si="193"/>
        <v>#DIV/0!</v>
      </c>
      <c r="AA148" s="387"/>
      <c r="AB148" s="58"/>
      <c r="AC148" s="59"/>
      <c r="AD148" s="59"/>
      <c r="AE148" s="59"/>
      <c r="AF148" s="59"/>
      <c r="AG148" s="59"/>
    </row>
    <row r="149" spans="1:33" ht="30" customHeight="1" thickBot="1" x14ac:dyDescent="0.3">
      <c r="A149" s="438" t="s">
        <v>214</v>
      </c>
      <c r="B149" s="439"/>
      <c r="C149" s="439"/>
      <c r="D149" s="440"/>
      <c r="E149" s="115">
        <f>SUM(E147:E148)</f>
        <v>0</v>
      </c>
      <c r="F149" s="90"/>
      <c r="G149" s="89">
        <f>SUM(G147:G148)</f>
        <v>0</v>
      </c>
      <c r="H149" s="115">
        <f>SUM(H147:H148)</f>
        <v>0</v>
      </c>
      <c r="I149" s="90"/>
      <c r="J149" s="89">
        <f>SUM(J147:J148)</f>
        <v>0</v>
      </c>
      <c r="K149" s="91">
        <f>SUM(K147:K148)</f>
        <v>0</v>
      </c>
      <c r="L149" s="90"/>
      <c r="M149" s="89">
        <f>SUM(M147:M148)</f>
        <v>0</v>
      </c>
      <c r="N149" s="91">
        <f>SUM(N147:N148)</f>
        <v>0</v>
      </c>
      <c r="O149" s="90"/>
      <c r="P149" s="89">
        <f>SUM(P147:P148)</f>
        <v>0</v>
      </c>
      <c r="Q149" s="91">
        <f>SUM(Q147:Q148)</f>
        <v>0</v>
      </c>
      <c r="R149" s="90"/>
      <c r="S149" s="89">
        <f>SUM(S147:S148)</f>
        <v>0</v>
      </c>
      <c r="T149" s="91">
        <f>SUM(T147:T148)</f>
        <v>0</v>
      </c>
      <c r="U149" s="90"/>
      <c r="V149" s="316">
        <f>SUM(V147:V148)</f>
        <v>0</v>
      </c>
      <c r="W149" s="368">
        <f>SUM(W147:W148)</f>
        <v>0</v>
      </c>
      <c r="X149" s="369">
        <f>SUM(X147:X148)</f>
        <v>0</v>
      </c>
      <c r="Y149" s="369">
        <f t="shared" si="185"/>
        <v>0</v>
      </c>
      <c r="Z149" s="369" t="e">
        <f>Y149/W149</f>
        <v>#DIV/0!</v>
      </c>
      <c r="AA149" s="370"/>
      <c r="AB149" s="5"/>
      <c r="AC149" s="5"/>
      <c r="AD149" s="5"/>
      <c r="AE149" s="5"/>
      <c r="AF149" s="5"/>
      <c r="AG149" s="5"/>
    </row>
    <row r="150" spans="1:33" ht="30" customHeight="1" thickBot="1" x14ac:dyDescent="0.3">
      <c r="A150" s="92" t="s">
        <v>21</v>
      </c>
      <c r="B150" s="93">
        <v>12</v>
      </c>
      <c r="C150" s="94" t="s">
        <v>215</v>
      </c>
      <c r="D150" s="20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66"/>
      <c r="X150" s="366"/>
      <c r="Y150" s="325"/>
      <c r="Z150" s="366"/>
      <c r="AA150" s="367"/>
      <c r="AB150" s="5"/>
      <c r="AC150" s="5"/>
      <c r="AD150" s="5"/>
      <c r="AE150" s="5"/>
      <c r="AF150" s="5"/>
      <c r="AG150" s="5"/>
    </row>
    <row r="151" spans="1:33" ht="30" customHeight="1" x14ac:dyDescent="0.25">
      <c r="A151" s="81" t="s">
        <v>24</v>
      </c>
      <c r="B151" s="150">
        <v>43842</v>
      </c>
      <c r="C151" s="207" t="s">
        <v>216</v>
      </c>
      <c r="D151" s="210" t="s">
        <v>217</v>
      </c>
      <c r="E151" s="144"/>
      <c r="F151" s="85"/>
      <c r="G151" s="86">
        <f t="shared" ref="G151:G153" si="194">E151*F151</f>
        <v>0</v>
      </c>
      <c r="H151" s="144"/>
      <c r="I151" s="85"/>
      <c r="J151" s="86">
        <f t="shared" ref="J151:J153" si="195">H151*I151</f>
        <v>0</v>
      </c>
      <c r="K151" s="84"/>
      <c r="L151" s="85"/>
      <c r="M151" s="86">
        <f t="shared" ref="M151:M153" si="196">K151*L151</f>
        <v>0</v>
      </c>
      <c r="N151" s="84"/>
      <c r="O151" s="85"/>
      <c r="P151" s="86">
        <f t="shared" ref="P151:P153" si="197">N151*O151</f>
        <v>0</v>
      </c>
      <c r="Q151" s="84"/>
      <c r="R151" s="85"/>
      <c r="S151" s="86">
        <f t="shared" ref="S151:S154" si="198">Q151*R151</f>
        <v>0</v>
      </c>
      <c r="T151" s="84"/>
      <c r="U151" s="85"/>
      <c r="V151" s="382">
        <f t="shared" ref="V151:V154" si="199">T151*U151</f>
        <v>0</v>
      </c>
      <c r="W151" s="383">
        <f>G151+M151+S151</f>
        <v>0</v>
      </c>
      <c r="X151" s="377">
        <f t="shared" ref="X151:X154" si="200">J151+P151+V151</f>
        <v>0</v>
      </c>
      <c r="Y151" s="377">
        <f t="shared" si="185"/>
        <v>0</v>
      </c>
      <c r="Z151" s="378" t="e">
        <f t="shared" ref="Z151:Z154" si="201">Y151/W151</f>
        <v>#DIV/0!</v>
      </c>
      <c r="AA151" s="389"/>
      <c r="AB151" s="58"/>
      <c r="AC151" s="59"/>
      <c r="AD151" s="59"/>
      <c r="AE151" s="59"/>
      <c r="AF151" s="59"/>
      <c r="AG151" s="59"/>
    </row>
    <row r="152" spans="1:33" ht="30" customHeight="1" x14ac:dyDescent="0.25">
      <c r="A152" s="50" t="s">
        <v>24</v>
      </c>
      <c r="B152" s="138">
        <v>43873</v>
      </c>
      <c r="C152" s="182" t="s">
        <v>262</v>
      </c>
      <c r="D152" s="211" t="s">
        <v>191</v>
      </c>
      <c r="E152" s="140"/>
      <c r="F152" s="55"/>
      <c r="G152" s="56">
        <f t="shared" si="194"/>
        <v>0</v>
      </c>
      <c r="H152" s="140"/>
      <c r="I152" s="55"/>
      <c r="J152" s="56">
        <f t="shared" si="195"/>
        <v>0</v>
      </c>
      <c r="K152" s="54"/>
      <c r="L152" s="55"/>
      <c r="M152" s="56">
        <f t="shared" si="196"/>
        <v>0</v>
      </c>
      <c r="N152" s="54"/>
      <c r="O152" s="55"/>
      <c r="P152" s="56">
        <f t="shared" si="197"/>
        <v>0</v>
      </c>
      <c r="Q152" s="54"/>
      <c r="R152" s="55"/>
      <c r="S152" s="56">
        <f t="shared" si="198"/>
        <v>0</v>
      </c>
      <c r="T152" s="54"/>
      <c r="U152" s="55"/>
      <c r="V152" s="352">
        <f t="shared" si="199"/>
        <v>0</v>
      </c>
      <c r="W152" s="390">
        <f>G152+M152+S152</f>
        <v>0</v>
      </c>
      <c r="X152" s="358">
        <f t="shared" si="200"/>
        <v>0</v>
      </c>
      <c r="Y152" s="358">
        <f t="shared" si="185"/>
        <v>0</v>
      </c>
      <c r="Z152" s="359" t="e">
        <f t="shared" si="201"/>
        <v>#DIV/0!</v>
      </c>
      <c r="AA152" s="391"/>
      <c r="AB152" s="59"/>
      <c r="AC152" s="59"/>
      <c r="AD152" s="59"/>
      <c r="AE152" s="59"/>
      <c r="AF152" s="59"/>
      <c r="AG152" s="59"/>
    </row>
    <row r="153" spans="1:33" ht="30" customHeight="1" x14ac:dyDescent="0.25">
      <c r="A153" s="60" t="s">
        <v>24</v>
      </c>
      <c r="B153" s="145">
        <v>43902</v>
      </c>
      <c r="C153" s="88" t="s">
        <v>218</v>
      </c>
      <c r="D153" s="212" t="s">
        <v>191</v>
      </c>
      <c r="E153" s="142"/>
      <c r="F153" s="64"/>
      <c r="G153" s="65">
        <f t="shared" si="194"/>
        <v>0</v>
      </c>
      <c r="H153" s="142"/>
      <c r="I153" s="64"/>
      <c r="J153" s="65">
        <f t="shared" si="195"/>
        <v>0</v>
      </c>
      <c r="K153" s="63"/>
      <c r="L153" s="64"/>
      <c r="M153" s="65">
        <f t="shared" si="196"/>
        <v>0</v>
      </c>
      <c r="N153" s="63"/>
      <c r="O153" s="64"/>
      <c r="P153" s="65">
        <f t="shared" si="197"/>
        <v>0</v>
      </c>
      <c r="Q153" s="63"/>
      <c r="R153" s="64"/>
      <c r="S153" s="65">
        <f t="shared" si="198"/>
        <v>0</v>
      </c>
      <c r="T153" s="63"/>
      <c r="U153" s="64"/>
      <c r="V153" s="375">
        <f t="shared" si="199"/>
        <v>0</v>
      </c>
      <c r="W153" s="385">
        <f>G153+M153+S153</f>
        <v>0</v>
      </c>
      <c r="X153" s="358">
        <f t="shared" si="200"/>
        <v>0</v>
      </c>
      <c r="Y153" s="358">
        <f t="shared" si="185"/>
        <v>0</v>
      </c>
      <c r="Z153" s="359" t="e">
        <f t="shared" si="201"/>
        <v>#DIV/0!</v>
      </c>
      <c r="AA153" s="392"/>
      <c r="AB153" s="59"/>
      <c r="AC153" s="59"/>
      <c r="AD153" s="59"/>
      <c r="AE153" s="59"/>
      <c r="AF153" s="59"/>
      <c r="AG153" s="59"/>
    </row>
    <row r="154" spans="1:33" ht="30" customHeight="1" thickBot="1" x14ac:dyDescent="0.3">
      <c r="A154" s="60" t="s">
        <v>24</v>
      </c>
      <c r="B154" s="145">
        <v>43933</v>
      </c>
      <c r="C154" s="240" t="s">
        <v>271</v>
      </c>
      <c r="D154" s="213"/>
      <c r="E154" s="142"/>
      <c r="F154" s="64">
        <v>0.22</v>
      </c>
      <c r="G154" s="65">
        <f>E154*F154</f>
        <v>0</v>
      </c>
      <c r="H154" s="142"/>
      <c r="I154" s="64">
        <v>0.22</v>
      </c>
      <c r="J154" s="65">
        <f>H154*I154</f>
        <v>0</v>
      </c>
      <c r="K154" s="63"/>
      <c r="L154" s="64">
        <v>0.22</v>
      </c>
      <c r="M154" s="65">
        <f>K154*L154</f>
        <v>0</v>
      </c>
      <c r="N154" s="63"/>
      <c r="O154" s="64">
        <v>0.22</v>
      </c>
      <c r="P154" s="65">
        <f>N154*O154</f>
        <v>0</v>
      </c>
      <c r="Q154" s="63"/>
      <c r="R154" s="64">
        <v>0.22</v>
      </c>
      <c r="S154" s="65">
        <f t="shared" si="198"/>
        <v>0</v>
      </c>
      <c r="T154" s="63"/>
      <c r="U154" s="64">
        <v>0.22</v>
      </c>
      <c r="V154" s="375">
        <f t="shared" si="199"/>
        <v>0</v>
      </c>
      <c r="W154" s="361">
        <f>G154+M154+S154</f>
        <v>0</v>
      </c>
      <c r="X154" s="362">
        <f t="shared" si="200"/>
        <v>0</v>
      </c>
      <c r="Y154" s="362">
        <f t="shared" si="185"/>
        <v>0</v>
      </c>
      <c r="Z154" s="363" t="e">
        <f t="shared" si="201"/>
        <v>#DIV/0!</v>
      </c>
      <c r="AA154" s="364"/>
      <c r="AB154" s="5"/>
      <c r="AC154" s="5"/>
      <c r="AD154" s="5"/>
      <c r="AE154" s="5"/>
      <c r="AF154" s="5"/>
      <c r="AG154" s="5"/>
    </row>
    <row r="155" spans="1:33" ht="30" customHeight="1" thickBot="1" x14ac:dyDescent="0.3">
      <c r="A155" s="111" t="s">
        <v>219</v>
      </c>
      <c r="B155" s="112"/>
      <c r="C155" s="113"/>
      <c r="D155" s="209"/>
      <c r="E155" s="115">
        <f>SUM(E151:E153)</f>
        <v>0</v>
      </c>
      <c r="F155" s="90"/>
      <c r="G155" s="89">
        <f>SUM(G151:G154)</f>
        <v>0</v>
      </c>
      <c r="H155" s="115">
        <f>SUM(H151:H153)</f>
        <v>0</v>
      </c>
      <c r="I155" s="90"/>
      <c r="J155" s="89">
        <f>SUM(J151:J154)</f>
        <v>0</v>
      </c>
      <c r="K155" s="91">
        <f>SUM(K151:K153)</f>
        <v>0</v>
      </c>
      <c r="L155" s="90"/>
      <c r="M155" s="89">
        <f>SUM(M151:M154)</f>
        <v>0</v>
      </c>
      <c r="N155" s="91">
        <f>SUM(N151:N153)</f>
        <v>0</v>
      </c>
      <c r="O155" s="90"/>
      <c r="P155" s="89">
        <f>SUM(P151:P154)</f>
        <v>0</v>
      </c>
      <c r="Q155" s="91">
        <f>SUM(Q151:Q153)</f>
        <v>0</v>
      </c>
      <c r="R155" s="90"/>
      <c r="S155" s="89">
        <f>SUM(S151:S154)</f>
        <v>0</v>
      </c>
      <c r="T155" s="91">
        <f>SUM(T151:T153)</f>
        <v>0</v>
      </c>
      <c r="U155" s="90"/>
      <c r="V155" s="316">
        <f>SUM(V151:V154)</f>
        <v>0</v>
      </c>
      <c r="W155" s="368">
        <f t="shared" ref="W155:X155" si="202">SUM(W151:W154)</f>
        <v>0</v>
      </c>
      <c r="X155" s="369">
        <f t="shared" si="202"/>
        <v>0</v>
      </c>
      <c r="Y155" s="369">
        <f t="shared" si="185"/>
        <v>0</v>
      </c>
      <c r="Z155" s="369" t="e">
        <f>Y155/W155</f>
        <v>#DIV/0!</v>
      </c>
      <c r="AA155" s="370"/>
      <c r="AB155" s="5"/>
      <c r="AC155" s="5"/>
      <c r="AD155" s="5"/>
      <c r="AE155" s="5"/>
      <c r="AF155" s="5"/>
      <c r="AG155" s="5"/>
    </row>
    <row r="156" spans="1:33" ht="30" customHeight="1" thickBot="1" x14ac:dyDescent="0.3">
      <c r="A156" s="92" t="s">
        <v>21</v>
      </c>
      <c r="B156" s="234">
        <v>13</v>
      </c>
      <c r="C156" s="94" t="s">
        <v>220</v>
      </c>
      <c r="D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66"/>
      <c r="X156" s="366"/>
      <c r="Y156" s="325"/>
      <c r="Z156" s="366"/>
      <c r="AA156" s="367"/>
      <c r="AB156" s="4"/>
      <c r="AC156" s="5"/>
      <c r="AD156" s="5"/>
      <c r="AE156" s="5"/>
      <c r="AF156" s="5"/>
      <c r="AG156" s="5"/>
    </row>
    <row r="157" spans="1:33" ht="30" customHeight="1" x14ac:dyDescent="0.25">
      <c r="A157" s="199" t="s">
        <v>22</v>
      </c>
      <c r="B157" s="200" t="s">
        <v>221</v>
      </c>
      <c r="C157" s="229" t="s">
        <v>222</v>
      </c>
      <c r="D157" s="68"/>
      <c r="E157" s="69">
        <f>SUM(E158:E160)</f>
        <v>0</v>
      </c>
      <c r="F157" s="70"/>
      <c r="G157" s="71">
        <f>SUM(G158:G161)</f>
        <v>0</v>
      </c>
      <c r="H157" s="69">
        <f>SUM(H158:H160)</f>
        <v>0</v>
      </c>
      <c r="I157" s="70"/>
      <c r="J157" s="71">
        <f>SUM(J158:J161)</f>
        <v>0</v>
      </c>
      <c r="K157" s="69">
        <f>SUM(K158:K160)</f>
        <v>0</v>
      </c>
      <c r="L157" s="70"/>
      <c r="M157" s="71">
        <f>SUM(M158:M161)</f>
        <v>0</v>
      </c>
      <c r="N157" s="69">
        <f>SUM(N158:N160)</f>
        <v>0</v>
      </c>
      <c r="O157" s="70"/>
      <c r="P157" s="71">
        <f>SUM(P158:P161)</f>
        <v>0</v>
      </c>
      <c r="Q157" s="69">
        <f>SUM(Q158:Q160)</f>
        <v>0</v>
      </c>
      <c r="R157" s="70"/>
      <c r="S157" s="71">
        <f>SUM(S158:S161)</f>
        <v>0</v>
      </c>
      <c r="T157" s="69">
        <f>SUM(T158:T160)</f>
        <v>0</v>
      </c>
      <c r="U157" s="70"/>
      <c r="V157" s="351">
        <f>SUM(V158:V161)</f>
        <v>0</v>
      </c>
      <c r="W157" s="354">
        <f>SUM(W158:W161)</f>
        <v>0</v>
      </c>
      <c r="X157" s="355">
        <f>SUM(X158:X161)</f>
        <v>0</v>
      </c>
      <c r="Y157" s="355">
        <f t="shared" si="185"/>
        <v>0</v>
      </c>
      <c r="Z157" s="355" t="e">
        <f>Y157/W157</f>
        <v>#DIV/0!</v>
      </c>
      <c r="AA157" s="356"/>
      <c r="AB157" s="49"/>
      <c r="AC157" s="49"/>
      <c r="AD157" s="49"/>
      <c r="AE157" s="49"/>
      <c r="AF157" s="49"/>
      <c r="AG157" s="49"/>
    </row>
    <row r="158" spans="1:33" ht="30" customHeight="1" x14ac:dyDescent="0.25">
      <c r="A158" s="50" t="s">
        <v>24</v>
      </c>
      <c r="B158" s="201" t="s">
        <v>223</v>
      </c>
      <c r="C158" s="230" t="s">
        <v>224</v>
      </c>
      <c r="D158" s="264" t="s">
        <v>89</v>
      </c>
      <c r="E158" s="54"/>
      <c r="F158" s="55"/>
      <c r="G158" s="56">
        <f t="shared" ref="G158:G160" si="203">E158*F158</f>
        <v>0</v>
      </c>
      <c r="H158" s="54"/>
      <c r="I158" s="55"/>
      <c r="J158" s="56">
        <f t="shared" ref="J158:J160" si="204">H158*I158</f>
        <v>0</v>
      </c>
      <c r="K158" s="54"/>
      <c r="L158" s="55"/>
      <c r="M158" s="56">
        <f t="shared" ref="M158:M161" si="205">K158*L158</f>
        <v>0</v>
      </c>
      <c r="N158" s="54"/>
      <c r="O158" s="55"/>
      <c r="P158" s="56">
        <f t="shared" ref="P158:P161" si="206">N158*O158</f>
        <v>0</v>
      </c>
      <c r="Q158" s="54"/>
      <c r="R158" s="55"/>
      <c r="S158" s="56">
        <f t="shared" ref="S158:S161" si="207">Q158*R158</f>
        <v>0</v>
      </c>
      <c r="T158" s="54"/>
      <c r="U158" s="55"/>
      <c r="V158" s="352">
        <f t="shared" ref="V158:V161" si="208">T158*U158</f>
        <v>0</v>
      </c>
      <c r="W158" s="357">
        <f t="shared" ref="W158:W181" si="209">G158+M158+S158</f>
        <v>0</v>
      </c>
      <c r="X158" s="358">
        <f t="shared" ref="X158:X180" si="210">J158+P158+V158</f>
        <v>0</v>
      </c>
      <c r="Y158" s="358">
        <f t="shared" si="185"/>
        <v>0</v>
      </c>
      <c r="Z158" s="359" t="e">
        <f t="shared" ref="Z158:Z181" si="211">Y158/W158</f>
        <v>#DIV/0!</v>
      </c>
      <c r="AA158" s="360"/>
      <c r="AB158" s="59"/>
      <c r="AC158" s="59"/>
      <c r="AD158" s="59"/>
      <c r="AE158" s="59"/>
      <c r="AF158" s="59"/>
      <c r="AG158" s="59"/>
    </row>
    <row r="159" spans="1:33" ht="30" customHeight="1" x14ac:dyDescent="0.25">
      <c r="A159" s="50" t="s">
        <v>24</v>
      </c>
      <c r="B159" s="201" t="s">
        <v>225</v>
      </c>
      <c r="C159" s="231" t="s">
        <v>226</v>
      </c>
      <c r="D159" s="264" t="s">
        <v>89</v>
      </c>
      <c r="E159" s="54"/>
      <c r="F159" s="55"/>
      <c r="G159" s="56">
        <f t="shared" si="203"/>
        <v>0</v>
      </c>
      <c r="H159" s="54"/>
      <c r="I159" s="55"/>
      <c r="J159" s="56">
        <f t="shared" si="204"/>
        <v>0</v>
      </c>
      <c r="K159" s="54"/>
      <c r="L159" s="55"/>
      <c r="M159" s="56">
        <f t="shared" si="205"/>
        <v>0</v>
      </c>
      <c r="N159" s="54"/>
      <c r="O159" s="55"/>
      <c r="P159" s="56">
        <f t="shared" si="206"/>
        <v>0</v>
      </c>
      <c r="Q159" s="54"/>
      <c r="R159" s="55"/>
      <c r="S159" s="56">
        <f t="shared" si="207"/>
        <v>0</v>
      </c>
      <c r="T159" s="54"/>
      <c r="U159" s="55"/>
      <c r="V159" s="352">
        <f t="shared" si="208"/>
        <v>0</v>
      </c>
      <c r="W159" s="357">
        <f t="shared" si="209"/>
        <v>0</v>
      </c>
      <c r="X159" s="358">
        <f t="shared" si="210"/>
        <v>0</v>
      </c>
      <c r="Y159" s="358">
        <f t="shared" si="185"/>
        <v>0</v>
      </c>
      <c r="Z159" s="359" t="e">
        <f t="shared" si="211"/>
        <v>#DIV/0!</v>
      </c>
      <c r="AA159" s="360"/>
      <c r="AB159" s="59"/>
      <c r="AC159" s="59"/>
      <c r="AD159" s="59"/>
      <c r="AE159" s="59"/>
      <c r="AF159" s="59"/>
      <c r="AG159" s="59"/>
    </row>
    <row r="160" spans="1:33" ht="30" customHeight="1" x14ac:dyDescent="0.25">
      <c r="A160" s="50" t="s">
        <v>24</v>
      </c>
      <c r="B160" s="201" t="s">
        <v>227</v>
      </c>
      <c r="C160" s="231" t="s">
        <v>228</v>
      </c>
      <c r="D160" s="53" t="s">
        <v>89</v>
      </c>
      <c r="E160" s="54"/>
      <c r="F160" s="55"/>
      <c r="G160" s="56">
        <f t="shared" si="203"/>
        <v>0</v>
      </c>
      <c r="H160" s="54"/>
      <c r="I160" s="55"/>
      <c r="J160" s="56">
        <f t="shared" si="204"/>
        <v>0</v>
      </c>
      <c r="K160" s="54"/>
      <c r="L160" s="55"/>
      <c r="M160" s="56">
        <f t="shared" si="205"/>
        <v>0</v>
      </c>
      <c r="N160" s="54"/>
      <c r="O160" s="55"/>
      <c r="P160" s="56">
        <f t="shared" si="206"/>
        <v>0</v>
      </c>
      <c r="Q160" s="54"/>
      <c r="R160" s="55"/>
      <c r="S160" s="56">
        <f t="shared" si="207"/>
        <v>0</v>
      </c>
      <c r="T160" s="54"/>
      <c r="U160" s="55"/>
      <c r="V160" s="352">
        <f t="shared" si="208"/>
        <v>0</v>
      </c>
      <c r="W160" s="357">
        <f t="shared" si="209"/>
        <v>0</v>
      </c>
      <c r="X160" s="358">
        <f t="shared" si="210"/>
        <v>0</v>
      </c>
      <c r="Y160" s="358">
        <f t="shared" si="185"/>
        <v>0</v>
      </c>
      <c r="Z160" s="359" t="e">
        <f t="shared" si="211"/>
        <v>#DIV/0!</v>
      </c>
      <c r="AA160" s="360"/>
      <c r="AB160" s="59"/>
      <c r="AC160" s="59"/>
      <c r="AD160" s="59"/>
      <c r="AE160" s="59"/>
      <c r="AF160" s="59"/>
      <c r="AG160" s="59"/>
    </row>
    <row r="161" spans="1:33" ht="30" customHeight="1" thickBot="1" x14ac:dyDescent="0.3">
      <c r="A161" s="73" t="s">
        <v>24</v>
      </c>
      <c r="B161" s="235" t="s">
        <v>229</v>
      </c>
      <c r="C161" s="231" t="s">
        <v>230</v>
      </c>
      <c r="D161" s="74"/>
      <c r="E161" s="75"/>
      <c r="F161" s="270">
        <v>0.22</v>
      </c>
      <c r="G161" s="77">
        <f>E161*F161</f>
        <v>0</v>
      </c>
      <c r="H161" s="75"/>
      <c r="I161" s="270">
        <v>0.22</v>
      </c>
      <c r="J161" s="77">
        <f>H161*I161</f>
        <v>0</v>
      </c>
      <c r="K161" s="75"/>
      <c r="L161" s="270">
        <v>0.22</v>
      </c>
      <c r="M161" s="77">
        <f t="shared" si="205"/>
        <v>0</v>
      </c>
      <c r="N161" s="75"/>
      <c r="O161" s="270">
        <v>0.22</v>
      </c>
      <c r="P161" s="77">
        <f t="shared" si="206"/>
        <v>0</v>
      </c>
      <c r="Q161" s="75"/>
      <c r="R161" s="270">
        <v>0.22</v>
      </c>
      <c r="S161" s="77">
        <f t="shared" si="207"/>
        <v>0</v>
      </c>
      <c r="T161" s="75"/>
      <c r="U161" s="270">
        <v>0.22</v>
      </c>
      <c r="V161" s="353">
        <f t="shared" si="208"/>
        <v>0</v>
      </c>
      <c r="W161" s="361">
        <f t="shared" si="209"/>
        <v>0</v>
      </c>
      <c r="X161" s="362">
        <f t="shared" si="210"/>
        <v>0</v>
      </c>
      <c r="Y161" s="362">
        <f t="shared" si="185"/>
        <v>0</v>
      </c>
      <c r="Z161" s="363" t="e">
        <f t="shared" si="211"/>
        <v>#DIV/0!</v>
      </c>
      <c r="AA161" s="364"/>
      <c r="AB161" s="59"/>
      <c r="AC161" s="59"/>
      <c r="AD161" s="59"/>
      <c r="AE161" s="59"/>
      <c r="AF161" s="59"/>
      <c r="AG161" s="59"/>
    </row>
    <row r="162" spans="1:33" ht="30" customHeight="1" x14ac:dyDescent="0.25">
      <c r="A162" s="228" t="s">
        <v>22</v>
      </c>
      <c r="B162" s="236" t="s">
        <v>221</v>
      </c>
      <c r="C162" s="232" t="s">
        <v>231</v>
      </c>
      <c r="D162" s="44"/>
      <c r="E162" s="45">
        <f>SUM(E163:E165)</f>
        <v>1</v>
      </c>
      <c r="F162" s="46"/>
      <c r="G162" s="47">
        <f>SUM(G163:G166)</f>
        <v>8000</v>
      </c>
      <c r="H162" s="45">
        <f>SUM(H163:H165)</f>
        <v>1</v>
      </c>
      <c r="I162" s="46"/>
      <c r="J162" s="47">
        <f>SUM(J163:J166)</f>
        <v>8000</v>
      </c>
      <c r="K162" s="45">
        <f>SUM(K163:K165)</f>
        <v>0</v>
      </c>
      <c r="L162" s="46"/>
      <c r="M162" s="47">
        <f>SUM(M163:M166)</f>
        <v>0</v>
      </c>
      <c r="N162" s="45">
        <f>SUM(N163:N165)</f>
        <v>0</v>
      </c>
      <c r="O162" s="46"/>
      <c r="P162" s="47">
        <f>SUM(P163:P166)</f>
        <v>0</v>
      </c>
      <c r="Q162" s="45">
        <f>SUM(Q163:Q165)</f>
        <v>0</v>
      </c>
      <c r="R162" s="46"/>
      <c r="S162" s="47">
        <f>SUM(S163:S166)</f>
        <v>0</v>
      </c>
      <c r="T162" s="45">
        <f>SUM(T163:T165)</f>
        <v>0</v>
      </c>
      <c r="U162" s="46"/>
      <c r="V162" s="47">
        <f>SUM(V163:V166)</f>
        <v>0</v>
      </c>
      <c r="W162" s="47">
        <f>SUM(W163:W166)</f>
        <v>8000</v>
      </c>
      <c r="X162" s="47">
        <f>SUM(X163:X166)</f>
        <v>8000</v>
      </c>
      <c r="Y162" s="47">
        <f t="shared" si="185"/>
        <v>0</v>
      </c>
      <c r="Z162" s="47">
        <f>Y162/W162</f>
        <v>0</v>
      </c>
      <c r="AA162" s="47"/>
      <c r="AB162" s="49"/>
      <c r="AC162" s="49"/>
      <c r="AD162" s="49"/>
      <c r="AE162" s="49"/>
      <c r="AF162" s="49"/>
      <c r="AG162" s="49"/>
    </row>
    <row r="163" spans="1:33" ht="30" customHeight="1" x14ac:dyDescent="0.25">
      <c r="A163" s="50" t="s">
        <v>24</v>
      </c>
      <c r="B163" s="201" t="s">
        <v>232</v>
      </c>
      <c r="C163" s="96" t="s">
        <v>344</v>
      </c>
      <c r="D163" s="53" t="s">
        <v>345</v>
      </c>
      <c r="E163" s="54">
        <v>1</v>
      </c>
      <c r="F163" s="55">
        <v>8000</v>
      </c>
      <c r="G163" s="56">
        <f t="shared" ref="G163:G166" si="212">E163*F163</f>
        <v>8000</v>
      </c>
      <c r="H163" s="54">
        <v>1</v>
      </c>
      <c r="I163" s="55">
        <v>8000</v>
      </c>
      <c r="J163" s="56">
        <f t="shared" ref="J163:J166" si="213">H163*I163</f>
        <v>8000</v>
      </c>
      <c r="K163" s="54"/>
      <c r="L163" s="55"/>
      <c r="M163" s="56">
        <f t="shared" ref="M163:M166" si="214">K163*L163</f>
        <v>0</v>
      </c>
      <c r="N163" s="54"/>
      <c r="O163" s="55"/>
      <c r="P163" s="56">
        <f t="shared" ref="P163:P166" si="215">N163*O163</f>
        <v>0</v>
      </c>
      <c r="Q163" s="54"/>
      <c r="R163" s="55"/>
      <c r="S163" s="56">
        <f t="shared" ref="S163:S166" si="216">Q163*R163</f>
        <v>0</v>
      </c>
      <c r="T163" s="54"/>
      <c r="U163" s="55"/>
      <c r="V163" s="56">
        <f t="shared" ref="V163:V166" si="217">T163*U163</f>
        <v>0</v>
      </c>
      <c r="W163" s="57">
        <f t="shared" si="209"/>
        <v>8000</v>
      </c>
      <c r="X163" s="275">
        <f t="shared" si="210"/>
        <v>8000</v>
      </c>
      <c r="Y163" s="275">
        <f t="shared" si="185"/>
        <v>0</v>
      </c>
      <c r="Z163" s="283">
        <f t="shared" si="211"/>
        <v>0</v>
      </c>
      <c r="AA163" s="241"/>
      <c r="AB163" s="59"/>
      <c r="AC163" s="59"/>
      <c r="AD163" s="59"/>
      <c r="AE163" s="59"/>
      <c r="AF163" s="59"/>
      <c r="AG163" s="59"/>
    </row>
    <row r="164" spans="1:33" ht="30" customHeight="1" x14ac:dyDescent="0.25">
      <c r="A164" s="50" t="s">
        <v>24</v>
      </c>
      <c r="B164" s="201" t="s">
        <v>234</v>
      </c>
      <c r="C164" s="96" t="s">
        <v>233</v>
      </c>
      <c r="D164" s="53"/>
      <c r="E164" s="54"/>
      <c r="F164" s="55"/>
      <c r="G164" s="56">
        <f t="shared" si="212"/>
        <v>0</v>
      </c>
      <c r="H164" s="54"/>
      <c r="I164" s="55"/>
      <c r="J164" s="56">
        <f t="shared" si="213"/>
        <v>0</v>
      </c>
      <c r="K164" s="54"/>
      <c r="L164" s="55"/>
      <c r="M164" s="56">
        <f t="shared" si="214"/>
        <v>0</v>
      </c>
      <c r="N164" s="54"/>
      <c r="O164" s="55"/>
      <c r="P164" s="56">
        <f t="shared" si="215"/>
        <v>0</v>
      </c>
      <c r="Q164" s="54"/>
      <c r="R164" s="55"/>
      <c r="S164" s="56">
        <f t="shared" si="216"/>
        <v>0</v>
      </c>
      <c r="T164" s="54"/>
      <c r="U164" s="55"/>
      <c r="V164" s="56">
        <f t="shared" si="217"/>
        <v>0</v>
      </c>
      <c r="W164" s="57">
        <f t="shared" si="209"/>
        <v>0</v>
      </c>
      <c r="X164" s="275">
        <f t="shared" si="210"/>
        <v>0</v>
      </c>
      <c r="Y164" s="275">
        <f t="shared" si="185"/>
        <v>0</v>
      </c>
      <c r="Z164" s="283" t="e">
        <f t="shared" si="211"/>
        <v>#DIV/0!</v>
      </c>
      <c r="AA164" s="241"/>
      <c r="AB164" s="59"/>
      <c r="AC164" s="59"/>
      <c r="AD164" s="59"/>
      <c r="AE164" s="59"/>
      <c r="AF164" s="59"/>
      <c r="AG164" s="59"/>
    </row>
    <row r="165" spans="1:33" ht="30" customHeight="1" x14ac:dyDescent="0.25">
      <c r="A165" s="60" t="s">
        <v>24</v>
      </c>
      <c r="B165" s="225" t="s">
        <v>235</v>
      </c>
      <c r="C165" s="96" t="s">
        <v>233</v>
      </c>
      <c r="D165" s="62"/>
      <c r="E165" s="63"/>
      <c r="F165" s="64"/>
      <c r="G165" s="65">
        <f t="shared" si="212"/>
        <v>0</v>
      </c>
      <c r="H165" s="63"/>
      <c r="I165" s="64"/>
      <c r="J165" s="65">
        <f t="shared" si="213"/>
        <v>0</v>
      </c>
      <c r="K165" s="63"/>
      <c r="L165" s="64"/>
      <c r="M165" s="65">
        <f t="shared" si="214"/>
        <v>0</v>
      </c>
      <c r="N165" s="63"/>
      <c r="O165" s="64"/>
      <c r="P165" s="65">
        <f t="shared" si="215"/>
        <v>0</v>
      </c>
      <c r="Q165" s="63"/>
      <c r="R165" s="64"/>
      <c r="S165" s="65">
        <f t="shared" si="216"/>
        <v>0</v>
      </c>
      <c r="T165" s="63"/>
      <c r="U165" s="64"/>
      <c r="V165" s="65">
        <f t="shared" si="217"/>
        <v>0</v>
      </c>
      <c r="W165" s="66">
        <f t="shared" si="209"/>
        <v>0</v>
      </c>
      <c r="X165" s="275">
        <f t="shared" si="210"/>
        <v>0</v>
      </c>
      <c r="Y165" s="275">
        <f t="shared" si="185"/>
        <v>0</v>
      </c>
      <c r="Z165" s="283" t="e">
        <f t="shared" si="211"/>
        <v>#DIV/0!</v>
      </c>
      <c r="AA165" s="250"/>
      <c r="AB165" s="59"/>
      <c r="AC165" s="59"/>
      <c r="AD165" s="59"/>
      <c r="AE165" s="59"/>
      <c r="AF165" s="59"/>
      <c r="AG165" s="59"/>
    </row>
    <row r="166" spans="1:33" ht="30" customHeight="1" thickBot="1" x14ac:dyDescent="0.3">
      <c r="A166" s="60" t="s">
        <v>24</v>
      </c>
      <c r="B166" s="225" t="s">
        <v>236</v>
      </c>
      <c r="C166" s="97" t="s">
        <v>237</v>
      </c>
      <c r="D166" s="74"/>
      <c r="E166" s="271"/>
      <c r="F166" s="64">
        <v>0.22</v>
      </c>
      <c r="G166" s="65">
        <f t="shared" si="212"/>
        <v>0</v>
      </c>
      <c r="H166" s="271"/>
      <c r="I166" s="64">
        <v>0.22</v>
      </c>
      <c r="J166" s="65">
        <f t="shared" si="213"/>
        <v>0</v>
      </c>
      <c r="K166" s="271"/>
      <c r="L166" s="64">
        <v>0.22</v>
      </c>
      <c r="M166" s="65">
        <f t="shared" si="214"/>
        <v>0</v>
      </c>
      <c r="N166" s="271"/>
      <c r="O166" s="64">
        <v>0.22</v>
      </c>
      <c r="P166" s="65">
        <f t="shared" si="215"/>
        <v>0</v>
      </c>
      <c r="Q166" s="271"/>
      <c r="R166" s="64">
        <v>0.22</v>
      </c>
      <c r="S166" s="65">
        <f t="shared" si="216"/>
        <v>0</v>
      </c>
      <c r="T166" s="271"/>
      <c r="U166" s="64">
        <v>0.22</v>
      </c>
      <c r="V166" s="65">
        <f t="shared" si="217"/>
        <v>0</v>
      </c>
      <c r="W166" s="66">
        <f t="shared" si="209"/>
        <v>0</v>
      </c>
      <c r="X166" s="275">
        <f t="shared" si="210"/>
        <v>0</v>
      </c>
      <c r="Y166" s="275">
        <f t="shared" si="185"/>
        <v>0</v>
      </c>
      <c r="Z166" s="283" t="e">
        <f t="shared" si="211"/>
        <v>#DIV/0!</v>
      </c>
      <c r="AA166" s="252"/>
      <c r="AB166" s="59"/>
      <c r="AC166" s="59"/>
      <c r="AD166" s="59"/>
      <c r="AE166" s="59"/>
      <c r="AF166" s="59"/>
      <c r="AG166" s="59"/>
    </row>
    <row r="167" spans="1:33" ht="30" customHeight="1" x14ac:dyDescent="0.25">
      <c r="A167" s="199" t="s">
        <v>22</v>
      </c>
      <c r="B167" s="237" t="s">
        <v>238</v>
      </c>
      <c r="C167" s="232" t="s">
        <v>239</v>
      </c>
      <c r="D167" s="68"/>
      <c r="E167" s="69">
        <f>SUM(E168:E170)</f>
        <v>0</v>
      </c>
      <c r="F167" s="70"/>
      <c r="G167" s="71">
        <f>SUM(G168:G170)</f>
        <v>0</v>
      </c>
      <c r="H167" s="69">
        <f>SUM(H168:H170)</f>
        <v>0</v>
      </c>
      <c r="I167" s="70"/>
      <c r="J167" s="71">
        <f>SUM(J168:J170)</f>
        <v>0</v>
      </c>
      <c r="K167" s="69">
        <f>SUM(K168:K170)</f>
        <v>0</v>
      </c>
      <c r="L167" s="70"/>
      <c r="M167" s="71">
        <f>SUM(M168:M170)</f>
        <v>0</v>
      </c>
      <c r="N167" s="69">
        <f>SUM(N168:N170)</f>
        <v>0</v>
      </c>
      <c r="O167" s="70"/>
      <c r="P167" s="71">
        <f>SUM(P168:P170)</f>
        <v>0</v>
      </c>
      <c r="Q167" s="69">
        <f>SUM(Q168:Q170)</f>
        <v>0</v>
      </c>
      <c r="R167" s="70"/>
      <c r="S167" s="71">
        <f>SUM(S168:S170)</f>
        <v>0</v>
      </c>
      <c r="T167" s="69">
        <f>SUM(T168:T170)</f>
        <v>0</v>
      </c>
      <c r="U167" s="70"/>
      <c r="V167" s="71">
        <f>SUM(V168:V170)</f>
        <v>0</v>
      </c>
      <c r="W167" s="71">
        <f>SUM(W168:W170)</f>
        <v>0</v>
      </c>
      <c r="X167" s="71">
        <f>SUM(X168:X170)</f>
        <v>0</v>
      </c>
      <c r="Y167" s="71">
        <f t="shared" si="185"/>
        <v>0</v>
      </c>
      <c r="Z167" s="71" t="e">
        <f>Y167/W167</f>
        <v>#DIV/0!</v>
      </c>
      <c r="AA167" s="258"/>
      <c r="AB167" s="49"/>
      <c r="AC167" s="49"/>
      <c r="AD167" s="49"/>
      <c r="AE167" s="49"/>
      <c r="AF167" s="49"/>
      <c r="AG167" s="49"/>
    </row>
    <row r="168" spans="1:33" ht="30" customHeight="1" x14ac:dyDescent="0.25">
      <c r="A168" s="50" t="s">
        <v>24</v>
      </c>
      <c r="B168" s="201" t="s">
        <v>240</v>
      </c>
      <c r="C168" s="96" t="s">
        <v>241</v>
      </c>
      <c r="D168" s="53"/>
      <c r="E168" s="54"/>
      <c r="F168" s="55"/>
      <c r="G168" s="56">
        <f t="shared" ref="G168:G170" si="218">E168*F168</f>
        <v>0</v>
      </c>
      <c r="H168" s="54"/>
      <c r="I168" s="55"/>
      <c r="J168" s="56">
        <f t="shared" ref="J168:J170" si="219">H168*I168</f>
        <v>0</v>
      </c>
      <c r="K168" s="54"/>
      <c r="L168" s="55"/>
      <c r="M168" s="56">
        <f t="shared" ref="M168:M170" si="220">K168*L168</f>
        <v>0</v>
      </c>
      <c r="N168" s="54"/>
      <c r="O168" s="55"/>
      <c r="P168" s="56">
        <f t="shared" ref="P168:P170" si="221">N168*O168</f>
        <v>0</v>
      </c>
      <c r="Q168" s="54"/>
      <c r="R168" s="55"/>
      <c r="S168" s="56">
        <f t="shared" ref="S168:S170" si="222">Q168*R168</f>
        <v>0</v>
      </c>
      <c r="T168" s="54"/>
      <c r="U168" s="55"/>
      <c r="V168" s="56">
        <f t="shared" ref="V168:V170" si="223">T168*U168</f>
        <v>0</v>
      </c>
      <c r="W168" s="57">
        <f t="shared" si="209"/>
        <v>0</v>
      </c>
      <c r="X168" s="275">
        <f t="shared" si="210"/>
        <v>0</v>
      </c>
      <c r="Y168" s="275">
        <f t="shared" si="185"/>
        <v>0</v>
      </c>
      <c r="Z168" s="283" t="e">
        <f t="shared" si="211"/>
        <v>#DIV/0!</v>
      </c>
      <c r="AA168" s="256"/>
      <c r="AB168" s="59"/>
      <c r="AC168" s="59"/>
      <c r="AD168" s="59"/>
      <c r="AE168" s="59"/>
      <c r="AF168" s="59"/>
      <c r="AG168" s="59"/>
    </row>
    <row r="169" spans="1:33" ht="30" customHeight="1" x14ac:dyDescent="0.25">
      <c r="A169" s="50" t="s">
        <v>24</v>
      </c>
      <c r="B169" s="201" t="s">
        <v>242</v>
      </c>
      <c r="C169" s="96" t="s">
        <v>241</v>
      </c>
      <c r="D169" s="53"/>
      <c r="E169" s="54"/>
      <c r="F169" s="55"/>
      <c r="G169" s="56">
        <f t="shared" si="218"/>
        <v>0</v>
      </c>
      <c r="H169" s="54"/>
      <c r="I169" s="55"/>
      <c r="J169" s="56">
        <f t="shared" si="219"/>
        <v>0</v>
      </c>
      <c r="K169" s="54"/>
      <c r="L169" s="55"/>
      <c r="M169" s="56">
        <f t="shared" si="220"/>
        <v>0</v>
      </c>
      <c r="N169" s="54"/>
      <c r="O169" s="55"/>
      <c r="P169" s="56">
        <f t="shared" si="221"/>
        <v>0</v>
      </c>
      <c r="Q169" s="54"/>
      <c r="R169" s="55"/>
      <c r="S169" s="56">
        <f t="shared" si="222"/>
        <v>0</v>
      </c>
      <c r="T169" s="54"/>
      <c r="U169" s="55"/>
      <c r="V169" s="56">
        <f t="shared" si="223"/>
        <v>0</v>
      </c>
      <c r="W169" s="57">
        <f t="shared" si="209"/>
        <v>0</v>
      </c>
      <c r="X169" s="275">
        <f t="shared" si="210"/>
        <v>0</v>
      </c>
      <c r="Y169" s="275">
        <f t="shared" si="185"/>
        <v>0</v>
      </c>
      <c r="Z169" s="283" t="e">
        <f t="shared" si="211"/>
        <v>#DIV/0!</v>
      </c>
      <c r="AA169" s="256"/>
      <c r="AB169" s="59"/>
      <c r="AC169" s="59"/>
      <c r="AD169" s="59"/>
      <c r="AE169" s="59"/>
      <c r="AF169" s="59"/>
      <c r="AG169" s="59"/>
    </row>
    <row r="170" spans="1:33" ht="30" customHeight="1" thickBot="1" x14ac:dyDescent="0.3">
      <c r="A170" s="60" t="s">
        <v>24</v>
      </c>
      <c r="B170" s="225" t="s">
        <v>243</v>
      </c>
      <c r="C170" s="88" t="s">
        <v>241</v>
      </c>
      <c r="D170" s="62"/>
      <c r="E170" s="63"/>
      <c r="F170" s="64"/>
      <c r="G170" s="65">
        <f t="shared" si="218"/>
        <v>0</v>
      </c>
      <c r="H170" s="63"/>
      <c r="I170" s="64"/>
      <c r="J170" s="65">
        <f t="shared" si="219"/>
        <v>0</v>
      </c>
      <c r="K170" s="63"/>
      <c r="L170" s="64"/>
      <c r="M170" s="65">
        <f t="shared" si="220"/>
        <v>0</v>
      </c>
      <c r="N170" s="63"/>
      <c r="O170" s="64"/>
      <c r="P170" s="65">
        <f t="shared" si="221"/>
        <v>0</v>
      </c>
      <c r="Q170" s="63"/>
      <c r="R170" s="64"/>
      <c r="S170" s="65">
        <f t="shared" si="222"/>
        <v>0</v>
      </c>
      <c r="T170" s="63"/>
      <c r="U170" s="64"/>
      <c r="V170" s="65">
        <f t="shared" si="223"/>
        <v>0</v>
      </c>
      <c r="W170" s="66">
        <f t="shared" si="209"/>
        <v>0</v>
      </c>
      <c r="X170" s="275">
        <f t="shared" si="210"/>
        <v>0</v>
      </c>
      <c r="Y170" s="275">
        <f t="shared" si="185"/>
        <v>0</v>
      </c>
      <c r="Z170" s="283" t="e">
        <f t="shared" si="211"/>
        <v>#DIV/0!</v>
      </c>
      <c r="AA170" s="257"/>
      <c r="AB170" s="59"/>
      <c r="AC170" s="59"/>
      <c r="AD170" s="59"/>
      <c r="AE170" s="59"/>
      <c r="AF170" s="59"/>
      <c r="AG170" s="59"/>
    </row>
    <row r="171" spans="1:33" ht="30" customHeight="1" x14ac:dyDescent="0.25">
      <c r="A171" s="199" t="s">
        <v>22</v>
      </c>
      <c r="B171" s="237" t="s">
        <v>244</v>
      </c>
      <c r="C171" s="233" t="s">
        <v>220</v>
      </c>
      <c r="D171" s="68"/>
      <c r="E171" s="69">
        <f>SUM(E172:E180)</f>
        <v>39</v>
      </c>
      <c r="F171" s="70"/>
      <c r="G171" s="71">
        <f>SUM(G172:G181)</f>
        <v>168400</v>
      </c>
      <c r="H171" s="69">
        <f>SUM(H172:H180)</f>
        <v>39</v>
      </c>
      <c r="I171" s="70"/>
      <c r="J171" s="71">
        <f>SUM(J172:J181)</f>
        <v>168400</v>
      </c>
      <c r="K171" s="69">
        <f>SUM(K172:K180)</f>
        <v>0</v>
      </c>
      <c r="L171" s="70"/>
      <c r="M171" s="71">
        <f>SUM(M172:M181)</f>
        <v>0</v>
      </c>
      <c r="N171" s="69">
        <f>SUM(N172:N180)</f>
        <v>0</v>
      </c>
      <c r="O171" s="70"/>
      <c r="P171" s="71">
        <f>SUM(P172:P181)</f>
        <v>0</v>
      </c>
      <c r="Q171" s="69">
        <f>SUM(Q172:Q180)</f>
        <v>0</v>
      </c>
      <c r="R171" s="70"/>
      <c r="S171" s="71">
        <f>SUM(S172:S181)</f>
        <v>0</v>
      </c>
      <c r="T171" s="69">
        <f>SUM(T172:T180)</f>
        <v>0</v>
      </c>
      <c r="U171" s="70"/>
      <c r="V171" s="71">
        <f>SUM(V172:V181)</f>
        <v>0</v>
      </c>
      <c r="W171" s="71">
        <f>SUM(W172:W181)</f>
        <v>168400</v>
      </c>
      <c r="X171" s="71">
        <f>SUM(X172:X181)</f>
        <v>168400</v>
      </c>
      <c r="Y171" s="71">
        <f t="shared" si="185"/>
        <v>0</v>
      </c>
      <c r="Z171" s="71">
        <f>Y171/W171</f>
        <v>0</v>
      </c>
      <c r="AA171" s="258"/>
      <c r="AB171" s="49"/>
      <c r="AC171" s="49"/>
      <c r="AD171" s="49"/>
      <c r="AE171" s="49"/>
      <c r="AF171" s="49"/>
      <c r="AG171" s="49"/>
    </row>
    <row r="172" spans="1:33" ht="30" customHeight="1" x14ac:dyDescent="0.25">
      <c r="A172" s="50" t="s">
        <v>24</v>
      </c>
      <c r="B172" s="201" t="s">
        <v>245</v>
      </c>
      <c r="C172" s="182" t="s">
        <v>261</v>
      </c>
      <c r="D172" s="53"/>
      <c r="E172" s="54"/>
      <c r="F172" s="55"/>
      <c r="G172" s="56">
        <f t="shared" ref="G172:G175" si="224">E172*F172</f>
        <v>0</v>
      </c>
      <c r="H172" s="54"/>
      <c r="I172" s="55"/>
      <c r="J172" s="56">
        <f t="shared" ref="J172:J173" si="225">H172*I172</f>
        <v>0</v>
      </c>
      <c r="K172" s="54"/>
      <c r="L172" s="55"/>
      <c r="M172" s="56">
        <f t="shared" ref="M172:M180" si="226">K172*L172</f>
        <v>0</v>
      </c>
      <c r="N172" s="54"/>
      <c r="O172" s="55"/>
      <c r="P172" s="56">
        <f t="shared" ref="P172:P180" si="227">N172*O172</f>
        <v>0</v>
      </c>
      <c r="Q172" s="54"/>
      <c r="R172" s="55"/>
      <c r="S172" s="56">
        <f t="shared" ref="S172:S181" si="228">Q172*R172</f>
        <v>0</v>
      </c>
      <c r="T172" s="54"/>
      <c r="U172" s="55"/>
      <c r="V172" s="56">
        <f t="shared" ref="V172:V181" si="229">T172*U172</f>
        <v>0</v>
      </c>
      <c r="W172" s="57">
        <f t="shared" si="209"/>
        <v>0</v>
      </c>
      <c r="X172" s="275">
        <f t="shared" si="210"/>
        <v>0</v>
      </c>
      <c r="Y172" s="275">
        <f t="shared" si="185"/>
        <v>0</v>
      </c>
      <c r="Z172" s="283" t="e">
        <f t="shared" si="211"/>
        <v>#DIV/0!</v>
      </c>
      <c r="AA172" s="256"/>
      <c r="AB172" s="59"/>
      <c r="AC172" s="59"/>
      <c r="AD172" s="59"/>
      <c r="AE172" s="59"/>
      <c r="AF172" s="59"/>
      <c r="AG172" s="59"/>
    </row>
    <row r="173" spans="1:33" ht="30" customHeight="1" x14ac:dyDescent="0.25">
      <c r="A173" s="50" t="s">
        <v>24</v>
      </c>
      <c r="B173" s="201" t="s">
        <v>246</v>
      </c>
      <c r="C173" s="96" t="s">
        <v>247</v>
      </c>
      <c r="D173" s="53"/>
      <c r="E173" s="54"/>
      <c r="F173" s="55"/>
      <c r="G173" s="56">
        <f t="shared" si="224"/>
        <v>0</v>
      </c>
      <c r="H173" s="54"/>
      <c r="I173" s="55"/>
      <c r="J173" s="56">
        <f t="shared" si="225"/>
        <v>0</v>
      </c>
      <c r="K173" s="54"/>
      <c r="L173" s="55"/>
      <c r="M173" s="56">
        <f t="shared" si="226"/>
        <v>0</v>
      </c>
      <c r="N173" s="54"/>
      <c r="O173" s="55"/>
      <c r="P173" s="56">
        <f t="shared" si="227"/>
        <v>0</v>
      </c>
      <c r="Q173" s="54"/>
      <c r="R173" s="55"/>
      <c r="S173" s="56">
        <f t="shared" si="228"/>
        <v>0</v>
      </c>
      <c r="T173" s="54"/>
      <c r="U173" s="55"/>
      <c r="V173" s="56">
        <f t="shared" si="229"/>
        <v>0</v>
      </c>
      <c r="W173" s="66">
        <f t="shared" si="209"/>
        <v>0</v>
      </c>
      <c r="X173" s="275">
        <f t="shared" si="210"/>
        <v>0</v>
      </c>
      <c r="Y173" s="275">
        <f t="shared" si="185"/>
        <v>0</v>
      </c>
      <c r="Z173" s="283" t="e">
        <f t="shared" si="211"/>
        <v>#DIV/0!</v>
      </c>
      <c r="AA173" s="256"/>
      <c r="AB173" s="59"/>
      <c r="AC173" s="59"/>
      <c r="AD173" s="59"/>
      <c r="AE173" s="59"/>
      <c r="AF173" s="59"/>
      <c r="AG173" s="59"/>
    </row>
    <row r="174" spans="1:33" ht="30" customHeight="1" x14ac:dyDescent="0.25">
      <c r="A174" s="50" t="s">
        <v>24</v>
      </c>
      <c r="B174" s="201" t="s">
        <v>248</v>
      </c>
      <c r="C174" s="96" t="s">
        <v>346</v>
      </c>
      <c r="D174" s="53" t="s">
        <v>27</v>
      </c>
      <c r="E174" s="54">
        <v>1</v>
      </c>
      <c r="F174" s="55">
        <v>3000</v>
      </c>
      <c r="G174" s="56">
        <f>E174*F174</f>
        <v>3000</v>
      </c>
      <c r="H174" s="54">
        <v>1</v>
      </c>
      <c r="I174" s="55">
        <v>3000</v>
      </c>
      <c r="J174" s="56">
        <v>3000</v>
      </c>
      <c r="K174" s="54"/>
      <c r="L174" s="55"/>
      <c r="M174" s="56">
        <f t="shared" si="226"/>
        <v>0</v>
      </c>
      <c r="N174" s="54"/>
      <c r="O174" s="55"/>
      <c r="P174" s="56">
        <f t="shared" si="227"/>
        <v>0</v>
      </c>
      <c r="Q174" s="54"/>
      <c r="R174" s="55"/>
      <c r="S174" s="56">
        <f t="shared" si="228"/>
        <v>0</v>
      </c>
      <c r="T174" s="54"/>
      <c r="U174" s="55"/>
      <c r="V174" s="56">
        <f t="shared" si="229"/>
        <v>0</v>
      </c>
      <c r="W174" s="66">
        <f t="shared" si="209"/>
        <v>3000</v>
      </c>
      <c r="X174" s="275">
        <f t="shared" si="210"/>
        <v>3000</v>
      </c>
      <c r="Y174" s="275">
        <f t="shared" si="185"/>
        <v>0</v>
      </c>
      <c r="Z174" s="283">
        <f t="shared" si="211"/>
        <v>0</v>
      </c>
      <c r="AA174" s="256"/>
      <c r="AB174" s="59"/>
      <c r="AC174" s="59"/>
      <c r="AD174" s="59"/>
      <c r="AE174" s="59"/>
      <c r="AF174" s="59"/>
      <c r="AG174" s="59"/>
    </row>
    <row r="175" spans="1:33" ht="30" customHeight="1" x14ac:dyDescent="0.25">
      <c r="A175" s="50" t="s">
        <v>24</v>
      </c>
      <c r="B175" s="201" t="s">
        <v>249</v>
      </c>
      <c r="C175" s="96" t="s">
        <v>347</v>
      </c>
      <c r="D175" s="53" t="s">
        <v>27</v>
      </c>
      <c r="E175" s="54">
        <v>4.5</v>
      </c>
      <c r="F175" s="55">
        <v>8000</v>
      </c>
      <c r="G175" s="56">
        <f t="shared" si="224"/>
        <v>36000</v>
      </c>
      <c r="H175" s="54">
        <v>4.5</v>
      </c>
      <c r="I175" s="55">
        <v>5333.3329999999996</v>
      </c>
      <c r="J175" s="56">
        <v>36000</v>
      </c>
      <c r="K175" s="54"/>
      <c r="L175" s="55"/>
      <c r="M175" s="56">
        <f t="shared" si="226"/>
        <v>0</v>
      </c>
      <c r="N175" s="54"/>
      <c r="O175" s="55"/>
      <c r="P175" s="56">
        <f t="shared" si="227"/>
        <v>0</v>
      </c>
      <c r="Q175" s="54"/>
      <c r="R175" s="55"/>
      <c r="S175" s="56">
        <f t="shared" si="228"/>
        <v>0</v>
      </c>
      <c r="T175" s="54"/>
      <c r="U175" s="55"/>
      <c r="V175" s="56">
        <f t="shared" si="229"/>
        <v>0</v>
      </c>
      <c r="W175" s="66">
        <f t="shared" si="209"/>
        <v>36000</v>
      </c>
      <c r="X175" s="275">
        <v>36000</v>
      </c>
      <c r="Y175" s="275">
        <f t="shared" si="185"/>
        <v>0</v>
      </c>
      <c r="Z175" s="283">
        <f t="shared" si="211"/>
        <v>0</v>
      </c>
      <c r="AA175" s="256"/>
      <c r="AB175" s="59"/>
      <c r="AC175" s="59"/>
      <c r="AD175" s="59"/>
      <c r="AE175" s="59"/>
      <c r="AF175" s="59"/>
      <c r="AG175" s="59"/>
    </row>
    <row r="176" spans="1:33" s="402" customFormat="1" ht="30" customHeight="1" x14ac:dyDescent="0.25">
      <c r="A176" s="50" t="s">
        <v>24</v>
      </c>
      <c r="B176" s="201" t="s">
        <v>250</v>
      </c>
      <c r="C176" s="88" t="s">
        <v>348</v>
      </c>
      <c r="D176" s="53" t="s">
        <v>27</v>
      </c>
      <c r="E176" s="54">
        <v>4.5</v>
      </c>
      <c r="F176" s="55">
        <v>8000</v>
      </c>
      <c r="G176" s="56">
        <v>36000</v>
      </c>
      <c r="H176" s="54">
        <v>4.5</v>
      </c>
      <c r="I176" s="55">
        <v>5333.3329999999996</v>
      </c>
      <c r="J176" s="56">
        <v>36000</v>
      </c>
      <c r="K176" s="54"/>
      <c r="L176" s="55"/>
      <c r="M176" s="56"/>
      <c r="N176" s="54"/>
      <c r="O176" s="55"/>
      <c r="P176" s="56"/>
      <c r="Q176" s="54"/>
      <c r="R176" s="55"/>
      <c r="S176" s="56"/>
      <c r="T176" s="54"/>
      <c r="U176" s="55"/>
      <c r="V176" s="56"/>
      <c r="W176" s="66">
        <v>36000</v>
      </c>
      <c r="X176" s="358">
        <v>36000</v>
      </c>
      <c r="Y176" s="358">
        <v>0</v>
      </c>
      <c r="Z176" s="359">
        <v>0.33329999999999999</v>
      </c>
      <c r="AA176" s="256"/>
      <c r="AB176" s="59"/>
      <c r="AC176" s="59"/>
      <c r="AD176" s="59"/>
      <c r="AE176" s="59"/>
      <c r="AF176" s="59"/>
      <c r="AG176" s="59"/>
    </row>
    <row r="177" spans="1:33" s="402" customFormat="1" ht="49.5" customHeight="1" x14ac:dyDescent="0.25">
      <c r="A177" s="50" t="s">
        <v>24</v>
      </c>
      <c r="B177" s="201" t="s">
        <v>251</v>
      </c>
      <c r="C177" s="88" t="s">
        <v>349</v>
      </c>
      <c r="D177" s="53" t="s">
        <v>334</v>
      </c>
      <c r="E177" s="54">
        <v>7</v>
      </c>
      <c r="F177" s="55">
        <v>2900</v>
      </c>
      <c r="G177" s="56">
        <v>20300</v>
      </c>
      <c r="H177" s="54">
        <v>7</v>
      </c>
      <c r="I177" s="55">
        <v>2900</v>
      </c>
      <c r="J177" s="56">
        <v>20300</v>
      </c>
      <c r="K177" s="54"/>
      <c r="L177" s="55"/>
      <c r="M177" s="56"/>
      <c r="N177" s="54"/>
      <c r="O177" s="55"/>
      <c r="P177" s="56"/>
      <c r="Q177" s="54"/>
      <c r="R177" s="55"/>
      <c r="S177" s="56"/>
      <c r="T177" s="54"/>
      <c r="U177" s="55"/>
      <c r="V177" s="56"/>
      <c r="W177" s="66">
        <v>20300</v>
      </c>
      <c r="X177" s="358">
        <v>20300</v>
      </c>
      <c r="Y177" s="358">
        <v>0</v>
      </c>
      <c r="Z177" s="359"/>
      <c r="AA177" s="256"/>
      <c r="AB177" s="59"/>
      <c r="AC177" s="59"/>
      <c r="AD177" s="59"/>
      <c r="AE177" s="59"/>
      <c r="AF177" s="59"/>
      <c r="AG177" s="59"/>
    </row>
    <row r="178" spans="1:33" s="402" customFormat="1" ht="79.5" customHeight="1" x14ac:dyDescent="0.25">
      <c r="A178" s="50" t="s">
        <v>24</v>
      </c>
      <c r="B178" s="201" t="s">
        <v>350</v>
      </c>
      <c r="C178" s="88" t="s">
        <v>352</v>
      </c>
      <c r="D178" s="53" t="s">
        <v>334</v>
      </c>
      <c r="E178" s="54">
        <v>4</v>
      </c>
      <c r="F178" s="55">
        <v>5000</v>
      </c>
      <c r="G178" s="56">
        <v>20000</v>
      </c>
      <c r="H178" s="54">
        <v>4</v>
      </c>
      <c r="I178" s="55">
        <v>5000</v>
      </c>
      <c r="J178" s="56">
        <v>20000</v>
      </c>
      <c r="K178" s="54"/>
      <c r="L178" s="55"/>
      <c r="M178" s="56"/>
      <c r="N178" s="54"/>
      <c r="O178" s="55"/>
      <c r="P178" s="56"/>
      <c r="Q178" s="54"/>
      <c r="R178" s="55"/>
      <c r="S178" s="56"/>
      <c r="T178" s="54"/>
      <c r="U178" s="55"/>
      <c r="V178" s="56"/>
      <c r="W178" s="66">
        <v>20000</v>
      </c>
      <c r="X178" s="358">
        <v>20000</v>
      </c>
      <c r="Y178" s="358">
        <v>0</v>
      </c>
      <c r="Z178" s="359"/>
      <c r="AA178" s="256"/>
      <c r="AB178" s="59"/>
      <c r="AC178" s="59"/>
      <c r="AD178" s="59"/>
      <c r="AE178" s="59"/>
      <c r="AF178" s="59"/>
      <c r="AG178" s="59"/>
    </row>
    <row r="179" spans="1:33" s="402" customFormat="1" ht="79.5" customHeight="1" x14ac:dyDescent="0.25">
      <c r="A179" s="50" t="s">
        <v>24</v>
      </c>
      <c r="B179" s="201" t="s">
        <v>351</v>
      </c>
      <c r="C179" s="88" t="s">
        <v>353</v>
      </c>
      <c r="D179" s="53" t="s">
        <v>334</v>
      </c>
      <c r="E179" s="54">
        <v>6</v>
      </c>
      <c r="F179" s="55">
        <v>3500</v>
      </c>
      <c r="G179" s="56">
        <v>21000</v>
      </c>
      <c r="H179" s="54">
        <v>6</v>
      </c>
      <c r="I179" s="55">
        <v>3500</v>
      </c>
      <c r="J179" s="56">
        <v>21000</v>
      </c>
      <c r="K179" s="54"/>
      <c r="L179" s="55"/>
      <c r="M179" s="56"/>
      <c r="N179" s="54"/>
      <c r="O179" s="55"/>
      <c r="P179" s="56"/>
      <c r="Q179" s="54"/>
      <c r="R179" s="55"/>
      <c r="S179" s="56"/>
      <c r="T179" s="54"/>
      <c r="U179" s="55"/>
      <c r="V179" s="56"/>
      <c r="W179" s="66">
        <v>21000</v>
      </c>
      <c r="X179" s="358">
        <v>21000</v>
      </c>
      <c r="Y179" s="358">
        <v>0</v>
      </c>
      <c r="Z179" s="359"/>
      <c r="AA179" s="256"/>
      <c r="AB179" s="59"/>
      <c r="AC179" s="59"/>
      <c r="AD179" s="59"/>
      <c r="AE179" s="59"/>
      <c r="AF179" s="59"/>
      <c r="AG179" s="59"/>
    </row>
    <row r="180" spans="1:33" ht="30" customHeight="1" x14ac:dyDescent="0.25">
      <c r="A180" s="50" t="s">
        <v>24</v>
      </c>
      <c r="B180" s="201" t="s">
        <v>354</v>
      </c>
      <c r="C180" s="404" t="s">
        <v>355</v>
      </c>
      <c r="D180" s="53" t="s">
        <v>345</v>
      </c>
      <c r="E180" s="54">
        <v>12</v>
      </c>
      <c r="F180" s="55">
        <v>1300</v>
      </c>
      <c r="G180" s="56">
        <f t="shared" ref="G180" si="230">E180*F180</f>
        <v>15600</v>
      </c>
      <c r="H180" s="54">
        <v>12</v>
      </c>
      <c r="I180" s="55">
        <v>1300</v>
      </c>
      <c r="J180" s="56">
        <f t="shared" ref="J180" si="231">H180*I180</f>
        <v>15600</v>
      </c>
      <c r="K180" s="54"/>
      <c r="L180" s="55"/>
      <c r="M180" s="56">
        <f t="shared" si="226"/>
        <v>0</v>
      </c>
      <c r="N180" s="54"/>
      <c r="O180" s="55"/>
      <c r="P180" s="56">
        <f t="shared" si="227"/>
        <v>0</v>
      </c>
      <c r="Q180" s="54"/>
      <c r="R180" s="55"/>
      <c r="S180" s="56">
        <f t="shared" si="228"/>
        <v>0</v>
      </c>
      <c r="T180" s="54"/>
      <c r="U180" s="55"/>
      <c r="V180" s="56">
        <f t="shared" si="229"/>
        <v>0</v>
      </c>
      <c r="W180" s="66">
        <f t="shared" si="209"/>
        <v>15600</v>
      </c>
      <c r="X180" s="275">
        <f t="shared" si="210"/>
        <v>15600</v>
      </c>
      <c r="Y180" s="275">
        <f t="shared" si="185"/>
        <v>0</v>
      </c>
      <c r="Z180" s="283">
        <f t="shared" si="211"/>
        <v>0</v>
      </c>
      <c r="AA180" s="256"/>
      <c r="AB180" s="58"/>
      <c r="AC180" s="59"/>
      <c r="AD180" s="59"/>
      <c r="AE180" s="59"/>
      <c r="AF180" s="59"/>
      <c r="AG180" s="59"/>
    </row>
    <row r="181" spans="1:33" ht="30" customHeight="1" thickBot="1" x14ac:dyDescent="0.3">
      <c r="A181" s="60" t="s">
        <v>24</v>
      </c>
      <c r="B181" s="202" t="s">
        <v>251</v>
      </c>
      <c r="C181" s="97" t="s">
        <v>252</v>
      </c>
      <c r="D181" s="74"/>
      <c r="E181" s="271">
        <v>75000</v>
      </c>
      <c r="F181" s="64">
        <v>0.22</v>
      </c>
      <c r="G181" s="65">
        <f>E181*F181</f>
        <v>16500</v>
      </c>
      <c r="H181" s="271">
        <v>75000</v>
      </c>
      <c r="I181" s="64">
        <v>0.22</v>
      </c>
      <c r="J181" s="65">
        <f>H181*I181</f>
        <v>16500</v>
      </c>
      <c r="K181" s="271"/>
      <c r="L181" s="64">
        <v>0.22</v>
      </c>
      <c r="M181" s="65">
        <f>K181*L181</f>
        <v>0</v>
      </c>
      <c r="N181" s="271"/>
      <c r="O181" s="64">
        <v>0.22</v>
      </c>
      <c r="P181" s="65">
        <f>N181*O181</f>
        <v>0</v>
      </c>
      <c r="Q181" s="271"/>
      <c r="R181" s="64">
        <v>0.22</v>
      </c>
      <c r="S181" s="65">
        <f t="shared" si="228"/>
        <v>0</v>
      </c>
      <c r="T181" s="271"/>
      <c r="U181" s="64">
        <v>0.22</v>
      </c>
      <c r="V181" s="65">
        <f t="shared" si="229"/>
        <v>0</v>
      </c>
      <c r="W181" s="66">
        <f t="shared" si="209"/>
        <v>16500</v>
      </c>
      <c r="X181" s="275">
        <v>16500</v>
      </c>
      <c r="Y181" s="275">
        <f t="shared" si="185"/>
        <v>0</v>
      </c>
      <c r="Z181" s="283">
        <f t="shared" si="211"/>
        <v>0</v>
      </c>
      <c r="AA181" s="252"/>
      <c r="AB181" s="5"/>
      <c r="AC181" s="5"/>
      <c r="AD181" s="5"/>
      <c r="AE181" s="5"/>
      <c r="AF181" s="5"/>
      <c r="AG181" s="5"/>
    </row>
    <row r="182" spans="1:33" ht="30" customHeight="1" thickBot="1" x14ac:dyDescent="0.3">
      <c r="A182" s="153" t="s">
        <v>253</v>
      </c>
      <c r="B182" s="218"/>
      <c r="C182" s="154"/>
      <c r="D182" s="155"/>
      <c r="E182" s="115">
        <f>E171+E167+E162+E157</f>
        <v>40</v>
      </c>
      <c r="F182" s="90"/>
      <c r="G182" s="156">
        <f>G171+G167+G162+G157</f>
        <v>176400</v>
      </c>
      <c r="H182" s="115">
        <f>H171+H167+H162+H157</f>
        <v>40</v>
      </c>
      <c r="I182" s="90"/>
      <c r="J182" s="156">
        <f>J171+J167+J162+J157</f>
        <v>176400</v>
      </c>
      <c r="K182" s="115">
        <f>K171+K167+K162+K157</f>
        <v>0</v>
      </c>
      <c r="L182" s="90"/>
      <c r="M182" s="156">
        <f>M171+M167+M162+M157</f>
        <v>0</v>
      </c>
      <c r="N182" s="115">
        <f>N171+N167+N162+N157</f>
        <v>0</v>
      </c>
      <c r="O182" s="90"/>
      <c r="P182" s="156">
        <f>P171+P167+P162+P157</f>
        <v>0</v>
      </c>
      <c r="Q182" s="115">
        <f>Q171+Q167+Q162+Q157</f>
        <v>0</v>
      </c>
      <c r="R182" s="90"/>
      <c r="S182" s="156">
        <f>S171+S167+S162+S157</f>
        <v>0</v>
      </c>
      <c r="T182" s="115">
        <f>T171+T167+T162+T157</f>
        <v>0</v>
      </c>
      <c r="U182" s="90"/>
      <c r="V182" s="156">
        <f>V171+V167+V162+V157</f>
        <v>0</v>
      </c>
      <c r="W182" s="157">
        <f>W171+W157+W167+W162</f>
        <v>176400</v>
      </c>
      <c r="X182" s="157">
        <f>X171+X157+X167+X162</f>
        <v>176400</v>
      </c>
      <c r="Y182" s="157">
        <f t="shared" si="185"/>
        <v>0</v>
      </c>
      <c r="Z182" s="157">
        <f>Y182/W182</f>
        <v>0</v>
      </c>
      <c r="AA182" s="259"/>
      <c r="AB182" s="5"/>
      <c r="AC182" s="5"/>
      <c r="AD182" s="5"/>
      <c r="AE182" s="5"/>
      <c r="AF182" s="5"/>
      <c r="AG182" s="5"/>
    </row>
    <row r="183" spans="1:33" ht="30" customHeight="1" thickBot="1" x14ac:dyDescent="0.3">
      <c r="A183" s="158" t="s">
        <v>254</v>
      </c>
      <c r="B183" s="159"/>
      <c r="C183" s="160"/>
      <c r="D183" s="161"/>
      <c r="E183" s="162"/>
      <c r="F183" s="163"/>
      <c r="G183" s="164">
        <f>G35+G49+G58+G80+G94+G109+G122+G130+G138+G145+G149+G155+G182</f>
        <v>569310</v>
      </c>
      <c r="H183" s="162"/>
      <c r="I183" s="163"/>
      <c r="J183" s="164">
        <f>J35+J49+J58+J80+J94+J109+J122+J130+J138+J145+J149+J155+J182</f>
        <v>569137.19999999995</v>
      </c>
      <c r="K183" s="162"/>
      <c r="L183" s="163"/>
      <c r="M183" s="164">
        <f>M35+M49+M58+M80+M94+M109+M122+M130+M138+M145+M149+M155+M182</f>
        <v>0</v>
      </c>
      <c r="N183" s="162"/>
      <c r="O183" s="163"/>
      <c r="P183" s="164">
        <f>P35+P49+P58+P80+P94+P109+P122+P130+P138+P145+P149+P155+P182</f>
        <v>0</v>
      </c>
      <c r="Q183" s="162"/>
      <c r="R183" s="163"/>
      <c r="S183" s="164">
        <f>S35+S49+S58+S80+S94+S109+S122+S130+S138+S145+S149+S155+S182</f>
        <v>0</v>
      </c>
      <c r="T183" s="162"/>
      <c r="U183" s="163"/>
      <c r="V183" s="164">
        <f>V35+V49+V58+V80+V94+V109+V122+V130+V138+V145+V149+V155+V182</f>
        <v>0</v>
      </c>
      <c r="W183" s="164">
        <f>W35+W49+W58+W80+W94+W109+W122+W130+W138+W145+W149+W155+W182</f>
        <v>569310</v>
      </c>
      <c r="X183" s="164">
        <f>X35+X49+X58+X80+X94+X109+X122+X130+X138+X145+X149+X155+X182</f>
        <v>569137.19999999995</v>
      </c>
      <c r="Y183" s="164">
        <f>Y35+Y49+Y58+Y80+Y94+Y109+Y122+Y130+Y138+Y145+Y149+Y155+Y182</f>
        <v>172.79999999999927</v>
      </c>
      <c r="Z183" s="282">
        <f>Y183/W183</f>
        <v>3.0352532012435977E-4</v>
      </c>
      <c r="AA183" s="260"/>
      <c r="AB183" s="5"/>
      <c r="AC183" s="5"/>
      <c r="AD183" s="5"/>
      <c r="AE183" s="5"/>
      <c r="AF183" s="5"/>
      <c r="AG183" s="5"/>
    </row>
    <row r="184" spans="1:33" ht="15" customHeight="1" thickBot="1" x14ac:dyDescent="0.3">
      <c r="A184" s="441"/>
      <c r="B184" s="409"/>
      <c r="C184" s="409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1"/>
      <c r="X184" s="21"/>
      <c r="Y184" s="21"/>
      <c r="Z184" s="21"/>
      <c r="AA184" s="245"/>
      <c r="AB184" s="5"/>
      <c r="AC184" s="5"/>
      <c r="AD184" s="5"/>
      <c r="AE184" s="5"/>
      <c r="AF184" s="5"/>
      <c r="AG184" s="5"/>
    </row>
    <row r="185" spans="1:33" ht="30" customHeight="1" thickBot="1" x14ac:dyDescent="0.3">
      <c r="A185" s="442" t="s">
        <v>255</v>
      </c>
      <c r="B185" s="443"/>
      <c r="C185" s="444"/>
      <c r="D185" s="165"/>
      <c r="E185" s="162"/>
      <c r="F185" s="163"/>
      <c r="G185" s="166">
        <f>Фінансування!C27-'Кошторис  витрат'!G183</f>
        <v>0</v>
      </c>
      <c r="H185" s="162"/>
      <c r="I185" s="163"/>
      <c r="J185" s="166">
        <f>Фінансування!C28-'Кошторис  витрат'!J183</f>
        <v>0</v>
      </c>
      <c r="K185" s="162"/>
      <c r="L185" s="163"/>
      <c r="M185" s="166">
        <f>'Кошторис  витрат'!J29-'Кошторис  витрат'!M183</f>
        <v>0</v>
      </c>
      <c r="N185" s="162"/>
      <c r="O185" s="163"/>
      <c r="P185" s="166"/>
      <c r="Q185" s="162"/>
      <c r="R185" s="163"/>
      <c r="S185" s="166">
        <f>Фінансування!L27-'Кошторис  витрат'!S183</f>
        <v>0</v>
      </c>
      <c r="T185" s="162"/>
      <c r="U185" s="163"/>
      <c r="V185" s="166">
        <f>Фінансування!L28-'Кошторис  витрат'!V183</f>
        <v>0</v>
      </c>
      <c r="W185" s="167">
        <f>Фінансування!N27-'Кошторис  витрат'!W183</f>
        <v>0</v>
      </c>
      <c r="X185" s="167">
        <f>Фінансування!N28-'Кошторис  витрат'!X183</f>
        <v>0</v>
      </c>
      <c r="Y185" s="167"/>
      <c r="Z185" s="167"/>
      <c r="AA185" s="261"/>
      <c r="AB185" s="5"/>
      <c r="AC185" s="5"/>
      <c r="AD185" s="5"/>
      <c r="AE185" s="5"/>
      <c r="AF185" s="5"/>
      <c r="AG185" s="5"/>
    </row>
    <row r="186" spans="1:33" ht="15.75" customHeight="1" x14ac:dyDescent="0.25">
      <c r="A186" s="1"/>
      <c r="B186" s="168"/>
      <c r="C186" s="2"/>
      <c r="D186" s="16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68"/>
      <c r="C187" s="2"/>
      <c r="D187" s="16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68"/>
      <c r="C188" s="2"/>
      <c r="D188" s="16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6"/>
      <c r="B189" s="7"/>
      <c r="C189" s="8"/>
      <c r="D189" s="169"/>
      <c r="E189" s="170"/>
      <c r="F189" s="170"/>
      <c r="G189" s="9"/>
      <c r="H189" s="170"/>
      <c r="I189" s="170"/>
      <c r="J189" s="9"/>
      <c r="K189" s="171"/>
      <c r="L189" s="6"/>
      <c r="M189" s="170"/>
      <c r="N189" s="171"/>
      <c r="O189" s="6"/>
      <c r="P189" s="170"/>
      <c r="Q189" s="9"/>
      <c r="R189" s="9"/>
      <c r="S189" s="9"/>
      <c r="T189" s="9"/>
      <c r="U189" s="9"/>
      <c r="V189" s="9"/>
      <c r="W189" s="16"/>
      <c r="X189" s="16"/>
      <c r="Y189" s="16"/>
      <c r="Z189" s="16"/>
      <c r="AA189" s="242"/>
      <c r="AB189" s="1"/>
      <c r="AC189" s="2"/>
      <c r="AD189" s="1"/>
      <c r="AE189" s="1"/>
      <c r="AF189" s="1"/>
      <c r="AG189" s="1"/>
    </row>
    <row r="190" spans="1:33" ht="15.75" customHeight="1" x14ac:dyDescent="0.25">
      <c r="A190" s="10"/>
      <c r="B190" s="172"/>
      <c r="C190" s="11" t="s">
        <v>9</v>
      </c>
      <c r="D190" s="173"/>
      <c r="E190" s="14"/>
      <c r="F190" s="12" t="s">
        <v>10</v>
      </c>
      <c r="G190" s="14"/>
      <c r="H190" s="14"/>
      <c r="I190" s="12" t="s">
        <v>10</v>
      </c>
      <c r="J190" s="14"/>
      <c r="K190" s="15"/>
      <c r="L190" s="13" t="s">
        <v>11</v>
      </c>
      <c r="M190" s="14"/>
      <c r="N190" s="15"/>
      <c r="O190" s="13" t="s">
        <v>11</v>
      </c>
      <c r="P190" s="14"/>
      <c r="Q190" s="14"/>
      <c r="R190" s="14"/>
      <c r="S190" s="14"/>
      <c r="T190" s="14"/>
      <c r="U190" s="14"/>
      <c r="V190" s="14"/>
      <c r="W190" s="174"/>
      <c r="X190" s="174"/>
      <c r="Y190" s="174"/>
      <c r="Z190" s="174"/>
      <c r="AA190" s="262"/>
      <c r="AB190" s="176"/>
      <c r="AC190" s="175"/>
      <c r="AD190" s="176"/>
      <c r="AE190" s="176"/>
      <c r="AF190" s="176"/>
      <c r="AG190" s="176"/>
    </row>
    <row r="191" spans="1:33" ht="15.75" customHeight="1" x14ac:dyDescent="0.25">
      <c r="A191" s="1"/>
      <c r="B191" s="168"/>
      <c r="C191" s="2"/>
      <c r="D191" s="16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68"/>
      <c r="C192" s="2"/>
      <c r="D192" s="16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4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68"/>
      <c r="C193" s="2"/>
      <c r="D193" s="16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68"/>
      <c r="C194" s="2"/>
      <c r="D194" s="16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77"/>
      <c r="X194" s="177"/>
      <c r="Y194" s="177"/>
      <c r="Z194" s="177"/>
      <c r="AA194" s="24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68"/>
      <c r="C195" s="2"/>
      <c r="D195" s="16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77"/>
      <c r="X195" s="177"/>
      <c r="Y195" s="177"/>
      <c r="Z195" s="177"/>
      <c r="AA195" s="24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68"/>
      <c r="C196" s="2"/>
      <c r="D196" s="16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77"/>
      <c r="X196" s="177"/>
      <c r="Y196" s="177"/>
      <c r="Z196" s="177"/>
      <c r="AA196" s="24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68"/>
      <c r="C197" s="2"/>
      <c r="D197" s="16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77"/>
      <c r="X197" s="177"/>
      <c r="Y197" s="177"/>
      <c r="Z197" s="177"/>
      <c r="AA197" s="24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68"/>
      <c r="C198" s="2"/>
      <c r="D198" s="16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7"/>
      <c r="X198" s="177"/>
      <c r="Y198" s="177"/>
      <c r="Z198" s="177"/>
      <c r="AA198" s="24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68"/>
      <c r="C199" s="2"/>
      <c r="D199" s="16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7"/>
      <c r="X199" s="177"/>
      <c r="Y199" s="177"/>
      <c r="Z199" s="177"/>
      <c r="AA199" s="24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68"/>
      <c r="C200" s="2"/>
      <c r="D200" s="16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7"/>
      <c r="X200" s="177"/>
      <c r="Y200" s="177"/>
      <c r="Z200" s="177"/>
      <c r="AA200" s="24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68"/>
      <c r="C201" s="2"/>
      <c r="D201" s="16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7"/>
      <c r="X201" s="177"/>
      <c r="Y201" s="177"/>
      <c r="Z201" s="177"/>
      <c r="AA201" s="24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68"/>
      <c r="C202" s="2"/>
      <c r="D202" s="16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7"/>
      <c r="X202" s="177"/>
      <c r="Y202" s="177"/>
      <c r="Z202" s="177"/>
      <c r="AA202" s="24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68"/>
      <c r="C203" s="2"/>
      <c r="D203" s="16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7"/>
      <c r="X203" s="177"/>
      <c r="Y203" s="177"/>
      <c r="Z203" s="177"/>
      <c r="AA203" s="24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68"/>
      <c r="C204" s="2"/>
      <c r="D204" s="16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7"/>
      <c r="X204" s="177"/>
      <c r="Y204" s="177"/>
      <c r="Z204" s="177"/>
      <c r="AA204" s="24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68"/>
      <c r="C205" s="2"/>
      <c r="D205" s="16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7"/>
      <c r="X205" s="177"/>
      <c r="Y205" s="177"/>
      <c r="Z205" s="177"/>
      <c r="AA205" s="24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7"/>
      <c r="X206" s="177"/>
      <c r="Y206" s="177"/>
      <c r="Z206" s="177"/>
      <c r="AA206" s="24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7"/>
      <c r="X207" s="177"/>
      <c r="Y207" s="177"/>
      <c r="Z207" s="177"/>
      <c r="AA207" s="24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68"/>
      <c r="C208" s="2"/>
      <c r="D208" s="16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7"/>
      <c r="X208" s="177"/>
      <c r="Y208" s="177"/>
      <c r="Z208" s="177"/>
      <c r="AA208" s="24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68"/>
      <c r="C209" s="2"/>
      <c r="D209" s="16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7"/>
      <c r="X209" s="177"/>
      <c r="Y209" s="177"/>
      <c r="Z209" s="177"/>
      <c r="AA209" s="24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68"/>
      <c r="C210" s="2"/>
      <c r="D210" s="16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7"/>
      <c r="X210" s="177"/>
      <c r="Y210" s="177"/>
      <c r="Z210" s="177"/>
      <c r="AA210" s="24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7"/>
      <c r="X211" s="177"/>
      <c r="Y211" s="177"/>
      <c r="Z211" s="177"/>
      <c r="AA211" s="24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7"/>
      <c r="X212" s="177"/>
      <c r="Y212" s="177"/>
      <c r="Z212" s="177"/>
      <c r="AA212" s="24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4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4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4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4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4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4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4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4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4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4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4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4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4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4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4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4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4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4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4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4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4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4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4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4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4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4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4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4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4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4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4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4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4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4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4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4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2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2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2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2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2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2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2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2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2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2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2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2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2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2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2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2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2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2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2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2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2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2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2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2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2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2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2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2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2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2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2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2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2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2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2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2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2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2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2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2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2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2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2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2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2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2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2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2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2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2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2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2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2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2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2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2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2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2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2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2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2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2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2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2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2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2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2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2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2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2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2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2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2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2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2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2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2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2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2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2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2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2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2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2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2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2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2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2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2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2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2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2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2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2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2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2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2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2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2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2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2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2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2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2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2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2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2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2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2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2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2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2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2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2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2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2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2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2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2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2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2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2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2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2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2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2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2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2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2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2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2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2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2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2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2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2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2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2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2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2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2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2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2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2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2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2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2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2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2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2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2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2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2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2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2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2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2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2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2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2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2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2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2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2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2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2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2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2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2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2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2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2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2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2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2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2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2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2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2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2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2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2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2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2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2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2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2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2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2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2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2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2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2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2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2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2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2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2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2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2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2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2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2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2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2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2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2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2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2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2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2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2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2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2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2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2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2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2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2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2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2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2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2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2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2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2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2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2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2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2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2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2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2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2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2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2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2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2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2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2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2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2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2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2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2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2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2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2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2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2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2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2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2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2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2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2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2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2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2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2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2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2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2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2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2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2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2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2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2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2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2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2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2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2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2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2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2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2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2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2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2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2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2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2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2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2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2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2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2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2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2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2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2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2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2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2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2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2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2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2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2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2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2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2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2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2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2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2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2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2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2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2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2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2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2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2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2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2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2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2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2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2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2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2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2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2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2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2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2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2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2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2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2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2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2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2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2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2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2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2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2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2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2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2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2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2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2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2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2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2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2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2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2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2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2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2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2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2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2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2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2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2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2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2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2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2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2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2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2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2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2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2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2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2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2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2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2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2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2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2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2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2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2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2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2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2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2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2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2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2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2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2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2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2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2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2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2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2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2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2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2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2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2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2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2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2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2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2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2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2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2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2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2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2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2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2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2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2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2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2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2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2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2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2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2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2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2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2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2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2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2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2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2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2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2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2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2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2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2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2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2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2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2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2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2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2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2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2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2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2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2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2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2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2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2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2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2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2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2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2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2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2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2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2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2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2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2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2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2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2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2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2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2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2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2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2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2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2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2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2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2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2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2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2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2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2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2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2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2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2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2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2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2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2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2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2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2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2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2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2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2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2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2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2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2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2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2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2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2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2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2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2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2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2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2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2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2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2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2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2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2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2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2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2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2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2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2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2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2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2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2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2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2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2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2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2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2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2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2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2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2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2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2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2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2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2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2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2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2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2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2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2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2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2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2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2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2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2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2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2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2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2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2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2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2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2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2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2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2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2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2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2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2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2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2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2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2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2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2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2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2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2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2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2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2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2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2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2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2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2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2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2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2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2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2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2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2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2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2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2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2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2"/>
      <c r="AB1010" s="1"/>
      <c r="AC1010" s="1"/>
      <c r="AD1010" s="1"/>
      <c r="AE1010" s="1"/>
      <c r="AF1010" s="1"/>
      <c r="AG1010" s="1"/>
    </row>
    <row r="1011" spans="1:33" ht="15.75" customHeight="1" x14ac:dyDescent="0.25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2"/>
      <c r="AB1011" s="1"/>
      <c r="AC1011" s="1"/>
      <c r="AD1011" s="1"/>
      <c r="AE1011" s="1"/>
      <c r="AF1011" s="1"/>
      <c r="AG1011" s="1"/>
    </row>
    <row r="1012" spans="1:33" ht="15.75" customHeight="1" x14ac:dyDescent="0.25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2"/>
      <c r="AB1012" s="1"/>
      <c r="AC1012" s="1"/>
      <c r="AD1012" s="1"/>
      <c r="AE1012" s="1"/>
      <c r="AF1012" s="1"/>
      <c r="AG1012" s="1"/>
    </row>
    <row r="1013" spans="1:33" ht="15.75" customHeight="1" x14ac:dyDescent="0.25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42"/>
      <c r="AB1013" s="1"/>
      <c r="AC1013" s="1"/>
      <c r="AD1013" s="1"/>
      <c r="AE1013" s="1"/>
      <c r="AF1013" s="1"/>
      <c r="AG1013" s="1"/>
    </row>
    <row r="1014" spans="1:33" ht="15.75" customHeight="1" x14ac:dyDescent="0.25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42"/>
      <c r="AB1014" s="1"/>
      <c r="AC1014" s="1"/>
      <c r="AD1014" s="1"/>
      <c r="AE1014" s="1"/>
      <c r="AF1014" s="1"/>
      <c r="AG1014" s="1"/>
    </row>
    <row r="1015" spans="1:33" ht="15.75" customHeight="1" x14ac:dyDescent="0.25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42"/>
      <c r="AB1015" s="1"/>
      <c r="AC1015" s="1"/>
      <c r="AD1015" s="1"/>
      <c r="AE1015" s="1"/>
      <c r="AF1015" s="1"/>
      <c r="AG1015" s="1"/>
    </row>
    <row r="1016" spans="1:33" ht="15.75" customHeight="1" x14ac:dyDescent="0.25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42"/>
      <c r="AB1016" s="1"/>
      <c r="AC1016" s="1"/>
      <c r="AD1016" s="1"/>
      <c r="AE1016" s="1"/>
      <c r="AF1016" s="1"/>
      <c r="AG1016" s="1"/>
    </row>
    <row r="1017" spans="1:33" ht="15.75" customHeight="1" x14ac:dyDescent="0.25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42"/>
      <c r="AB1017" s="1"/>
      <c r="AC1017" s="1"/>
      <c r="AD1017" s="1"/>
      <c r="AE1017" s="1"/>
      <c r="AF1017" s="1"/>
      <c r="AG1017" s="1"/>
    </row>
  </sheetData>
  <mergeCells count="25">
    <mergeCell ref="H56:J57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9:D149"/>
    <mergeCell ref="A184:C184"/>
    <mergeCell ref="A185:C185"/>
    <mergeCell ref="E56:G57"/>
    <mergeCell ref="A94:D94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Olga</cp:lastModifiedBy>
  <cp:lastPrinted>2021-11-11T11:59:49Z</cp:lastPrinted>
  <dcterms:created xsi:type="dcterms:W3CDTF">2020-11-14T13:09:40Z</dcterms:created>
  <dcterms:modified xsi:type="dcterms:W3CDTF">2022-01-13T08:51:22Z</dcterms:modified>
</cp:coreProperties>
</file>